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8205"/>
  </bookViews>
  <sheets>
    <sheet name="MaKhuyenMai" sheetId="3" r:id="rId1"/>
    <sheet name="Menu" sheetId="2" r:id="rId2"/>
    <sheet name="OFF-01-20(CN1)" sheetId="1" r:id="rId3"/>
    <sheet name="DOANHTHU(CN1)" sheetId="12" r:id="rId4"/>
    <sheet name="MAU BILL" sheetId="29" r:id="rId5"/>
    <sheet name="FACE-1-20(CN1)" sheetId="6" r:id="rId6"/>
    <sheet name="WEB - 1-20(CN1)" sheetId="30" r:id="rId7"/>
    <sheet name="DOANHTHU(CN2)" sheetId="13" r:id="rId8"/>
    <sheet name="DOANHTHU(CN3)" sheetId="14" r:id="rId9"/>
  </sheets>
  <definedNames>
    <definedName name="_xlnm._FilterDatabase" localSheetId="3" hidden="1">'DOANHTHU(CN1)'!$C$4:$C$34</definedName>
  </definedNames>
  <calcPr calcId="125725"/>
</workbook>
</file>

<file path=xl/calcChain.xml><?xml version="1.0" encoding="utf-8"?>
<calcChain xmlns="http://schemas.openxmlformats.org/spreadsheetml/2006/main">
  <c r="G21" i="29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F8"/>
  <c r="G8"/>
  <c r="F7"/>
  <c r="G7" s="1"/>
  <c r="F6"/>
  <c r="G6" s="1"/>
  <c r="F5"/>
  <c r="G5"/>
  <c r="F4"/>
  <c r="G4" s="1"/>
  <c r="H23" s="1"/>
  <c r="F3"/>
  <c r="G3"/>
  <c r="F2"/>
  <c r="G34" i="12"/>
  <c r="F34"/>
  <c r="E34"/>
  <c r="D34"/>
  <c r="B34"/>
  <c r="G33"/>
  <c r="F33"/>
  <c r="E33"/>
  <c r="D33"/>
  <c r="B33"/>
  <c r="G32"/>
  <c r="F32"/>
  <c r="E32"/>
  <c r="D32"/>
  <c r="B32"/>
  <c r="G31"/>
  <c r="F31"/>
  <c r="E31"/>
  <c r="D31"/>
  <c r="B31"/>
  <c r="G30"/>
  <c r="F30"/>
  <c r="E30"/>
  <c r="D30"/>
  <c r="B30"/>
  <c r="G29"/>
  <c r="F29"/>
  <c r="E29"/>
  <c r="D29"/>
  <c r="B29"/>
  <c r="G28"/>
  <c r="F28"/>
  <c r="E28"/>
  <c r="D28"/>
  <c r="B28"/>
  <c r="G27"/>
  <c r="F27"/>
  <c r="E27"/>
  <c r="D27"/>
  <c r="B27"/>
  <c r="G26"/>
  <c r="F26"/>
  <c r="E26"/>
  <c r="D26"/>
  <c r="B26"/>
  <c r="G25"/>
  <c r="F25"/>
  <c r="E25"/>
  <c r="D25"/>
  <c r="B25"/>
  <c r="G24"/>
  <c r="F24"/>
  <c r="E24"/>
  <c r="D24"/>
  <c r="B24"/>
  <c r="G23"/>
  <c r="F23"/>
  <c r="E23"/>
  <c r="D23"/>
  <c r="B23"/>
  <c r="G22"/>
  <c r="F22"/>
  <c r="E22"/>
  <c r="D22"/>
  <c r="B22"/>
  <c r="G21"/>
  <c r="F21"/>
  <c r="E21"/>
  <c r="D21"/>
  <c r="B21"/>
  <c r="G20"/>
  <c r="F20"/>
  <c r="E20"/>
  <c r="D20"/>
  <c r="B20"/>
  <c r="G19"/>
  <c r="F19"/>
  <c r="E19"/>
  <c r="D19"/>
  <c r="B19"/>
  <c r="G18"/>
  <c r="F18"/>
  <c r="E18"/>
  <c r="D18"/>
  <c r="B18"/>
  <c r="G17"/>
  <c r="F17"/>
  <c r="E17"/>
  <c r="D17"/>
  <c r="B17"/>
  <c r="G16"/>
  <c r="F16"/>
  <c r="E16"/>
  <c r="D16"/>
  <c r="B16"/>
  <c r="G15"/>
  <c r="F15"/>
  <c r="E15"/>
  <c r="D15"/>
  <c r="B15"/>
  <c r="G14"/>
  <c r="F14"/>
  <c r="E14"/>
  <c r="D14"/>
  <c r="B14"/>
  <c r="G13"/>
  <c r="F13"/>
  <c r="E13"/>
  <c r="D13"/>
  <c r="B13"/>
  <c r="G12"/>
  <c r="F12"/>
  <c r="E12"/>
  <c r="D12"/>
  <c r="B12"/>
  <c r="G11"/>
  <c r="F11"/>
  <c r="E11"/>
  <c r="D11"/>
  <c r="B11"/>
  <c r="G10"/>
  <c r="F10"/>
  <c r="E10"/>
  <c r="D10"/>
  <c r="B10"/>
  <c r="G9"/>
  <c r="F9"/>
  <c r="E9"/>
  <c r="D9"/>
  <c r="B9"/>
  <c r="G8"/>
  <c r="F8"/>
  <c r="E8"/>
  <c r="D8"/>
  <c r="B8"/>
  <c r="G7"/>
  <c r="F7"/>
  <c r="E7"/>
  <c r="D7"/>
  <c r="B7"/>
  <c r="G6"/>
  <c r="F6"/>
  <c r="E6"/>
  <c r="D6"/>
  <c r="B6"/>
  <c r="G5"/>
  <c r="F5"/>
  <c r="E5"/>
  <c r="D5"/>
  <c r="B5"/>
  <c r="G4"/>
  <c r="F4"/>
  <c r="E4"/>
  <c r="D4"/>
  <c r="B4"/>
  <c r="FD132" i="1"/>
  <c r="FC132"/>
  <c r="EU132"/>
  <c r="ET132"/>
  <c r="Y132"/>
  <c r="X132"/>
  <c r="FD131"/>
  <c r="FC131"/>
  <c r="EU131"/>
  <c r="ET131"/>
  <c r="Y131"/>
  <c r="X131"/>
  <c r="FD130"/>
  <c r="FC130"/>
  <c r="EU130"/>
  <c r="ET130"/>
  <c r="Y130"/>
  <c r="X130"/>
  <c r="FD129"/>
  <c r="FC129"/>
  <c r="EU129"/>
  <c r="ET129"/>
  <c r="Y129"/>
  <c r="X129"/>
  <c r="FD128"/>
  <c r="FC128"/>
  <c r="EU128"/>
  <c r="ET128"/>
  <c r="Y128"/>
  <c r="X128"/>
  <c r="FD127"/>
  <c r="FC127"/>
  <c r="EU127"/>
  <c r="ET127"/>
  <c r="Y127"/>
  <c r="X127"/>
  <c r="FD126"/>
  <c r="FC126"/>
  <c r="EU126"/>
  <c r="ET126"/>
  <c r="Y126"/>
  <c r="X126"/>
  <c r="FD125"/>
  <c r="FC125"/>
  <c r="EU125"/>
  <c r="ET125"/>
  <c r="Y125"/>
  <c r="X125"/>
  <c r="FD124"/>
  <c r="FC124"/>
  <c r="EU124"/>
  <c r="ET124"/>
  <c r="Y124"/>
  <c r="X124"/>
  <c r="FD123"/>
  <c r="FC123"/>
  <c r="EU123"/>
  <c r="ET123"/>
  <c r="Y123"/>
  <c r="X123"/>
  <c r="FD122"/>
  <c r="FC122"/>
  <c r="EU122"/>
  <c r="ET122"/>
  <c r="Y122"/>
  <c r="X122"/>
  <c r="FD121"/>
  <c r="FC121"/>
  <c r="EU121"/>
  <c r="ET121"/>
  <c r="Y121"/>
  <c r="X121"/>
  <c r="FD120"/>
  <c r="FC120"/>
  <c r="EU120"/>
  <c r="ET120"/>
  <c r="Y120"/>
  <c r="X120"/>
  <c r="FD119"/>
  <c r="FC119"/>
  <c r="EU119"/>
  <c r="ET119"/>
  <c r="Y119"/>
  <c r="X119"/>
  <c r="FD118"/>
  <c r="FC118"/>
  <c r="EU118"/>
  <c r="ET118"/>
  <c r="Y118"/>
  <c r="X118"/>
  <c r="FC117"/>
  <c r="FD117"/>
  <c r="ET117"/>
  <c r="EU117"/>
  <c r="X117"/>
  <c r="Y117"/>
  <c r="FD116"/>
  <c r="FC116"/>
  <c r="EU116"/>
  <c r="ET116"/>
  <c r="Y116"/>
  <c r="X116"/>
  <c r="FC115"/>
  <c r="FD115"/>
  <c r="ET115"/>
  <c r="EU115"/>
  <c r="X115"/>
  <c r="Y115"/>
  <c r="FC114"/>
  <c r="FD114"/>
  <c r="ET114"/>
  <c r="EU114"/>
  <c r="X114"/>
  <c r="Y114"/>
  <c r="FC113"/>
  <c r="ET113"/>
  <c r="EU113" s="1"/>
  <c r="X113"/>
  <c r="FD110"/>
  <c r="FC110"/>
  <c r="EU110"/>
  <c r="ET110"/>
  <c r="Y110"/>
  <c r="X110"/>
  <c r="P110"/>
  <c r="O110"/>
  <c r="FD109"/>
  <c r="FC109"/>
  <c r="EU109"/>
  <c r="ET109"/>
  <c r="Y109"/>
  <c r="X109"/>
  <c r="P109"/>
  <c r="O109"/>
  <c r="FD108"/>
  <c r="FC108"/>
  <c r="EU108"/>
  <c r="ET108"/>
  <c r="Y108"/>
  <c r="X108"/>
  <c r="P108"/>
  <c r="O108"/>
  <c r="FD107"/>
  <c r="FC107"/>
  <c r="EU107"/>
  <c r="ET107"/>
  <c r="Y107"/>
  <c r="X107"/>
  <c r="P107"/>
  <c r="O107"/>
  <c r="FD106"/>
  <c r="FC106"/>
  <c r="EU106"/>
  <c r="ET106"/>
  <c r="Y106"/>
  <c r="X106"/>
  <c r="P106"/>
  <c r="O106"/>
  <c r="FD105"/>
  <c r="FC105"/>
  <c r="EU105"/>
  <c r="ET105"/>
  <c r="Y105"/>
  <c r="X105"/>
  <c r="P105"/>
  <c r="O105"/>
  <c r="FD104"/>
  <c r="FC104"/>
  <c r="EU104"/>
  <c r="ET104"/>
  <c r="Y104"/>
  <c r="X104"/>
  <c r="P104"/>
  <c r="O104"/>
  <c r="FD103"/>
  <c r="FC103"/>
  <c r="EU103"/>
  <c r="ET103"/>
  <c r="Y103"/>
  <c r="X103"/>
  <c r="P103"/>
  <c r="O103"/>
  <c r="FD102"/>
  <c r="FC102"/>
  <c r="EU102"/>
  <c r="ET102"/>
  <c r="Y102"/>
  <c r="X102"/>
  <c r="P102"/>
  <c r="O102"/>
  <c r="FD101"/>
  <c r="FC101"/>
  <c r="EU101"/>
  <c r="ET101"/>
  <c r="Y101"/>
  <c r="X101"/>
  <c r="P101"/>
  <c r="O101"/>
  <c r="FD100"/>
  <c r="FC100"/>
  <c r="EU100"/>
  <c r="ET100"/>
  <c r="Y100"/>
  <c r="X100"/>
  <c r="P100"/>
  <c r="O100"/>
  <c r="FD99"/>
  <c r="FC99"/>
  <c r="EU99"/>
  <c r="ET99"/>
  <c r="Y99"/>
  <c r="X99"/>
  <c r="P99"/>
  <c r="O99"/>
  <c r="FD98"/>
  <c r="FC98"/>
  <c r="EU98"/>
  <c r="ET98"/>
  <c r="Y98"/>
  <c r="X98"/>
  <c r="P98"/>
  <c r="O98"/>
  <c r="FD97"/>
  <c r="FC97"/>
  <c r="EU97"/>
  <c r="ET97"/>
  <c r="Y97"/>
  <c r="X97"/>
  <c r="P97"/>
  <c r="O97"/>
  <c r="FC96"/>
  <c r="FD96" s="1"/>
  <c r="EU96"/>
  <c r="ET96"/>
  <c r="X96"/>
  <c r="Y96" s="1"/>
  <c r="P96"/>
  <c r="O96"/>
  <c r="FD95"/>
  <c r="FC95"/>
  <c r="EU95"/>
  <c r="ET95"/>
  <c r="Y95"/>
  <c r="X95"/>
  <c r="P95"/>
  <c r="O95"/>
  <c r="FD94"/>
  <c r="FC94"/>
  <c r="EU94"/>
  <c r="ET94"/>
  <c r="Y94"/>
  <c r="X94"/>
  <c r="P94"/>
  <c r="O94"/>
  <c r="FD93"/>
  <c r="FC93"/>
  <c r="EU93"/>
  <c r="ET93"/>
  <c r="Y93"/>
  <c r="X93"/>
  <c r="P93"/>
  <c r="O93"/>
  <c r="FC92"/>
  <c r="FD92"/>
  <c r="EU92"/>
  <c r="ET92"/>
  <c r="X92"/>
  <c r="Y92"/>
  <c r="P92"/>
  <c r="O92"/>
  <c r="FD91"/>
  <c r="FC91"/>
  <c r="EU91"/>
  <c r="ET91"/>
  <c r="EU112" s="1"/>
  <c r="EV112" s="1"/>
  <c r="Y91"/>
  <c r="X91"/>
  <c r="P91"/>
  <c r="O91"/>
  <c r="P112" s="1"/>
  <c r="Q112" s="1"/>
  <c r="FD88"/>
  <c r="FC88"/>
  <c r="EU88"/>
  <c r="ET88"/>
  <c r="EL88"/>
  <c r="EK88"/>
  <c r="BI88"/>
  <c r="BH88"/>
  <c r="Y88"/>
  <c r="X88"/>
  <c r="P88"/>
  <c r="O88"/>
  <c r="G88"/>
  <c r="F88"/>
  <c r="FD87"/>
  <c r="FC87"/>
  <c r="EU87"/>
  <c r="ET87"/>
  <c r="EL87"/>
  <c r="EK87"/>
  <c r="BI87"/>
  <c r="BH87"/>
  <c r="Y87"/>
  <c r="X87"/>
  <c r="P87"/>
  <c r="O87"/>
  <c r="G87"/>
  <c r="F87"/>
  <c r="FD86"/>
  <c r="FC86"/>
  <c r="EU86"/>
  <c r="ET86"/>
  <c r="EL86"/>
  <c r="EK86"/>
  <c r="BI86"/>
  <c r="BH86"/>
  <c r="Y86"/>
  <c r="X86"/>
  <c r="P86"/>
  <c r="O86"/>
  <c r="G86"/>
  <c r="F86"/>
  <c r="FD85"/>
  <c r="FC85"/>
  <c r="EU85"/>
  <c r="ET85"/>
  <c r="EL85"/>
  <c r="EK85"/>
  <c r="BI85"/>
  <c r="BH85"/>
  <c r="Y85"/>
  <c r="X85"/>
  <c r="P85"/>
  <c r="O85"/>
  <c r="G85"/>
  <c r="F85"/>
  <c r="FD84"/>
  <c r="FC84"/>
  <c r="EU84"/>
  <c r="ET84"/>
  <c r="EL84"/>
  <c r="EK84"/>
  <c r="BI84"/>
  <c r="BH84"/>
  <c r="Y84"/>
  <c r="X84"/>
  <c r="P84"/>
  <c r="O84"/>
  <c r="G84"/>
  <c r="F84"/>
  <c r="FD83"/>
  <c r="FC83"/>
  <c r="EU83"/>
  <c r="ET83"/>
  <c r="EL83"/>
  <c r="EK83"/>
  <c r="BI83"/>
  <c r="BH83"/>
  <c r="Y83"/>
  <c r="X83"/>
  <c r="P83"/>
  <c r="O83"/>
  <c r="G83"/>
  <c r="F83"/>
  <c r="FD82"/>
  <c r="FC82"/>
  <c r="EU82"/>
  <c r="ET82"/>
  <c r="EL82"/>
  <c r="EK82"/>
  <c r="BI82"/>
  <c r="BH82"/>
  <c r="Y82"/>
  <c r="X82"/>
  <c r="P82"/>
  <c r="O82"/>
  <c r="G82"/>
  <c r="F82"/>
  <c r="FD81"/>
  <c r="FC81"/>
  <c r="EU81"/>
  <c r="ET81"/>
  <c r="EL81"/>
  <c r="EK81"/>
  <c r="BI81"/>
  <c r="BH81"/>
  <c r="Y81"/>
  <c r="X81"/>
  <c r="P81"/>
  <c r="O81"/>
  <c r="G81"/>
  <c r="F81"/>
  <c r="FD80"/>
  <c r="FC80"/>
  <c r="EU80"/>
  <c r="ET80"/>
  <c r="EL80"/>
  <c r="EK80"/>
  <c r="BI80"/>
  <c r="BH80"/>
  <c r="Y80"/>
  <c r="X80"/>
  <c r="P80"/>
  <c r="O80"/>
  <c r="G80"/>
  <c r="F80"/>
  <c r="FD79"/>
  <c r="FC79"/>
  <c r="EU79"/>
  <c r="ET79"/>
  <c r="EL79"/>
  <c r="EK79"/>
  <c r="BI79"/>
  <c r="BH79"/>
  <c r="Y79"/>
  <c r="X79"/>
  <c r="P79"/>
  <c r="O79"/>
  <c r="G79"/>
  <c r="F79"/>
  <c r="FD78"/>
  <c r="FC78"/>
  <c r="EU78"/>
  <c r="ET78"/>
  <c r="EL78"/>
  <c r="EK78"/>
  <c r="BI78"/>
  <c r="BH78"/>
  <c r="Y78"/>
  <c r="X78"/>
  <c r="P78"/>
  <c r="O78"/>
  <c r="G78"/>
  <c r="F78"/>
  <c r="FD77"/>
  <c r="FC77"/>
  <c r="EU77"/>
  <c r="ET77"/>
  <c r="EL77"/>
  <c r="EK77"/>
  <c r="BI77"/>
  <c r="BH77"/>
  <c r="Y77"/>
  <c r="X77"/>
  <c r="P77"/>
  <c r="O77"/>
  <c r="G77"/>
  <c r="F77"/>
  <c r="FD76"/>
  <c r="FC76"/>
  <c r="EU76"/>
  <c r="ET76"/>
  <c r="EL76"/>
  <c r="EK76"/>
  <c r="BI76"/>
  <c r="BH76"/>
  <c r="Y76"/>
  <c r="X76"/>
  <c r="P76"/>
  <c r="O76"/>
  <c r="G76"/>
  <c r="F76"/>
  <c r="FD75"/>
  <c r="FC75"/>
  <c r="EU75"/>
  <c r="ET75"/>
  <c r="EL75"/>
  <c r="EK75"/>
  <c r="BI75"/>
  <c r="BH75"/>
  <c r="Y75"/>
  <c r="X75"/>
  <c r="P75"/>
  <c r="O75"/>
  <c r="G75"/>
  <c r="F75"/>
  <c r="FD74"/>
  <c r="FC74"/>
  <c r="EU74"/>
  <c r="ET74"/>
  <c r="EL74"/>
  <c r="EK74"/>
  <c r="BI74"/>
  <c r="BH74"/>
  <c r="Y74"/>
  <c r="X74"/>
  <c r="P74"/>
  <c r="O74"/>
  <c r="G74"/>
  <c r="F74"/>
  <c r="FC73"/>
  <c r="FD73"/>
  <c r="EU73"/>
  <c r="ET73"/>
  <c r="EK73"/>
  <c r="EL73"/>
  <c r="BI73"/>
  <c r="BH73"/>
  <c r="X73"/>
  <c r="Y73"/>
  <c r="P73"/>
  <c r="O73"/>
  <c r="F73"/>
  <c r="G73"/>
  <c r="FD72"/>
  <c r="FC72"/>
  <c r="EU72"/>
  <c r="ET72"/>
  <c r="EL72"/>
  <c r="EK72"/>
  <c r="BI72"/>
  <c r="BH72"/>
  <c r="Y72"/>
  <c r="X72"/>
  <c r="P72"/>
  <c r="O72"/>
  <c r="G72"/>
  <c r="F72"/>
  <c r="FC71"/>
  <c r="FD71" s="1"/>
  <c r="ET71"/>
  <c r="EU71"/>
  <c r="EK71"/>
  <c r="EL71" s="1"/>
  <c r="EM90" s="1"/>
  <c r="BI71"/>
  <c r="BH71"/>
  <c r="X71"/>
  <c r="Y71" s="1"/>
  <c r="O71"/>
  <c r="P71"/>
  <c r="F71"/>
  <c r="G71" s="1"/>
  <c r="FC70"/>
  <c r="FD70"/>
  <c r="ET70"/>
  <c r="EU70" s="1"/>
  <c r="EV90" s="1"/>
  <c r="EK70"/>
  <c r="EL70"/>
  <c r="BI70"/>
  <c r="BH70"/>
  <c r="X70"/>
  <c r="Y70"/>
  <c r="O70"/>
  <c r="P70"/>
  <c r="F70"/>
  <c r="G70"/>
  <c r="FC69"/>
  <c r="EU69"/>
  <c r="ET69"/>
  <c r="EK69"/>
  <c r="BH69"/>
  <c r="BI69" s="1"/>
  <c r="BJ90" s="1"/>
  <c r="X69"/>
  <c r="P69"/>
  <c r="O69"/>
  <c r="F69"/>
  <c r="GN66"/>
  <c r="GM66"/>
  <c r="FD66"/>
  <c r="FC66"/>
  <c r="EU66"/>
  <c r="ET66"/>
  <c r="EL66"/>
  <c r="EK66"/>
  <c r="EC66"/>
  <c r="EB66"/>
  <c r="BI66"/>
  <c r="BH66"/>
  <c r="AZ66"/>
  <c r="AY66"/>
  <c r="AQ66"/>
  <c r="AP66"/>
  <c r="Y66"/>
  <c r="X66"/>
  <c r="P66"/>
  <c r="O66"/>
  <c r="G66"/>
  <c r="F66"/>
  <c r="GN65"/>
  <c r="GM65"/>
  <c r="FD65"/>
  <c r="FC65"/>
  <c r="EU65"/>
  <c r="ET65"/>
  <c r="EL65"/>
  <c r="EK65"/>
  <c r="EC65"/>
  <c r="EB65"/>
  <c r="BI65"/>
  <c r="BH65"/>
  <c r="AZ65"/>
  <c r="AY65"/>
  <c r="AQ65"/>
  <c r="AP65"/>
  <c r="Y65"/>
  <c r="X65"/>
  <c r="P65"/>
  <c r="O65"/>
  <c r="G65"/>
  <c r="F65"/>
  <c r="GN64"/>
  <c r="GM64"/>
  <c r="FD64"/>
  <c r="FC64"/>
  <c r="EU64"/>
  <c r="ET64"/>
  <c r="EL64"/>
  <c r="EK64"/>
  <c r="EC64"/>
  <c r="EB64"/>
  <c r="BI64"/>
  <c r="BH64"/>
  <c r="AZ64"/>
  <c r="AY64"/>
  <c r="AQ64"/>
  <c r="AP64"/>
  <c r="Y64"/>
  <c r="X64"/>
  <c r="P64"/>
  <c r="O64"/>
  <c r="G64"/>
  <c r="F64"/>
  <c r="GN63"/>
  <c r="GM63"/>
  <c r="FD63"/>
  <c r="FC63"/>
  <c r="EU63"/>
  <c r="ET63"/>
  <c r="EL63"/>
  <c r="EK63"/>
  <c r="EC63"/>
  <c r="EB63"/>
  <c r="BI63"/>
  <c r="BH63"/>
  <c r="AZ63"/>
  <c r="AY63"/>
  <c r="AQ63"/>
  <c r="AP63"/>
  <c r="Y63"/>
  <c r="X63"/>
  <c r="P63"/>
  <c r="O63"/>
  <c r="G63"/>
  <c r="F63"/>
  <c r="GN62"/>
  <c r="GM62"/>
  <c r="FD62"/>
  <c r="FC62"/>
  <c r="EU62"/>
  <c r="ET62"/>
  <c r="EL62"/>
  <c r="EK62"/>
  <c r="EC62"/>
  <c r="EB62"/>
  <c r="BI62"/>
  <c r="BH62"/>
  <c r="AZ62"/>
  <c r="AY62"/>
  <c r="AQ62"/>
  <c r="AP62"/>
  <c r="Y62"/>
  <c r="X62"/>
  <c r="P62"/>
  <c r="O62"/>
  <c r="G62"/>
  <c r="F62"/>
  <c r="GN61"/>
  <c r="GM61"/>
  <c r="FD61"/>
  <c r="FC61"/>
  <c r="EU61"/>
  <c r="ET61"/>
  <c r="EL61"/>
  <c r="EK61"/>
  <c r="EC61"/>
  <c r="EB61"/>
  <c r="BI61"/>
  <c r="BH61"/>
  <c r="AZ61"/>
  <c r="AY61"/>
  <c r="AQ61"/>
  <c r="AP61"/>
  <c r="Y61"/>
  <c r="X61"/>
  <c r="P61"/>
  <c r="O61"/>
  <c r="G61"/>
  <c r="F61"/>
  <c r="GN60"/>
  <c r="GM60"/>
  <c r="FD60"/>
  <c r="FC60"/>
  <c r="EU60"/>
  <c r="ET60"/>
  <c r="EL60"/>
  <c r="EK60"/>
  <c r="EC60"/>
  <c r="EB60"/>
  <c r="BI60"/>
  <c r="BH60"/>
  <c r="AZ60"/>
  <c r="AY60"/>
  <c r="AQ60"/>
  <c r="AP60"/>
  <c r="Y60"/>
  <c r="X60"/>
  <c r="P60"/>
  <c r="O60"/>
  <c r="G60"/>
  <c r="F60"/>
  <c r="GN59"/>
  <c r="GM59"/>
  <c r="FD59"/>
  <c r="FC59"/>
  <c r="EU59"/>
  <c r="ET59"/>
  <c r="EL59"/>
  <c r="EK59"/>
  <c r="EC59"/>
  <c r="EB59"/>
  <c r="BI59"/>
  <c r="BH59"/>
  <c r="AZ59"/>
  <c r="AY59"/>
  <c r="AQ59"/>
  <c r="AP59"/>
  <c r="Y59"/>
  <c r="X59"/>
  <c r="P59"/>
  <c r="O59"/>
  <c r="G59"/>
  <c r="F59"/>
  <c r="GN58"/>
  <c r="GM58"/>
  <c r="FD58"/>
  <c r="FC58"/>
  <c r="EU58"/>
  <c r="ET58"/>
  <c r="EL58"/>
  <c r="EK58"/>
  <c r="EC58"/>
  <c r="EB58"/>
  <c r="BI58"/>
  <c r="BH58"/>
  <c r="AZ58"/>
  <c r="AY58"/>
  <c r="AQ58"/>
  <c r="AP58"/>
  <c r="Y58"/>
  <c r="X58"/>
  <c r="P58"/>
  <c r="O58"/>
  <c r="G58"/>
  <c r="F58"/>
  <c r="GN57"/>
  <c r="GM57"/>
  <c r="FD57"/>
  <c r="FC57"/>
  <c r="EU57"/>
  <c r="ET57"/>
  <c r="EL57"/>
  <c r="EK57"/>
  <c r="EC57"/>
  <c r="EB57"/>
  <c r="BI57"/>
  <c r="BH57"/>
  <c r="AZ57"/>
  <c r="AY57"/>
  <c r="AQ57"/>
  <c r="AP57"/>
  <c r="Y57"/>
  <c r="X57"/>
  <c r="P57"/>
  <c r="O57"/>
  <c r="G57"/>
  <c r="F57"/>
  <c r="GN56"/>
  <c r="GM56"/>
  <c r="FD56"/>
  <c r="FC56"/>
  <c r="EU56"/>
  <c r="ET56"/>
  <c r="EL56"/>
  <c r="EK56"/>
  <c r="EC56"/>
  <c r="EB56"/>
  <c r="BI56"/>
  <c r="BH56"/>
  <c r="AZ56"/>
  <c r="AY56"/>
  <c r="AQ56"/>
  <c r="AP56"/>
  <c r="Y56"/>
  <c r="X56"/>
  <c r="P56"/>
  <c r="O56"/>
  <c r="G56"/>
  <c r="F56"/>
  <c r="GN55"/>
  <c r="GM55"/>
  <c r="FD55"/>
  <c r="FC55"/>
  <c r="EU55"/>
  <c r="ET55"/>
  <c r="EL55"/>
  <c r="EK55"/>
  <c r="EC55"/>
  <c r="EB55"/>
  <c r="BI55"/>
  <c r="BH55"/>
  <c r="AZ55"/>
  <c r="AY55"/>
  <c r="AQ55"/>
  <c r="AP55"/>
  <c r="Y55"/>
  <c r="X55"/>
  <c r="P55"/>
  <c r="O55"/>
  <c r="G55"/>
  <c r="F55"/>
  <c r="GN54"/>
  <c r="GM54"/>
  <c r="FD54"/>
  <c r="FC54"/>
  <c r="EU54"/>
  <c r="ET54"/>
  <c r="EL54"/>
  <c r="EK54"/>
  <c r="EC54"/>
  <c r="EB54"/>
  <c r="BI54"/>
  <c r="BH54"/>
  <c r="AZ54"/>
  <c r="AY54"/>
  <c r="AQ54"/>
  <c r="AP54"/>
  <c r="Y54"/>
  <c r="X54"/>
  <c r="P54"/>
  <c r="O54"/>
  <c r="G54"/>
  <c r="F54"/>
  <c r="GN53"/>
  <c r="GM53"/>
  <c r="FD53"/>
  <c r="FC53"/>
  <c r="EU53"/>
  <c r="ET53"/>
  <c r="EL53"/>
  <c r="EK53"/>
  <c r="EC53"/>
  <c r="EB53"/>
  <c r="BI53"/>
  <c r="BH53"/>
  <c r="AZ53"/>
  <c r="AY53"/>
  <c r="AQ53"/>
  <c r="AP53"/>
  <c r="Y53"/>
  <c r="X53"/>
  <c r="P53"/>
  <c r="O53"/>
  <c r="G53"/>
  <c r="F53"/>
  <c r="GN52"/>
  <c r="GM52"/>
  <c r="FC52"/>
  <c r="FD52"/>
  <c r="ET52"/>
  <c r="EU52"/>
  <c r="EK52"/>
  <c r="EL52"/>
  <c r="EC52"/>
  <c r="EB52"/>
  <c r="BI52"/>
  <c r="BH52"/>
  <c r="AZ52"/>
  <c r="AY52"/>
  <c r="AQ52"/>
  <c r="AP52"/>
  <c r="X52"/>
  <c r="Y52"/>
  <c r="O52"/>
  <c r="P52" s="1"/>
  <c r="F52"/>
  <c r="G52"/>
  <c r="GM51"/>
  <c r="GN51" s="1"/>
  <c r="FD51"/>
  <c r="FC51"/>
  <c r="EU51"/>
  <c r="ET51"/>
  <c r="EL51"/>
  <c r="EK51"/>
  <c r="EB51"/>
  <c r="EC51" s="1"/>
  <c r="BI51"/>
  <c r="BH51"/>
  <c r="AY51"/>
  <c r="AZ51" s="1"/>
  <c r="AP51"/>
  <c r="AQ51"/>
  <c r="Y51"/>
  <c r="X51"/>
  <c r="P51"/>
  <c r="O51"/>
  <c r="G51"/>
  <c r="F51"/>
  <c r="GN50"/>
  <c r="GM50"/>
  <c r="FD50"/>
  <c r="FC50"/>
  <c r="EU50"/>
  <c r="ET50"/>
  <c r="EL50"/>
  <c r="EK50"/>
  <c r="EC50"/>
  <c r="EB50"/>
  <c r="BH50"/>
  <c r="BI50"/>
  <c r="AY50"/>
  <c r="AZ50"/>
  <c r="AP50"/>
  <c r="AQ50"/>
  <c r="Y50"/>
  <c r="X50"/>
  <c r="P50"/>
  <c r="O50"/>
  <c r="G50"/>
  <c r="F50"/>
  <c r="GM49"/>
  <c r="GN49"/>
  <c r="FD49"/>
  <c r="FC49"/>
  <c r="EU49"/>
  <c r="ET49"/>
  <c r="EL49"/>
  <c r="EK49"/>
  <c r="EB49"/>
  <c r="EC49"/>
  <c r="BI49"/>
  <c r="BH49"/>
  <c r="AY49"/>
  <c r="AZ49"/>
  <c r="AQ49"/>
  <c r="AP49"/>
  <c r="Y49"/>
  <c r="X49"/>
  <c r="P49"/>
  <c r="O49"/>
  <c r="G49"/>
  <c r="F49"/>
  <c r="GM48"/>
  <c r="GN48"/>
  <c r="FC48"/>
  <c r="FD48"/>
  <c r="ET48"/>
  <c r="EU48"/>
  <c r="EL48"/>
  <c r="EK48"/>
  <c r="EB48"/>
  <c r="EC48"/>
  <c r="BI48"/>
  <c r="BH48"/>
  <c r="AY48"/>
  <c r="AZ48"/>
  <c r="AP48"/>
  <c r="AQ48"/>
  <c r="X48"/>
  <c r="Y48"/>
  <c r="O48"/>
  <c r="P48"/>
  <c r="G48"/>
  <c r="F48"/>
  <c r="G68" s="1"/>
  <c r="H68" s="1"/>
  <c r="GN47"/>
  <c r="GM47"/>
  <c r="FD47"/>
  <c r="FC47"/>
  <c r="EU47"/>
  <c r="ET47"/>
  <c r="EL47"/>
  <c r="EK47"/>
  <c r="EB47"/>
  <c r="EC47"/>
  <c r="BH47"/>
  <c r="AY47"/>
  <c r="AZ47" s="1"/>
  <c r="BA68" s="1"/>
  <c r="AP47"/>
  <c r="Y47"/>
  <c r="X47"/>
  <c r="Y68" s="1"/>
  <c r="Z68" s="1"/>
  <c r="P47"/>
  <c r="O47"/>
  <c r="G47"/>
  <c r="F47"/>
  <c r="IP44"/>
  <c r="IO44"/>
  <c r="IG44"/>
  <c r="IF44"/>
  <c r="HX44"/>
  <c r="HW44"/>
  <c r="HO44"/>
  <c r="HN44"/>
  <c r="HF44"/>
  <c r="HE44"/>
  <c r="GW44"/>
  <c r="GV44"/>
  <c r="GN44"/>
  <c r="GM44"/>
  <c r="GE44"/>
  <c r="GD44"/>
  <c r="FV44"/>
  <c r="FU44"/>
  <c r="FM44"/>
  <c r="FL44"/>
  <c r="FD44"/>
  <c r="FC44"/>
  <c r="EU44"/>
  <c r="ET44"/>
  <c r="EL44"/>
  <c r="EK44"/>
  <c r="EC44"/>
  <c r="EB44"/>
  <c r="DT44"/>
  <c r="DS44"/>
  <c r="DK44"/>
  <c r="DJ44"/>
  <c r="DB44"/>
  <c r="DA44"/>
  <c r="CS44"/>
  <c r="CR44"/>
  <c r="CJ44"/>
  <c r="CI44"/>
  <c r="CA44"/>
  <c r="BZ44"/>
  <c r="BR44"/>
  <c r="BQ44"/>
  <c r="BI44"/>
  <c r="BH44"/>
  <c r="AZ44"/>
  <c r="AY44"/>
  <c r="AQ44"/>
  <c r="AP44"/>
  <c r="AH44"/>
  <c r="AG44"/>
  <c r="Y44"/>
  <c r="X44"/>
  <c r="P44"/>
  <c r="O44"/>
  <c r="G44"/>
  <c r="F44"/>
  <c r="IP43"/>
  <c r="IO43"/>
  <c r="IG43"/>
  <c r="IF43"/>
  <c r="HX43"/>
  <c r="HW43"/>
  <c r="HO43"/>
  <c r="HN43"/>
  <c r="HF43"/>
  <c r="HE43"/>
  <c r="GW43"/>
  <c r="GV43"/>
  <c r="GN43"/>
  <c r="GM43"/>
  <c r="GE43"/>
  <c r="GD43"/>
  <c r="FV43"/>
  <c r="FU43"/>
  <c r="FM43"/>
  <c r="FL43"/>
  <c r="FD43"/>
  <c r="FC43"/>
  <c r="EU43"/>
  <c r="ET43"/>
  <c r="EL43"/>
  <c r="EK43"/>
  <c r="EC43"/>
  <c r="EB43"/>
  <c r="DT43"/>
  <c r="DS43"/>
  <c r="DK43"/>
  <c r="DJ43"/>
  <c r="DB43"/>
  <c r="DA43"/>
  <c r="CS43"/>
  <c r="CR43"/>
  <c r="CJ43"/>
  <c r="CI43"/>
  <c r="CA43"/>
  <c r="BZ43"/>
  <c r="BR43"/>
  <c r="BQ43"/>
  <c r="BI43"/>
  <c r="BH43"/>
  <c r="AZ43"/>
  <c r="AY43"/>
  <c r="AQ43"/>
  <c r="AP43"/>
  <c r="AH43"/>
  <c r="AG43"/>
  <c r="Y43"/>
  <c r="X43"/>
  <c r="P43"/>
  <c r="O43"/>
  <c r="G43"/>
  <c r="F43"/>
  <c r="IP42"/>
  <c r="IO42"/>
  <c r="IG42"/>
  <c r="IF42"/>
  <c r="HX42"/>
  <c r="HW42"/>
  <c r="HO42"/>
  <c r="HN42"/>
  <c r="HF42"/>
  <c r="HE42"/>
  <c r="GW42"/>
  <c r="GV42"/>
  <c r="GN42"/>
  <c r="GM42"/>
  <c r="GE42"/>
  <c r="GD42"/>
  <c r="FV42"/>
  <c r="FU42"/>
  <c r="FM42"/>
  <c r="FL42"/>
  <c r="FD42"/>
  <c r="FC42"/>
  <c r="EU42"/>
  <c r="ET42"/>
  <c r="EL42"/>
  <c r="EK42"/>
  <c r="EC42"/>
  <c r="EB42"/>
  <c r="DT42"/>
  <c r="DS42"/>
  <c r="DK42"/>
  <c r="DJ42"/>
  <c r="DB42"/>
  <c r="DA42"/>
  <c r="CS42"/>
  <c r="CR42"/>
  <c r="CJ42"/>
  <c r="CI42"/>
  <c r="CA42"/>
  <c r="BZ42"/>
  <c r="BR42"/>
  <c r="BQ42"/>
  <c r="BI42"/>
  <c r="BH42"/>
  <c r="AZ42"/>
  <c r="AY42"/>
  <c r="AQ42"/>
  <c r="AP42"/>
  <c r="AH42"/>
  <c r="AG42"/>
  <c r="Y42"/>
  <c r="X42"/>
  <c r="P42"/>
  <c r="O42"/>
  <c r="G42"/>
  <c r="F42"/>
  <c r="IP41"/>
  <c r="IO41"/>
  <c r="IG41"/>
  <c r="IF41"/>
  <c r="HX41"/>
  <c r="HW41"/>
  <c r="HO41"/>
  <c r="HN41"/>
  <c r="HF41"/>
  <c r="HE41"/>
  <c r="GW41"/>
  <c r="GV41"/>
  <c r="GN41"/>
  <c r="GM41"/>
  <c r="GE41"/>
  <c r="GD41"/>
  <c r="FV41"/>
  <c r="FU41"/>
  <c r="FM41"/>
  <c r="FL41"/>
  <c r="FD41"/>
  <c r="FC41"/>
  <c r="EU41"/>
  <c r="ET41"/>
  <c r="EL41"/>
  <c r="EK41"/>
  <c r="EC41"/>
  <c r="EB41"/>
  <c r="DT41"/>
  <c r="DS41"/>
  <c r="DK41"/>
  <c r="DJ41"/>
  <c r="DB41"/>
  <c r="DA41"/>
  <c r="CS41"/>
  <c r="CR41"/>
  <c r="CJ41"/>
  <c r="CI41"/>
  <c r="CA41"/>
  <c r="BZ41"/>
  <c r="BR41"/>
  <c r="BQ41"/>
  <c r="BI41"/>
  <c r="BH41"/>
  <c r="AZ41"/>
  <c r="AY41"/>
  <c r="AQ41"/>
  <c r="AP41"/>
  <c r="AH41"/>
  <c r="AG41"/>
  <c r="Y41"/>
  <c r="X41"/>
  <c r="P41"/>
  <c r="O41"/>
  <c r="G41"/>
  <c r="F41"/>
  <c r="IP40"/>
  <c r="IO40"/>
  <c r="IG40"/>
  <c r="IF40"/>
  <c r="HX40"/>
  <c r="HW40"/>
  <c r="HO40"/>
  <c r="HN40"/>
  <c r="HF40"/>
  <c r="HE40"/>
  <c r="GW40"/>
  <c r="GV40"/>
  <c r="GN40"/>
  <c r="GM40"/>
  <c r="GE40"/>
  <c r="GD40"/>
  <c r="FV40"/>
  <c r="FU40"/>
  <c r="FM40"/>
  <c r="FL40"/>
  <c r="FD40"/>
  <c r="FC40"/>
  <c r="EU40"/>
  <c r="ET40"/>
  <c r="EL40"/>
  <c r="EK40"/>
  <c r="EC40"/>
  <c r="EB40"/>
  <c r="DT40"/>
  <c r="DS40"/>
  <c r="DK40"/>
  <c r="DJ40"/>
  <c r="DB40"/>
  <c r="DA40"/>
  <c r="CS40"/>
  <c r="CR40"/>
  <c r="CJ40"/>
  <c r="CI40"/>
  <c r="CA40"/>
  <c r="BZ40"/>
  <c r="BR40"/>
  <c r="BQ40"/>
  <c r="BI40"/>
  <c r="BH40"/>
  <c r="AZ40"/>
  <c r="AY40"/>
  <c r="AQ40"/>
  <c r="AP40"/>
  <c r="AH40"/>
  <c r="AG40"/>
  <c r="Y40"/>
  <c r="X40"/>
  <c r="P40"/>
  <c r="O40"/>
  <c r="G40"/>
  <c r="F40"/>
  <c r="IP39"/>
  <c r="IO39"/>
  <c r="IG39"/>
  <c r="IF39"/>
  <c r="HX39"/>
  <c r="HW39"/>
  <c r="HO39"/>
  <c r="HN39"/>
  <c r="HF39"/>
  <c r="HE39"/>
  <c r="GW39"/>
  <c r="GV39"/>
  <c r="GN39"/>
  <c r="GM39"/>
  <c r="GE39"/>
  <c r="GD39"/>
  <c r="FV39"/>
  <c r="FU39"/>
  <c r="FM39"/>
  <c r="FL39"/>
  <c r="FD39"/>
  <c r="FC39"/>
  <c r="EU39"/>
  <c r="ET39"/>
  <c r="EL39"/>
  <c r="EK39"/>
  <c r="EC39"/>
  <c r="EB39"/>
  <c r="DT39"/>
  <c r="DS39"/>
  <c r="DK39"/>
  <c r="DJ39"/>
  <c r="DB39"/>
  <c r="DA39"/>
  <c r="CS39"/>
  <c r="CR39"/>
  <c r="CJ39"/>
  <c r="CI39"/>
  <c r="CA39"/>
  <c r="BZ39"/>
  <c r="BR39"/>
  <c r="BQ39"/>
  <c r="BI39"/>
  <c r="BH39"/>
  <c r="AZ39"/>
  <c r="AY39"/>
  <c r="AQ39"/>
  <c r="AP39"/>
  <c r="AH39"/>
  <c r="AG39"/>
  <c r="Y39"/>
  <c r="X39"/>
  <c r="P39"/>
  <c r="O39"/>
  <c r="G39"/>
  <c r="F39"/>
  <c r="IP38"/>
  <c r="IO38"/>
  <c r="IG38"/>
  <c r="IF38"/>
  <c r="HX38"/>
  <c r="HW38"/>
  <c r="HO38"/>
  <c r="HN38"/>
  <c r="HF38"/>
  <c r="HE38"/>
  <c r="GW38"/>
  <c r="GV38"/>
  <c r="GN38"/>
  <c r="GM38"/>
  <c r="GE38"/>
  <c r="GD38"/>
  <c r="FV38"/>
  <c r="FU38"/>
  <c r="FM38"/>
  <c r="FL38"/>
  <c r="FD38"/>
  <c r="FC38"/>
  <c r="EU38"/>
  <c r="ET38"/>
  <c r="EL38"/>
  <c r="EK38"/>
  <c r="EC38"/>
  <c r="EB38"/>
  <c r="DT38"/>
  <c r="DS38"/>
  <c r="DK38"/>
  <c r="DJ38"/>
  <c r="DB38"/>
  <c r="DA38"/>
  <c r="CS38"/>
  <c r="CR38"/>
  <c r="CJ38"/>
  <c r="CI38"/>
  <c r="CA38"/>
  <c r="BZ38"/>
  <c r="BR38"/>
  <c r="BQ38"/>
  <c r="BI38"/>
  <c r="BH38"/>
  <c r="AZ38"/>
  <c r="AY38"/>
  <c r="AQ38"/>
  <c r="AP38"/>
  <c r="AH38"/>
  <c r="AG38"/>
  <c r="Y38"/>
  <c r="X38"/>
  <c r="P38"/>
  <c r="O38"/>
  <c r="G38"/>
  <c r="F38"/>
  <c r="IP37"/>
  <c r="IO37"/>
  <c r="IG37"/>
  <c r="IF37"/>
  <c r="HX37"/>
  <c r="HW37"/>
  <c r="HO37"/>
  <c r="HN37"/>
  <c r="HF37"/>
  <c r="HE37"/>
  <c r="GW37"/>
  <c r="GV37"/>
  <c r="GN37"/>
  <c r="GM37"/>
  <c r="GE37"/>
  <c r="GD37"/>
  <c r="FV37"/>
  <c r="FU37"/>
  <c r="FM37"/>
  <c r="FL37"/>
  <c r="FD37"/>
  <c r="FC37"/>
  <c r="EU37"/>
  <c r="ET37"/>
  <c r="EL37"/>
  <c r="EK37"/>
  <c r="EC37"/>
  <c r="EB37"/>
  <c r="DT37"/>
  <c r="DS37"/>
  <c r="DK37"/>
  <c r="DJ37"/>
  <c r="DB37"/>
  <c r="DA37"/>
  <c r="CS37"/>
  <c r="CR37"/>
  <c r="CJ37"/>
  <c r="CI37"/>
  <c r="CA37"/>
  <c r="BZ37"/>
  <c r="BR37"/>
  <c r="BQ37"/>
  <c r="BI37"/>
  <c r="BH37"/>
  <c r="AZ37"/>
  <c r="AY37"/>
  <c r="AQ37"/>
  <c r="AP37"/>
  <c r="AH37"/>
  <c r="AG37"/>
  <c r="Y37"/>
  <c r="X37"/>
  <c r="P37"/>
  <c r="O37"/>
  <c r="G37"/>
  <c r="F37"/>
  <c r="IP36"/>
  <c r="IO36"/>
  <c r="IG36"/>
  <c r="IF36"/>
  <c r="HX36"/>
  <c r="HW36"/>
  <c r="HO36"/>
  <c r="HN36"/>
  <c r="HF36"/>
  <c r="HE36"/>
  <c r="GW36"/>
  <c r="GV36"/>
  <c r="GN36"/>
  <c r="GM36"/>
  <c r="GE36"/>
  <c r="GD36"/>
  <c r="FV36"/>
  <c r="FU36"/>
  <c r="FM36"/>
  <c r="FL36"/>
  <c r="FD36"/>
  <c r="FC36"/>
  <c r="EU36"/>
  <c r="ET36"/>
  <c r="EL36"/>
  <c r="EK36"/>
  <c r="EC36"/>
  <c r="EB36"/>
  <c r="DT36"/>
  <c r="DS36"/>
  <c r="DK36"/>
  <c r="DJ36"/>
  <c r="DB36"/>
  <c r="DA36"/>
  <c r="CS36"/>
  <c r="CR36"/>
  <c r="CJ36"/>
  <c r="CI36"/>
  <c r="CA36"/>
  <c r="BZ36"/>
  <c r="BR36"/>
  <c r="BQ36"/>
  <c r="BI36"/>
  <c r="BH36"/>
  <c r="AZ36"/>
  <c r="AY36"/>
  <c r="AQ36"/>
  <c r="AP36"/>
  <c r="AH36"/>
  <c r="AG36"/>
  <c r="Y36"/>
  <c r="X36"/>
  <c r="P36"/>
  <c r="O36"/>
  <c r="G36"/>
  <c r="F36"/>
  <c r="IP35"/>
  <c r="IO35"/>
  <c r="IG35"/>
  <c r="IF35"/>
  <c r="HX35"/>
  <c r="HW35"/>
  <c r="HO35"/>
  <c r="HN35"/>
  <c r="HF35"/>
  <c r="HE35"/>
  <c r="GW35"/>
  <c r="GV35"/>
  <c r="GN35"/>
  <c r="GM35"/>
  <c r="GE35"/>
  <c r="GD35"/>
  <c r="FV35"/>
  <c r="FU35"/>
  <c r="FM35"/>
  <c r="FL35"/>
  <c r="FD35"/>
  <c r="FC35"/>
  <c r="EU35"/>
  <c r="ET35"/>
  <c r="EL35"/>
  <c r="EK35"/>
  <c r="EC35"/>
  <c r="EB35"/>
  <c r="DT35"/>
  <c r="DS35"/>
  <c r="DK35"/>
  <c r="DJ35"/>
  <c r="DB35"/>
  <c r="DA35"/>
  <c r="CS35"/>
  <c r="CR35"/>
  <c r="CJ35"/>
  <c r="CI35"/>
  <c r="CA35"/>
  <c r="BZ35"/>
  <c r="BR35"/>
  <c r="BQ35"/>
  <c r="BI35"/>
  <c r="BH35"/>
  <c r="AZ35"/>
  <c r="AY35"/>
  <c r="AQ35"/>
  <c r="AP35"/>
  <c r="AH35"/>
  <c r="AG35"/>
  <c r="Y35"/>
  <c r="X35"/>
  <c r="P35"/>
  <c r="O35"/>
  <c r="G35"/>
  <c r="F35"/>
  <c r="IP34"/>
  <c r="IO34"/>
  <c r="IG34"/>
  <c r="IF34"/>
  <c r="HX34"/>
  <c r="HW34"/>
  <c r="HO34"/>
  <c r="HN34"/>
  <c r="HF34"/>
  <c r="HE34"/>
  <c r="GW34"/>
  <c r="GV34"/>
  <c r="GN34"/>
  <c r="GM34"/>
  <c r="GE34"/>
  <c r="GD34"/>
  <c r="FV34"/>
  <c r="FU34"/>
  <c r="FM34"/>
  <c r="FL34"/>
  <c r="FD34"/>
  <c r="FC34"/>
  <c r="EU34"/>
  <c r="ET34"/>
  <c r="EL34"/>
  <c r="EK34"/>
  <c r="EC34"/>
  <c r="EB34"/>
  <c r="DT34"/>
  <c r="DS34"/>
  <c r="DK34"/>
  <c r="DJ34"/>
  <c r="DB34"/>
  <c r="DA34"/>
  <c r="CS34"/>
  <c r="CR34"/>
  <c r="CJ34"/>
  <c r="CI34"/>
  <c r="CA34"/>
  <c r="BZ34"/>
  <c r="BR34"/>
  <c r="BQ34"/>
  <c r="BI34"/>
  <c r="BH34"/>
  <c r="AZ34"/>
  <c r="AY34"/>
  <c r="AQ34"/>
  <c r="AP34"/>
  <c r="AH34"/>
  <c r="AG34"/>
  <c r="Y34"/>
  <c r="X34"/>
  <c r="P34"/>
  <c r="O34"/>
  <c r="G34"/>
  <c r="F34"/>
  <c r="IP33"/>
  <c r="IO33"/>
  <c r="IG33"/>
  <c r="IF33"/>
  <c r="HX33"/>
  <c r="HW33"/>
  <c r="HO33"/>
  <c r="HN33"/>
  <c r="HF33"/>
  <c r="HE33"/>
  <c r="GW33"/>
  <c r="GV33"/>
  <c r="GN33"/>
  <c r="GM33"/>
  <c r="GE33"/>
  <c r="GD33"/>
  <c r="FV33"/>
  <c r="FU33"/>
  <c r="FM33"/>
  <c r="FL33"/>
  <c r="FD33"/>
  <c r="FC33"/>
  <c r="EU33"/>
  <c r="ET33"/>
  <c r="EL33"/>
  <c r="EK33"/>
  <c r="EC33"/>
  <c r="EB33"/>
  <c r="DT33"/>
  <c r="DS33"/>
  <c r="DK33"/>
  <c r="DJ33"/>
  <c r="DB33"/>
  <c r="DA33"/>
  <c r="CS33"/>
  <c r="CR33"/>
  <c r="CJ33"/>
  <c r="CI33"/>
  <c r="CA33"/>
  <c r="BZ33"/>
  <c r="BR33"/>
  <c r="BQ33"/>
  <c r="BI33"/>
  <c r="BH33"/>
  <c r="AZ33"/>
  <c r="AY33"/>
  <c r="AQ33"/>
  <c r="AP33"/>
  <c r="AH33"/>
  <c r="AG33"/>
  <c r="Y33"/>
  <c r="X33"/>
  <c r="P33"/>
  <c r="O33"/>
  <c r="G33"/>
  <c r="F33"/>
  <c r="IP32"/>
  <c r="IO32"/>
  <c r="IG32"/>
  <c r="IF32"/>
  <c r="HX32"/>
  <c r="HW32"/>
  <c r="HO32"/>
  <c r="HN32"/>
  <c r="HF32"/>
  <c r="HE32"/>
  <c r="GW32"/>
  <c r="GV32"/>
  <c r="GN32"/>
  <c r="GM32"/>
  <c r="GE32"/>
  <c r="GD32"/>
  <c r="FV32"/>
  <c r="FU32"/>
  <c r="FM32"/>
  <c r="FL32"/>
  <c r="FD32"/>
  <c r="FC32"/>
  <c r="EU32"/>
  <c r="ET32"/>
  <c r="EL32"/>
  <c r="EK32"/>
  <c r="EC32"/>
  <c r="EB32"/>
  <c r="DT32"/>
  <c r="DS32"/>
  <c r="DK32"/>
  <c r="DJ32"/>
  <c r="DB32"/>
  <c r="DA32"/>
  <c r="CS32"/>
  <c r="CR32"/>
  <c r="CJ32"/>
  <c r="CI32"/>
  <c r="CA32"/>
  <c r="BZ32"/>
  <c r="BR32"/>
  <c r="BQ32"/>
  <c r="BI32"/>
  <c r="BH32"/>
  <c r="AZ32"/>
  <c r="AY32"/>
  <c r="AQ32"/>
  <c r="AP32"/>
  <c r="AH32"/>
  <c r="AG32"/>
  <c r="Y32"/>
  <c r="X32"/>
  <c r="P32"/>
  <c r="O32"/>
  <c r="G32"/>
  <c r="F32"/>
  <c r="IP31"/>
  <c r="IO31"/>
  <c r="IG31"/>
  <c r="IF31"/>
  <c r="HX31"/>
  <c r="HW31"/>
  <c r="HO31"/>
  <c r="HN31"/>
  <c r="HF31"/>
  <c r="HE31"/>
  <c r="GW31"/>
  <c r="GV31"/>
  <c r="GN31"/>
  <c r="GM31"/>
  <c r="GE31"/>
  <c r="GD31"/>
  <c r="FV31"/>
  <c r="FU31"/>
  <c r="FM31"/>
  <c r="FL31"/>
  <c r="FD31"/>
  <c r="FC31"/>
  <c r="EU31"/>
  <c r="ET31"/>
  <c r="EL31"/>
  <c r="EK31"/>
  <c r="EC31"/>
  <c r="EB31"/>
  <c r="DT31"/>
  <c r="DS31"/>
  <c r="DK31"/>
  <c r="DJ31"/>
  <c r="DB31"/>
  <c r="DA31"/>
  <c r="CS31"/>
  <c r="CR31"/>
  <c r="CJ31"/>
  <c r="CI31"/>
  <c r="CA31"/>
  <c r="BZ31"/>
  <c r="BR31"/>
  <c r="BQ31"/>
  <c r="BI31"/>
  <c r="BH31"/>
  <c r="AZ31"/>
  <c r="AY31"/>
  <c r="AQ31"/>
  <c r="AP31"/>
  <c r="AH31"/>
  <c r="AG31"/>
  <c r="Y31"/>
  <c r="X31"/>
  <c r="P31"/>
  <c r="O31"/>
  <c r="G31"/>
  <c r="F31"/>
  <c r="IP30"/>
  <c r="IO30"/>
  <c r="IG30"/>
  <c r="IF30"/>
  <c r="HX30"/>
  <c r="HW30"/>
  <c r="HO30"/>
  <c r="HN30"/>
  <c r="HF30"/>
  <c r="HE30"/>
  <c r="GW30"/>
  <c r="GV30"/>
  <c r="GN30"/>
  <c r="GM30"/>
  <c r="GD30"/>
  <c r="GE30" s="1"/>
  <c r="FV30"/>
  <c r="FU30"/>
  <c r="FM30"/>
  <c r="FL30"/>
  <c r="FD30"/>
  <c r="FC30"/>
  <c r="EU30"/>
  <c r="ET30"/>
  <c r="EL30"/>
  <c r="EK30"/>
  <c r="EC30"/>
  <c r="EB30"/>
  <c r="DT30"/>
  <c r="DS30"/>
  <c r="DJ30"/>
  <c r="DK30" s="1"/>
  <c r="DB30"/>
  <c r="DA30"/>
  <c r="CS30"/>
  <c r="CR30"/>
  <c r="CJ30"/>
  <c r="CI30"/>
  <c r="CA30"/>
  <c r="BZ30"/>
  <c r="BR30"/>
  <c r="BQ30"/>
  <c r="BI30"/>
  <c r="BH30"/>
  <c r="AZ30"/>
  <c r="AY30"/>
  <c r="AQ30"/>
  <c r="AP30"/>
  <c r="AH30"/>
  <c r="AG30"/>
  <c r="Y30"/>
  <c r="X30"/>
  <c r="P30"/>
  <c r="O30"/>
  <c r="G30"/>
  <c r="F30"/>
  <c r="IP29"/>
  <c r="IO29"/>
  <c r="IG29"/>
  <c r="IF29"/>
  <c r="HW29"/>
  <c r="HX29" s="1"/>
  <c r="HN29"/>
  <c r="HO29" s="1"/>
  <c r="HE29"/>
  <c r="HF29" s="1"/>
  <c r="GV29"/>
  <c r="GW29" s="1"/>
  <c r="GX46" s="1"/>
  <c r="GM29"/>
  <c r="GN29" s="1"/>
  <c r="GD29"/>
  <c r="GE29" s="1"/>
  <c r="FU29"/>
  <c r="FV29" s="1"/>
  <c r="FL29"/>
  <c r="FM29" s="1"/>
  <c r="FC29"/>
  <c r="FD29" s="1"/>
  <c r="ET29"/>
  <c r="EU29" s="1"/>
  <c r="EK29"/>
  <c r="EL29" s="1"/>
  <c r="EB29"/>
  <c r="EC29"/>
  <c r="DS29"/>
  <c r="DT29" s="1"/>
  <c r="DJ29"/>
  <c r="DK29"/>
  <c r="DA29"/>
  <c r="DB29" s="1"/>
  <c r="CR29"/>
  <c r="CS29"/>
  <c r="CI29"/>
  <c r="CJ29" s="1"/>
  <c r="BZ29"/>
  <c r="CA29"/>
  <c r="BQ29"/>
  <c r="BR29" s="1"/>
  <c r="BH29"/>
  <c r="BI29"/>
  <c r="AY29"/>
  <c r="AZ29" s="1"/>
  <c r="AP29"/>
  <c r="AQ29"/>
  <c r="AG29"/>
  <c r="AH29" s="1"/>
  <c r="X29"/>
  <c r="Y29"/>
  <c r="O29"/>
  <c r="P29" s="1"/>
  <c r="F29"/>
  <c r="G29"/>
  <c r="IO28"/>
  <c r="IP28" s="1"/>
  <c r="IG28"/>
  <c r="IF28"/>
  <c r="HX28"/>
  <c r="HW28"/>
  <c r="HO28"/>
  <c r="HN28"/>
  <c r="HF28"/>
  <c r="HE28"/>
  <c r="GW28"/>
  <c r="GV28"/>
  <c r="GN28"/>
  <c r="GM28"/>
  <c r="GD28"/>
  <c r="GE28"/>
  <c r="FV28"/>
  <c r="FU28"/>
  <c r="FM28"/>
  <c r="FL28"/>
  <c r="FD28"/>
  <c r="FC28"/>
  <c r="ET28"/>
  <c r="EU28"/>
  <c r="EL28"/>
  <c r="EK28"/>
  <c r="EC28"/>
  <c r="EB28"/>
  <c r="DT28"/>
  <c r="DS28"/>
  <c r="DK28"/>
  <c r="DJ28"/>
  <c r="DB28"/>
  <c r="DA28"/>
  <c r="CS28"/>
  <c r="CR28"/>
  <c r="CJ28"/>
  <c r="CI28"/>
  <c r="CA28"/>
  <c r="BZ28"/>
  <c r="BR28"/>
  <c r="BQ28"/>
  <c r="BI28"/>
  <c r="BH28"/>
  <c r="AZ28"/>
  <c r="AY28"/>
  <c r="AQ28"/>
  <c r="AP28"/>
  <c r="AH28"/>
  <c r="AG28"/>
  <c r="Y28"/>
  <c r="X28"/>
  <c r="O28"/>
  <c r="P28"/>
  <c r="G28"/>
  <c r="F28"/>
  <c r="IP27"/>
  <c r="IO27"/>
  <c r="IG27"/>
  <c r="IF27"/>
  <c r="HW27"/>
  <c r="HX27"/>
  <c r="HN27"/>
  <c r="HO27"/>
  <c r="HE27"/>
  <c r="HF27"/>
  <c r="GV27"/>
  <c r="GW27"/>
  <c r="GM27"/>
  <c r="GN27"/>
  <c r="GE27"/>
  <c r="GD27"/>
  <c r="FV27"/>
  <c r="FU27"/>
  <c r="FL27"/>
  <c r="FM27"/>
  <c r="FD27"/>
  <c r="FC27"/>
  <c r="EU27"/>
  <c r="ET27"/>
  <c r="EL27"/>
  <c r="EK27"/>
  <c r="EB27"/>
  <c r="EC27"/>
  <c r="DS27"/>
  <c r="DT27"/>
  <c r="DK27"/>
  <c r="DJ27"/>
  <c r="DA27"/>
  <c r="DB27"/>
  <c r="CR27"/>
  <c r="CS27"/>
  <c r="CI27"/>
  <c r="CJ27"/>
  <c r="BZ27"/>
  <c r="CA27"/>
  <c r="BQ27"/>
  <c r="BR27"/>
  <c r="BH27"/>
  <c r="BI27"/>
  <c r="AY27"/>
  <c r="AZ27"/>
  <c r="AQ27"/>
  <c r="AP27"/>
  <c r="AG27"/>
  <c r="AH27"/>
  <c r="X27"/>
  <c r="Y27"/>
  <c r="P27"/>
  <c r="O27"/>
  <c r="F27"/>
  <c r="G27"/>
  <c r="IO26"/>
  <c r="IP26"/>
  <c r="IF26"/>
  <c r="IG26"/>
  <c r="HX26"/>
  <c r="HW26"/>
  <c r="HN26"/>
  <c r="HO26"/>
  <c r="HE26"/>
  <c r="HF26"/>
  <c r="GV26"/>
  <c r="GW26"/>
  <c r="GM26"/>
  <c r="GN26"/>
  <c r="GD26"/>
  <c r="GE26"/>
  <c r="FU26"/>
  <c r="FV26"/>
  <c r="FL26"/>
  <c r="FM26"/>
  <c r="FC26"/>
  <c r="FD26"/>
  <c r="ET26"/>
  <c r="EU26" s="1"/>
  <c r="EK26"/>
  <c r="EL26" s="1"/>
  <c r="EB26"/>
  <c r="EC26" s="1"/>
  <c r="DS26"/>
  <c r="DT26" s="1"/>
  <c r="DJ26"/>
  <c r="DK26" s="1"/>
  <c r="DL46" s="1"/>
  <c r="DA26"/>
  <c r="DB26" s="1"/>
  <c r="CR26"/>
  <c r="CS26" s="1"/>
  <c r="CI26"/>
  <c r="CJ26" s="1"/>
  <c r="BZ26"/>
  <c r="CA26"/>
  <c r="BQ26"/>
  <c r="BR26"/>
  <c r="BI26"/>
  <c r="BH26"/>
  <c r="AY26"/>
  <c r="AZ26" s="1"/>
  <c r="AP26"/>
  <c r="AQ26" s="1"/>
  <c r="AR46" s="1"/>
  <c r="AG26"/>
  <c r="AH26" s="1"/>
  <c r="X26"/>
  <c r="Y26" s="1"/>
  <c r="O26"/>
  <c r="P26" s="1"/>
  <c r="F26"/>
  <c r="G26" s="1"/>
  <c r="H46" s="1"/>
  <c r="IO25"/>
  <c r="IP25" s="1"/>
  <c r="IQ46" s="1"/>
  <c r="IF25"/>
  <c r="IG46" s="1"/>
  <c r="IH46" s="1"/>
  <c r="HW25"/>
  <c r="HX25" s="1"/>
  <c r="HN25"/>
  <c r="HO25" s="1"/>
  <c r="HP46" s="1"/>
  <c r="HE25"/>
  <c r="HF25"/>
  <c r="GW25"/>
  <c r="GV25"/>
  <c r="GM25"/>
  <c r="GN25" s="1"/>
  <c r="GD25"/>
  <c r="GE25" s="1"/>
  <c r="GF46" s="1"/>
  <c r="FU25"/>
  <c r="FV25"/>
  <c r="FM25"/>
  <c r="FL25"/>
  <c r="FC25"/>
  <c r="FD46" s="1"/>
  <c r="FE46" s="1"/>
  <c r="ET25"/>
  <c r="EU25" s="1"/>
  <c r="EV46" s="1"/>
  <c r="EK25"/>
  <c r="EL46" s="1"/>
  <c r="EM46" s="1"/>
  <c r="EB25"/>
  <c r="EC25" s="1"/>
  <c r="DS25"/>
  <c r="DT25" s="1"/>
  <c r="DU46" s="1"/>
  <c r="DK25"/>
  <c r="DJ25"/>
  <c r="DA25"/>
  <c r="DB25" s="1"/>
  <c r="CR25"/>
  <c r="CS46" s="1"/>
  <c r="CI25"/>
  <c r="CJ46" s="1"/>
  <c r="CK46" s="1"/>
  <c r="BZ25"/>
  <c r="CA25" s="1"/>
  <c r="CB46" s="1"/>
  <c r="BQ25"/>
  <c r="BR46" s="1"/>
  <c r="BS46" s="1"/>
  <c r="BH25"/>
  <c r="BI46" s="1"/>
  <c r="BJ46" s="1"/>
  <c r="AY25"/>
  <c r="AZ25" s="1"/>
  <c r="AQ25"/>
  <c r="AP25"/>
  <c r="AG25"/>
  <c r="AH25" s="1"/>
  <c r="X25"/>
  <c r="Y25" s="1"/>
  <c r="O25"/>
  <c r="P46"/>
  <c r="Q46" s="1"/>
  <c r="G25"/>
  <c r="F25"/>
  <c r="IP22"/>
  <c r="IO22"/>
  <c r="IG22"/>
  <c r="IF22"/>
  <c r="HX22"/>
  <c r="HW22"/>
  <c r="HO22"/>
  <c r="HN22"/>
  <c r="HF22"/>
  <c r="HE22"/>
  <c r="GW22"/>
  <c r="GV22"/>
  <c r="GN22"/>
  <c r="GM22"/>
  <c r="GE22"/>
  <c r="GD22"/>
  <c r="FV22"/>
  <c r="FU22"/>
  <c r="FM22"/>
  <c r="FL22"/>
  <c r="FD22"/>
  <c r="FC22"/>
  <c r="EU22"/>
  <c r="ET22"/>
  <c r="EL22"/>
  <c r="EK22"/>
  <c r="EC22"/>
  <c r="EB22"/>
  <c r="DT22"/>
  <c r="DS22"/>
  <c r="DK22"/>
  <c r="DJ22"/>
  <c r="DB22"/>
  <c r="DA22"/>
  <c r="CS22"/>
  <c r="CR22"/>
  <c r="CJ22"/>
  <c r="CI22"/>
  <c r="CA22"/>
  <c r="BZ22"/>
  <c r="BR22"/>
  <c r="BQ22"/>
  <c r="BI22"/>
  <c r="BH22"/>
  <c r="AZ22"/>
  <c r="AY22"/>
  <c r="AQ22"/>
  <c r="AP22"/>
  <c r="AH22"/>
  <c r="AG22"/>
  <c r="Y22"/>
  <c r="X22"/>
  <c r="P22"/>
  <c r="O22"/>
  <c r="G22"/>
  <c r="F22"/>
  <c r="IP21"/>
  <c r="IO21"/>
  <c r="IG21"/>
  <c r="IF21"/>
  <c r="HX21"/>
  <c r="HW21"/>
  <c r="HO21"/>
  <c r="HN21"/>
  <c r="HF21"/>
  <c r="HE21"/>
  <c r="GW21"/>
  <c r="GV21"/>
  <c r="GN21"/>
  <c r="GM21"/>
  <c r="GE21"/>
  <c r="GD21"/>
  <c r="FV21"/>
  <c r="FU21"/>
  <c r="FM21"/>
  <c r="FL21"/>
  <c r="FD21"/>
  <c r="FC21"/>
  <c r="EU21"/>
  <c r="ET21"/>
  <c r="EL21"/>
  <c r="EK21"/>
  <c r="EC21"/>
  <c r="EB21"/>
  <c r="DT21"/>
  <c r="DS21"/>
  <c r="DK21"/>
  <c r="DJ21"/>
  <c r="DB21"/>
  <c r="DA21"/>
  <c r="CS21"/>
  <c r="CR21"/>
  <c r="CJ21"/>
  <c r="CI21"/>
  <c r="CA21"/>
  <c r="BZ21"/>
  <c r="BR21"/>
  <c r="BQ21"/>
  <c r="BI21"/>
  <c r="BH21"/>
  <c r="AZ21"/>
  <c r="AY21"/>
  <c r="AQ21"/>
  <c r="AP21"/>
  <c r="AH21"/>
  <c r="AG21"/>
  <c r="Y21"/>
  <c r="X21"/>
  <c r="P21"/>
  <c r="O21"/>
  <c r="G21"/>
  <c r="F21"/>
  <c r="IP20"/>
  <c r="IO20"/>
  <c r="IG20"/>
  <c r="IF20"/>
  <c r="HX20"/>
  <c r="HW20"/>
  <c r="HO20"/>
  <c r="HN20"/>
  <c r="HF20"/>
  <c r="HE20"/>
  <c r="GW20"/>
  <c r="GV20"/>
  <c r="GN20"/>
  <c r="GM20"/>
  <c r="GE20"/>
  <c r="GD20"/>
  <c r="FV20"/>
  <c r="FU20"/>
  <c r="FM20"/>
  <c r="FL20"/>
  <c r="FD20"/>
  <c r="FC20"/>
  <c r="EU20"/>
  <c r="ET20"/>
  <c r="EL20"/>
  <c r="EK20"/>
  <c r="EC20"/>
  <c r="EB20"/>
  <c r="DT20"/>
  <c r="DS20"/>
  <c r="DK20"/>
  <c r="DJ20"/>
  <c r="DB20"/>
  <c r="DA20"/>
  <c r="CS20"/>
  <c r="CR20"/>
  <c r="CJ20"/>
  <c r="CI20"/>
  <c r="CA20"/>
  <c r="BZ20"/>
  <c r="BR20"/>
  <c r="BQ20"/>
  <c r="BI20"/>
  <c r="BH20"/>
  <c r="AZ20"/>
  <c r="AY20"/>
  <c r="AQ20"/>
  <c r="AP20"/>
  <c r="AH20"/>
  <c r="AG20"/>
  <c r="Y20"/>
  <c r="X20"/>
  <c r="P20"/>
  <c r="O20"/>
  <c r="G20"/>
  <c r="F20"/>
  <c r="IP19"/>
  <c r="IO19"/>
  <c r="IG19"/>
  <c r="IF19"/>
  <c r="HX19"/>
  <c r="HW19"/>
  <c r="HO19"/>
  <c r="HN19"/>
  <c r="HF19"/>
  <c r="HE19"/>
  <c r="GW19"/>
  <c r="GV19"/>
  <c r="GN19"/>
  <c r="GM19"/>
  <c r="GE19"/>
  <c r="GD19"/>
  <c r="FV19"/>
  <c r="FU19"/>
  <c r="FM19"/>
  <c r="FL19"/>
  <c r="FD19"/>
  <c r="FC19"/>
  <c r="EU19"/>
  <c r="ET19"/>
  <c r="EL19"/>
  <c r="EK19"/>
  <c r="EC19"/>
  <c r="EB19"/>
  <c r="DT19"/>
  <c r="DS19"/>
  <c r="DK19"/>
  <c r="DJ19"/>
  <c r="DB19"/>
  <c r="DA19"/>
  <c r="CS19"/>
  <c r="CR19"/>
  <c r="CJ19"/>
  <c r="CI19"/>
  <c r="CA19"/>
  <c r="BZ19"/>
  <c r="BR19"/>
  <c r="BQ19"/>
  <c r="BI19"/>
  <c r="BH19"/>
  <c r="AZ19"/>
  <c r="AY19"/>
  <c r="AQ19"/>
  <c r="AP19"/>
  <c r="AH19"/>
  <c r="AG19"/>
  <c r="Y19"/>
  <c r="X19"/>
  <c r="P19"/>
  <c r="O19"/>
  <c r="G19"/>
  <c r="F19"/>
  <c r="IP18"/>
  <c r="IO18"/>
  <c r="IG18"/>
  <c r="IF18"/>
  <c r="HX18"/>
  <c r="HW18"/>
  <c r="HO18"/>
  <c r="HN18"/>
  <c r="HF18"/>
  <c r="HE18"/>
  <c r="GW18"/>
  <c r="GV18"/>
  <c r="GN18"/>
  <c r="GM18"/>
  <c r="GE18"/>
  <c r="GD18"/>
  <c r="FV18"/>
  <c r="FU18"/>
  <c r="FM18"/>
  <c r="FL18"/>
  <c r="FD18"/>
  <c r="FC18"/>
  <c r="EU18"/>
  <c r="ET18"/>
  <c r="EL18"/>
  <c r="EK18"/>
  <c r="EC18"/>
  <c r="EB18"/>
  <c r="DT18"/>
  <c r="DS18"/>
  <c r="DK18"/>
  <c r="DJ18"/>
  <c r="DB18"/>
  <c r="DA18"/>
  <c r="CS18"/>
  <c r="CR18"/>
  <c r="CJ18"/>
  <c r="CI18"/>
  <c r="CA18"/>
  <c r="BZ18"/>
  <c r="BR18"/>
  <c r="BQ18"/>
  <c r="BI18"/>
  <c r="BH18"/>
  <c r="AZ18"/>
  <c r="AY18"/>
  <c r="AQ18"/>
  <c r="AP18"/>
  <c r="AH18"/>
  <c r="AG18"/>
  <c r="Y18"/>
  <c r="X18"/>
  <c r="P18"/>
  <c r="O18"/>
  <c r="G18"/>
  <c r="F18"/>
  <c r="IP17"/>
  <c r="IO17"/>
  <c r="IG17"/>
  <c r="IF17"/>
  <c r="HX17"/>
  <c r="HW17"/>
  <c r="HO17"/>
  <c r="HN17"/>
  <c r="HF17"/>
  <c r="HE17"/>
  <c r="GW17"/>
  <c r="GV17"/>
  <c r="GN17"/>
  <c r="GM17"/>
  <c r="GE17"/>
  <c r="GD17"/>
  <c r="FV17"/>
  <c r="FU17"/>
  <c r="FM17"/>
  <c r="FL17"/>
  <c r="FD17"/>
  <c r="FC17"/>
  <c r="EU17"/>
  <c r="ET17"/>
  <c r="EL17"/>
  <c r="EK17"/>
  <c r="EC17"/>
  <c r="EB17"/>
  <c r="DT17"/>
  <c r="DS17"/>
  <c r="DK17"/>
  <c r="DJ17"/>
  <c r="DB17"/>
  <c r="DA17"/>
  <c r="CS17"/>
  <c r="CR17"/>
  <c r="CJ17"/>
  <c r="CI17"/>
  <c r="CA17"/>
  <c r="BZ17"/>
  <c r="BR17"/>
  <c r="BQ17"/>
  <c r="BI17"/>
  <c r="BH17"/>
  <c r="AZ17"/>
  <c r="AY17"/>
  <c r="AQ17"/>
  <c r="AP17"/>
  <c r="AH17"/>
  <c r="AG17"/>
  <c r="Y17"/>
  <c r="X17"/>
  <c r="P17"/>
  <c r="O17"/>
  <c r="G17"/>
  <c r="F17"/>
  <c r="IP16"/>
  <c r="IO16"/>
  <c r="IG16"/>
  <c r="IF16"/>
  <c r="HX16"/>
  <c r="HW16"/>
  <c r="HO16"/>
  <c r="HN16"/>
  <c r="HF16"/>
  <c r="HE16"/>
  <c r="GW16"/>
  <c r="GV16"/>
  <c r="GN16"/>
  <c r="GM16"/>
  <c r="GE16"/>
  <c r="GD16"/>
  <c r="FV16"/>
  <c r="FU16"/>
  <c r="FM16"/>
  <c r="FL16"/>
  <c r="FD16"/>
  <c r="FC16"/>
  <c r="EU16"/>
  <c r="ET16"/>
  <c r="EL16"/>
  <c r="EK16"/>
  <c r="EC16"/>
  <c r="EB16"/>
  <c r="DT16"/>
  <c r="DS16"/>
  <c r="DK16"/>
  <c r="DJ16"/>
  <c r="DB16"/>
  <c r="DA16"/>
  <c r="CS16"/>
  <c r="CR16"/>
  <c r="CJ16"/>
  <c r="CI16"/>
  <c r="CA16"/>
  <c r="BZ16"/>
  <c r="BR16"/>
  <c r="BQ16"/>
  <c r="BI16"/>
  <c r="BH16"/>
  <c r="AZ16"/>
  <c r="AY16"/>
  <c r="AQ16"/>
  <c r="AP16"/>
  <c r="AH16"/>
  <c r="AG16"/>
  <c r="Y16"/>
  <c r="X16"/>
  <c r="P16"/>
  <c r="O16"/>
  <c r="G16"/>
  <c r="F16"/>
  <c r="IP15"/>
  <c r="IO15"/>
  <c r="IG15"/>
  <c r="IF15"/>
  <c r="HX15"/>
  <c r="HW15"/>
  <c r="HO15"/>
  <c r="HN15"/>
  <c r="HF15"/>
  <c r="HE15"/>
  <c r="GW15"/>
  <c r="GV15"/>
  <c r="GN15"/>
  <c r="GM15"/>
  <c r="GE15"/>
  <c r="GD15"/>
  <c r="FV15"/>
  <c r="FU15"/>
  <c r="FM15"/>
  <c r="FL15"/>
  <c r="FD15"/>
  <c r="FC15"/>
  <c r="EU15"/>
  <c r="ET15"/>
  <c r="EL15"/>
  <c r="EK15"/>
  <c r="EC15"/>
  <c r="EB15"/>
  <c r="DT15"/>
  <c r="DS15"/>
  <c r="DK15"/>
  <c r="DJ15"/>
  <c r="DB15"/>
  <c r="DA15"/>
  <c r="CS15"/>
  <c r="CR15"/>
  <c r="CJ15"/>
  <c r="CI15"/>
  <c r="CA15"/>
  <c r="BZ15"/>
  <c r="BQ15"/>
  <c r="BR15" s="1"/>
  <c r="BI15"/>
  <c r="BH15"/>
  <c r="AZ15"/>
  <c r="AY15"/>
  <c r="AQ15"/>
  <c r="AP15"/>
  <c r="AH15"/>
  <c r="AG15"/>
  <c r="Y15"/>
  <c r="X15"/>
  <c r="P15"/>
  <c r="O15"/>
  <c r="G15"/>
  <c r="F15"/>
  <c r="IP14"/>
  <c r="IO14"/>
  <c r="IG14"/>
  <c r="IF14"/>
  <c r="HX14"/>
  <c r="HW14"/>
  <c r="HO14"/>
  <c r="HN14"/>
  <c r="HF14"/>
  <c r="HE14"/>
  <c r="GW14"/>
  <c r="GV14"/>
  <c r="GN14"/>
  <c r="GM14"/>
  <c r="GE14"/>
  <c r="GD14"/>
  <c r="FV14"/>
  <c r="FU14"/>
  <c r="FM14"/>
  <c r="FL14"/>
  <c r="FD14"/>
  <c r="FC14"/>
  <c r="EU14"/>
  <c r="ET14"/>
  <c r="EL14"/>
  <c r="EK14"/>
  <c r="EC14"/>
  <c r="EB14"/>
  <c r="DT14"/>
  <c r="DS14"/>
  <c r="DK14"/>
  <c r="DJ14"/>
  <c r="DB14"/>
  <c r="DA14"/>
  <c r="CS14"/>
  <c r="CR14"/>
  <c r="CJ14"/>
  <c r="CI14"/>
  <c r="CA14"/>
  <c r="BZ14"/>
  <c r="BR14"/>
  <c r="BQ14"/>
  <c r="BI14"/>
  <c r="BH14"/>
  <c r="AZ14"/>
  <c r="AY14"/>
  <c r="AQ14"/>
  <c r="AP14"/>
  <c r="AH14"/>
  <c r="AG14"/>
  <c r="Y14"/>
  <c r="X14"/>
  <c r="P14"/>
  <c r="O14"/>
  <c r="G14"/>
  <c r="F14"/>
  <c r="IP13"/>
  <c r="IO13"/>
  <c r="IG13"/>
  <c r="IF13"/>
  <c r="HX13"/>
  <c r="HW13"/>
  <c r="HO13"/>
  <c r="HN13"/>
  <c r="HF13"/>
  <c r="HE13"/>
  <c r="GW13"/>
  <c r="GV13"/>
  <c r="GN13"/>
  <c r="GM13"/>
  <c r="GE13"/>
  <c r="GD13"/>
  <c r="FV13"/>
  <c r="FU13"/>
  <c r="FM13"/>
  <c r="FL13"/>
  <c r="FD13"/>
  <c r="FC13"/>
  <c r="EU13"/>
  <c r="ET13"/>
  <c r="EL13"/>
  <c r="EK13"/>
  <c r="EC13"/>
  <c r="EB13"/>
  <c r="DT13"/>
  <c r="DS13"/>
  <c r="DK13"/>
  <c r="DJ13"/>
  <c r="DB13"/>
  <c r="DA13"/>
  <c r="CS13"/>
  <c r="CR13"/>
  <c r="CJ13"/>
  <c r="CI13"/>
  <c r="CA13"/>
  <c r="BZ13"/>
  <c r="BR13"/>
  <c r="BQ13"/>
  <c r="BI13"/>
  <c r="BH13"/>
  <c r="AZ13"/>
  <c r="AY13"/>
  <c r="AQ13"/>
  <c r="AP13"/>
  <c r="AH13"/>
  <c r="AG13"/>
  <c r="Y13"/>
  <c r="X13"/>
  <c r="P13"/>
  <c r="O13"/>
  <c r="G13"/>
  <c r="F13"/>
  <c r="IP12"/>
  <c r="IO12"/>
  <c r="IG12"/>
  <c r="IF12"/>
  <c r="HX12"/>
  <c r="HW12"/>
  <c r="HO12"/>
  <c r="HN12"/>
  <c r="HF12"/>
  <c r="HE12"/>
  <c r="GV12"/>
  <c r="GW12" s="1"/>
  <c r="GM12"/>
  <c r="GN12" s="1"/>
  <c r="GE12"/>
  <c r="GD12"/>
  <c r="FV12"/>
  <c r="FU12"/>
  <c r="FM12"/>
  <c r="FL12"/>
  <c r="FD12"/>
  <c r="FC12"/>
  <c r="EU12"/>
  <c r="ET12"/>
  <c r="EL12"/>
  <c r="EK12"/>
  <c r="EC12"/>
  <c r="EB12"/>
  <c r="DT12"/>
  <c r="DS12"/>
  <c r="DK12"/>
  <c r="DJ12"/>
  <c r="DB12"/>
  <c r="DA12"/>
  <c r="CS12"/>
  <c r="CR12"/>
  <c r="CJ12"/>
  <c r="CI12"/>
  <c r="CA12"/>
  <c r="BZ12"/>
  <c r="BQ12"/>
  <c r="BR12" s="1"/>
  <c r="BI12"/>
  <c r="BH12"/>
  <c r="AZ12"/>
  <c r="AY12"/>
  <c r="AQ12"/>
  <c r="AP12"/>
  <c r="AH12"/>
  <c r="AG12"/>
  <c r="Y12"/>
  <c r="X12"/>
  <c r="P12"/>
  <c r="O12"/>
  <c r="G12"/>
  <c r="F12"/>
  <c r="IP11"/>
  <c r="IO11"/>
  <c r="IG11"/>
  <c r="IF11"/>
  <c r="HX11"/>
  <c r="HW11"/>
  <c r="HO11"/>
  <c r="HN11"/>
  <c r="HF11"/>
  <c r="HE11"/>
  <c r="GW11"/>
  <c r="GV11"/>
  <c r="GM11"/>
  <c r="GN11" s="1"/>
  <c r="GE11"/>
  <c r="GD11"/>
  <c r="FV11"/>
  <c r="FU11"/>
  <c r="FM11"/>
  <c r="FL11"/>
  <c r="FD11"/>
  <c r="FC11"/>
  <c r="EU11"/>
  <c r="ET11"/>
  <c r="EL11"/>
  <c r="EK11"/>
  <c r="EC11"/>
  <c r="EB11"/>
  <c r="DT11"/>
  <c r="DS11"/>
  <c r="DK11"/>
  <c r="DJ11"/>
  <c r="DB11"/>
  <c r="DA11"/>
  <c r="CS11"/>
  <c r="CR11"/>
  <c r="CJ11"/>
  <c r="CI11"/>
  <c r="CA11"/>
  <c r="BZ11"/>
  <c r="BR11"/>
  <c r="BQ11"/>
  <c r="BI11"/>
  <c r="BH11"/>
  <c r="AZ11"/>
  <c r="AY11"/>
  <c r="AQ11"/>
  <c r="AP11"/>
  <c r="AH11"/>
  <c r="AG11"/>
  <c r="Y11"/>
  <c r="X11"/>
  <c r="P11"/>
  <c r="O11"/>
  <c r="G11"/>
  <c r="F11"/>
  <c r="IP10"/>
  <c r="IO10"/>
  <c r="IG10"/>
  <c r="IF10"/>
  <c r="HX10"/>
  <c r="HW10"/>
  <c r="HO10"/>
  <c r="HN10"/>
  <c r="HF10"/>
  <c r="HE10"/>
  <c r="GW10"/>
  <c r="GV10"/>
  <c r="GN10"/>
  <c r="GM10"/>
  <c r="GE10"/>
  <c r="GD10"/>
  <c r="FV10"/>
  <c r="FU10"/>
  <c r="FM10"/>
  <c r="FL10"/>
  <c r="FD10"/>
  <c r="FC10"/>
  <c r="EU10"/>
  <c r="ET10"/>
  <c r="EL10"/>
  <c r="EK10"/>
  <c r="EC10"/>
  <c r="EB10"/>
  <c r="DT10"/>
  <c r="DS10"/>
  <c r="DK10"/>
  <c r="DJ10"/>
  <c r="DB10"/>
  <c r="DA10"/>
  <c r="CS10"/>
  <c r="CR10"/>
  <c r="CJ10"/>
  <c r="CI10"/>
  <c r="CA10"/>
  <c r="BZ10"/>
  <c r="BR10"/>
  <c r="BQ10"/>
  <c r="BI10"/>
  <c r="BH10"/>
  <c r="AZ10"/>
  <c r="AY10"/>
  <c r="AQ10"/>
  <c r="AP10"/>
  <c r="AH10"/>
  <c r="AG10"/>
  <c r="Y10"/>
  <c r="X10"/>
  <c r="P10"/>
  <c r="O10"/>
  <c r="G10"/>
  <c r="F10"/>
  <c r="IP9"/>
  <c r="IO9"/>
  <c r="IG9"/>
  <c r="IF9"/>
  <c r="HX9"/>
  <c r="HW9"/>
  <c r="HO9"/>
  <c r="HN9"/>
  <c r="HF9"/>
  <c r="HE9"/>
  <c r="GW9"/>
  <c r="GV9"/>
  <c r="GN9"/>
  <c r="GM9"/>
  <c r="GE9"/>
  <c r="GD9"/>
  <c r="FV9"/>
  <c r="FU9"/>
  <c r="FM9"/>
  <c r="FL9"/>
  <c r="FC9"/>
  <c r="FD9" s="1"/>
  <c r="ET9"/>
  <c r="EU9" s="1"/>
  <c r="EL9"/>
  <c r="EK9"/>
  <c r="EB9"/>
  <c r="EC9" s="1"/>
  <c r="DS9"/>
  <c r="DT9" s="1"/>
  <c r="DJ9"/>
  <c r="DK9" s="1"/>
  <c r="DB9"/>
  <c r="DA9"/>
  <c r="CS9"/>
  <c r="CR9"/>
  <c r="CI9"/>
  <c r="CJ9" s="1"/>
  <c r="CA9"/>
  <c r="BZ9"/>
  <c r="BR9"/>
  <c r="BQ9"/>
  <c r="BI9"/>
  <c r="BH9"/>
  <c r="AZ9"/>
  <c r="AY9"/>
  <c r="AQ9"/>
  <c r="AP9"/>
  <c r="AG9"/>
  <c r="AH9" s="1"/>
  <c r="Y9"/>
  <c r="X9"/>
  <c r="P9"/>
  <c r="O9"/>
  <c r="G9"/>
  <c r="F9"/>
  <c r="IO8"/>
  <c r="IP8" s="1"/>
  <c r="IF8"/>
  <c r="IG8" s="1"/>
  <c r="HW8"/>
  <c r="HX8" s="1"/>
  <c r="HN8"/>
  <c r="HO8"/>
  <c r="HE8"/>
  <c r="HF8" s="1"/>
  <c r="GV8"/>
  <c r="GW8"/>
  <c r="GM8"/>
  <c r="GN8" s="1"/>
  <c r="GO24" s="1"/>
  <c r="GE8"/>
  <c r="GD8"/>
  <c r="FU8"/>
  <c r="FV8" s="1"/>
  <c r="FL8"/>
  <c r="FM8"/>
  <c r="FC8"/>
  <c r="FD8" s="1"/>
  <c r="EU8"/>
  <c r="ET8"/>
  <c r="EK8"/>
  <c r="EL8" s="1"/>
  <c r="EB8"/>
  <c r="EC8"/>
  <c r="DS8"/>
  <c r="DT8" s="1"/>
  <c r="DJ8"/>
  <c r="DK8"/>
  <c r="DB8"/>
  <c r="DA8"/>
  <c r="CR8"/>
  <c r="CS8"/>
  <c r="CI8"/>
  <c r="CJ8" s="1"/>
  <c r="BZ8"/>
  <c r="CA8"/>
  <c r="BQ8"/>
  <c r="BR8" s="1"/>
  <c r="BI8"/>
  <c r="BH8"/>
  <c r="AY8"/>
  <c r="AZ8" s="1"/>
  <c r="AQ8"/>
  <c r="AP8"/>
  <c r="AG8"/>
  <c r="AH8" s="1"/>
  <c r="X8"/>
  <c r="Y8"/>
  <c r="P8"/>
  <c r="O8"/>
  <c r="F8"/>
  <c r="G8"/>
  <c r="IP7"/>
  <c r="IO7"/>
  <c r="IG7"/>
  <c r="IF7"/>
  <c r="HW7"/>
  <c r="HX7" s="1"/>
  <c r="HO7"/>
  <c r="HN7"/>
  <c r="HF7"/>
  <c r="HE7"/>
  <c r="GW7"/>
  <c r="GV7"/>
  <c r="GN7"/>
  <c r="GM7"/>
  <c r="GD7"/>
  <c r="GE7"/>
  <c r="FV7"/>
  <c r="FU7"/>
  <c r="FM7"/>
  <c r="FL7"/>
  <c r="FC7"/>
  <c r="FD7" s="1"/>
  <c r="EU7"/>
  <c r="ET7"/>
  <c r="EL7"/>
  <c r="EK7"/>
  <c r="EB7"/>
  <c r="EC7" s="1"/>
  <c r="DT7"/>
  <c r="DS7"/>
  <c r="DJ7"/>
  <c r="DK7" s="1"/>
  <c r="DA7"/>
  <c r="DB7" s="1"/>
  <c r="CR7"/>
  <c r="CS7"/>
  <c r="CI7"/>
  <c r="CJ7" s="1"/>
  <c r="BZ7"/>
  <c r="CA7" s="1"/>
  <c r="BR7"/>
  <c r="BQ7"/>
  <c r="BI7"/>
  <c r="BH7"/>
  <c r="AZ7"/>
  <c r="AY7"/>
  <c r="AQ7"/>
  <c r="AP7"/>
  <c r="AH7"/>
  <c r="AG7"/>
  <c r="Y7"/>
  <c r="X7"/>
  <c r="P7"/>
  <c r="O7"/>
  <c r="G7"/>
  <c r="F7"/>
  <c r="IP6"/>
  <c r="IO6"/>
  <c r="IF6"/>
  <c r="IG6"/>
  <c r="HW6"/>
  <c r="HX6"/>
  <c r="HO6"/>
  <c r="HN6"/>
  <c r="HF6"/>
  <c r="HE6"/>
  <c r="GV6"/>
  <c r="GW6"/>
  <c r="GN6"/>
  <c r="GM6"/>
  <c r="GD6"/>
  <c r="GE6"/>
  <c r="FV6"/>
  <c r="FU6"/>
  <c r="FM6"/>
  <c r="FL6"/>
  <c r="FC6"/>
  <c r="FD6"/>
  <c r="EU6"/>
  <c r="ET6"/>
  <c r="EL6"/>
  <c r="EK6"/>
  <c r="EB6"/>
  <c r="EC6"/>
  <c r="DS6"/>
  <c r="DT6"/>
  <c r="DJ6"/>
  <c r="DK6" s="1"/>
  <c r="DA6"/>
  <c r="DB6" s="1"/>
  <c r="CS6"/>
  <c r="CR6"/>
  <c r="CI6"/>
  <c r="CJ6" s="1"/>
  <c r="BZ6"/>
  <c r="CA6" s="1"/>
  <c r="BQ6"/>
  <c r="BR6" s="1"/>
  <c r="BI6"/>
  <c r="BH6"/>
  <c r="AY6"/>
  <c r="AZ6" s="1"/>
  <c r="AQ6"/>
  <c r="AP6"/>
  <c r="AH6"/>
  <c r="AG6"/>
  <c r="Y6"/>
  <c r="X6"/>
  <c r="P6"/>
  <c r="O6"/>
  <c r="G6"/>
  <c r="F6"/>
  <c r="IP5"/>
  <c r="IO5"/>
  <c r="IG5"/>
  <c r="IF5"/>
  <c r="HW5"/>
  <c r="HX5" s="1"/>
  <c r="HO5"/>
  <c r="HN5"/>
  <c r="HF5"/>
  <c r="HE5"/>
  <c r="GW5"/>
  <c r="GV5"/>
  <c r="GN5"/>
  <c r="GM5"/>
  <c r="GD5"/>
  <c r="GE5" s="1"/>
  <c r="FV5"/>
  <c r="FU5"/>
  <c r="FM5"/>
  <c r="FL5"/>
  <c r="FC5"/>
  <c r="FD5" s="1"/>
  <c r="EU5"/>
  <c r="ET5"/>
  <c r="EL5"/>
  <c r="EK5"/>
  <c r="EB5"/>
  <c r="EC5" s="1"/>
  <c r="DT5"/>
  <c r="DS5"/>
  <c r="DJ5"/>
  <c r="DK5" s="1"/>
  <c r="DA5"/>
  <c r="DB5" s="1"/>
  <c r="CS5"/>
  <c r="CR5"/>
  <c r="CI5"/>
  <c r="CJ5" s="1"/>
  <c r="CA5"/>
  <c r="BZ5"/>
  <c r="BR5"/>
  <c r="BQ5"/>
  <c r="BI5"/>
  <c r="BH5"/>
  <c r="AY5"/>
  <c r="AZ5" s="1"/>
  <c r="AQ5"/>
  <c r="AP5"/>
  <c r="AH5"/>
  <c r="AG5"/>
  <c r="Y5"/>
  <c r="X5"/>
  <c r="P5"/>
  <c r="O5"/>
  <c r="G5"/>
  <c r="F5"/>
  <c r="IO4"/>
  <c r="IP4" s="1"/>
  <c r="IG4"/>
  <c r="IF4"/>
  <c r="HX4"/>
  <c r="HW4"/>
  <c r="HN4"/>
  <c r="HO4" s="1"/>
  <c r="HE4"/>
  <c r="HF4"/>
  <c r="GV4"/>
  <c r="GW4" s="1"/>
  <c r="GM4"/>
  <c r="GN4"/>
  <c r="GE4"/>
  <c r="GD4"/>
  <c r="FU4"/>
  <c r="FV4"/>
  <c r="FL4"/>
  <c r="FM4" s="1"/>
  <c r="FC4"/>
  <c r="FD4"/>
  <c r="ET4"/>
  <c r="EU4" s="1"/>
  <c r="EK4"/>
  <c r="EL4"/>
  <c r="EB4"/>
  <c r="EC4" s="1"/>
  <c r="DS4"/>
  <c r="DT4"/>
  <c r="DK4"/>
  <c r="DJ4"/>
  <c r="DB4"/>
  <c r="DA4"/>
  <c r="CR4"/>
  <c r="CS4" s="1"/>
  <c r="CI4"/>
  <c r="CJ4"/>
  <c r="BZ4"/>
  <c r="CA4" s="1"/>
  <c r="BQ4"/>
  <c r="BR4" s="1"/>
  <c r="BH4"/>
  <c r="BI4" s="1"/>
  <c r="AY4"/>
  <c r="AZ4" s="1"/>
  <c r="AQ4"/>
  <c r="AP4"/>
  <c r="AG4"/>
  <c r="AH4" s="1"/>
  <c r="X4"/>
  <c r="Y4" s="1"/>
  <c r="O4"/>
  <c r="P4" s="1"/>
  <c r="F4"/>
  <c r="G4" s="1"/>
  <c r="IP3"/>
  <c r="IO3"/>
  <c r="IP24" s="1"/>
  <c r="IQ24" s="1"/>
  <c r="IF3"/>
  <c r="IG24"/>
  <c r="IH24" s="1"/>
  <c r="HW3"/>
  <c r="HX3" s="1"/>
  <c r="HO3"/>
  <c r="HN3"/>
  <c r="HF3"/>
  <c r="HE3"/>
  <c r="HF24"/>
  <c r="HG24" s="1"/>
  <c r="GW3"/>
  <c r="GV3"/>
  <c r="GW24"/>
  <c r="GX24" s="1"/>
  <c r="GN3"/>
  <c r="GM3"/>
  <c r="GN24"/>
  <c r="GE3"/>
  <c r="GD3"/>
  <c r="FV3"/>
  <c r="FU3"/>
  <c r="FV24" s="1"/>
  <c r="FW24" s="1"/>
  <c r="FM3"/>
  <c r="FL3"/>
  <c r="FM24"/>
  <c r="FN24" s="1"/>
  <c r="FC3"/>
  <c r="FD3" s="1"/>
  <c r="FE24" s="1"/>
  <c r="EU3"/>
  <c r="ET3"/>
  <c r="EL3"/>
  <c r="EK3"/>
  <c r="EL24" s="1"/>
  <c r="EM24" s="1"/>
  <c r="EB3"/>
  <c r="EC24"/>
  <c r="DT3"/>
  <c r="DS3"/>
  <c r="DT24"/>
  <c r="DU24" s="1"/>
  <c r="DK3"/>
  <c r="DJ3"/>
  <c r="DK24" s="1"/>
  <c r="DL24" s="1"/>
  <c r="DB3"/>
  <c r="DA3"/>
  <c r="DB24" s="1"/>
  <c r="DC24" s="1"/>
  <c r="CS3"/>
  <c r="CR3"/>
  <c r="CS24" s="1"/>
  <c r="CI3"/>
  <c r="CJ3"/>
  <c r="BZ3"/>
  <c r="CA24"/>
  <c r="BR3"/>
  <c r="BQ3"/>
  <c r="BR24" s="1"/>
  <c r="BS24" s="1"/>
  <c r="BI3"/>
  <c r="BH3"/>
  <c r="AZ3"/>
  <c r="AY3"/>
  <c r="AZ24" s="1"/>
  <c r="BA24" s="1"/>
  <c r="AQ3"/>
  <c r="AP3"/>
  <c r="AQ24"/>
  <c r="AR24" s="1"/>
  <c r="AG3"/>
  <c r="AH24" s="1"/>
  <c r="Y3"/>
  <c r="X3"/>
  <c r="P3"/>
  <c r="O3"/>
  <c r="P24"/>
  <c r="Q24" s="1"/>
  <c r="G3"/>
  <c r="F3"/>
  <c r="G24"/>
  <c r="H24" s="1"/>
  <c r="P25"/>
  <c r="BR25"/>
  <c r="CJ25"/>
  <c r="EL25"/>
  <c r="FD25"/>
  <c r="IG3"/>
  <c r="Y46"/>
  <c r="Z46" s="1"/>
  <c r="Y112"/>
  <c r="Z112" s="1"/>
  <c r="FD112"/>
  <c r="FE112" s="1"/>
  <c r="GN68"/>
  <c r="GO68" s="1"/>
  <c r="EC3"/>
  <c r="EC68"/>
  <c r="ED68" s="1"/>
  <c r="CJ24"/>
  <c r="CK24" s="1"/>
  <c r="FD24"/>
  <c r="HX24"/>
  <c r="HY24" s="1"/>
  <c r="AH46"/>
  <c r="AI46" s="1"/>
  <c r="AZ46"/>
  <c r="BA46" s="1"/>
  <c r="DB46"/>
  <c r="DC46" s="1"/>
  <c r="DT46"/>
  <c r="FV46"/>
  <c r="FW46" s="1"/>
  <c r="GN46"/>
  <c r="GO46" s="1"/>
  <c r="HF46"/>
  <c r="HG46" s="1"/>
  <c r="HX46"/>
  <c r="HY46" s="1"/>
  <c r="IP46"/>
  <c r="BI68"/>
  <c r="BI47"/>
  <c r="BJ68" s="1"/>
  <c r="EU68"/>
  <c r="EV68"/>
  <c r="Y90"/>
  <c r="Y69"/>
  <c r="Z90" s="1"/>
  <c r="G46"/>
  <c r="AQ46"/>
  <c r="CA46"/>
  <c r="DK46"/>
  <c r="EU46"/>
  <c r="GE46"/>
  <c r="GW46"/>
  <c r="HO46"/>
  <c r="AZ68"/>
  <c r="Y134"/>
  <c r="Z134"/>
  <c r="Y113"/>
  <c r="P68"/>
  <c r="Q68" s="1"/>
  <c r="AQ47"/>
  <c r="AQ68"/>
  <c r="G90"/>
  <c r="H90" s="1"/>
  <c r="G69"/>
  <c r="FD90"/>
  <c r="FE90" s="1"/>
  <c r="FD69"/>
  <c r="BI90"/>
  <c r="P90"/>
  <c r="Q90"/>
  <c r="EL90"/>
  <c r="EL69"/>
  <c r="FD134"/>
  <c r="FE134" s="1"/>
  <c r="FD113"/>
  <c r="G23" i="29"/>
  <c r="G2"/>
  <c r="EL68" i="1"/>
  <c r="EM68"/>
  <c r="EN67" s="1"/>
  <c r="FD68"/>
  <c r="FE68" s="1"/>
  <c r="EU90"/>
  <c r="EU134"/>
  <c r="EV134" s="1"/>
  <c r="C34" i="12"/>
  <c r="K34" s="1"/>
  <c r="EW67" i="1"/>
  <c r="EW68" s="1"/>
  <c r="C33" i="12"/>
  <c r="K33" s="1"/>
  <c r="AR68" i="1"/>
  <c r="AS67" s="1"/>
  <c r="AS68" s="1"/>
  <c r="C32" i="12"/>
  <c r="K32"/>
  <c r="AA133" i="1"/>
  <c r="AA134" s="1"/>
  <c r="Y24"/>
  <c r="Z24" s="1"/>
  <c r="FM46"/>
  <c r="FN46" s="1"/>
  <c r="BI24"/>
  <c r="CA3"/>
  <c r="CB24" s="1"/>
  <c r="EU24"/>
  <c r="EV24" s="1"/>
  <c r="GE24"/>
  <c r="GF24" s="1"/>
  <c r="HO24"/>
  <c r="HP24" s="1"/>
  <c r="BI25"/>
  <c r="EC46"/>
  <c r="ED46" s="1"/>
  <c r="IG25"/>
  <c r="EE45" l="1"/>
  <c r="EE46" s="1"/>
  <c r="C6" i="12"/>
  <c r="K6" s="1"/>
  <c r="AA23" i="1"/>
  <c r="AA24" s="1"/>
  <c r="FF133"/>
  <c r="FF134" s="1"/>
  <c r="HZ23"/>
  <c r="HZ24" s="1"/>
  <c r="C29" i="12"/>
  <c r="K29" s="1"/>
  <c r="C19"/>
  <c r="K19" s="1"/>
  <c r="EN23" i="1"/>
  <c r="EN24" s="1"/>
  <c r="FF23"/>
  <c r="C21" i="12"/>
  <c r="K21" s="1"/>
  <c r="FF24" i="1"/>
  <c r="C23" i="12"/>
  <c r="K23" s="1"/>
  <c r="FX23" i="1"/>
  <c r="FX24"/>
  <c r="II23"/>
  <c r="II24" s="1"/>
  <c r="C30" i="12"/>
  <c r="K30" s="1"/>
  <c r="BK46" i="1"/>
  <c r="BK45"/>
  <c r="DV46"/>
  <c r="DV45"/>
  <c r="FF46"/>
  <c r="FF45"/>
  <c r="AA67"/>
  <c r="AA68" s="1"/>
  <c r="EW89"/>
  <c r="EW90" s="1"/>
  <c r="I22" i="29"/>
  <c r="I23" s="1"/>
  <c r="C20" i="12"/>
  <c r="K20" s="1"/>
  <c r="EW23" i="1"/>
  <c r="EW24" s="1"/>
  <c r="EW133"/>
  <c r="EW134"/>
  <c r="HZ46"/>
  <c r="HZ45"/>
  <c r="C8" i="12"/>
  <c r="K8" s="1"/>
  <c r="AS23" i="1"/>
  <c r="AS24" s="1"/>
  <c r="GG23"/>
  <c r="GG24" s="1"/>
  <c r="C24" i="12"/>
  <c r="K24" s="1"/>
  <c r="FF90" i="1"/>
  <c r="FF89"/>
  <c r="AJ45"/>
  <c r="AJ46"/>
  <c r="C4" i="12"/>
  <c r="K4" s="1"/>
  <c r="I23" i="1"/>
  <c r="I24"/>
  <c r="BB24"/>
  <c r="C9" i="12"/>
  <c r="K9" s="1"/>
  <c r="BB23" i="1"/>
  <c r="BT23"/>
  <c r="BT24"/>
  <c r="C11" i="12"/>
  <c r="K11" s="1"/>
  <c r="C15"/>
  <c r="K15" s="1"/>
  <c r="DD23" i="1"/>
  <c r="DD24" s="1"/>
  <c r="DV23"/>
  <c r="DV24" s="1"/>
  <c r="C17" i="12"/>
  <c r="K17" s="1"/>
  <c r="GY23" i="1"/>
  <c r="GY24" s="1"/>
  <c r="C26" i="12"/>
  <c r="K26" s="1"/>
  <c r="CL45" i="1"/>
  <c r="CL46"/>
  <c r="EW46"/>
  <c r="EW45"/>
  <c r="HQ45"/>
  <c r="HQ46"/>
  <c r="I45"/>
  <c r="I46" s="1"/>
  <c r="AS45"/>
  <c r="AS46"/>
  <c r="BB68"/>
  <c r="BB67"/>
  <c r="I67"/>
  <c r="I68" s="1"/>
  <c r="R111"/>
  <c r="R112" s="1"/>
  <c r="EW111"/>
  <c r="EW112"/>
  <c r="FX46"/>
  <c r="FX45"/>
  <c r="AA111"/>
  <c r="AA112" s="1"/>
  <c r="HQ24"/>
  <c r="C28" i="12"/>
  <c r="K28" s="1"/>
  <c r="HQ23" i="1"/>
  <c r="BB45"/>
  <c r="BB46"/>
  <c r="C13" i="12"/>
  <c r="K13" s="1"/>
  <c r="CL23" i="1"/>
  <c r="CL24" s="1"/>
  <c r="FF111"/>
  <c r="FF112" s="1"/>
  <c r="R23"/>
  <c r="R24" s="1"/>
  <c r="C5" i="12"/>
  <c r="HH23" i="1"/>
  <c r="HH24" s="1"/>
  <c r="C27" i="12"/>
  <c r="K27" s="1"/>
  <c r="IR24" i="1"/>
  <c r="IR23"/>
  <c r="C31" i="12"/>
  <c r="K31" s="1"/>
  <c r="C25"/>
  <c r="K25" s="1"/>
  <c r="GP23" i="1"/>
  <c r="GP24" s="1"/>
  <c r="CC45"/>
  <c r="CC46"/>
  <c r="EN45"/>
  <c r="EN46" s="1"/>
  <c r="IR45"/>
  <c r="IR46"/>
  <c r="DM45"/>
  <c r="DM46" s="1"/>
  <c r="GY45"/>
  <c r="GY46"/>
  <c r="BJ24"/>
  <c r="ED24"/>
  <c r="R67"/>
  <c r="R68" s="1"/>
  <c r="AA45"/>
  <c r="AA46" s="1"/>
  <c r="FO45"/>
  <c r="FO46" s="1"/>
  <c r="EE67"/>
  <c r="EE68" s="1"/>
  <c r="FF67"/>
  <c r="FF68"/>
  <c r="GP46"/>
  <c r="GP45"/>
  <c r="CC23"/>
  <c r="CC24" s="1"/>
  <c r="C12" i="12"/>
  <c r="K12" s="1"/>
  <c r="I89" i="1"/>
  <c r="I90" s="1"/>
  <c r="AA89"/>
  <c r="AA90" s="1"/>
  <c r="BK67"/>
  <c r="BK68" s="1"/>
  <c r="HH45"/>
  <c r="HH46" s="1"/>
  <c r="DD45"/>
  <c r="DD46" s="1"/>
  <c r="GP67"/>
  <c r="GP68"/>
  <c r="DM23"/>
  <c r="C16" i="12"/>
  <c r="K16" s="1"/>
  <c r="DM24" i="1"/>
  <c r="FO23"/>
  <c r="FO24" s="1"/>
  <c r="C22" i="12"/>
  <c r="K22" s="1"/>
  <c r="R45" i="1"/>
  <c r="R46"/>
  <c r="BT45"/>
  <c r="BT46" s="1"/>
  <c r="GG45"/>
  <c r="GG46" s="1"/>
  <c r="II45"/>
  <c r="II46" s="1"/>
  <c r="BK89"/>
  <c r="BK90"/>
  <c r="EN89"/>
  <c r="EN90"/>
  <c r="CT24"/>
  <c r="R89"/>
  <c r="R90" s="1"/>
  <c r="EN68"/>
  <c r="AH3"/>
  <c r="AI24" s="1"/>
  <c r="CS25"/>
  <c r="CT46" s="1"/>
  <c r="CU45" l="1"/>
  <c r="CU46" s="1"/>
  <c r="C7" i="12"/>
  <c r="K5" s="1"/>
  <c r="AJ23" i="1"/>
  <c r="AJ24" s="1"/>
  <c r="C10" i="12"/>
  <c r="K10" s="1"/>
  <c r="BK24" i="1"/>
  <c r="BK23"/>
  <c r="C14" i="12"/>
  <c r="K14" s="1"/>
  <c r="CU23" i="1"/>
  <c r="CU24" s="1"/>
  <c r="EE23"/>
  <c r="EE24" s="1"/>
  <c r="C18" i="12"/>
  <c r="K18" s="1"/>
</calcChain>
</file>

<file path=xl/sharedStrings.xml><?xml version="1.0" encoding="utf-8"?>
<sst xmlns="http://schemas.openxmlformats.org/spreadsheetml/2006/main" count="2480" uniqueCount="223">
  <si>
    <t>STT</t>
  </si>
  <si>
    <t>MAKHUYENMAI</t>
  </si>
  <si>
    <t>AP DUNG TREN</t>
  </si>
  <si>
    <t>BAT DAU</t>
  </si>
  <si>
    <t>KET THUC</t>
  </si>
  <si>
    <t xml:space="preserve">GIA TRI </t>
  </si>
  <si>
    <t>DIEU KIEN</t>
  </si>
  <si>
    <t>WEBSITE</t>
  </si>
  <si>
    <t>OFFLINE</t>
  </si>
  <si>
    <t>FACEBOOK</t>
  </si>
  <si>
    <t>TOTAL MIN</t>
  </si>
  <si>
    <t>GH MIN</t>
  </si>
  <si>
    <t>GH MAX</t>
  </si>
  <si>
    <t>MA KHAC</t>
  </si>
  <si>
    <t>KHAC</t>
  </si>
  <si>
    <t>TETTAYVUIVE</t>
  </si>
  <si>
    <t>x</t>
  </si>
  <si>
    <t>BANMOIFACE</t>
  </si>
  <si>
    <t>MONMOI10</t>
  </si>
  <si>
    <t>cac mon moi ra mat deu duoc giam 10%</t>
  </si>
  <si>
    <t>FREESHIP4KM</t>
  </si>
  <si>
    <t>THANHVIEN15</t>
  </si>
  <si>
    <t>DONGGIA19K</t>
  </si>
  <si>
    <t>cac mon dong loat giam con 19k</t>
  </si>
  <si>
    <t>LIXIDAUNAM50</t>
  </si>
  <si>
    <t>CHAOBANMOIT3</t>
  </si>
  <si>
    <t>danh cho nguoi moi dang ky the thanh vien</t>
  </si>
  <si>
    <t>STAYSAFE30K</t>
  </si>
  <si>
    <t>GIAMNUAGIA50</t>
  </si>
  <si>
    <t>WEBSITE100</t>
  </si>
  <si>
    <t>ANCHUNG70K</t>
  </si>
  <si>
    <t>FOLLOW50K</t>
  </si>
  <si>
    <t>danh cho khach share va follow page, chi 100 nguoi DAU TIEN</t>
  </si>
  <si>
    <t>FREESHIP30K</t>
  </si>
  <si>
    <t>tru het tien ship, toi da 30</t>
  </si>
  <si>
    <t>ANTHAGA100</t>
  </si>
  <si>
    <t>MAMON</t>
  </si>
  <si>
    <t>LOAI</t>
  </si>
  <si>
    <t>TEN MON</t>
  </si>
  <si>
    <t>DVT + GIA TIEN</t>
  </si>
  <si>
    <t>CA BAN MON</t>
  </si>
  <si>
    <t>MON CHINH (01)</t>
  </si>
  <si>
    <t>DO CHIEN (02)</t>
  </si>
  <si>
    <t>TRANG MIENG (03)</t>
  </si>
  <si>
    <t>T.UONG LANH (01)</t>
  </si>
  <si>
    <t>TRA (02)</t>
  </si>
  <si>
    <t>CA PHE (03)</t>
  </si>
  <si>
    <t>size M</t>
  </si>
  <si>
    <t>GIA</t>
  </si>
  <si>
    <t>size L</t>
  </si>
  <si>
    <t>0-6</t>
  </si>
  <si>
    <t>6-12</t>
  </si>
  <si>
    <t>12-18</t>
  </si>
  <si>
    <t>18-0</t>
  </si>
  <si>
    <t>A01001</t>
  </si>
  <si>
    <t>Bánh mì thịt kèm phô mai</t>
  </si>
  <si>
    <t>1 ổ</t>
  </si>
  <si>
    <t>A01002</t>
  </si>
  <si>
    <t>Cơm chiên dương châu full topping</t>
  </si>
  <si>
    <t>hộp 1 trứng</t>
  </si>
  <si>
    <t>A01003</t>
  </si>
  <si>
    <t>Súp cua trứng bắc thảo</t>
  </si>
  <si>
    <t>hộp 500ml</t>
  </si>
  <si>
    <t>A01004</t>
  </si>
  <si>
    <t>Há cảo thủy tinh</t>
  </si>
  <si>
    <t>15 viên</t>
  </si>
  <si>
    <t>30 viên</t>
  </si>
  <si>
    <t>A01005</t>
  </si>
  <si>
    <t>Mì trộn sốt Hong Kong</t>
  </si>
  <si>
    <t>1 hộp</t>
  </si>
  <si>
    <t>(GIAM CHO MA MONMOI10)</t>
  </si>
  <si>
    <t>A02006</t>
  </si>
  <si>
    <t>Cà ri trứng cá hồi vị Hong Kong</t>
  </si>
  <si>
    <t>A02007</t>
  </si>
  <si>
    <t>Xiên chiên tự chọn (7 cá viên / 1 thanh cua / 5 mực khoanh / 1 phô mai que)</t>
  </si>
  <si>
    <t>1 xiên</t>
  </si>
  <si>
    <t>A02008</t>
  </si>
  <si>
    <t>Bánh tráng trộn thập cẩm</t>
  </si>
  <si>
    <t>250g</t>
  </si>
  <si>
    <t>500g</t>
  </si>
  <si>
    <t>A02009</t>
  </si>
  <si>
    <t>Gà rán không xương lắc phô mai</t>
  </si>
  <si>
    <t>A02010</t>
  </si>
  <si>
    <t>Sa kê lắc (vị phô mai/ khô bò/ xí muội)</t>
  </si>
  <si>
    <t>A03011</t>
  </si>
  <si>
    <t>Bánh pudding phô mai (Tom &amp; Jerrry / Heo ú / Chó con)</t>
  </si>
  <si>
    <t>1 bánh</t>
  </si>
  <si>
    <t>A03012</t>
  </si>
  <si>
    <t>Bánh crepe (nhân sầu riêng / xoài / dứa), (vỏ sầu riêng / trà xanh)</t>
  </si>
  <si>
    <t>5 bánh nhỏ</t>
  </si>
  <si>
    <t>5 bánh lớn</t>
  </si>
  <si>
    <t>A03013</t>
  </si>
  <si>
    <t>Bánh quy nướng (nhân táo / choco / trà xanh / dứa / dâu)</t>
  </si>
  <si>
    <t>3 bánh</t>
  </si>
  <si>
    <t>12 bánh</t>
  </si>
  <si>
    <t>A03014</t>
  </si>
  <si>
    <t>Bánh pía nhân trứng muối chảy</t>
  </si>
  <si>
    <t>4 bánh</t>
  </si>
  <si>
    <t>A03015</t>
  </si>
  <si>
    <t>Bánh macaron</t>
  </si>
  <si>
    <t>5 bánh</t>
  </si>
  <si>
    <t>U01001</t>
  </si>
  <si>
    <t>Sữa tươi trân châu đường đen</t>
  </si>
  <si>
    <t>300nl</t>
  </si>
  <si>
    <t>500ml</t>
  </si>
  <si>
    <t>U01002</t>
  </si>
  <si>
    <t>CocaCola phủ kem tuyết ( thay bằng 7up)</t>
  </si>
  <si>
    <t>300ml</t>
  </si>
  <si>
    <t>U01003</t>
  </si>
  <si>
    <t>Coca lon / pepsi / 7 up / Mirinda cam (táo) /Fanta /Olong / Milo lon</t>
  </si>
  <si>
    <t>lon</t>
  </si>
  <si>
    <t>U01004</t>
  </si>
  <si>
    <t>Soda (dưa hấu / chanh / đào / dâu tây / dưa gang …)</t>
  </si>
  <si>
    <t>U01005</t>
  </si>
  <si>
    <t>Sữa từ các loại hạt (gạo / hạnh nhân / điều / gạo lứt /…)</t>
  </si>
  <si>
    <t>U02006</t>
  </si>
  <si>
    <t>Trà sữa truyền thống Hong Kong (trà trộn / kéo qua 4 lần/ sữa đặc)</t>
  </si>
  <si>
    <t>U02007</t>
  </si>
  <si>
    <t>Trà xanh</t>
  </si>
  <si>
    <t>U02008</t>
  </si>
  <si>
    <t>Trà olong</t>
  </si>
  <si>
    <t>U02009</t>
  </si>
  <si>
    <t>Trà đen</t>
  </si>
  <si>
    <t>U02010</t>
  </si>
  <si>
    <t>Trà Earl Grey</t>
  </si>
  <si>
    <t>U02011</t>
  </si>
  <si>
    <t>Trà Allsan</t>
  </si>
  <si>
    <t>U02012</t>
  </si>
  <si>
    <t>Matcha latte</t>
  </si>
  <si>
    <t>U02013</t>
  </si>
  <si>
    <t>Trà bí đao</t>
  </si>
  <si>
    <t>U02014</t>
  </si>
  <si>
    <t>Dâu Earl Grey latte</t>
  </si>
  <si>
    <t>U02015</t>
  </si>
  <si>
    <t>Trà trái cây mix (đào + vải + dưa hấu + chanh + xoài)</t>
  </si>
  <si>
    <t>U03016</t>
  </si>
  <si>
    <t>Cà phê đen đá</t>
  </si>
  <si>
    <t>U03017</t>
  </si>
  <si>
    <t>Cà phê pha phin</t>
  </si>
  <si>
    <t>U03018</t>
  </si>
  <si>
    <t>Cà phê sữa</t>
  </si>
  <si>
    <t>U03019</t>
  </si>
  <si>
    <t>Espresso</t>
  </si>
  <si>
    <t>U03020</t>
  </si>
  <si>
    <t>Bạc xỉu</t>
  </si>
  <si>
    <t>C001</t>
  </si>
  <si>
    <t>Combo buổi sáng (cà phê đá / phin + bánh mì thịt kèm phô mai)</t>
  </si>
  <si>
    <t>1 phần</t>
  </si>
  <si>
    <t>C002</t>
  </si>
  <si>
    <t>Combo buổi trưa (trà sữa HK + mì trộn HK)</t>
  </si>
  <si>
    <t>C003</t>
  </si>
  <si>
    <t>Combo cho văn phòng (Cơm chiên dương châu + latte / trà sữa / sữa tươi)</t>
  </si>
  <si>
    <t>C004</t>
  </si>
  <si>
    <t>Combo buổi chiều (bánh quy nướng + trà trái cây)</t>
  </si>
  <si>
    <t>C005</t>
  </si>
  <si>
    <t>Combo ăn vặt (bánh tráng trộn - size lớn / cà ri + trà sữa)</t>
  </si>
  <si>
    <t>C006</t>
  </si>
  <si>
    <t>Combo giải khát (trà trái cây + trà sữa HK + trà)</t>
  </si>
  <si>
    <t>C007</t>
  </si>
  <si>
    <t>Combo 2 loại topping thạch / trân châu</t>
  </si>
  <si>
    <t>C008</t>
  </si>
  <si>
    <t>Buổi chiều cùng gấu (2 mì trộn + 2 ly trà sữa/ sữa tươi/ latte size nhỏ)</t>
  </si>
  <si>
    <t>C009</t>
  </si>
  <si>
    <t>Combo buổi sáng 2(trà + há cảo)</t>
  </si>
  <si>
    <t>C010</t>
  </si>
  <si>
    <t>Combo buổi trưa 2 (trà + cơm chiên dương châu)</t>
  </si>
  <si>
    <t>T001</t>
  </si>
  <si>
    <t>1 Trứng cá hồi / 2 chả cá viên / 1 chả cá miếng</t>
  </si>
  <si>
    <t>1 viên</t>
  </si>
  <si>
    <t>T002</t>
  </si>
  <si>
    <t>Mì thêm / cơm thêm</t>
  </si>
  <si>
    <t>50g</t>
  </si>
  <si>
    <t>100g</t>
  </si>
  <si>
    <t>T003</t>
  </si>
  <si>
    <t>trứng bắc thảo / 3 trứng cút</t>
  </si>
  <si>
    <t>1 trứng</t>
  </si>
  <si>
    <t>T004</t>
  </si>
  <si>
    <t>bánh plan / trân châu trắng sữa chua/ trân châu socola/ trân châu đường đen / khoai dẻo</t>
  </si>
  <si>
    <t>50ml</t>
  </si>
  <si>
    <t>T005</t>
  </si>
  <si>
    <t>Kem cheese / milk foarm / bột cacao</t>
  </si>
  <si>
    <t>T006</t>
  </si>
  <si>
    <t>dâu / vải / xoài / dứa / dưa hấu / đào</t>
  </si>
  <si>
    <t>T007</t>
  </si>
  <si>
    <t>xốt HK cho mì trộn</t>
  </si>
  <si>
    <t>T008</t>
  </si>
  <si>
    <t>Khô bò / gà / trâu</t>
  </si>
  <si>
    <t>T009</t>
  </si>
  <si>
    <t>Thạch cao quy linh / thạch trái cây / thạch hoa (đậu biếc /…)/ thạch đậu đỏ / thạch sữa chua</t>
  </si>
  <si>
    <t>T010</t>
  </si>
  <si>
    <t>Thịt thêm / phô mai thêm / trứng chiên thêm</t>
  </si>
  <si>
    <t>1 miếng</t>
  </si>
  <si>
    <t>SO BILL</t>
  </si>
  <si>
    <t>SIZE</t>
  </si>
  <si>
    <t>SL</t>
  </si>
  <si>
    <t>GIA TIEN</t>
  </si>
  <si>
    <t>GIAM GIA</t>
  </si>
  <si>
    <t>LY DO GIAM</t>
  </si>
  <si>
    <t>CA BAN</t>
  </si>
  <si>
    <t>01</t>
  </si>
  <si>
    <t>M</t>
  </si>
  <si>
    <t>L</t>
  </si>
  <si>
    <t>A03020</t>
  </si>
  <si>
    <t>MA GIAM GIA:</t>
  </si>
  <si>
    <t>GIAM:</t>
  </si>
  <si>
    <t>TONG DON:</t>
  </si>
  <si>
    <t>02</t>
  </si>
  <si>
    <t>03</t>
  </si>
  <si>
    <t>04</t>
  </si>
  <si>
    <t>05</t>
  </si>
  <si>
    <t>06</t>
  </si>
  <si>
    <t>NGAY</t>
  </si>
  <si>
    <t>TONG HOA DON</t>
  </si>
  <si>
    <t>TONG</t>
  </si>
  <si>
    <t>OFF</t>
  </si>
  <si>
    <t>WEB</t>
  </si>
  <si>
    <t>FACE</t>
  </si>
  <si>
    <t xml:space="preserve">APP </t>
  </si>
  <si>
    <t>SO DON</t>
  </si>
  <si>
    <t>SO TIEN</t>
  </si>
  <si>
    <t>GRAB</t>
  </si>
  <si>
    <t>NOW</t>
  </si>
  <si>
    <t>GOJEK</t>
  </si>
</sst>
</file>

<file path=xl/styles.xml><?xml version="1.0" encoding="utf-8"?>
<styleSheet xmlns="http://schemas.openxmlformats.org/spreadsheetml/2006/main">
  <numFmts count="3">
    <numFmt numFmtId="164" formatCode="_-* #,##0.00\ &quot;₫&quot;_-;\-* #,##0.00\ &quot;₫&quot;_-;_-* &quot;-&quot;??\ &quot;₫&quot;_-;_-@_-"/>
    <numFmt numFmtId="165" formatCode="#,##0\ &quot;₫&quot;"/>
    <numFmt numFmtId="166" formatCode="#,##0\ &quot;₫&quot;_);[Red]\(#,##0\ &quot;₫&quot;\)"/>
  </numFmts>
  <fonts count="6">
    <font>
      <sz val="11"/>
      <color theme="1"/>
      <name val="Calibri"/>
      <charset val="163"/>
      <scheme val="minor"/>
    </font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b/>
      <sz val="11"/>
      <color rgb="FFFF0000"/>
      <name val="Calibri"/>
      <charset val="163"/>
      <scheme val="minor"/>
    </font>
    <font>
      <b/>
      <sz val="11"/>
      <name val="Calibri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165" fontId="3" fillId="4" borderId="0" xfId="0" applyNumberFormat="1" applyFont="1" applyFill="1" applyBorder="1" applyAlignment="1">
      <alignment vertical="center"/>
    </xf>
    <xf numFmtId="165" fontId="5" fillId="4" borderId="0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5" fontId="4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1" fillId="0" borderId="0" xfId="1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65" fontId="0" fillId="4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1" fillId="0" borderId="0" xfId="2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9" fontId="1" fillId="0" borderId="0" xfId="2" applyNumberFormat="1" applyFont="1" applyAlignment="1">
      <alignment vertical="center"/>
    </xf>
    <xf numFmtId="165" fontId="1" fillId="0" borderId="0" xfId="2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F24" sqref="F24"/>
    </sheetView>
  </sheetViews>
  <sheetFormatPr defaultColWidth="9" defaultRowHeight="15"/>
  <cols>
    <col min="1" max="1" width="9" style="30"/>
    <col min="2" max="2" width="16.42578125" style="30" customWidth="1"/>
    <col min="3" max="3" width="9.42578125" style="30" customWidth="1"/>
    <col min="4" max="4" width="8.85546875" style="30" customWidth="1"/>
    <col min="5" max="5" width="11.42578125" style="30" customWidth="1"/>
    <col min="6" max="6" width="10.42578125" style="30" customWidth="1"/>
    <col min="7" max="7" width="11.85546875" style="30" bestFit="1" customWidth="1"/>
    <col min="8" max="8" width="10.5703125" style="58" bestFit="1" customWidth="1"/>
    <col min="9" max="9" width="11.140625" style="32" customWidth="1"/>
    <col min="10" max="10" width="9.42578125" style="32" customWidth="1"/>
    <col min="11" max="11" width="10.42578125" style="32" customWidth="1"/>
    <col min="12" max="12" width="9.42578125" style="32" customWidth="1"/>
    <col min="13" max="13" width="22" style="22" customWidth="1"/>
    <col min="14" max="16384" width="9" style="30"/>
  </cols>
  <sheetData>
    <row r="1" spans="1:13" s="57" customFormat="1">
      <c r="A1" s="66" t="s">
        <v>0</v>
      </c>
      <c r="B1" s="66" t="s">
        <v>1</v>
      </c>
      <c r="C1" s="66" t="s">
        <v>2</v>
      </c>
      <c r="D1" s="66"/>
      <c r="E1" s="66"/>
      <c r="F1" s="66" t="s">
        <v>3</v>
      </c>
      <c r="G1" s="66" t="s">
        <v>4</v>
      </c>
      <c r="H1" s="65" t="s">
        <v>5</v>
      </c>
      <c r="I1" s="66" t="s">
        <v>6</v>
      </c>
      <c r="J1" s="66"/>
      <c r="K1" s="66"/>
      <c r="L1" s="66"/>
      <c r="M1" s="66"/>
    </row>
    <row r="2" spans="1:13" s="57" customFormat="1">
      <c r="A2" s="66"/>
      <c r="B2" s="66"/>
      <c r="C2" s="57" t="s">
        <v>7</v>
      </c>
      <c r="D2" s="57" t="s">
        <v>8</v>
      </c>
      <c r="E2" s="57" t="s">
        <v>9</v>
      </c>
      <c r="F2" s="66"/>
      <c r="G2" s="66"/>
      <c r="H2" s="65"/>
      <c r="I2" s="66"/>
      <c r="J2" s="66"/>
      <c r="K2" s="66"/>
      <c r="L2" s="66"/>
      <c r="M2" s="66"/>
    </row>
    <row r="3" spans="1:13" s="57" customFormat="1">
      <c r="A3" s="66"/>
      <c r="B3" s="66"/>
      <c r="F3" s="66"/>
      <c r="G3" s="66"/>
      <c r="H3" s="65"/>
      <c r="I3" s="62" t="s">
        <v>10</v>
      </c>
      <c r="J3" s="62" t="s">
        <v>11</v>
      </c>
      <c r="K3" s="62" t="s">
        <v>12</v>
      </c>
      <c r="L3" s="62" t="s">
        <v>13</v>
      </c>
      <c r="M3" s="44" t="s">
        <v>14</v>
      </c>
    </row>
    <row r="4" spans="1:13">
      <c r="A4" s="30">
        <v>1</v>
      </c>
      <c r="B4" s="30" t="s">
        <v>15</v>
      </c>
      <c r="C4" s="30" t="s">
        <v>16</v>
      </c>
      <c r="D4" s="30" t="s">
        <v>16</v>
      </c>
      <c r="F4" s="59">
        <v>43831</v>
      </c>
      <c r="G4" s="59">
        <v>43845</v>
      </c>
      <c r="H4" s="60">
        <v>0.6</v>
      </c>
      <c r="I4" s="55">
        <v>40000</v>
      </c>
      <c r="J4" s="55">
        <v>0</v>
      </c>
      <c r="K4" s="55">
        <v>50000</v>
      </c>
      <c r="L4" s="55"/>
    </row>
    <row r="5" spans="1:13">
      <c r="A5" s="30">
        <v>2</v>
      </c>
      <c r="B5" s="30" t="s">
        <v>17</v>
      </c>
      <c r="E5" s="30" t="s">
        <v>16</v>
      </c>
      <c r="F5" s="59">
        <v>43831</v>
      </c>
      <c r="G5" s="59">
        <v>44196</v>
      </c>
      <c r="H5" s="58">
        <v>0.25</v>
      </c>
      <c r="I5" s="32">
        <v>40000</v>
      </c>
      <c r="J5" s="32">
        <v>0</v>
      </c>
      <c r="K5" s="32">
        <v>50000</v>
      </c>
    </row>
    <row r="6" spans="1:13" ht="30">
      <c r="A6" s="30">
        <v>3</v>
      </c>
      <c r="B6" s="57" t="s">
        <v>18</v>
      </c>
      <c r="C6" s="30" t="s">
        <v>16</v>
      </c>
      <c r="D6" s="30" t="s">
        <v>16</v>
      </c>
      <c r="E6" s="30" t="s">
        <v>16</v>
      </c>
      <c r="F6" s="59">
        <v>43831</v>
      </c>
      <c r="G6" s="59">
        <v>43861</v>
      </c>
      <c r="H6" s="58">
        <v>0.1</v>
      </c>
      <c r="I6" s="32">
        <v>0</v>
      </c>
      <c r="J6" s="32">
        <v>0</v>
      </c>
      <c r="K6" s="32">
        <v>0</v>
      </c>
      <c r="L6" s="32" t="s">
        <v>16</v>
      </c>
      <c r="M6" s="22" t="s">
        <v>19</v>
      </c>
    </row>
    <row r="7" spans="1:13">
      <c r="A7" s="30">
        <v>4</v>
      </c>
      <c r="B7" s="30" t="s">
        <v>20</v>
      </c>
      <c r="C7" s="30" t="s">
        <v>16</v>
      </c>
      <c r="F7" s="59">
        <v>43831</v>
      </c>
      <c r="G7" s="59">
        <v>43982</v>
      </c>
      <c r="H7" s="61">
        <v>-20000</v>
      </c>
      <c r="I7" s="32">
        <v>40000</v>
      </c>
      <c r="J7" s="32">
        <v>0</v>
      </c>
      <c r="K7" s="32">
        <v>20000</v>
      </c>
    </row>
    <row r="8" spans="1:13">
      <c r="A8" s="30">
        <v>5</v>
      </c>
      <c r="B8" s="30" t="s">
        <v>21</v>
      </c>
      <c r="C8" s="30" t="s">
        <v>16</v>
      </c>
      <c r="D8" s="30" t="s">
        <v>16</v>
      </c>
      <c r="E8" s="30" t="s">
        <v>16</v>
      </c>
      <c r="F8" s="59">
        <v>43862</v>
      </c>
      <c r="G8" s="59">
        <v>43881</v>
      </c>
      <c r="H8" s="58">
        <v>0.4</v>
      </c>
      <c r="I8" s="32">
        <v>50000</v>
      </c>
      <c r="J8" s="32">
        <v>0</v>
      </c>
      <c r="K8" s="32">
        <v>50000</v>
      </c>
    </row>
    <row r="9" spans="1:13" ht="30">
      <c r="A9" s="30">
        <v>6</v>
      </c>
      <c r="B9" s="57" t="s">
        <v>22</v>
      </c>
      <c r="D9" s="30" t="s">
        <v>16</v>
      </c>
      <c r="F9" s="59">
        <v>43888</v>
      </c>
      <c r="G9" s="59">
        <v>43891</v>
      </c>
      <c r="H9" s="61">
        <v>19000</v>
      </c>
      <c r="I9" s="32">
        <v>0</v>
      </c>
      <c r="J9" s="32">
        <v>0</v>
      </c>
      <c r="K9" s="32">
        <v>0</v>
      </c>
      <c r="L9" s="32" t="s">
        <v>16</v>
      </c>
      <c r="M9" s="22" t="s">
        <v>23</v>
      </c>
    </row>
    <row r="10" spans="1:13">
      <c r="A10" s="30">
        <v>7</v>
      </c>
      <c r="B10" s="30" t="s">
        <v>24</v>
      </c>
      <c r="D10" s="30" t="s">
        <v>16</v>
      </c>
      <c r="F10" s="59">
        <v>43850</v>
      </c>
      <c r="G10" s="59">
        <v>43900</v>
      </c>
      <c r="H10" s="61">
        <v>50000</v>
      </c>
      <c r="I10" s="32">
        <v>90000</v>
      </c>
      <c r="J10" s="32">
        <v>0</v>
      </c>
      <c r="K10" s="32">
        <v>50000</v>
      </c>
    </row>
    <row r="11" spans="1:13" ht="30">
      <c r="A11" s="30">
        <v>8</v>
      </c>
      <c r="B11" s="30" t="s">
        <v>25</v>
      </c>
      <c r="D11" s="30" t="s">
        <v>16</v>
      </c>
      <c r="F11" s="59">
        <v>43831</v>
      </c>
      <c r="G11" s="59">
        <v>44196</v>
      </c>
      <c r="H11" s="58">
        <v>0.1</v>
      </c>
      <c r="I11" s="32">
        <v>0</v>
      </c>
      <c r="J11" s="32">
        <v>0</v>
      </c>
      <c r="K11" s="32">
        <v>100000</v>
      </c>
      <c r="L11" s="32" t="s">
        <v>16</v>
      </c>
      <c r="M11" s="22" t="s">
        <v>26</v>
      </c>
    </row>
    <row r="12" spans="1:13">
      <c r="A12" s="30">
        <v>9</v>
      </c>
      <c r="B12" s="30" t="s">
        <v>27</v>
      </c>
      <c r="C12" s="30" t="s">
        <v>16</v>
      </c>
      <c r="E12" s="30" t="s">
        <v>16</v>
      </c>
      <c r="F12" s="59">
        <v>43891</v>
      </c>
      <c r="G12" s="59">
        <v>43983</v>
      </c>
      <c r="H12" s="61">
        <v>-30000</v>
      </c>
      <c r="I12" s="32">
        <v>50000</v>
      </c>
      <c r="J12" s="32">
        <v>0</v>
      </c>
      <c r="K12" s="32">
        <v>30000</v>
      </c>
    </row>
    <row r="13" spans="1:13">
      <c r="A13" s="30">
        <v>10</v>
      </c>
      <c r="B13" s="30" t="s">
        <v>28</v>
      </c>
      <c r="C13" s="30" t="s">
        <v>16</v>
      </c>
      <c r="F13" s="59">
        <v>43952</v>
      </c>
      <c r="G13" s="59">
        <v>43982</v>
      </c>
      <c r="H13" s="58">
        <v>0.5</v>
      </c>
      <c r="I13" s="32">
        <v>40000</v>
      </c>
      <c r="J13" s="32">
        <v>0</v>
      </c>
      <c r="K13" s="32">
        <v>50000</v>
      </c>
    </row>
    <row r="14" spans="1:13">
      <c r="A14" s="30">
        <v>11</v>
      </c>
      <c r="B14" s="30" t="s">
        <v>29</v>
      </c>
      <c r="C14" s="30" t="s">
        <v>16</v>
      </c>
      <c r="F14" s="59">
        <v>44013</v>
      </c>
      <c r="G14" s="59">
        <v>44043</v>
      </c>
      <c r="H14" s="61">
        <v>-100000</v>
      </c>
      <c r="I14" s="32">
        <v>299000</v>
      </c>
      <c r="J14" s="32">
        <v>0</v>
      </c>
      <c r="K14" s="32">
        <v>100000</v>
      </c>
    </row>
    <row r="15" spans="1:13">
      <c r="A15" s="30">
        <v>12</v>
      </c>
      <c r="B15" s="30" t="s">
        <v>30</v>
      </c>
      <c r="E15" s="30" t="s">
        <v>16</v>
      </c>
      <c r="F15" s="59">
        <v>44044</v>
      </c>
      <c r="G15" s="59">
        <v>44058</v>
      </c>
      <c r="H15" s="61">
        <v>-70000</v>
      </c>
      <c r="I15" s="32">
        <v>150000</v>
      </c>
      <c r="J15" s="32">
        <v>0</v>
      </c>
      <c r="K15" s="32">
        <v>70000</v>
      </c>
    </row>
    <row r="16" spans="1:13" ht="45">
      <c r="A16" s="30">
        <v>13</v>
      </c>
      <c r="B16" s="30" t="s">
        <v>31</v>
      </c>
      <c r="E16" s="30" t="s">
        <v>16</v>
      </c>
      <c r="F16" s="59">
        <v>44044</v>
      </c>
      <c r="G16" s="59">
        <v>44074</v>
      </c>
      <c r="H16" s="61">
        <v>-50000</v>
      </c>
      <c r="I16" s="32">
        <v>90000</v>
      </c>
      <c r="J16" s="32">
        <v>0</v>
      </c>
      <c r="K16" s="32">
        <v>50000</v>
      </c>
      <c r="L16" s="32" t="s">
        <v>16</v>
      </c>
      <c r="M16" s="22" t="s">
        <v>32</v>
      </c>
    </row>
    <row r="17" spans="1:13" ht="30">
      <c r="A17" s="30">
        <v>14</v>
      </c>
      <c r="B17" s="30" t="s">
        <v>33</v>
      </c>
      <c r="E17" s="30" t="s">
        <v>16</v>
      </c>
      <c r="F17" s="59">
        <v>44105</v>
      </c>
      <c r="G17" s="59">
        <v>44135</v>
      </c>
      <c r="H17" s="61">
        <v>-30000</v>
      </c>
      <c r="I17" s="32">
        <v>50000</v>
      </c>
      <c r="J17" s="32">
        <v>17000</v>
      </c>
      <c r="K17" s="32">
        <v>30000</v>
      </c>
      <c r="M17" s="22" t="s">
        <v>34</v>
      </c>
    </row>
    <row r="18" spans="1:13">
      <c r="A18" s="30">
        <v>15</v>
      </c>
      <c r="B18" s="30" t="s">
        <v>35</v>
      </c>
      <c r="D18" s="30" t="s">
        <v>16</v>
      </c>
      <c r="E18" s="30" t="s">
        <v>16</v>
      </c>
      <c r="F18" s="59">
        <v>44166</v>
      </c>
      <c r="G18" s="59">
        <v>44196</v>
      </c>
      <c r="H18" s="61">
        <v>-100000</v>
      </c>
      <c r="I18" s="32">
        <v>299000</v>
      </c>
      <c r="J18" s="32">
        <v>0</v>
      </c>
      <c r="K18" s="32">
        <v>100000</v>
      </c>
    </row>
  </sheetData>
  <mergeCells count="7">
    <mergeCell ref="H1:H3"/>
    <mergeCell ref="I1:M2"/>
    <mergeCell ref="C1:E1"/>
    <mergeCell ref="A1:A3"/>
    <mergeCell ref="B1:B3"/>
    <mergeCell ref="F1:F3"/>
    <mergeCell ref="G1:G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7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S12" sqref="S12"/>
    </sheetView>
  </sheetViews>
  <sheetFormatPr defaultColWidth="9" defaultRowHeight="15"/>
  <cols>
    <col min="1" max="1" width="10" style="22" customWidth="1"/>
    <col min="2" max="2" width="11.85546875" style="22" customWidth="1"/>
    <col min="3" max="3" width="10.140625" style="22" customWidth="1"/>
    <col min="4" max="4" width="14.42578125" style="22" customWidth="1"/>
    <col min="5" max="5" width="10.28515625" style="22" customWidth="1"/>
    <col min="6" max="6" width="10.140625" style="22" customWidth="1"/>
    <col min="7" max="7" width="14.42578125" style="22" customWidth="1"/>
    <col min="8" max="8" width="77.28515625" style="30" customWidth="1"/>
    <col min="9" max="9" width="11" style="31" customWidth="1"/>
    <col min="10" max="10" width="8.85546875" style="32" customWidth="1"/>
    <col min="11" max="11" width="10.42578125" style="31" customWidth="1"/>
    <col min="12" max="12" width="10.28515625" style="33" customWidth="1"/>
    <col min="13" max="16" width="9" style="22"/>
    <col min="17" max="17" width="27.42578125" style="9" customWidth="1"/>
    <col min="18" max="18" width="9" style="9"/>
    <col min="19" max="19" width="12.42578125" style="9" customWidth="1"/>
    <col min="20" max="20" width="9" style="9"/>
    <col min="21" max="21" width="11.140625" style="9" customWidth="1"/>
    <col min="22" max="22" width="58.5703125" style="9" customWidth="1"/>
    <col min="23" max="23" width="12.28515625" style="9" customWidth="1"/>
    <col min="24" max="25" width="9" style="9"/>
    <col min="26" max="16384" width="9" style="22"/>
  </cols>
  <sheetData>
    <row r="1" spans="1:25" s="44" customFormat="1">
      <c r="A1" s="67" t="s">
        <v>36</v>
      </c>
      <c r="B1" s="67" t="s">
        <v>37</v>
      </c>
      <c r="C1" s="67"/>
      <c r="D1" s="67"/>
      <c r="E1" s="67"/>
      <c r="F1" s="67"/>
      <c r="G1" s="67"/>
      <c r="H1" s="66" t="s">
        <v>38</v>
      </c>
      <c r="I1" s="67" t="s">
        <v>39</v>
      </c>
      <c r="J1" s="67"/>
      <c r="K1" s="67"/>
      <c r="L1" s="67"/>
      <c r="M1" s="67" t="s">
        <v>40</v>
      </c>
      <c r="N1" s="67"/>
      <c r="O1" s="67"/>
      <c r="P1" s="67"/>
      <c r="Q1" s="34"/>
      <c r="R1" s="34"/>
      <c r="S1" s="34"/>
      <c r="T1" s="34"/>
      <c r="U1" s="11"/>
      <c r="V1" s="11"/>
      <c r="W1" s="11"/>
      <c r="X1" s="9"/>
      <c r="Y1" s="9"/>
    </row>
    <row r="2" spans="1:25" ht="30">
      <c r="A2" s="67"/>
      <c r="B2" s="44" t="s">
        <v>41</v>
      </c>
      <c r="C2" s="44" t="s">
        <v>42</v>
      </c>
      <c r="D2" s="44" t="s">
        <v>43</v>
      </c>
      <c r="E2" s="44" t="s">
        <v>44</v>
      </c>
      <c r="F2" s="44" t="s">
        <v>45</v>
      </c>
      <c r="G2" s="44" t="s">
        <v>46</v>
      </c>
      <c r="H2" s="66"/>
      <c r="I2" s="46" t="s">
        <v>47</v>
      </c>
      <c r="J2" s="49" t="s">
        <v>48</v>
      </c>
      <c r="K2" s="45" t="s">
        <v>49</v>
      </c>
      <c r="L2" s="50" t="s">
        <v>48</v>
      </c>
      <c r="M2" s="44" t="s">
        <v>50</v>
      </c>
      <c r="N2" s="51" t="s">
        <v>51</v>
      </c>
      <c r="O2" s="51" t="s">
        <v>52</v>
      </c>
      <c r="P2" s="51" t="s">
        <v>53</v>
      </c>
      <c r="Q2" s="34"/>
      <c r="R2" s="34"/>
      <c r="S2" s="34"/>
      <c r="T2" s="34"/>
    </row>
    <row r="3" spans="1:25">
      <c r="A3" s="22" t="s">
        <v>54</v>
      </c>
      <c r="B3" s="22" t="s">
        <v>16</v>
      </c>
      <c r="H3" s="30" t="s">
        <v>55</v>
      </c>
      <c r="I3" s="31" t="s">
        <v>56</v>
      </c>
      <c r="J3" s="32">
        <v>35000</v>
      </c>
      <c r="M3" s="22" t="s">
        <v>16</v>
      </c>
      <c r="N3" s="22" t="s">
        <v>16</v>
      </c>
      <c r="Q3" s="11"/>
      <c r="R3" s="11"/>
      <c r="S3" s="11"/>
    </row>
    <row r="4" spans="1:25">
      <c r="A4" s="22" t="s">
        <v>57</v>
      </c>
      <c r="B4" s="22" t="s">
        <v>16</v>
      </c>
      <c r="H4" s="30" t="s">
        <v>58</v>
      </c>
      <c r="I4" s="31" t="s">
        <v>59</v>
      </c>
      <c r="J4" s="32">
        <v>35000</v>
      </c>
      <c r="M4" s="22" t="s">
        <v>16</v>
      </c>
      <c r="N4" s="22" t="s">
        <v>16</v>
      </c>
    </row>
    <row r="5" spans="1:25">
      <c r="A5" s="22" t="s">
        <v>60</v>
      </c>
      <c r="B5" s="22" t="s">
        <v>16</v>
      </c>
      <c r="H5" s="30" t="s">
        <v>61</v>
      </c>
      <c r="I5" s="31" t="s">
        <v>62</v>
      </c>
      <c r="J5" s="32">
        <v>35000</v>
      </c>
      <c r="M5" s="22" t="s">
        <v>16</v>
      </c>
      <c r="N5" s="22" t="s">
        <v>16</v>
      </c>
    </row>
    <row r="6" spans="1:25">
      <c r="A6" s="22" t="s">
        <v>63</v>
      </c>
      <c r="B6" s="22" t="s">
        <v>16</v>
      </c>
      <c r="H6" s="30" t="s">
        <v>64</v>
      </c>
      <c r="I6" s="31" t="s">
        <v>65</v>
      </c>
      <c r="J6" s="32">
        <v>25000</v>
      </c>
      <c r="K6" s="31" t="s">
        <v>66</v>
      </c>
      <c r="L6" s="33">
        <v>45000</v>
      </c>
      <c r="M6" s="22" t="s">
        <v>16</v>
      </c>
      <c r="N6" s="22" t="s">
        <v>16</v>
      </c>
    </row>
    <row r="7" spans="1:25">
      <c r="A7" s="47" t="s">
        <v>67</v>
      </c>
      <c r="B7" s="47" t="s">
        <v>16</v>
      </c>
      <c r="C7" s="47"/>
      <c r="D7" s="47"/>
      <c r="E7" s="47"/>
      <c r="F7" s="47"/>
      <c r="G7" s="47"/>
      <c r="H7" s="48" t="s">
        <v>68</v>
      </c>
      <c r="I7" s="52" t="s">
        <v>69</v>
      </c>
      <c r="J7" s="53">
        <v>38000</v>
      </c>
      <c r="K7" s="52"/>
      <c r="L7" s="54"/>
      <c r="M7" s="47" t="s">
        <v>16</v>
      </c>
      <c r="N7" s="47" t="s">
        <v>16</v>
      </c>
      <c r="O7" s="47"/>
      <c r="P7" s="47" t="s">
        <v>16</v>
      </c>
      <c r="Q7" s="9" t="s">
        <v>70</v>
      </c>
    </row>
    <row r="8" spans="1:25">
      <c r="A8" s="22" t="s">
        <v>71</v>
      </c>
      <c r="C8" s="22" t="s">
        <v>16</v>
      </c>
      <c r="H8" s="30" t="s">
        <v>72</v>
      </c>
      <c r="I8" s="31" t="s">
        <v>65</v>
      </c>
      <c r="J8" s="32">
        <v>30000</v>
      </c>
      <c r="K8" s="31" t="s">
        <v>66</v>
      </c>
      <c r="L8" s="33">
        <v>50000</v>
      </c>
      <c r="M8" s="22" t="s">
        <v>16</v>
      </c>
      <c r="N8" s="22" t="s">
        <v>16</v>
      </c>
      <c r="P8" s="22" t="s">
        <v>16</v>
      </c>
      <c r="Q8" s="11"/>
      <c r="U8" s="56"/>
      <c r="V8" s="56"/>
    </row>
    <row r="9" spans="1:25">
      <c r="A9" s="22" t="s">
        <v>73</v>
      </c>
      <c r="C9" s="22" t="s">
        <v>16</v>
      </c>
      <c r="H9" s="22" t="s">
        <v>74</v>
      </c>
      <c r="I9" s="31" t="s">
        <v>75</v>
      </c>
      <c r="J9" s="55">
        <v>15000</v>
      </c>
      <c r="O9" s="22" t="s">
        <v>16</v>
      </c>
      <c r="P9" s="22" t="s">
        <v>16</v>
      </c>
      <c r="Q9" s="11"/>
    </row>
    <row r="10" spans="1:25">
      <c r="A10" s="22" t="s">
        <v>76</v>
      </c>
      <c r="C10" s="22" t="s">
        <v>16</v>
      </c>
      <c r="H10" s="30" t="s">
        <v>77</v>
      </c>
      <c r="I10" s="31" t="s">
        <v>78</v>
      </c>
      <c r="J10" s="32">
        <v>20000</v>
      </c>
      <c r="K10" s="31" t="s">
        <v>79</v>
      </c>
      <c r="L10" s="33">
        <v>35000</v>
      </c>
      <c r="O10" s="22" t="s">
        <v>16</v>
      </c>
      <c r="P10" s="22" t="s">
        <v>16</v>
      </c>
    </row>
    <row r="11" spans="1:25">
      <c r="A11" s="22" t="s">
        <v>80</v>
      </c>
      <c r="C11" s="22" t="s">
        <v>16</v>
      </c>
      <c r="H11" s="30" t="s">
        <v>81</v>
      </c>
      <c r="I11" s="31" t="s">
        <v>78</v>
      </c>
      <c r="J11" s="32">
        <v>20000</v>
      </c>
      <c r="K11" s="31" t="s">
        <v>79</v>
      </c>
      <c r="L11" s="33">
        <v>35000</v>
      </c>
      <c r="P11" s="22" t="s">
        <v>16</v>
      </c>
    </row>
    <row r="12" spans="1:25">
      <c r="A12" s="47" t="s">
        <v>82</v>
      </c>
      <c r="B12" s="47"/>
      <c r="C12" s="47" t="s">
        <v>16</v>
      </c>
      <c r="D12" s="47"/>
      <c r="E12" s="47"/>
      <c r="F12" s="47"/>
      <c r="G12" s="47"/>
      <c r="H12" s="48" t="s">
        <v>83</v>
      </c>
      <c r="I12" s="52" t="s">
        <v>78</v>
      </c>
      <c r="J12" s="53">
        <v>18000</v>
      </c>
      <c r="K12" s="52" t="s">
        <v>79</v>
      </c>
      <c r="L12" s="54">
        <v>33000</v>
      </c>
      <c r="M12" s="47"/>
      <c r="N12" s="47"/>
      <c r="O12" s="47"/>
      <c r="P12" s="47" t="s">
        <v>16</v>
      </c>
    </row>
    <row r="13" spans="1:25">
      <c r="A13" s="22" t="s">
        <v>84</v>
      </c>
      <c r="D13" s="22" t="s">
        <v>16</v>
      </c>
      <c r="H13" s="30" t="s">
        <v>85</v>
      </c>
      <c r="I13" s="31" t="s">
        <v>86</v>
      </c>
      <c r="J13" s="32">
        <v>25000</v>
      </c>
      <c r="K13" s="31" t="s">
        <v>56</v>
      </c>
      <c r="L13" s="33">
        <v>185000</v>
      </c>
      <c r="N13" s="22" t="s">
        <v>16</v>
      </c>
      <c r="O13" s="22" t="s">
        <v>16</v>
      </c>
    </row>
    <row r="14" spans="1:25">
      <c r="A14" s="22" t="s">
        <v>87</v>
      </c>
      <c r="D14" s="22" t="s">
        <v>16</v>
      </c>
      <c r="H14" s="30" t="s">
        <v>88</v>
      </c>
      <c r="I14" s="31" t="s">
        <v>89</v>
      </c>
      <c r="J14" s="32">
        <v>89000</v>
      </c>
      <c r="K14" s="31" t="s">
        <v>90</v>
      </c>
      <c r="L14" s="33">
        <v>199000</v>
      </c>
      <c r="N14" s="22" t="s">
        <v>16</v>
      </c>
      <c r="O14" s="22" t="s">
        <v>16</v>
      </c>
    </row>
    <row r="15" spans="1:25">
      <c r="A15" s="22" t="s">
        <v>91</v>
      </c>
      <c r="D15" s="22" t="s">
        <v>16</v>
      </c>
      <c r="H15" s="30" t="s">
        <v>92</v>
      </c>
      <c r="I15" s="31" t="s">
        <v>93</v>
      </c>
      <c r="J15" s="32">
        <v>25000</v>
      </c>
      <c r="K15" s="31" t="s">
        <v>94</v>
      </c>
      <c r="L15" s="33">
        <v>89000</v>
      </c>
      <c r="N15" s="22" t="s">
        <v>16</v>
      </c>
      <c r="O15" s="22" t="s">
        <v>16</v>
      </c>
    </row>
    <row r="16" spans="1:25">
      <c r="A16" s="22" t="s">
        <v>95</v>
      </c>
      <c r="D16" s="22" t="s">
        <v>16</v>
      </c>
      <c r="H16" s="30" t="s">
        <v>96</v>
      </c>
      <c r="I16" s="31" t="s">
        <v>86</v>
      </c>
      <c r="J16" s="32">
        <v>20000</v>
      </c>
      <c r="K16" s="31" t="s">
        <v>97</v>
      </c>
      <c r="L16" s="33">
        <v>69000</v>
      </c>
      <c r="N16" s="22" t="s">
        <v>16</v>
      </c>
      <c r="O16" s="22" t="s">
        <v>16</v>
      </c>
    </row>
    <row r="17" spans="1:16">
      <c r="A17" s="47" t="s">
        <v>98</v>
      </c>
      <c r="B17" s="47"/>
      <c r="C17" s="47"/>
      <c r="D17" s="47" t="s">
        <v>16</v>
      </c>
      <c r="E17" s="47"/>
      <c r="F17" s="47"/>
      <c r="G17" s="47"/>
      <c r="H17" s="48" t="s">
        <v>99</v>
      </c>
      <c r="I17" s="52" t="s">
        <v>86</v>
      </c>
      <c r="J17" s="53">
        <v>15000</v>
      </c>
      <c r="K17" s="52" t="s">
        <v>100</v>
      </c>
      <c r="L17" s="54">
        <v>69000</v>
      </c>
      <c r="M17" s="47" t="s">
        <v>16</v>
      </c>
      <c r="N17" s="47" t="s">
        <v>16</v>
      </c>
      <c r="O17" s="47" t="s">
        <v>16</v>
      </c>
      <c r="P17" s="47" t="s">
        <v>16</v>
      </c>
    </row>
    <row r="18" spans="1:16">
      <c r="A18" s="22" t="s">
        <v>101</v>
      </c>
      <c r="E18" s="22" t="s">
        <v>16</v>
      </c>
      <c r="H18" s="30" t="s">
        <v>102</v>
      </c>
      <c r="I18" s="31" t="s">
        <v>103</v>
      </c>
      <c r="J18" s="32">
        <v>39000</v>
      </c>
      <c r="K18" s="31" t="s">
        <v>104</v>
      </c>
      <c r="L18" s="33">
        <v>49000</v>
      </c>
      <c r="O18" s="22" t="s">
        <v>16</v>
      </c>
      <c r="P18" s="22" t="s">
        <v>16</v>
      </c>
    </row>
    <row r="19" spans="1:16">
      <c r="A19" s="22" t="s">
        <v>105</v>
      </c>
      <c r="E19" s="22" t="s">
        <v>16</v>
      </c>
      <c r="H19" s="30" t="s">
        <v>106</v>
      </c>
      <c r="I19" s="31" t="s">
        <v>107</v>
      </c>
      <c r="J19" s="32">
        <v>25000</v>
      </c>
      <c r="K19" s="31" t="s">
        <v>104</v>
      </c>
      <c r="L19" s="33">
        <v>33000</v>
      </c>
      <c r="M19" s="22" t="s">
        <v>16</v>
      </c>
      <c r="N19" s="22" t="s">
        <v>16</v>
      </c>
      <c r="O19" s="22" t="s">
        <v>16</v>
      </c>
      <c r="P19" s="22" t="s">
        <v>16</v>
      </c>
    </row>
    <row r="20" spans="1:16">
      <c r="A20" s="22" t="s">
        <v>108</v>
      </c>
      <c r="E20" s="22" t="s">
        <v>16</v>
      </c>
      <c r="H20" s="30" t="s">
        <v>109</v>
      </c>
      <c r="I20" s="31" t="s">
        <v>110</v>
      </c>
      <c r="J20" s="32">
        <v>12000</v>
      </c>
      <c r="M20" s="22" t="s">
        <v>16</v>
      </c>
      <c r="N20" s="22" t="s">
        <v>16</v>
      </c>
      <c r="O20" s="22" t="s">
        <v>16</v>
      </c>
      <c r="P20" s="22" t="s">
        <v>16</v>
      </c>
    </row>
    <row r="21" spans="1:16">
      <c r="A21" s="22" t="s">
        <v>111</v>
      </c>
      <c r="E21" s="22" t="s">
        <v>16</v>
      </c>
      <c r="H21" s="30" t="s">
        <v>112</v>
      </c>
      <c r="I21" s="31" t="s">
        <v>107</v>
      </c>
      <c r="J21" s="32">
        <v>22000</v>
      </c>
      <c r="K21" s="31" t="s">
        <v>104</v>
      </c>
      <c r="L21" s="33">
        <v>30000</v>
      </c>
      <c r="M21" s="22" t="s">
        <v>16</v>
      </c>
      <c r="N21" s="22" t="s">
        <v>16</v>
      </c>
      <c r="O21" s="22" t="s">
        <v>16</v>
      </c>
      <c r="P21" s="22" t="s">
        <v>16</v>
      </c>
    </row>
    <row r="22" spans="1:16">
      <c r="A22" s="47" t="s">
        <v>113</v>
      </c>
      <c r="B22" s="47"/>
      <c r="C22" s="47"/>
      <c r="D22" s="47"/>
      <c r="E22" s="47" t="s">
        <v>16</v>
      </c>
      <c r="F22" s="47"/>
      <c r="G22" s="47"/>
      <c r="H22" s="48" t="s">
        <v>114</v>
      </c>
      <c r="I22" s="52" t="s">
        <v>107</v>
      </c>
      <c r="J22" s="53">
        <v>22000</v>
      </c>
      <c r="K22" s="52" t="s">
        <v>104</v>
      </c>
      <c r="L22" s="54">
        <v>30000</v>
      </c>
      <c r="M22" s="47" t="s">
        <v>16</v>
      </c>
      <c r="N22" s="47" t="s">
        <v>16</v>
      </c>
      <c r="O22" s="47" t="s">
        <v>16</v>
      </c>
      <c r="P22" s="47" t="s">
        <v>16</v>
      </c>
    </row>
    <row r="23" spans="1:16">
      <c r="A23" s="22" t="s">
        <v>115</v>
      </c>
      <c r="F23" s="22" t="s">
        <v>16</v>
      </c>
      <c r="H23" s="30" t="s">
        <v>116</v>
      </c>
      <c r="I23" s="31" t="s">
        <v>107</v>
      </c>
      <c r="J23" s="32">
        <v>39000</v>
      </c>
      <c r="K23" s="31" t="s">
        <v>104</v>
      </c>
      <c r="L23" s="33">
        <v>49000</v>
      </c>
      <c r="O23" s="22" t="s">
        <v>16</v>
      </c>
      <c r="P23" s="22" t="s">
        <v>16</v>
      </c>
    </row>
    <row r="24" spans="1:16">
      <c r="A24" s="22" t="s">
        <v>117</v>
      </c>
      <c r="F24" s="22" t="s">
        <v>16</v>
      </c>
      <c r="H24" s="30" t="s">
        <v>118</v>
      </c>
      <c r="I24" s="31" t="s">
        <v>107</v>
      </c>
      <c r="J24" s="32">
        <v>35000</v>
      </c>
      <c r="K24" s="31" t="s">
        <v>104</v>
      </c>
      <c r="L24" s="33">
        <v>45000</v>
      </c>
      <c r="N24" s="22" t="s">
        <v>16</v>
      </c>
      <c r="O24" s="22" t="s">
        <v>16</v>
      </c>
      <c r="P24" s="22" t="s">
        <v>16</v>
      </c>
    </row>
    <row r="25" spans="1:16">
      <c r="A25" s="22" t="s">
        <v>119</v>
      </c>
      <c r="F25" s="22" t="s">
        <v>16</v>
      </c>
      <c r="H25" s="30" t="s">
        <v>120</v>
      </c>
      <c r="I25" s="31" t="s">
        <v>107</v>
      </c>
      <c r="J25" s="32">
        <v>35000</v>
      </c>
      <c r="K25" s="31" t="s">
        <v>104</v>
      </c>
      <c r="L25" s="33">
        <v>45000</v>
      </c>
      <c r="N25" s="22" t="s">
        <v>16</v>
      </c>
      <c r="O25" s="22" t="s">
        <v>16</v>
      </c>
      <c r="P25" s="22" t="s">
        <v>16</v>
      </c>
    </row>
    <row r="26" spans="1:16">
      <c r="A26" s="22" t="s">
        <v>121</v>
      </c>
      <c r="F26" s="22" t="s">
        <v>16</v>
      </c>
      <c r="H26" s="30" t="s">
        <v>122</v>
      </c>
      <c r="I26" s="31" t="s">
        <v>107</v>
      </c>
      <c r="J26" s="32">
        <v>35000</v>
      </c>
      <c r="K26" s="31" t="s">
        <v>104</v>
      </c>
      <c r="L26" s="33">
        <v>45000</v>
      </c>
      <c r="N26" s="22" t="s">
        <v>16</v>
      </c>
      <c r="O26" s="22" t="s">
        <v>16</v>
      </c>
      <c r="P26" s="22" t="s">
        <v>16</v>
      </c>
    </row>
    <row r="27" spans="1:16">
      <c r="A27" s="22" t="s">
        <v>123</v>
      </c>
      <c r="F27" s="22" t="s">
        <v>16</v>
      </c>
      <c r="H27" s="30" t="s">
        <v>124</v>
      </c>
      <c r="I27" s="31" t="s">
        <v>107</v>
      </c>
      <c r="J27" s="32">
        <v>35000</v>
      </c>
      <c r="K27" s="31" t="s">
        <v>104</v>
      </c>
      <c r="L27" s="33">
        <v>45000</v>
      </c>
      <c r="N27" s="22" t="s">
        <v>16</v>
      </c>
      <c r="O27" s="22" t="s">
        <v>16</v>
      </c>
      <c r="P27" s="22" t="s">
        <v>16</v>
      </c>
    </row>
    <row r="28" spans="1:16">
      <c r="A28" s="22" t="s">
        <v>125</v>
      </c>
      <c r="F28" s="22" t="s">
        <v>16</v>
      </c>
      <c r="H28" s="30" t="s">
        <v>126</v>
      </c>
      <c r="I28" s="31" t="s">
        <v>107</v>
      </c>
      <c r="J28" s="32">
        <v>35000</v>
      </c>
      <c r="K28" s="31" t="s">
        <v>104</v>
      </c>
      <c r="L28" s="33">
        <v>45000</v>
      </c>
      <c r="N28" s="22" t="s">
        <v>16</v>
      </c>
      <c r="O28" s="22" t="s">
        <v>16</v>
      </c>
      <c r="P28" s="22" t="s">
        <v>16</v>
      </c>
    </row>
    <row r="29" spans="1:16">
      <c r="A29" s="22" t="s">
        <v>127</v>
      </c>
      <c r="F29" s="22" t="s">
        <v>16</v>
      </c>
      <c r="H29" s="30" t="s">
        <v>128</v>
      </c>
      <c r="I29" s="31" t="s">
        <v>107</v>
      </c>
      <c r="J29" s="32">
        <v>39000</v>
      </c>
      <c r="K29" s="31" t="s">
        <v>104</v>
      </c>
      <c r="L29" s="33">
        <v>49000</v>
      </c>
      <c r="O29" s="22" t="s">
        <v>16</v>
      </c>
      <c r="P29" s="22" t="s">
        <v>16</v>
      </c>
    </row>
    <row r="30" spans="1:16">
      <c r="A30" s="47" t="s">
        <v>129</v>
      </c>
      <c r="B30" s="47"/>
      <c r="C30" s="47"/>
      <c r="D30" s="47"/>
      <c r="E30" s="47"/>
      <c r="F30" s="47" t="s">
        <v>16</v>
      </c>
      <c r="G30" s="47"/>
      <c r="H30" s="48" t="s">
        <v>130</v>
      </c>
      <c r="I30" s="52" t="s">
        <v>107</v>
      </c>
      <c r="J30" s="53">
        <v>35000</v>
      </c>
      <c r="K30" s="52" t="s">
        <v>104</v>
      </c>
      <c r="L30" s="54">
        <v>45000</v>
      </c>
      <c r="M30" s="47"/>
      <c r="N30" s="47" t="s">
        <v>16</v>
      </c>
      <c r="O30" s="47" t="s">
        <v>16</v>
      </c>
      <c r="P30" s="47" t="s">
        <v>16</v>
      </c>
    </row>
    <row r="31" spans="1:16">
      <c r="A31" s="47" t="s">
        <v>131</v>
      </c>
      <c r="B31" s="47"/>
      <c r="C31" s="47"/>
      <c r="D31" s="47"/>
      <c r="E31" s="47"/>
      <c r="F31" s="47" t="s">
        <v>16</v>
      </c>
      <c r="G31" s="47"/>
      <c r="H31" s="48" t="s">
        <v>132</v>
      </c>
      <c r="I31" s="52" t="s">
        <v>107</v>
      </c>
      <c r="J31" s="53">
        <v>39000</v>
      </c>
      <c r="K31" s="52" t="s">
        <v>104</v>
      </c>
      <c r="L31" s="54">
        <v>49000</v>
      </c>
      <c r="M31" s="47"/>
      <c r="N31" s="47"/>
      <c r="O31" s="47" t="s">
        <v>16</v>
      </c>
      <c r="P31" s="47" t="s">
        <v>16</v>
      </c>
    </row>
    <row r="32" spans="1:16">
      <c r="A32" s="47" t="s">
        <v>133</v>
      </c>
      <c r="B32" s="47"/>
      <c r="C32" s="47"/>
      <c r="D32" s="47"/>
      <c r="E32" s="47"/>
      <c r="F32" s="47" t="s">
        <v>16</v>
      </c>
      <c r="G32" s="47"/>
      <c r="H32" s="48" t="s">
        <v>134</v>
      </c>
      <c r="I32" s="52" t="s">
        <v>107</v>
      </c>
      <c r="J32" s="53">
        <v>32000</v>
      </c>
      <c r="K32" s="52" t="s">
        <v>104</v>
      </c>
      <c r="L32" s="54">
        <v>40000</v>
      </c>
      <c r="M32" s="47"/>
      <c r="N32" s="47" t="s">
        <v>16</v>
      </c>
      <c r="O32" s="47" t="s">
        <v>16</v>
      </c>
      <c r="P32" s="47" t="s">
        <v>16</v>
      </c>
    </row>
    <row r="33" spans="1:16">
      <c r="A33" s="22" t="s">
        <v>135</v>
      </c>
      <c r="G33" s="22" t="s">
        <v>16</v>
      </c>
      <c r="H33" s="30" t="s">
        <v>136</v>
      </c>
      <c r="I33" s="31" t="s">
        <v>107</v>
      </c>
      <c r="J33" s="32">
        <v>32000</v>
      </c>
      <c r="K33" s="31" t="s">
        <v>104</v>
      </c>
      <c r="L33" s="33">
        <v>40000</v>
      </c>
      <c r="M33" s="22" t="s">
        <v>16</v>
      </c>
      <c r="N33" s="22" t="s">
        <v>16</v>
      </c>
      <c r="O33" s="22" t="s">
        <v>16</v>
      </c>
    </row>
    <row r="34" spans="1:16">
      <c r="A34" s="22" t="s">
        <v>137</v>
      </c>
      <c r="G34" s="22" t="s">
        <v>16</v>
      </c>
      <c r="H34" s="30" t="s">
        <v>138</v>
      </c>
      <c r="I34" s="31" t="s">
        <v>107</v>
      </c>
      <c r="J34" s="32">
        <v>32000</v>
      </c>
      <c r="K34" s="31" t="s">
        <v>104</v>
      </c>
      <c r="L34" s="33">
        <v>40000</v>
      </c>
      <c r="M34" s="22" t="s">
        <v>16</v>
      </c>
      <c r="N34" s="22" t="s">
        <v>16</v>
      </c>
      <c r="O34" s="22" t="s">
        <v>16</v>
      </c>
    </row>
    <row r="35" spans="1:16">
      <c r="A35" s="22" t="s">
        <v>139</v>
      </c>
      <c r="G35" s="22" t="s">
        <v>16</v>
      </c>
      <c r="H35" s="30" t="s">
        <v>140</v>
      </c>
      <c r="I35" s="31" t="s">
        <v>107</v>
      </c>
      <c r="J35" s="32">
        <v>35000</v>
      </c>
      <c r="K35" s="31" t="s">
        <v>104</v>
      </c>
      <c r="L35" s="33">
        <v>42000</v>
      </c>
      <c r="M35" s="22" t="s">
        <v>16</v>
      </c>
      <c r="N35" s="22" t="s">
        <v>16</v>
      </c>
      <c r="O35" s="22" t="s">
        <v>16</v>
      </c>
    </row>
    <row r="36" spans="1:16">
      <c r="A36" s="22" t="s">
        <v>141</v>
      </c>
      <c r="G36" s="22" t="s">
        <v>16</v>
      </c>
      <c r="H36" s="30" t="s">
        <v>142</v>
      </c>
      <c r="I36" s="31" t="s">
        <v>107</v>
      </c>
      <c r="J36" s="32">
        <v>35000</v>
      </c>
      <c r="K36" s="31" t="s">
        <v>104</v>
      </c>
      <c r="L36" s="33">
        <v>42000</v>
      </c>
      <c r="M36" s="22" t="s">
        <v>16</v>
      </c>
      <c r="N36" s="22" t="s">
        <v>16</v>
      </c>
      <c r="O36" s="22" t="s">
        <v>16</v>
      </c>
    </row>
    <row r="37" spans="1:16">
      <c r="A37" s="47" t="s">
        <v>143</v>
      </c>
      <c r="B37" s="47"/>
      <c r="C37" s="47"/>
      <c r="D37" s="47"/>
      <c r="E37" s="47"/>
      <c r="F37" s="47"/>
      <c r="G37" s="47" t="s">
        <v>16</v>
      </c>
      <c r="H37" s="48" t="s">
        <v>144</v>
      </c>
      <c r="I37" s="52" t="s">
        <v>107</v>
      </c>
      <c r="J37" s="53">
        <v>35000</v>
      </c>
      <c r="K37" s="52" t="s">
        <v>104</v>
      </c>
      <c r="L37" s="54">
        <v>42000</v>
      </c>
      <c r="M37" s="47" t="s">
        <v>16</v>
      </c>
      <c r="N37" s="47" t="s">
        <v>16</v>
      </c>
      <c r="O37" s="47" t="s">
        <v>16</v>
      </c>
      <c r="P37" s="47"/>
    </row>
    <row r="38" spans="1:16">
      <c r="A38" s="22" t="s">
        <v>145</v>
      </c>
      <c r="B38" s="22" t="s">
        <v>16</v>
      </c>
      <c r="G38" s="22" t="s">
        <v>16</v>
      </c>
      <c r="H38" s="30" t="s">
        <v>146</v>
      </c>
      <c r="I38" s="31" t="s">
        <v>147</v>
      </c>
      <c r="J38" s="32">
        <v>60000</v>
      </c>
      <c r="M38" s="22" t="s">
        <v>16</v>
      </c>
      <c r="N38" s="22" t="s">
        <v>16</v>
      </c>
    </row>
    <row r="39" spans="1:16">
      <c r="A39" s="22" t="s">
        <v>148</v>
      </c>
      <c r="B39" s="22" t="s">
        <v>16</v>
      </c>
      <c r="F39" s="22" t="s">
        <v>16</v>
      </c>
      <c r="H39" s="30" t="s">
        <v>149</v>
      </c>
      <c r="I39" s="31" t="s">
        <v>147</v>
      </c>
      <c r="J39" s="32">
        <v>70000</v>
      </c>
      <c r="N39" s="22" t="s">
        <v>16</v>
      </c>
      <c r="O39" s="22" t="s">
        <v>16</v>
      </c>
    </row>
    <row r="40" spans="1:16">
      <c r="A40" s="22" t="s">
        <v>150</v>
      </c>
      <c r="B40" s="22" t="s">
        <v>16</v>
      </c>
      <c r="E40" s="22" t="s">
        <v>16</v>
      </c>
      <c r="F40" s="22" t="s">
        <v>16</v>
      </c>
      <c r="H40" s="30" t="s">
        <v>151</v>
      </c>
      <c r="I40" s="31" t="s">
        <v>147</v>
      </c>
      <c r="J40" s="32">
        <v>66000</v>
      </c>
      <c r="N40" s="22" t="s">
        <v>16</v>
      </c>
      <c r="O40" s="22" t="s">
        <v>16</v>
      </c>
    </row>
    <row r="41" spans="1:16">
      <c r="A41" s="22" t="s">
        <v>152</v>
      </c>
      <c r="D41" s="22" t="s">
        <v>16</v>
      </c>
      <c r="F41" s="22" t="s">
        <v>16</v>
      </c>
      <c r="H41" s="30" t="s">
        <v>153</v>
      </c>
      <c r="I41" s="31" t="s">
        <v>147</v>
      </c>
      <c r="J41" s="32">
        <v>52000</v>
      </c>
      <c r="O41" s="22" t="s">
        <v>16</v>
      </c>
      <c r="P41" s="22" t="s">
        <v>16</v>
      </c>
    </row>
    <row r="42" spans="1:16">
      <c r="A42" s="22" t="s">
        <v>154</v>
      </c>
      <c r="C42" s="22" t="s">
        <v>16</v>
      </c>
      <c r="F42" s="22" t="s">
        <v>16</v>
      </c>
      <c r="H42" s="30" t="s">
        <v>155</v>
      </c>
      <c r="I42" s="31" t="s">
        <v>147</v>
      </c>
      <c r="J42" s="32">
        <v>66000</v>
      </c>
      <c r="O42" s="22" t="s">
        <v>16</v>
      </c>
      <c r="P42" s="22" t="s">
        <v>16</v>
      </c>
    </row>
    <row r="43" spans="1:16">
      <c r="A43" s="47" t="s">
        <v>156</v>
      </c>
      <c r="B43" s="47"/>
      <c r="C43" s="47"/>
      <c r="D43" s="47"/>
      <c r="E43" s="47"/>
      <c r="F43" s="47" t="s">
        <v>16</v>
      </c>
      <c r="G43" s="47"/>
      <c r="H43" s="48" t="s">
        <v>157</v>
      </c>
      <c r="I43" s="52" t="s">
        <v>147</v>
      </c>
      <c r="J43" s="53">
        <v>99000</v>
      </c>
      <c r="K43" s="52"/>
      <c r="L43" s="54"/>
      <c r="M43" s="47"/>
      <c r="N43" s="47"/>
      <c r="O43" s="47" t="s">
        <v>16</v>
      </c>
      <c r="P43" s="47" t="s">
        <v>16</v>
      </c>
    </row>
    <row r="44" spans="1:16">
      <c r="A44" s="22" t="s">
        <v>158</v>
      </c>
      <c r="F44" s="22" t="s">
        <v>16</v>
      </c>
      <c r="H44" s="30" t="s">
        <v>159</v>
      </c>
      <c r="I44" s="31" t="s">
        <v>147</v>
      </c>
      <c r="J44" s="32">
        <v>30000</v>
      </c>
    </row>
    <row r="45" spans="1:16">
      <c r="A45" s="22" t="s">
        <v>160</v>
      </c>
      <c r="B45" s="22" t="s">
        <v>16</v>
      </c>
      <c r="E45" s="22" t="s">
        <v>16</v>
      </c>
      <c r="F45" s="22" t="s">
        <v>16</v>
      </c>
      <c r="H45" s="30" t="s">
        <v>161</v>
      </c>
      <c r="I45" s="31" t="s">
        <v>147</v>
      </c>
      <c r="J45" s="32">
        <v>129000</v>
      </c>
      <c r="O45" s="22" t="s">
        <v>16</v>
      </c>
      <c r="P45" s="22" t="s">
        <v>16</v>
      </c>
    </row>
    <row r="46" spans="1:16">
      <c r="A46" s="22" t="s">
        <v>162</v>
      </c>
      <c r="B46" s="22" t="s">
        <v>16</v>
      </c>
      <c r="F46" s="22" t="s">
        <v>16</v>
      </c>
      <c r="H46" s="30" t="s">
        <v>163</v>
      </c>
      <c r="I46" s="31" t="s">
        <v>147</v>
      </c>
      <c r="J46" s="32">
        <v>52000</v>
      </c>
      <c r="M46" s="22" t="s">
        <v>16</v>
      </c>
      <c r="N46" s="22" t="s">
        <v>16</v>
      </c>
    </row>
    <row r="47" spans="1:16">
      <c r="A47" s="47" t="s">
        <v>164</v>
      </c>
      <c r="B47" s="47" t="s">
        <v>16</v>
      </c>
      <c r="C47" s="47"/>
      <c r="D47" s="47"/>
      <c r="E47" s="47"/>
      <c r="F47" s="47" t="s">
        <v>16</v>
      </c>
      <c r="G47" s="47"/>
      <c r="H47" s="48" t="s">
        <v>165</v>
      </c>
      <c r="I47" s="52" t="s">
        <v>147</v>
      </c>
      <c r="J47" s="53">
        <v>62000</v>
      </c>
      <c r="K47" s="52"/>
      <c r="L47" s="54"/>
      <c r="M47" s="47"/>
      <c r="N47" s="47" t="s">
        <v>16</v>
      </c>
      <c r="O47" s="47" t="s">
        <v>16</v>
      </c>
      <c r="P47" s="47"/>
    </row>
    <row r="48" spans="1:16">
      <c r="A48" s="22" t="s">
        <v>166</v>
      </c>
      <c r="B48" s="22" t="s">
        <v>16</v>
      </c>
      <c r="H48" s="30" t="s">
        <v>167</v>
      </c>
      <c r="I48" s="31" t="s">
        <v>168</v>
      </c>
      <c r="J48" s="32">
        <v>12000</v>
      </c>
    </row>
    <row r="49" spans="1:16">
      <c r="A49" s="22" t="s">
        <v>169</v>
      </c>
      <c r="B49" s="22" t="s">
        <v>16</v>
      </c>
      <c r="H49" s="30" t="s">
        <v>170</v>
      </c>
      <c r="I49" s="31" t="s">
        <v>171</v>
      </c>
      <c r="J49" s="32">
        <v>10000</v>
      </c>
      <c r="K49" s="31" t="s">
        <v>172</v>
      </c>
      <c r="L49" s="33">
        <v>19000</v>
      </c>
    </row>
    <row r="50" spans="1:16">
      <c r="A50" s="22" t="s">
        <v>173</v>
      </c>
      <c r="B50" s="22" t="s">
        <v>16</v>
      </c>
      <c r="H50" s="30" t="s">
        <v>174</v>
      </c>
      <c r="I50" s="31" t="s">
        <v>175</v>
      </c>
      <c r="J50" s="32">
        <v>12000</v>
      </c>
    </row>
    <row r="51" spans="1:16">
      <c r="A51" s="22" t="s">
        <v>176</v>
      </c>
      <c r="F51" s="22" t="s">
        <v>16</v>
      </c>
      <c r="H51" s="30" t="s">
        <v>177</v>
      </c>
      <c r="I51" s="31" t="s">
        <v>178</v>
      </c>
      <c r="J51" s="32">
        <v>12000</v>
      </c>
    </row>
    <row r="52" spans="1:16">
      <c r="A52" s="22" t="s">
        <v>179</v>
      </c>
      <c r="E52" s="22" t="s">
        <v>16</v>
      </c>
      <c r="F52" s="22" t="s">
        <v>16</v>
      </c>
      <c r="G52" s="22" t="s">
        <v>16</v>
      </c>
      <c r="H52" s="30" t="s">
        <v>180</v>
      </c>
      <c r="I52" s="31" t="s">
        <v>178</v>
      </c>
      <c r="J52" s="32">
        <v>12000</v>
      </c>
    </row>
    <row r="53" spans="1:16">
      <c r="A53" s="22" t="s">
        <v>181</v>
      </c>
      <c r="F53" s="22" t="s">
        <v>16</v>
      </c>
      <c r="H53" s="30" t="s">
        <v>182</v>
      </c>
      <c r="I53" s="31" t="s">
        <v>147</v>
      </c>
      <c r="J53" s="32">
        <v>15000</v>
      </c>
    </row>
    <row r="54" spans="1:16">
      <c r="A54" s="22" t="s">
        <v>183</v>
      </c>
      <c r="B54" s="22" t="s">
        <v>16</v>
      </c>
      <c r="H54" s="30" t="s">
        <v>184</v>
      </c>
      <c r="I54" s="31" t="s">
        <v>178</v>
      </c>
      <c r="J54" s="32">
        <v>18000</v>
      </c>
    </row>
    <row r="55" spans="1:16">
      <c r="A55" s="47" t="s">
        <v>185</v>
      </c>
      <c r="B55" s="47"/>
      <c r="C55" s="47" t="s">
        <v>16</v>
      </c>
      <c r="D55" s="47"/>
      <c r="E55" s="47"/>
      <c r="F55" s="47"/>
      <c r="G55" s="47"/>
      <c r="H55" s="48" t="s">
        <v>186</v>
      </c>
      <c r="I55" s="52" t="s">
        <v>171</v>
      </c>
      <c r="J55" s="53">
        <v>12000</v>
      </c>
      <c r="K55" s="52"/>
      <c r="L55" s="54"/>
      <c r="M55" s="47"/>
      <c r="N55" s="47"/>
      <c r="O55" s="47"/>
      <c r="P55" s="47"/>
    </row>
    <row r="56" spans="1:16">
      <c r="A56" s="47" t="s">
        <v>187</v>
      </c>
      <c r="B56" s="47"/>
      <c r="C56" s="47"/>
      <c r="D56" s="47"/>
      <c r="E56" s="47"/>
      <c r="F56" s="47" t="s">
        <v>16</v>
      </c>
      <c r="G56" s="47"/>
      <c r="H56" s="48" t="s">
        <v>188</v>
      </c>
      <c r="I56" s="52" t="s">
        <v>178</v>
      </c>
      <c r="J56" s="53">
        <v>12000</v>
      </c>
      <c r="K56" s="52"/>
      <c r="L56" s="54"/>
      <c r="M56" s="47"/>
      <c r="N56" s="47"/>
      <c r="O56" s="47"/>
      <c r="P56" s="47"/>
    </row>
    <row r="57" spans="1:16">
      <c r="A57" s="47" t="s">
        <v>189</v>
      </c>
      <c r="B57" s="47" t="s">
        <v>16</v>
      </c>
      <c r="C57" s="47"/>
      <c r="D57" s="47"/>
      <c r="E57" s="47"/>
      <c r="F57" s="47"/>
      <c r="G57" s="47"/>
      <c r="H57" s="48" t="s">
        <v>190</v>
      </c>
      <c r="I57" s="52" t="s">
        <v>191</v>
      </c>
      <c r="J57" s="53">
        <v>12000</v>
      </c>
      <c r="K57" s="52"/>
      <c r="L57" s="54"/>
      <c r="M57" s="47"/>
      <c r="N57" s="47"/>
      <c r="O57" s="47"/>
      <c r="P57" s="47"/>
    </row>
  </sheetData>
  <mergeCells count="5">
    <mergeCell ref="B1:G1"/>
    <mergeCell ref="I1:L1"/>
    <mergeCell ref="M1:P1"/>
    <mergeCell ref="A1:A2"/>
    <mergeCell ref="H1:H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97"/>
  <sheetViews>
    <sheetView topLeftCell="BD1" zoomScale="85" zoomScaleNormal="85" workbookViewId="0">
      <pane ySplit="2" topLeftCell="A3" activePane="bottomLeft" state="frozen"/>
      <selection pane="bottomLeft" activeCell="BB47" sqref="BB47:BB66"/>
    </sheetView>
  </sheetViews>
  <sheetFormatPr defaultColWidth="9" defaultRowHeight="15"/>
  <cols>
    <col min="1" max="1" width="13.42578125" style="1" customWidth="1"/>
    <col min="2" max="2" width="4.5703125" style="1" customWidth="1"/>
    <col min="3" max="3" width="15.42578125" style="2" customWidth="1"/>
    <col min="4" max="4" width="4.85546875" style="2" customWidth="1"/>
    <col min="5" max="5" width="3.28515625" style="2" customWidth="1"/>
    <col min="6" max="6" width="15.42578125" style="3" customWidth="1"/>
    <col min="7" max="9" width="15.42578125" style="1" customWidth="1"/>
    <col min="10" max="10" width="6" style="1" customWidth="1"/>
    <col min="11" max="11" width="4.5703125" style="1" customWidth="1"/>
    <col min="12" max="13" width="15.42578125" style="2" customWidth="1"/>
    <col min="14" max="14" width="15.42578125" style="3" customWidth="1"/>
    <col min="15" max="16" width="15.42578125" style="1" customWidth="1"/>
    <col min="17" max="17" width="11.85546875" style="1" customWidth="1"/>
    <col min="18" max="18" width="8.85546875" style="1" customWidth="1"/>
    <col min="19" max="20" width="15.42578125" style="2" customWidth="1"/>
    <col min="21" max="21" width="15.42578125" style="3" customWidth="1"/>
    <col min="22" max="23" width="15.42578125" style="1" customWidth="1"/>
    <col min="24" max="24" width="9.5703125" style="1" customWidth="1"/>
    <col min="25" max="25" width="9.7109375" style="1" customWidth="1"/>
    <col min="26" max="27" width="15.42578125" style="2" customWidth="1"/>
    <col min="28" max="28" width="15.42578125" style="3" customWidth="1"/>
    <col min="29" max="30" width="15.42578125" style="1" customWidth="1"/>
    <col min="31" max="31" width="6" style="1" customWidth="1"/>
    <col min="32" max="32" width="4.5703125" style="1" customWidth="1"/>
    <col min="33" max="34" width="15.42578125" style="2" customWidth="1"/>
    <col min="35" max="35" width="15.42578125" style="3" customWidth="1"/>
    <col min="36" max="37" width="15.42578125" style="1" customWidth="1"/>
    <col min="38" max="38" width="6" style="1" customWidth="1"/>
    <col min="39" max="39" width="14.140625" style="1" customWidth="1"/>
    <col min="40" max="40" width="5" style="2" customWidth="1"/>
    <col min="41" max="41" width="15.42578125" style="2" customWidth="1"/>
    <col min="42" max="42" width="15.42578125" style="3" customWidth="1"/>
    <col min="43" max="44" width="15.42578125" style="1" customWidth="1"/>
    <col min="45" max="45" width="9.7109375" style="1" customWidth="1"/>
    <col min="46" max="46" width="4.5703125" style="1" customWidth="1"/>
    <col min="47" max="48" width="15.42578125" style="2" customWidth="1"/>
    <col min="49" max="49" width="15.42578125" style="3" customWidth="1"/>
    <col min="50" max="50" width="15.42578125" style="1" customWidth="1"/>
    <col min="51" max="51" width="9.5703125" style="1" customWidth="1"/>
    <col min="52" max="52" width="9.7109375" style="1" customWidth="1"/>
    <col min="53" max="53" width="11.85546875" style="1" customWidth="1"/>
    <col min="54" max="55" width="15.42578125" style="2" customWidth="1"/>
    <col min="56" max="56" width="15.42578125" style="3" customWidth="1"/>
    <col min="57" max="58" width="15.42578125" style="1" customWidth="1"/>
    <col min="59" max="59" width="6" style="1" customWidth="1"/>
    <col min="60" max="60" width="9.5703125" style="1" customWidth="1"/>
    <col min="61" max="62" width="15.42578125" style="2" customWidth="1"/>
    <col min="63" max="63" width="12.85546875" style="3" customWidth="1"/>
    <col min="64" max="65" width="15.42578125" style="1" customWidth="1"/>
    <col min="66" max="66" width="14.140625" style="1" customWidth="1"/>
    <col min="67" max="67" width="5" style="1" customWidth="1"/>
    <col min="68" max="68" width="3.28515625" style="2" customWidth="1"/>
    <col min="69" max="69" width="15.42578125" style="2" customWidth="1"/>
    <col min="70" max="70" width="15.42578125" style="3" customWidth="1"/>
    <col min="71" max="71" width="15.42578125" style="1" customWidth="1"/>
    <col min="72" max="72" width="9.7109375" style="1" customWidth="1"/>
    <col min="73" max="73" width="6" style="1" customWidth="1"/>
    <col min="74" max="74" width="4.5703125" style="1" customWidth="1"/>
    <col min="75" max="76" width="15.42578125" style="2" customWidth="1"/>
    <col min="77" max="77" width="15.42578125" style="3" customWidth="1"/>
    <col min="78" max="78" width="15.42578125" style="1" customWidth="1"/>
    <col min="79" max="79" width="9.7109375" style="1" customWidth="1"/>
    <col min="80" max="80" width="11.85546875" style="1" customWidth="1"/>
    <col min="81" max="81" width="9.7109375" style="1" customWidth="1"/>
    <col min="82" max="83" width="15.42578125" style="2" customWidth="1"/>
    <col min="84" max="84" width="15.42578125" style="3" customWidth="1"/>
    <col min="85" max="86" width="15.42578125" style="1" customWidth="1"/>
    <col min="87" max="87" width="9.5703125" style="1" customWidth="1"/>
    <col min="88" max="88" width="9.7109375" style="1" customWidth="1"/>
    <col min="89" max="90" width="15.42578125" style="2" customWidth="1"/>
    <col min="91" max="91" width="15.42578125" style="3" customWidth="1"/>
    <col min="92" max="93" width="15.42578125" style="1" customWidth="1"/>
    <col min="94" max="94" width="6" style="1" customWidth="1"/>
    <col min="95" max="95" width="4.5703125" style="1" customWidth="1"/>
    <col min="96" max="97" width="15.42578125" style="2" customWidth="1"/>
    <col min="98" max="98" width="15.42578125" style="3" customWidth="1"/>
    <col min="99" max="100" width="15.42578125" style="1" customWidth="1"/>
    <col min="101" max="101" width="6" style="1" customWidth="1"/>
    <col min="102" max="102" width="11.5703125" style="1" customWidth="1"/>
    <col min="103" max="104" width="15.42578125" style="2" customWidth="1"/>
    <col min="105" max="105" width="15.42578125" style="3" customWidth="1"/>
    <col min="106" max="107" width="15.42578125" style="1" customWidth="1"/>
    <col min="108" max="108" width="9.7109375" style="1" customWidth="1"/>
    <col min="109" max="109" width="4.5703125" style="1" customWidth="1"/>
    <col min="110" max="111" width="15.42578125" style="2" customWidth="1"/>
    <col min="112" max="112" width="15.42578125" style="3" customWidth="1"/>
    <col min="113" max="114" width="15.42578125" style="1" customWidth="1"/>
    <col min="115" max="115" width="9.7109375" style="1" customWidth="1"/>
    <col min="116" max="116" width="11.85546875" style="1" customWidth="1"/>
    <col min="117" max="118" width="15.42578125" style="2" customWidth="1"/>
    <col min="119" max="119" width="15.42578125" style="3" customWidth="1"/>
    <col min="120" max="121" width="15.42578125" style="1" customWidth="1"/>
    <col min="122" max="122" width="6" style="1" customWidth="1"/>
    <col min="123" max="123" width="15.28515625" style="1" customWidth="1"/>
    <col min="124" max="125" width="15.42578125" style="2" customWidth="1"/>
    <col min="126" max="126" width="15.42578125" style="3" customWidth="1"/>
    <col min="127" max="128" width="15.42578125" style="1" customWidth="1"/>
    <col min="129" max="129" width="14.140625" style="1" customWidth="1"/>
    <col min="130" max="130" width="4.5703125" style="1" customWidth="1"/>
    <col min="131" max="132" width="15.42578125" style="2" customWidth="1"/>
    <col min="133" max="133" width="15.42578125" style="3" customWidth="1"/>
    <col min="134" max="135" width="15.42578125" style="1" customWidth="1"/>
    <col min="136" max="136" width="6" style="1" customWidth="1"/>
    <col min="137" max="137" width="4.5703125" style="1" customWidth="1"/>
    <col min="138" max="139" width="15.42578125" style="2" customWidth="1"/>
    <col min="140" max="140" width="15.42578125" style="3" customWidth="1"/>
    <col min="141" max="142" width="15.42578125" style="1" customWidth="1"/>
    <col min="143" max="143" width="12" style="1" customWidth="1"/>
    <col min="144" max="144" width="17.28515625" style="1" customWidth="1"/>
    <col min="145" max="146" width="15.42578125" style="2" customWidth="1"/>
    <col min="147" max="147" width="15.42578125" style="3" customWidth="1"/>
    <col min="148" max="149" width="15.42578125" style="1" customWidth="1"/>
    <col min="150" max="150" width="13.7109375" style="1" customWidth="1"/>
    <col min="151" max="151" width="12.140625" style="1" customWidth="1"/>
    <col min="152" max="153" width="15.42578125" style="2" customWidth="1"/>
    <col min="154" max="154" width="15.42578125" style="3" customWidth="1"/>
    <col min="155" max="156" width="15.42578125" style="1" customWidth="1"/>
    <col min="157" max="157" width="6" style="1" customWidth="1"/>
    <col min="158" max="158" width="4.5703125" style="1" customWidth="1"/>
    <col min="159" max="160" width="15.42578125" style="2" customWidth="1"/>
    <col min="161" max="161" width="15.42578125" style="3" customWidth="1"/>
    <col min="162" max="163" width="15.42578125" style="1" customWidth="1"/>
    <col min="164" max="164" width="6" style="1" customWidth="1"/>
    <col min="165" max="165" width="14.140625" style="1" customWidth="1"/>
    <col min="166" max="167" width="15.42578125" style="2" customWidth="1"/>
    <col min="168" max="168" width="15.42578125" style="3" customWidth="1"/>
    <col min="169" max="170" width="15.42578125" style="1" customWidth="1"/>
    <col min="171" max="171" width="9.7109375" style="1" customWidth="1"/>
    <col min="172" max="172" width="6.5703125" style="1" customWidth="1"/>
    <col min="173" max="173" width="4.42578125" style="2" customWidth="1"/>
    <col min="174" max="174" width="14.140625" style="2" customWidth="1"/>
    <col min="175" max="175" width="5" style="3" customWidth="1"/>
    <col min="176" max="176" width="3.28515625" style="1" customWidth="1"/>
    <col min="177" max="177" width="9.5703125" style="1" customWidth="1"/>
    <col min="178" max="178" width="9.7109375" style="1" customWidth="1"/>
    <col min="179" max="179" width="11.85546875" style="1" customWidth="1"/>
    <col min="180" max="181" width="15.42578125" style="2" customWidth="1"/>
    <col min="182" max="182" width="15.42578125" style="3" customWidth="1"/>
    <col min="183" max="184" width="15.42578125" style="1" customWidth="1"/>
    <col min="185" max="185" width="6" style="1" customWidth="1"/>
    <col min="186" max="186" width="13.85546875" style="1" customWidth="1"/>
    <col min="187" max="188" width="15.42578125" style="2" customWidth="1"/>
    <col min="189" max="189" width="15.42578125" style="3" customWidth="1"/>
    <col min="190" max="191" width="15.42578125" style="1" customWidth="1"/>
    <col min="192" max="192" width="7.42578125" style="1" customWidth="1"/>
    <col min="193" max="193" width="4.5703125" style="1" customWidth="1"/>
    <col min="194" max="195" width="15.42578125" style="2" customWidth="1"/>
    <col min="196" max="196" width="15.42578125" style="3" customWidth="1"/>
    <col min="197" max="198" width="15.42578125" style="1" customWidth="1"/>
    <col min="199" max="199" width="6" style="1" customWidth="1"/>
    <col min="200" max="200" width="4.5703125" style="1" customWidth="1"/>
    <col min="201" max="202" width="15.42578125" style="2" customWidth="1"/>
    <col min="203" max="203" width="15.42578125" style="3" customWidth="1"/>
    <col min="204" max="205" width="15.42578125" style="1" customWidth="1"/>
    <col min="206" max="206" width="12.42578125" style="1" customWidth="1"/>
    <col min="207" max="207" width="11.140625" style="1" customWidth="1"/>
    <col min="208" max="209" width="15.42578125" style="2" customWidth="1"/>
    <col min="210" max="210" width="15.42578125" style="3" customWidth="1"/>
    <col min="211" max="212" width="15.42578125" style="1" customWidth="1"/>
    <col min="213" max="213" width="9.5703125" style="1" customWidth="1"/>
    <col min="214" max="214" width="9.7109375" style="1" customWidth="1"/>
    <col min="215" max="216" width="15.42578125" style="2" customWidth="1"/>
    <col min="217" max="217" width="15.42578125" style="3" customWidth="1"/>
    <col min="218" max="219" width="15.42578125" style="1" customWidth="1"/>
    <col min="220" max="223" width="9" style="1"/>
    <col min="224" max="224" width="16.42578125" style="1" customWidth="1"/>
    <col min="225" max="229" width="9" style="1"/>
    <col min="230" max="230" width="3.28515625" style="1" customWidth="1"/>
    <col min="231" max="231" width="9.5703125" style="1" customWidth="1"/>
    <col min="232" max="232" width="9.7109375" style="1" customWidth="1"/>
    <col min="233" max="233" width="11.85546875" style="1" customWidth="1"/>
    <col min="234" max="234" width="9.7109375" style="1" customWidth="1"/>
    <col min="235" max="241" width="9" style="1"/>
    <col min="242" max="242" width="11.85546875" style="1" customWidth="1"/>
    <col min="243" max="248" width="9" style="1"/>
    <col min="249" max="249" width="9.5703125" style="1" customWidth="1"/>
    <col min="250" max="250" width="9" style="1"/>
    <col min="251" max="251" width="11.85546875" style="1" customWidth="1"/>
    <col min="252" max="16384" width="9" style="1"/>
  </cols>
  <sheetData>
    <row r="1" spans="1:256">
      <c r="A1" s="72">
        <v>43831</v>
      </c>
      <c r="B1" s="73"/>
      <c r="C1" s="73"/>
      <c r="D1" s="73"/>
      <c r="E1" s="73"/>
      <c r="F1" s="73"/>
      <c r="G1" s="73"/>
      <c r="H1" s="73"/>
      <c r="I1" s="74"/>
      <c r="J1" s="72">
        <v>43832</v>
      </c>
      <c r="K1" s="73"/>
      <c r="L1" s="73"/>
      <c r="M1" s="73"/>
      <c r="N1" s="73"/>
      <c r="O1" s="73"/>
      <c r="P1" s="73"/>
      <c r="Q1" s="73"/>
      <c r="R1" s="74"/>
      <c r="S1" s="72">
        <v>43833</v>
      </c>
      <c r="T1" s="73"/>
      <c r="U1" s="73"/>
      <c r="V1" s="73"/>
      <c r="W1" s="73"/>
      <c r="X1" s="73"/>
      <c r="Y1" s="73"/>
      <c r="Z1" s="73"/>
      <c r="AA1" s="74"/>
      <c r="AB1" s="72">
        <v>43834</v>
      </c>
      <c r="AC1" s="73"/>
      <c r="AD1" s="73"/>
      <c r="AE1" s="73"/>
      <c r="AF1" s="73"/>
      <c r="AG1" s="73"/>
      <c r="AH1" s="73"/>
      <c r="AI1" s="73"/>
      <c r="AJ1" s="74"/>
      <c r="AK1" s="72">
        <v>43835</v>
      </c>
      <c r="AL1" s="73"/>
      <c r="AM1" s="73"/>
      <c r="AN1" s="73"/>
      <c r="AO1" s="73"/>
      <c r="AP1" s="73"/>
      <c r="AQ1" s="73"/>
      <c r="AR1" s="73"/>
      <c r="AS1" s="74"/>
      <c r="AT1" s="72">
        <v>43836</v>
      </c>
      <c r="AU1" s="73"/>
      <c r="AV1" s="73"/>
      <c r="AW1" s="73"/>
      <c r="AX1" s="73"/>
      <c r="AY1" s="73"/>
      <c r="AZ1" s="73"/>
      <c r="BA1" s="73"/>
      <c r="BB1" s="74"/>
      <c r="BC1" s="72">
        <v>43837</v>
      </c>
      <c r="BD1" s="73"/>
      <c r="BE1" s="73"/>
      <c r="BF1" s="73"/>
      <c r="BG1" s="73"/>
      <c r="BH1" s="73"/>
      <c r="BI1" s="73"/>
      <c r="BJ1" s="73"/>
      <c r="BK1" s="74"/>
      <c r="BL1" s="75">
        <v>43838</v>
      </c>
      <c r="BM1" s="76"/>
      <c r="BN1" s="76"/>
      <c r="BO1" s="76"/>
      <c r="BP1" s="76"/>
      <c r="BQ1" s="76"/>
      <c r="BR1" s="76"/>
      <c r="BS1" s="76"/>
      <c r="BT1" s="77"/>
      <c r="BU1" s="72">
        <v>43839</v>
      </c>
      <c r="BV1" s="73"/>
      <c r="BW1" s="73"/>
      <c r="BX1" s="73"/>
      <c r="BY1" s="73"/>
      <c r="BZ1" s="73"/>
      <c r="CA1" s="73"/>
      <c r="CB1" s="73"/>
      <c r="CC1" s="74"/>
      <c r="CD1" s="72">
        <v>43840</v>
      </c>
      <c r="CE1" s="73"/>
      <c r="CF1" s="73"/>
      <c r="CG1" s="73"/>
      <c r="CH1" s="73"/>
      <c r="CI1" s="73"/>
      <c r="CJ1" s="73"/>
      <c r="CK1" s="73"/>
      <c r="CL1" s="74"/>
      <c r="CM1" s="72">
        <v>43841</v>
      </c>
      <c r="CN1" s="73"/>
      <c r="CO1" s="73"/>
      <c r="CP1" s="73"/>
      <c r="CQ1" s="73"/>
      <c r="CR1" s="73"/>
      <c r="CS1" s="73"/>
      <c r="CT1" s="73"/>
      <c r="CU1" s="74"/>
      <c r="CV1" s="72">
        <v>43842</v>
      </c>
      <c r="CW1" s="73"/>
      <c r="CX1" s="73"/>
      <c r="CY1" s="73"/>
      <c r="CZ1" s="73"/>
      <c r="DA1" s="73"/>
      <c r="DB1" s="73"/>
      <c r="DC1" s="73"/>
      <c r="DD1" s="74"/>
      <c r="DE1" s="72">
        <v>43843</v>
      </c>
      <c r="DF1" s="73"/>
      <c r="DG1" s="73"/>
      <c r="DH1" s="73"/>
      <c r="DI1" s="73"/>
      <c r="DJ1" s="73"/>
      <c r="DK1" s="73"/>
      <c r="DL1" s="73"/>
      <c r="DM1" s="74"/>
      <c r="DN1" s="72">
        <v>43844</v>
      </c>
      <c r="DO1" s="73"/>
      <c r="DP1" s="73"/>
      <c r="DQ1" s="73"/>
      <c r="DR1" s="73"/>
      <c r="DS1" s="73"/>
      <c r="DT1" s="73"/>
      <c r="DU1" s="73"/>
      <c r="DV1" s="74"/>
      <c r="DW1" s="72">
        <v>43845</v>
      </c>
      <c r="DX1" s="73"/>
      <c r="DY1" s="73"/>
      <c r="DZ1" s="73"/>
      <c r="EA1" s="73"/>
      <c r="EB1" s="73"/>
      <c r="EC1" s="73"/>
      <c r="ED1" s="73"/>
      <c r="EE1" s="74"/>
      <c r="EF1" s="72">
        <v>43846</v>
      </c>
      <c r="EG1" s="73"/>
      <c r="EH1" s="73"/>
      <c r="EI1" s="73"/>
      <c r="EJ1" s="73"/>
      <c r="EK1" s="73"/>
      <c r="EL1" s="73"/>
      <c r="EM1" s="73"/>
      <c r="EN1" s="74"/>
      <c r="EO1" s="72">
        <v>43847</v>
      </c>
      <c r="EP1" s="73"/>
      <c r="EQ1" s="73"/>
      <c r="ER1" s="73"/>
      <c r="ES1" s="73"/>
      <c r="ET1" s="73"/>
      <c r="EU1" s="73"/>
      <c r="EV1" s="73"/>
      <c r="EW1" s="74"/>
      <c r="EX1" s="72">
        <v>43848</v>
      </c>
      <c r="EY1" s="73"/>
      <c r="EZ1" s="73"/>
      <c r="FA1" s="73"/>
      <c r="FB1" s="73"/>
      <c r="FC1" s="73"/>
      <c r="FD1" s="73"/>
      <c r="FE1" s="73"/>
      <c r="FF1" s="74"/>
      <c r="FG1" s="72">
        <v>43849</v>
      </c>
      <c r="FH1" s="73"/>
      <c r="FI1" s="73"/>
      <c r="FJ1" s="73"/>
      <c r="FK1" s="73"/>
      <c r="FL1" s="73"/>
      <c r="FM1" s="73"/>
      <c r="FN1" s="73"/>
      <c r="FO1" s="74"/>
      <c r="FP1" s="72">
        <v>43850</v>
      </c>
      <c r="FQ1" s="73"/>
      <c r="FR1" s="73"/>
      <c r="FS1" s="73"/>
      <c r="FT1" s="73"/>
      <c r="FU1" s="73"/>
      <c r="FV1" s="73"/>
      <c r="FW1" s="73"/>
      <c r="FX1" s="74"/>
      <c r="FY1" s="72">
        <v>43851</v>
      </c>
      <c r="FZ1" s="73"/>
      <c r="GA1" s="73"/>
      <c r="GB1" s="73"/>
      <c r="GC1" s="73"/>
      <c r="GD1" s="73"/>
      <c r="GE1" s="73"/>
      <c r="GF1" s="73"/>
      <c r="GG1" s="74"/>
      <c r="GH1" s="72">
        <v>43852</v>
      </c>
      <c r="GI1" s="73"/>
      <c r="GJ1" s="73"/>
      <c r="GK1" s="73"/>
      <c r="GL1" s="73"/>
      <c r="GM1" s="73"/>
      <c r="GN1" s="73"/>
      <c r="GO1" s="73"/>
      <c r="GP1" s="74"/>
      <c r="GQ1" s="72">
        <v>43853</v>
      </c>
      <c r="GR1" s="73"/>
      <c r="GS1" s="73"/>
      <c r="GT1" s="73"/>
      <c r="GU1" s="73"/>
      <c r="GV1" s="73"/>
      <c r="GW1" s="73"/>
      <c r="GX1" s="73"/>
      <c r="GY1" s="74"/>
      <c r="GZ1" s="72">
        <v>43854</v>
      </c>
      <c r="HA1" s="73"/>
      <c r="HB1" s="73"/>
      <c r="HC1" s="73"/>
      <c r="HD1" s="73"/>
      <c r="HE1" s="73"/>
      <c r="HF1" s="73"/>
      <c r="HG1" s="73"/>
      <c r="HH1" s="74"/>
      <c r="HI1" s="72">
        <v>43855</v>
      </c>
      <c r="HJ1" s="73"/>
      <c r="HK1" s="73"/>
      <c r="HL1" s="73"/>
      <c r="HM1" s="73"/>
      <c r="HN1" s="73"/>
      <c r="HO1" s="73"/>
      <c r="HP1" s="73"/>
      <c r="HQ1" s="74"/>
      <c r="HR1" s="72">
        <v>43856</v>
      </c>
      <c r="HS1" s="73"/>
      <c r="HT1" s="73"/>
      <c r="HU1" s="73"/>
      <c r="HV1" s="73"/>
      <c r="HW1" s="73"/>
      <c r="HX1" s="73"/>
      <c r="HY1" s="73"/>
      <c r="HZ1" s="74"/>
      <c r="IA1" s="72">
        <v>43857</v>
      </c>
      <c r="IB1" s="73"/>
      <c r="IC1" s="73"/>
      <c r="ID1" s="73"/>
      <c r="IE1" s="73"/>
      <c r="IF1" s="73"/>
      <c r="IG1" s="73"/>
      <c r="IH1" s="73"/>
      <c r="II1" s="74"/>
      <c r="IJ1" s="72">
        <v>43858</v>
      </c>
      <c r="IK1" s="73"/>
      <c r="IL1" s="73"/>
      <c r="IM1" s="73"/>
      <c r="IN1" s="73"/>
      <c r="IO1" s="73"/>
      <c r="IP1" s="73"/>
      <c r="IQ1" s="73"/>
      <c r="IR1" s="74"/>
      <c r="IS1" s="72">
        <v>43859</v>
      </c>
      <c r="IT1" s="73"/>
      <c r="IU1" s="73"/>
      <c r="IV1" s="73"/>
    </row>
    <row r="2" spans="1:256" ht="15" customHeight="1">
      <c r="A2" s="13" t="s">
        <v>192</v>
      </c>
      <c r="B2" s="14" t="s">
        <v>0</v>
      </c>
      <c r="C2" s="14" t="s">
        <v>36</v>
      </c>
      <c r="D2" s="14" t="s">
        <v>193</v>
      </c>
      <c r="E2" s="14" t="s">
        <v>194</v>
      </c>
      <c r="F2" s="15" t="s">
        <v>195</v>
      </c>
      <c r="G2" s="14" t="s">
        <v>196</v>
      </c>
      <c r="H2" s="14" t="s">
        <v>197</v>
      </c>
      <c r="I2" s="14" t="s">
        <v>198</v>
      </c>
      <c r="J2" s="13" t="s">
        <v>192</v>
      </c>
      <c r="K2" s="14" t="s">
        <v>0</v>
      </c>
      <c r="L2" s="14" t="s">
        <v>36</v>
      </c>
      <c r="M2" s="14" t="s">
        <v>193</v>
      </c>
      <c r="N2" s="14" t="s">
        <v>194</v>
      </c>
      <c r="O2" s="15" t="s">
        <v>195</v>
      </c>
      <c r="P2" s="14" t="s">
        <v>196</v>
      </c>
      <c r="Q2" s="14" t="s">
        <v>197</v>
      </c>
      <c r="R2" s="14" t="s">
        <v>198</v>
      </c>
      <c r="S2" s="13" t="s">
        <v>192</v>
      </c>
      <c r="T2" s="14" t="s">
        <v>0</v>
      </c>
      <c r="U2" s="14" t="s">
        <v>36</v>
      </c>
      <c r="V2" s="14" t="s">
        <v>193</v>
      </c>
      <c r="W2" s="14" t="s">
        <v>194</v>
      </c>
      <c r="X2" s="15" t="s">
        <v>195</v>
      </c>
      <c r="Y2" s="14" t="s">
        <v>196</v>
      </c>
      <c r="Z2" s="14" t="s">
        <v>197</v>
      </c>
      <c r="AA2" s="14" t="s">
        <v>198</v>
      </c>
      <c r="AB2" s="13" t="s">
        <v>192</v>
      </c>
      <c r="AC2" s="14" t="s">
        <v>0</v>
      </c>
      <c r="AD2" s="14" t="s">
        <v>36</v>
      </c>
      <c r="AE2" s="14" t="s">
        <v>193</v>
      </c>
      <c r="AF2" s="14" t="s">
        <v>194</v>
      </c>
      <c r="AG2" s="15" t="s">
        <v>195</v>
      </c>
      <c r="AH2" s="14" t="s">
        <v>196</v>
      </c>
      <c r="AI2" s="14" t="s">
        <v>197</v>
      </c>
      <c r="AJ2" s="14" t="s">
        <v>198</v>
      </c>
      <c r="AK2" s="13" t="s">
        <v>192</v>
      </c>
      <c r="AL2" s="14" t="s">
        <v>0</v>
      </c>
      <c r="AM2" s="14" t="s">
        <v>36</v>
      </c>
      <c r="AN2" s="14" t="s">
        <v>193</v>
      </c>
      <c r="AO2" s="14" t="s">
        <v>194</v>
      </c>
      <c r="AP2" s="15" t="s">
        <v>195</v>
      </c>
      <c r="AQ2" s="14" t="s">
        <v>196</v>
      </c>
      <c r="AR2" s="14" t="s">
        <v>197</v>
      </c>
      <c r="AS2" s="14" t="s">
        <v>198</v>
      </c>
      <c r="AT2" s="13" t="s">
        <v>192</v>
      </c>
      <c r="AU2" s="14" t="s">
        <v>0</v>
      </c>
      <c r="AV2" s="14" t="s">
        <v>36</v>
      </c>
      <c r="AW2" s="14" t="s">
        <v>193</v>
      </c>
      <c r="AX2" s="14" t="s">
        <v>194</v>
      </c>
      <c r="AY2" s="15" t="s">
        <v>195</v>
      </c>
      <c r="AZ2" s="14" t="s">
        <v>196</v>
      </c>
      <c r="BA2" s="14" t="s">
        <v>197</v>
      </c>
      <c r="BB2" s="14" t="s">
        <v>198</v>
      </c>
      <c r="BC2" s="13" t="s">
        <v>192</v>
      </c>
      <c r="BD2" s="14" t="s">
        <v>0</v>
      </c>
      <c r="BE2" s="14" t="s">
        <v>36</v>
      </c>
      <c r="BF2" s="14" t="s">
        <v>193</v>
      </c>
      <c r="BG2" s="14" t="s">
        <v>194</v>
      </c>
      <c r="BH2" s="15" t="s">
        <v>195</v>
      </c>
      <c r="BI2" s="14" t="s">
        <v>196</v>
      </c>
      <c r="BJ2" s="14" t="s">
        <v>197</v>
      </c>
      <c r="BK2" s="14" t="s">
        <v>198</v>
      </c>
      <c r="BL2" s="13" t="s">
        <v>192</v>
      </c>
      <c r="BM2" s="14" t="s">
        <v>0</v>
      </c>
      <c r="BN2" s="14" t="s">
        <v>36</v>
      </c>
      <c r="BO2" s="14" t="s">
        <v>193</v>
      </c>
      <c r="BP2" s="14" t="s">
        <v>194</v>
      </c>
      <c r="BQ2" s="15" t="s">
        <v>195</v>
      </c>
      <c r="BR2" s="14" t="s">
        <v>196</v>
      </c>
      <c r="BS2" s="14" t="s">
        <v>197</v>
      </c>
      <c r="BT2" s="14" t="s">
        <v>198</v>
      </c>
      <c r="BU2" s="13" t="s">
        <v>192</v>
      </c>
      <c r="BV2" s="14" t="s">
        <v>0</v>
      </c>
      <c r="BW2" s="14" t="s">
        <v>36</v>
      </c>
      <c r="BX2" s="14" t="s">
        <v>193</v>
      </c>
      <c r="BY2" s="14" t="s">
        <v>194</v>
      </c>
      <c r="BZ2" s="15" t="s">
        <v>195</v>
      </c>
      <c r="CA2" s="14" t="s">
        <v>196</v>
      </c>
      <c r="CB2" s="14" t="s">
        <v>197</v>
      </c>
      <c r="CC2" s="14" t="s">
        <v>198</v>
      </c>
      <c r="CD2" s="13" t="s">
        <v>192</v>
      </c>
      <c r="CE2" s="14" t="s">
        <v>0</v>
      </c>
      <c r="CF2" s="14" t="s">
        <v>36</v>
      </c>
      <c r="CG2" s="14" t="s">
        <v>193</v>
      </c>
      <c r="CH2" s="14" t="s">
        <v>194</v>
      </c>
      <c r="CI2" s="15" t="s">
        <v>195</v>
      </c>
      <c r="CJ2" s="14" t="s">
        <v>196</v>
      </c>
      <c r="CK2" s="14" t="s">
        <v>197</v>
      </c>
      <c r="CL2" s="14" t="s">
        <v>198</v>
      </c>
      <c r="CM2" s="13" t="s">
        <v>192</v>
      </c>
      <c r="CN2" s="14" t="s">
        <v>0</v>
      </c>
      <c r="CO2" s="14" t="s">
        <v>36</v>
      </c>
      <c r="CP2" s="14" t="s">
        <v>193</v>
      </c>
      <c r="CQ2" s="14" t="s">
        <v>194</v>
      </c>
      <c r="CR2" s="15" t="s">
        <v>195</v>
      </c>
      <c r="CS2" s="14" t="s">
        <v>196</v>
      </c>
      <c r="CT2" s="14" t="s">
        <v>197</v>
      </c>
      <c r="CU2" s="14" t="s">
        <v>198</v>
      </c>
      <c r="CV2" s="13" t="s">
        <v>192</v>
      </c>
      <c r="CW2" s="14" t="s">
        <v>0</v>
      </c>
      <c r="CX2" s="14" t="s">
        <v>36</v>
      </c>
      <c r="CY2" s="14" t="s">
        <v>193</v>
      </c>
      <c r="CZ2" s="14" t="s">
        <v>194</v>
      </c>
      <c r="DA2" s="15" t="s">
        <v>195</v>
      </c>
      <c r="DB2" s="14" t="s">
        <v>196</v>
      </c>
      <c r="DC2" s="14" t="s">
        <v>197</v>
      </c>
      <c r="DD2" s="14" t="s">
        <v>198</v>
      </c>
      <c r="DE2" s="13" t="s">
        <v>192</v>
      </c>
      <c r="DF2" s="14" t="s">
        <v>0</v>
      </c>
      <c r="DG2" s="14" t="s">
        <v>36</v>
      </c>
      <c r="DH2" s="14" t="s">
        <v>193</v>
      </c>
      <c r="DI2" s="14" t="s">
        <v>194</v>
      </c>
      <c r="DJ2" s="15" t="s">
        <v>195</v>
      </c>
      <c r="DK2" s="14" t="s">
        <v>196</v>
      </c>
      <c r="DL2" s="14" t="s">
        <v>197</v>
      </c>
      <c r="DM2" s="14" t="s">
        <v>198</v>
      </c>
      <c r="DN2" s="13" t="s">
        <v>192</v>
      </c>
      <c r="DO2" s="14" t="s">
        <v>0</v>
      </c>
      <c r="DP2" s="14" t="s">
        <v>36</v>
      </c>
      <c r="DQ2" s="14" t="s">
        <v>193</v>
      </c>
      <c r="DR2" s="14" t="s">
        <v>194</v>
      </c>
      <c r="DS2" s="15" t="s">
        <v>195</v>
      </c>
      <c r="DT2" s="14" t="s">
        <v>196</v>
      </c>
      <c r="DU2" s="14" t="s">
        <v>197</v>
      </c>
      <c r="DV2" s="14" t="s">
        <v>198</v>
      </c>
      <c r="DW2" s="13" t="s">
        <v>192</v>
      </c>
      <c r="DX2" s="14" t="s">
        <v>0</v>
      </c>
      <c r="DY2" s="14" t="s">
        <v>36</v>
      </c>
      <c r="DZ2" s="14" t="s">
        <v>193</v>
      </c>
      <c r="EA2" s="14" t="s">
        <v>194</v>
      </c>
      <c r="EB2" s="15" t="s">
        <v>195</v>
      </c>
      <c r="EC2" s="14" t="s">
        <v>196</v>
      </c>
      <c r="ED2" s="14" t="s">
        <v>197</v>
      </c>
      <c r="EE2" s="14" t="s">
        <v>198</v>
      </c>
      <c r="EF2" s="13" t="s">
        <v>192</v>
      </c>
      <c r="EG2" s="14" t="s">
        <v>0</v>
      </c>
      <c r="EH2" s="14" t="s">
        <v>36</v>
      </c>
      <c r="EI2" s="14" t="s">
        <v>193</v>
      </c>
      <c r="EJ2" s="14" t="s">
        <v>194</v>
      </c>
      <c r="EK2" s="15" t="s">
        <v>195</v>
      </c>
      <c r="EL2" s="14" t="s">
        <v>196</v>
      </c>
      <c r="EM2" s="14" t="s">
        <v>197</v>
      </c>
      <c r="EN2" s="14" t="s">
        <v>198</v>
      </c>
      <c r="EO2" s="13" t="s">
        <v>192</v>
      </c>
      <c r="EP2" s="14" t="s">
        <v>0</v>
      </c>
      <c r="EQ2" s="14" t="s">
        <v>36</v>
      </c>
      <c r="ER2" s="14" t="s">
        <v>193</v>
      </c>
      <c r="ES2" s="14" t="s">
        <v>194</v>
      </c>
      <c r="ET2" s="15" t="s">
        <v>195</v>
      </c>
      <c r="EU2" s="14" t="s">
        <v>196</v>
      </c>
      <c r="EV2" s="14" t="s">
        <v>197</v>
      </c>
      <c r="EW2" s="14" t="s">
        <v>198</v>
      </c>
      <c r="EX2" s="13" t="s">
        <v>192</v>
      </c>
      <c r="EY2" s="14" t="s">
        <v>0</v>
      </c>
      <c r="EZ2" s="14" t="s">
        <v>36</v>
      </c>
      <c r="FA2" s="14" t="s">
        <v>193</v>
      </c>
      <c r="FB2" s="14" t="s">
        <v>194</v>
      </c>
      <c r="FC2" s="15" t="s">
        <v>195</v>
      </c>
      <c r="FD2" s="14" t="s">
        <v>196</v>
      </c>
      <c r="FE2" s="14" t="s">
        <v>197</v>
      </c>
      <c r="FF2" s="14" t="s">
        <v>198</v>
      </c>
      <c r="FG2" s="13" t="s">
        <v>192</v>
      </c>
      <c r="FH2" s="14" t="s">
        <v>0</v>
      </c>
      <c r="FI2" s="14" t="s">
        <v>36</v>
      </c>
      <c r="FJ2" s="14" t="s">
        <v>193</v>
      </c>
      <c r="FK2" s="14" t="s">
        <v>194</v>
      </c>
      <c r="FL2" s="15" t="s">
        <v>195</v>
      </c>
      <c r="FM2" s="14" t="s">
        <v>196</v>
      </c>
      <c r="FN2" s="14" t="s">
        <v>197</v>
      </c>
      <c r="FO2" s="14" t="s">
        <v>198</v>
      </c>
      <c r="FP2" s="13" t="s">
        <v>192</v>
      </c>
      <c r="FQ2" s="14" t="s">
        <v>0</v>
      </c>
      <c r="FR2" s="14" t="s">
        <v>36</v>
      </c>
      <c r="FS2" s="14" t="s">
        <v>193</v>
      </c>
      <c r="FT2" s="14" t="s">
        <v>194</v>
      </c>
      <c r="FU2" s="15" t="s">
        <v>195</v>
      </c>
      <c r="FV2" s="14" t="s">
        <v>196</v>
      </c>
      <c r="FW2" s="14" t="s">
        <v>197</v>
      </c>
      <c r="FX2" s="14" t="s">
        <v>198</v>
      </c>
      <c r="FY2" s="13" t="s">
        <v>192</v>
      </c>
      <c r="FZ2" s="14" t="s">
        <v>0</v>
      </c>
      <c r="GA2" s="14" t="s">
        <v>36</v>
      </c>
      <c r="GB2" s="14" t="s">
        <v>193</v>
      </c>
      <c r="GC2" s="14" t="s">
        <v>194</v>
      </c>
      <c r="GD2" s="15" t="s">
        <v>195</v>
      </c>
      <c r="GE2" s="14" t="s">
        <v>196</v>
      </c>
      <c r="GF2" s="14" t="s">
        <v>197</v>
      </c>
      <c r="GG2" s="14" t="s">
        <v>198</v>
      </c>
      <c r="GH2" s="13" t="s">
        <v>192</v>
      </c>
      <c r="GI2" s="14" t="s">
        <v>0</v>
      </c>
      <c r="GJ2" s="14" t="s">
        <v>36</v>
      </c>
      <c r="GK2" s="14" t="s">
        <v>193</v>
      </c>
      <c r="GL2" s="14" t="s">
        <v>194</v>
      </c>
      <c r="GM2" s="15" t="s">
        <v>195</v>
      </c>
      <c r="GN2" s="14" t="s">
        <v>196</v>
      </c>
      <c r="GO2" s="14" t="s">
        <v>197</v>
      </c>
      <c r="GP2" s="14" t="s">
        <v>198</v>
      </c>
      <c r="GQ2" s="13" t="s">
        <v>192</v>
      </c>
      <c r="GR2" s="14" t="s">
        <v>0</v>
      </c>
      <c r="GS2" s="14" t="s">
        <v>36</v>
      </c>
      <c r="GT2" s="14" t="s">
        <v>193</v>
      </c>
      <c r="GU2" s="14" t="s">
        <v>194</v>
      </c>
      <c r="GV2" s="15" t="s">
        <v>195</v>
      </c>
      <c r="GW2" s="14" t="s">
        <v>196</v>
      </c>
      <c r="GX2" s="14" t="s">
        <v>197</v>
      </c>
      <c r="GY2" s="14" t="s">
        <v>198</v>
      </c>
      <c r="GZ2" s="13" t="s">
        <v>192</v>
      </c>
      <c r="HA2" s="14" t="s">
        <v>0</v>
      </c>
      <c r="HB2" s="14" t="s">
        <v>36</v>
      </c>
      <c r="HC2" s="14" t="s">
        <v>193</v>
      </c>
      <c r="HD2" s="14" t="s">
        <v>194</v>
      </c>
      <c r="HE2" s="15" t="s">
        <v>195</v>
      </c>
      <c r="HF2" s="14" t="s">
        <v>196</v>
      </c>
      <c r="HG2" s="14" t="s">
        <v>197</v>
      </c>
      <c r="HH2" s="14" t="s">
        <v>198</v>
      </c>
      <c r="HI2" s="13" t="s">
        <v>192</v>
      </c>
      <c r="HJ2" s="14" t="s">
        <v>0</v>
      </c>
      <c r="HK2" s="14" t="s">
        <v>36</v>
      </c>
      <c r="HL2" s="14" t="s">
        <v>193</v>
      </c>
      <c r="HM2" s="14" t="s">
        <v>194</v>
      </c>
      <c r="HN2" s="15" t="s">
        <v>195</v>
      </c>
      <c r="HO2" s="14" t="s">
        <v>196</v>
      </c>
      <c r="HP2" s="14" t="s">
        <v>197</v>
      </c>
      <c r="HQ2" s="14" t="s">
        <v>198</v>
      </c>
      <c r="HR2" s="13" t="s">
        <v>192</v>
      </c>
      <c r="HS2" s="14" t="s">
        <v>0</v>
      </c>
      <c r="HT2" s="14" t="s">
        <v>36</v>
      </c>
      <c r="HU2" s="14" t="s">
        <v>193</v>
      </c>
      <c r="HV2" s="14" t="s">
        <v>194</v>
      </c>
      <c r="HW2" s="15" t="s">
        <v>195</v>
      </c>
      <c r="HX2" s="14" t="s">
        <v>196</v>
      </c>
      <c r="HY2" s="14" t="s">
        <v>197</v>
      </c>
      <c r="HZ2" s="14" t="s">
        <v>198</v>
      </c>
      <c r="IA2" s="13" t="s">
        <v>192</v>
      </c>
      <c r="IB2" s="14" t="s">
        <v>0</v>
      </c>
      <c r="IC2" s="14" t="s">
        <v>36</v>
      </c>
      <c r="ID2" s="14" t="s">
        <v>193</v>
      </c>
      <c r="IE2" s="14" t="s">
        <v>194</v>
      </c>
      <c r="IF2" s="15" t="s">
        <v>195</v>
      </c>
      <c r="IG2" s="14" t="s">
        <v>196</v>
      </c>
      <c r="IH2" s="14" t="s">
        <v>197</v>
      </c>
      <c r="II2" s="14" t="s">
        <v>198</v>
      </c>
      <c r="IJ2" s="13" t="s">
        <v>192</v>
      </c>
      <c r="IK2" s="14" t="s">
        <v>0</v>
      </c>
      <c r="IL2" s="14" t="s">
        <v>36</v>
      </c>
      <c r="IM2" s="14" t="s">
        <v>193</v>
      </c>
      <c r="IN2" s="14" t="s">
        <v>194</v>
      </c>
      <c r="IO2" s="15" t="s">
        <v>195</v>
      </c>
      <c r="IP2" s="14" t="s">
        <v>196</v>
      </c>
      <c r="IQ2" s="14" t="s">
        <v>197</v>
      </c>
      <c r="IR2" s="14" t="s">
        <v>198</v>
      </c>
      <c r="IS2" s="13" t="s">
        <v>192</v>
      </c>
      <c r="IT2" s="14" t="s">
        <v>0</v>
      </c>
      <c r="IU2" s="14" t="s">
        <v>36</v>
      </c>
      <c r="IV2" s="14" t="s">
        <v>193</v>
      </c>
    </row>
    <row r="3" spans="1:256">
      <c r="A3" s="63" t="s">
        <v>199</v>
      </c>
      <c r="B3" s="17">
        <v>1</v>
      </c>
      <c r="C3" s="18" t="s">
        <v>54</v>
      </c>
      <c r="D3" s="18" t="s">
        <v>200</v>
      </c>
      <c r="E3" s="18">
        <v>2</v>
      </c>
      <c r="F3" s="19">
        <f>IF(ISBLANK(C3),0,IF(ISERROR(VLOOKUP(C3,Menu!$A$3:$L$5000,10,FALSE)),0,IF(D3="M",VLOOKUP(C3,Menu!$A$3:$L$57,10,FALSE)*E3,VLOOKUP(C3,Menu!$A$3:$L$57,12,FALSE)*E3)))</f>
        <v>70000</v>
      </c>
      <c r="G3" s="19">
        <f>-IF(ISBLANK(H3),0,IF(ISERROR(VLOOKUP(H3,MaKhuyenMai!$B$4:$H$5001,7,FALSE)),0,IF(AND(VLOOKUP(H3,MaKhuyenMai!$B$4:$K$5001,8,FALSE)&lt;=$F$24,VLOOKUP(H3,MaKhuyenMai!$B$4:$L$18,3,FALSE)="x",VLOOKUP(H3,MaKhuyenMai!$B$4:$L$18,11,FALSE)="x"),VLOOKUP(H3,MaKhuyenMai!$B$4:$H$5001,7,FALSE)*F3,0)))</f>
        <v>0</v>
      </c>
      <c r="H3" s="20"/>
      <c r="I3" s="68">
        <v>3</v>
      </c>
      <c r="J3" s="63" t="s">
        <v>199</v>
      </c>
      <c r="K3" s="17">
        <v>1</v>
      </c>
      <c r="L3" s="18" t="s">
        <v>76</v>
      </c>
      <c r="M3" s="18" t="s">
        <v>200</v>
      </c>
      <c r="N3" s="18">
        <v>2</v>
      </c>
      <c r="O3" s="19">
        <f>IF(ISBLANK(L3),0,IF(ISERROR(VLOOKUP(L3,Menu!$A$3:$L$5000,10,FALSE)),0,IF(M3="M",VLOOKUP(L3,Menu!$A$3:$L$57,10,FALSE)*N3,VLOOKUP(L3,Menu!$A$3:$L$57,12,FALSE)*N3)))</f>
        <v>40000</v>
      </c>
      <c r="P3" s="19">
        <f>-IF(ISBLANK(Q3),0,IF(ISERROR(VLOOKUP(Q3,MaKhuyenMai!$B$4:$H$5001,7,FALSE)),0,IF(AND(VLOOKUP(Q3,MaKhuyenMai!$B$4:$K$5001,8,FALSE)&lt;=$F$24,VLOOKUP(Q3,MaKhuyenMai!$B$4:$L$18,3,FALSE)="x",VLOOKUP(Q3,MaKhuyenMai!$B$4:$L$18,11,FALSE)="x"),VLOOKUP(Q3,MaKhuyenMai!$B$4:$H$5001,7,FALSE)*O3,0)))</f>
        <v>0</v>
      </c>
      <c r="Q3" s="20"/>
      <c r="R3" s="68">
        <v>4</v>
      </c>
      <c r="S3" s="63" t="s">
        <v>199</v>
      </c>
      <c r="T3" s="17">
        <v>1</v>
      </c>
      <c r="U3" s="18" t="s">
        <v>63</v>
      </c>
      <c r="V3" s="18" t="s">
        <v>200</v>
      </c>
      <c r="W3" s="18">
        <v>2</v>
      </c>
      <c r="X3" s="19">
        <f>IF(ISBLANK(U3),0,IF(ISERROR(VLOOKUP(U3,Menu!$A$3:$L$5000,10,FALSE)),0,IF(V3="M",VLOOKUP(U3,Menu!$A$3:$L$57,10,FALSE)*W3,VLOOKUP(U3,Menu!$A$3:$L$57,12,FALSE)*W3)))</f>
        <v>50000</v>
      </c>
      <c r="Y3" s="19">
        <f>-IF(ISBLANK(Z3),0,IF(ISERROR(VLOOKUP(Z3,MaKhuyenMai!$B$4:$H$5001,7,FALSE)),0,IF(AND(VLOOKUP(Z3,MaKhuyenMai!$B$4:$K$5001,8,FALSE)&lt;=$F$24,VLOOKUP(Z3,MaKhuyenMai!$B$4:$L$18,3,FALSE)="x",VLOOKUP(Z3,MaKhuyenMai!$B$4:$L$18,11,FALSE)="x"),VLOOKUP(Z3,MaKhuyenMai!$B$4:$H$5001,7,FALSE)*X3,0)))</f>
        <v>0</v>
      </c>
      <c r="Z3" s="20"/>
      <c r="AA3" s="68">
        <v>5</v>
      </c>
      <c r="AB3" s="63" t="s">
        <v>199</v>
      </c>
      <c r="AC3" s="17">
        <v>1</v>
      </c>
      <c r="AD3" s="18" t="s">
        <v>67</v>
      </c>
      <c r="AE3" s="18" t="s">
        <v>201</v>
      </c>
      <c r="AF3" s="18">
        <v>2</v>
      </c>
      <c r="AG3" s="19">
        <f>IF(ISBLANK(AD3),0,IF(ISERROR(VLOOKUP(AD3,Menu!$A$3:$L$5000,10,FALSE)),0,IF(AE3="M",VLOOKUP(AD3,Menu!$A$3:$L$57,10,FALSE)*AF3,VLOOKUP(AD3,Menu!$A$3:$L$57,12,FALSE)*AF3)))</f>
        <v>0</v>
      </c>
      <c r="AH3" s="19">
        <f>-IF(ISBLANK(AI3),0,IF(ISERROR(VLOOKUP(AI3,MaKhuyenMai!$B$4:$H$5001,7,FALSE)),0,IF(AND(VLOOKUP(AI3,MaKhuyenMai!$B$4:$K$5001,8,FALSE)&lt;=$F$24,VLOOKUP(AI3,MaKhuyenMai!$B$4:$L$18,3,FALSE)="x",VLOOKUP(AI3,MaKhuyenMai!$B$4:$L$18,11,FALSE)="x"),VLOOKUP(AI3,MaKhuyenMai!$B$4:$H$5001,7,FALSE)*AG3,0)))</f>
        <v>0</v>
      </c>
      <c r="AI3" s="20" t="s">
        <v>18</v>
      </c>
      <c r="AJ3" s="68">
        <v>5</v>
      </c>
      <c r="AK3" s="63" t="s">
        <v>199</v>
      </c>
      <c r="AL3" s="17">
        <v>1</v>
      </c>
      <c r="AM3" s="18" t="s">
        <v>80</v>
      </c>
      <c r="AN3" s="18" t="s">
        <v>201</v>
      </c>
      <c r="AO3" s="18">
        <v>2</v>
      </c>
      <c r="AP3" s="19">
        <f>IF(ISBLANK(AM3),0,IF(ISERROR(VLOOKUP(AM3,Menu!$A$3:$L$5000,10,FALSE)),0,IF(AN3="M",VLOOKUP(AM3,Menu!$A$3:$L$57,10,FALSE)*AO3,VLOOKUP(AM3,Menu!$A$3:$L$57,12,FALSE)*AO3)))</f>
        <v>70000</v>
      </c>
      <c r="AQ3" s="19">
        <f>-IF(ISBLANK(AR3),0,IF(ISERROR(VLOOKUP(AR3,MaKhuyenMai!$B$4:$H$5001,7,FALSE)),0,IF(AND(VLOOKUP(AR3,MaKhuyenMai!$B$4:$K$5001,8,FALSE)&lt;=$F$24,VLOOKUP(AR3,MaKhuyenMai!$B$4:$L$18,3,FALSE)="x",VLOOKUP(AR3,MaKhuyenMai!$B$4:$L$18,11,FALSE)="x"),VLOOKUP(AR3,MaKhuyenMai!$B$4:$H$5001,7,FALSE)*AP3,0)))</f>
        <v>0</v>
      </c>
      <c r="AR3" s="20"/>
      <c r="AS3" s="68">
        <v>4</v>
      </c>
      <c r="AT3" s="63" t="s">
        <v>199</v>
      </c>
      <c r="AU3" s="17">
        <v>1</v>
      </c>
      <c r="AV3" s="18" t="s">
        <v>95</v>
      </c>
      <c r="AW3" s="18" t="s">
        <v>201</v>
      </c>
      <c r="AX3" s="18">
        <v>2</v>
      </c>
      <c r="AY3" s="19">
        <f>IF(ISBLANK(AV3),0,IF(ISERROR(VLOOKUP(AV3,Menu!$A$3:$L$5000,10,FALSE)),0,IF(AW3="M",VLOOKUP(AV3,Menu!$A$3:$L$57,10,FALSE)*AX3,VLOOKUP(AV3,Menu!$A$3:$L$57,12,FALSE)*AX3)))</f>
        <v>138000</v>
      </c>
      <c r="AZ3" s="19">
        <f>-IF(ISBLANK(BA3),0,IF(ISERROR(VLOOKUP(BA3,MaKhuyenMai!$B$4:$H$5001,7,FALSE)),0,IF(AND(VLOOKUP(BA3,MaKhuyenMai!$B$4:$K$5001,8,FALSE)&lt;=$F$24,VLOOKUP(BA3,MaKhuyenMai!$B$4:$L$18,3,FALSE)="x",VLOOKUP(BA3,MaKhuyenMai!$B$4:$L$18,11,FALSE)="x"),VLOOKUP(BA3,MaKhuyenMai!$B$4:$H$5001,7,FALSE)*AY3,0)))</f>
        <v>0</v>
      </c>
      <c r="BA3" s="20"/>
      <c r="BB3" s="68">
        <v>6</v>
      </c>
      <c r="BC3" s="63" t="s">
        <v>199</v>
      </c>
      <c r="BD3" s="17">
        <v>1</v>
      </c>
      <c r="BE3" s="18" t="s">
        <v>87</v>
      </c>
      <c r="BF3" s="18" t="s">
        <v>201</v>
      </c>
      <c r="BG3" s="18">
        <v>5</v>
      </c>
      <c r="BH3" s="19">
        <f>IF(ISBLANK(BE3),0,IF(ISERROR(VLOOKUP(BE3,Menu!$A$3:$L$5000,10,FALSE)),0,IF(BF3="M",VLOOKUP(BE3,Menu!$A$3:$L$57,10,FALSE)*BG3,VLOOKUP(BE3,Menu!$A$3:$L$57,12,FALSE)*BG3)))</f>
        <v>995000</v>
      </c>
      <c r="BI3" s="19">
        <f>-IF(ISBLANK(BJ3),0,IF(ISERROR(VLOOKUP(BJ3,MaKhuyenMai!$B$4:$H$5001,7,FALSE)),0,IF(AND(VLOOKUP(BJ3,MaKhuyenMai!$B$4:$K$5001,8,FALSE)&lt;=$F$24,VLOOKUP(BJ3,MaKhuyenMai!$B$4:$L$18,3,FALSE)="x",VLOOKUP(BJ3,MaKhuyenMai!$B$4:$L$18,11,FALSE)="x"),VLOOKUP(BJ3,MaKhuyenMai!$B$4:$H$5001,7,FALSE)*BH3,0)))</f>
        <v>0</v>
      </c>
      <c r="BJ3" s="20"/>
      <c r="BK3" s="68">
        <v>3</v>
      </c>
      <c r="BL3" s="63" t="s">
        <v>199</v>
      </c>
      <c r="BM3" s="17">
        <v>1</v>
      </c>
      <c r="BN3" s="18" t="s">
        <v>57</v>
      </c>
      <c r="BO3" s="18" t="s">
        <v>200</v>
      </c>
      <c r="BP3" s="18">
        <v>2</v>
      </c>
      <c r="BQ3" s="19">
        <f>IF(ISBLANK(BN3),0,IF(ISERROR(VLOOKUP(BN3,Menu!$A$3:$L$5000,10,FALSE)),0,IF(BO3="M",VLOOKUP(BN3,Menu!$A$3:$L$57,10,FALSE)*BP3,VLOOKUP(BN3,Menu!$A$3:$L$57,12,FALSE)*BP3)))</f>
        <v>70000</v>
      </c>
      <c r="BR3" s="19">
        <f>-IF(ISBLANK(BS3),0,IF(ISERROR(VLOOKUP(BS3,MaKhuyenMai!$B$4:$H$5001,7,FALSE)),0,IF(AND(VLOOKUP(BS3,MaKhuyenMai!$B$4:$K$5001,8,FALSE)&lt;=$F$24,VLOOKUP(BS3,MaKhuyenMai!$B$4:$L$18,3,FALSE)="x",VLOOKUP(BS3,MaKhuyenMai!$B$4:$L$18,11,FALSE)="x"),VLOOKUP(BS3,MaKhuyenMai!$B$4:$H$5001,7,FALSE)*BQ3,0)))</f>
        <v>0</v>
      </c>
      <c r="BS3" s="20"/>
      <c r="BT3" s="68">
        <v>4</v>
      </c>
      <c r="BU3" s="63" t="s">
        <v>199</v>
      </c>
      <c r="BV3" s="17">
        <v>1</v>
      </c>
      <c r="BW3" s="18" t="s">
        <v>67</v>
      </c>
      <c r="BX3" s="18" t="s">
        <v>200</v>
      </c>
      <c r="BY3" s="18">
        <v>2</v>
      </c>
      <c r="BZ3" s="19">
        <f>IF(ISBLANK(BW3),0,IF(ISERROR(VLOOKUP(BW3,Menu!$A$3:$L$5000,10,FALSE)),0,IF(BX3="M",VLOOKUP(BW3,Menu!$A$3:$L$57,10,FALSE)*BY3,VLOOKUP(BW3,Menu!$A$3:$L$57,12,FALSE)*BY3)))</f>
        <v>76000</v>
      </c>
      <c r="CA3" s="19">
        <f>-IF(ISBLANK(CB3),0,IF(ISERROR(VLOOKUP(CB3,MaKhuyenMai!$B$4:$H$5001,7,FALSE)),0,IF(AND(VLOOKUP(CB3,MaKhuyenMai!$B$4:$K$5001,8,FALSE)&lt;=$F$24,VLOOKUP(CB3,MaKhuyenMai!$B$4:$L$18,3,FALSE)="x",VLOOKUP(CB3,MaKhuyenMai!$B$4:$L$18,11,FALSE)="x"),VLOOKUP(CB3,MaKhuyenMai!$B$4:$H$5001,7,FALSE)*BZ3,0)))</f>
        <v>-7600</v>
      </c>
      <c r="CB3" s="20" t="s">
        <v>18</v>
      </c>
      <c r="CC3" s="68">
        <v>3</v>
      </c>
      <c r="CD3" s="63" t="s">
        <v>199</v>
      </c>
      <c r="CE3" s="17">
        <v>1</v>
      </c>
      <c r="CF3" s="18" t="s">
        <v>63</v>
      </c>
      <c r="CG3" s="18" t="s">
        <v>200</v>
      </c>
      <c r="CH3" s="18">
        <v>2</v>
      </c>
      <c r="CI3" s="19">
        <f>IF(ISBLANK(CF3),0,IF(ISERROR(VLOOKUP(CF3,Menu!$A$3:$L$5000,10,FALSE)),0,IF(CG3="M",VLOOKUP(CF3,Menu!$A$3:$L$57,10,FALSE)*CH3,VLOOKUP(CF3,Menu!$A$3:$L$57,12,FALSE)*CH3)))</f>
        <v>50000</v>
      </c>
      <c r="CJ3" s="19">
        <f>-IF(ISBLANK(CK3),0,IF(ISERROR(VLOOKUP(CK3,MaKhuyenMai!$B$4:$H$5001,7,FALSE)),0,IF(AND(VLOOKUP(CK3,MaKhuyenMai!$B$4:$K$5001,8,FALSE)&lt;=$F$24,VLOOKUP(CK3,MaKhuyenMai!$B$4:$L$18,3,FALSE)="x",VLOOKUP(CK3,MaKhuyenMai!$B$4:$L$18,11,FALSE)="x"),VLOOKUP(CK3,MaKhuyenMai!$B$4:$H$5001,7,FALSE)*CI3,0)))</f>
        <v>-5000</v>
      </c>
      <c r="CK3" s="20" t="s">
        <v>18</v>
      </c>
      <c r="CL3" s="68">
        <v>3</v>
      </c>
      <c r="CM3" s="63" t="s">
        <v>199</v>
      </c>
      <c r="CN3" s="17">
        <v>1</v>
      </c>
      <c r="CO3" s="18" t="s">
        <v>54</v>
      </c>
      <c r="CP3" s="18" t="s">
        <v>200</v>
      </c>
      <c r="CQ3" s="18">
        <v>2</v>
      </c>
      <c r="CR3" s="19">
        <f>IF(ISBLANK(CO3),0,IF(ISERROR(VLOOKUP(CO3,Menu!$A$3:$L$5000,10,FALSE)),0,IF(CP3="M",VLOOKUP(CO3,Menu!$A$3:$L$57,10,FALSE)*CQ3,VLOOKUP(CO3,Menu!$A$3:$L$57,12,FALSE)*CQ3)))</f>
        <v>70000</v>
      </c>
      <c r="CS3" s="19">
        <f>-IF(ISBLANK(CT3),0,IF(ISERROR(VLOOKUP(CT3,MaKhuyenMai!$B$4:$H$5001,7,FALSE)),0,IF(AND(VLOOKUP(CT3,MaKhuyenMai!$B$4:$K$5001,8,FALSE)&lt;=$F$24,VLOOKUP(CT3,MaKhuyenMai!$B$4:$L$18,3,FALSE)="x",VLOOKUP(CT3,MaKhuyenMai!$B$4:$L$18,11,FALSE)="x"),VLOOKUP(CT3,MaKhuyenMai!$B$4:$H$5001,7,FALSE)*CR3,0)))</f>
        <v>0</v>
      </c>
      <c r="CT3" s="20"/>
      <c r="CU3" s="68">
        <v>3</v>
      </c>
      <c r="CV3" s="63" t="s">
        <v>199</v>
      </c>
      <c r="CW3" s="17">
        <v>1</v>
      </c>
      <c r="CX3" s="18" t="s">
        <v>54</v>
      </c>
      <c r="CY3" s="18" t="s">
        <v>200</v>
      </c>
      <c r="CZ3" s="18">
        <v>2</v>
      </c>
      <c r="DA3" s="19">
        <f>IF(ISBLANK(CX3),0,IF(ISERROR(VLOOKUP(CX3,Menu!$A$3:$L$5000,10,FALSE)),0,IF(CY3="M",VLOOKUP(CX3,Menu!$A$3:$L$57,10,FALSE)*CZ3,VLOOKUP(CX3,Menu!$A$3:$L$57,12,FALSE)*CZ3)))</f>
        <v>70000</v>
      </c>
      <c r="DB3" s="19">
        <f>-IF(ISBLANK(DC3),0,IF(ISERROR(VLOOKUP(DC3,MaKhuyenMai!$B$4:$H$5001,7,FALSE)),0,IF(AND(VLOOKUP(DC3,MaKhuyenMai!$B$4:$K$5001,8,FALSE)&lt;=$F$24,VLOOKUP(DC3,MaKhuyenMai!$B$4:$L$18,3,FALSE)="x",VLOOKUP(DC3,MaKhuyenMai!$B$4:$L$18,11,FALSE)="x"),VLOOKUP(DC3,MaKhuyenMai!$B$4:$H$5001,7,FALSE)*DA3,0)))</f>
        <v>0</v>
      </c>
      <c r="DC3" s="20"/>
      <c r="DD3" s="68">
        <v>4</v>
      </c>
      <c r="DE3" s="63" t="s">
        <v>199</v>
      </c>
      <c r="DF3" s="17">
        <v>1</v>
      </c>
      <c r="DG3" s="18" t="s">
        <v>84</v>
      </c>
      <c r="DH3" s="18" t="s">
        <v>200</v>
      </c>
      <c r="DI3" s="18">
        <v>2</v>
      </c>
      <c r="DJ3" s="19">
        <f>IF(ISBLANK(DG3),0,IF(ISERROR(VLOOKUP(DG3,Menu!$A$3:$L$5000,10,FALSE)),0,IF(DH3="M",VLOOKUP(DG3,Menu!$A$3:$L$57,10,FALSE)*DI3,VLOOKUP(DG3,Menu!$A$3:$L$57,12,FALSE)*DI3)))</f>
        <v>50000</v>
      </c>
      <c r="DK3" s="19">
        <f>-IF(ISBLANK(DL3),0,IF(ISERROR(VLOOKUP(DL3,MaKhuyenMai!$B$4:$H$5001,7,FALSE)),0,IF(AND(VLOOKUP(DL3,MaKhuyenMai!$B$4:$K$5001,8,FALSE)&lt;=$F$24,VLOOKUP(DL3,MaKhuyenMai!$B$4:$L$18,3,FALSE)="x",VLOOKUP(DL3,MaKhuyenMai!$B$4:$L$18,11,FALSE)="x"),VLOOKUP(DL3,MaKhuyenMai!$B$4:$H$5001,7,FALSE)*DJ3,0)))</f>
        <v>0</v>
      </c>
      <c r="DL3" s="20"/>
      <c r="DM3" s="68">
        <v>5</v>
      </c>
      <c r="DN3" s="63" t="s">
        <v>199</v>
      </c>
      <c r="DO3" s="17">
        <v>1</v>
      </c>
      <c r="DP3" s="18" t="s">
        <v>54</v>
      </c>
      <c r="DQ3" s="18" t="s">
        <v>200</v>
      </c>
      <c r="DR3" s="18">
        <v>2</v>
      </c>
      <c r="DS3" s="19">
        <f>IF(ISBLANK(DP3),0,IF(ISERROR(VLOOKUP(DP3,Menu!$A$3:$L$5000,10,FALSE)),0,IF(DQ3="M",VLOOKUP(DP3,Menu!$A$3:$L$57,10,FALSE)*DR3,VLOOKUP(DP3,Menu!$A$3:$L$57,12,FALSE)*DR3)))</f>
        <v>70000</v>
      </c>
      <c r="DT3" s="19">
        <f>-IF(ISBLANK(DU3),0,IF(ISERROR(VLOOKUP(DU3,MaKhuyenMai!$B$4:$H$5001,7,FALSE)),0,IF(AND(VLOOKUP(DU3,MaKhuyenMai!$B$4:$K$5001,8,FALSE)&lt;=$F$24,VLOOKUP(DU3,MaKhuyenMai!$B$4:$L$18,3,FALSE)="x",VLOOKUP(DU3,MaKhuyenMai!$B$4:$L$18,11,FALSE)="x"),VLOOKUP(DU3,MaKhuyenMai!$B$4:$H$5001,7,FALSE)*DS3,0)))</f>
        <v>0</v>
      </c>
      <c r="DU3" s="20"/>
      <c r="DV3" s="68">
        <v>3</v>
      </c>
      <c r="DW3" s="63" t="s">
        <v>199</v>
      </c>
      <c r="DX3" s="17">
        <v>1</v>
      </c>
      <c r="DY3" s="18" t="s">
        <v>67</v>
      </c>
      <c r="DZ3" s="18" t="s">
        <v>200</v>
      </c>
      <c r="EA3" s="18">
        <v>2</v>
      </c>
      <c r="EB3" s="19">
        <f>IF(ISBLANK(DY3),0,IF(ISERROR(VLOOKUP(DY3,Menu!$A$3:$L$5000,10,FALSE)),0,IF(DZ3="M",VLOOKUP(DY3,Menu!$A$3:$L$57,10,FALSE)*EA3,VLOOKUP(DY3,Menu!$A$3:$L$57,12,FALSE)*EA3)))</f>
        <v>76000</v>
      </c>
      <c r="EC3" s="19">
        <f>-IF(ISBLANK(ED3),0,IF(ISERROR(VLOOKUP(ED3,MaKhuyenMai!$B$4:$H$5001,7,FALSE)),0,IF(AND(VLOOKUP(ED3,MaKhuyenMai!$B$4:$K$5001,8,FALSE)&lt;=$F$24,VLOOKUP(ED3,MaKhuyenMai!$B$4:$L$18,3,FALSE)="x",VLOOKUP(ED3,MaKhuyenMai!$B$4:$L$18,11,FALSE)="x"),VLOOKUP(ED3,MaKhuyenMai!$B$4:$H$5001,7,FALSE)*EB3,0)))</f>
        <v>-7600</v>
      </c>
      <c r="ED3" s="20" t="s">
        <v>18</v>
      </c>
      <c r="EE3" s="68">
        <v>3</v>
      </c>
      <c r="EF3" s="63" t="s">
        <v>199</v>
      </c>
      <c r="EG3" s="17">
        <v>1</v>
      </c>
      <c r="EH3" s="18" t="s">
        <v>60</v>
      </c>
      <c r="EI3" s="18" t="s">
        <v>200</v>
      </c>
      <c r="EJ3" s="18">
        <v>2</v>
      </c>
      <c r="EK3" s="19">
        <f>IF(ISBLANK(EH3),0,IF(ISERROR(VLOOKUP(EH3,Menu!$A$3:$L$5000,10,FALSE)),0,IF(EI3="M",VLOOKUP(EH3,Menu!$A$3:$L$57,10,FALSE)*EJ3,VLOOKUP(EH3,Menu!$A$3:$L$57,12,FALSE)*EJ3)))</f>
        <v>70000</v>
      </c>
      <c r="EL3" s="19">
        <f>-IF(ISBLANK(EM3),0,IF(ISERROR(VLOOKUP(EM3,MaKhuyenMai!$B$4:$H$5001,7,FALSE)),0,IF(AND(VLOOKUP(EM3,MaKhuyenMai!$B$4:$K$5001,8,FALSE)&lt;=$F$24,VLOOKUP(EM3,MaKhuyenMai!$B$4:$L$18,3,FALSE)="x",VLOOKUP(EM3,MaKhuyenMai!$B$4:$L$18,11,FALSE)="x"),VLOOKUP(EM3,MaKhuyenMai!$B$4:$H$5001,7,FALSE)*EK3,0)))</f>
        <v>0</v>
      </c>
      <c r="EM3" s="20"/>
      <c r="EN3" s="68">
        <v>3</v>
      </c>
      <c r="EO3" s="63" t="s">
        <v>199</v>
      </c>
      <c r="EP3" s="17">
        <v>1</v>
      </c>
      <c r="EQ3" s="18" t="s">
        <v>76</v>
      </c>
      <c r="ER3" s="18" t="s">
        <v>200</v>
      </c>
      <c r="ES3" s="18">
        <v>2</v>
      </c>
      <c r="ET3" s="19">
        <f>IF(ISBLANK(EQ3),0,IF(ISERROR(VLOOKUP(EQ3,Menu!$A$3:$L$5000,10,FALSE)),0,IF(ER3="M",VLOOKUP(EQ3,Menu!$A$3:$L$57,10,FALSE)*ES3,VLOOKUP(EQ3,Menu!$A$3:$L$57,12,FALSE)*ES3)))</f>
        <v>40000</v>
      </c>
      <c r="EU3" s="19">
        <f>-IF(ISBLANK(EV3),0,IF(ISERROR(VLOOKUP(EV3,MaKhuyenMai!$B$4:$H$5001,7,FALSE)),0,IF(AND(VLOOKUP(EV3,MaKhuyenMai!$B$4:$K$5001,8,FALSE)&lt;=$F$24,VLOOKUP(EV3,MaKhuyenMai!$B$4:$L$18,3,FALSE)="x",VLOOKUP(EV3,MaKhuyenMai!$B$4:$L$18,11,FALSE)="x"),VLOOKUP(EV3,MaKhuyenMai!$B$4:$H$5001,7,FALSE)*ET3,0)))</f>
        <v>0</v>
      </c>
      <c r="EV3" s="20"/>
      <c r="EW3" s="68">
        <v>4</v>
      </c>
      <c r="EX3" s="63" t="s">
        <v>199</v>
      </c>
      <c r="EY3" s="17">
        <v>1</v>
      </c>
      <c r="EZ3" s="18" t="s">
        <v>63</v>
      </c>
      <c r="FA3" s="18" t="s">
        <v>200</v>
      </c>
      <c r="FB3" s="18">
        <v>2</v>
      </c>
      <c r="FC3" s="19">
        <f>IF(ISBLANK(EZ3),0,IF(ISERROR(VLOOKUP(EZ3,Menu!$A$3:$L$5000,10,FALSE)),0,IF(FA3="M",VLOOKUP(EZ3,Menu!$A$3:$L$57,10,FALSE)*FB3,VLOOKUP(EZ3,Menu!$A$3:$L$57,12,FALSE)*FB3)))</f>
        <v>50000</v>
      </c>
      <c r="FD3" s="19">
        <f>-IF(ISBLANK(FE3),0,IF(ISERROR(VLOOKUP(FE3,MaKhuyenMai!$B$4:$H$5001,7,FALSE)),0,IF(AND(VLOOKUP(FE3,MaKhuyenMai!$B$4:$K$5001,8,FALSE)&lt;=$F$24,VLOOKUP(FE3,MaKhuyenMai!$B$4:$L$18,3,FALSE)="x",VLOOKUP(FE3,MaKhuyenMai!$B$4:$L$18,11,FALSE)="x"),VLOOKUP(FE3,MaKhuyenMai!$B$4:$H$5001,7,FALSE)*FC3,0)))</f>
        <v>-5000</v>
      </c>
      <c r="FE3" s="20" t="s">
        <v>18</v>
      </c>
      <c r="FF3" s="68">
        <v>5</v>
      </c>
      <c r="FG3" s="63" t="s">
        <v>199</v>
      </c>
      <c r="FH3" s="17">
        <v>1</v>
      </c>
      <c r="FI3" s="18" t="s">
        <v>63</v>
      </c>
      <c r="FJ3" s="18" t="s">
        <v>201</v>
      </c>
      <c r="FK3" s="18">
        <v>2</v>
      </c>
      <c r="FL3" s="19">
        <f>IF(ISBLANK(FI3),0,IF(ISERROR(VLOOKUP(FI3,Menu!$A$3:$L$5000,10,FALSE)),0,IF(FJ3="M",VLOOKUP(FI3,Menu!$A$3:$L$57,10,FALSE)*FK3,VLOOKUP(FI3,Menu!$A$3:$L$57,12,FALSE)*FK3)))</f>
        <v>90000</v>
      </c>
      <c r="FM3" s="19">
        <f>-IF(ISBLANK(FN3),0,IF(ISERROR(VLOOKUP(FN3,MaKhuyenMai!$B$4:$H$5001,7,FALSE)),0,IF(AND(VLOOKUP(FN3,MaKhuyenMai!$B$4:$K$5001,8,FALSE)&lt;=$F$24,VLOOKUP(FN3,MaKhuyenMai!$B$4:$L$18,3,FALSE)="x",VLOOKUP(FN3,MaKhuyenMai!$B$4:$L$18,11,FALSE)="x"),VLOOKUP(FN3,MaKhuyenMai!$B$4:$H$5001,7,FALSE)*FL3,0)))</f>
        <v>0</v>
      </c>
      <c r="FN3" s="20"/>
      <c r="FO3" s="68">
        <v>5</v>
      </c>
      <c r="FP3" s="63" t="s">
        <v>199</v>
      </c>
      <c r="FQ3" s="17">
        <v>1</v>
      </c>
      <c r="FR3" s="18" t="s">
        <v>63</v>
      </c>
      <c r="FS3" s="18" t="s">
        <v>201</v>
      </c>
      <c r="FT3" s="18">
        <v>2</v>
      </c>
      <c r="FU3" s="19">
        <f>IF(ISBLANK(FR3),0,IF(ISERROR(VLOOKUP(FR3,Menu!$A$3:$L$5000,10,FALSE)),0,IF(FS3="M",VLOOKUP(FR3,Menu!$A$3:$L$57,10,FALSE)*FT3,VLOOKUP(FR3,Menu!$A$3:$L$57,12,FALSE)*FT3)))</f>
        <v>90000</v>
      </c>
      <c r="FV3" s="19">
        <f>-IF(ISBLANK(FW3),0,IF(ISERROR(VLOOKUP(FW3,MaKhuyenMai!$B$4:$H$5001,7,FALSE)),0,IF(AND(VLOOKUP(FW3,MaKhuyenMai!$B$4:$K$5001,8,FALSE)&lt;=$F$24,VLOOKUP(FW3,MaKhuyenMai!$B$4:$L$18,3,FALSE)="x",VLOOKUP(FW3,MaKhuyenMai!$B$4:$L$18,11,FALSE)="x"),VLOOKUP(FW3,MaKhuyenMai!$B$4:$H$5001,7,FALSE)*FU3,0)))</f>
        <v>0</v>
      </c>
      <c r="FW3" s="20"/>
      <c r="FX3" s="68">
        <v>4</v>
      </c>
      <c r="FY3" s="63" t="s">
        <v>199</v>
      </c>
      <c r="FZ3" s="17">
        <v>1</v>
      </c>
      <c r="GA3" s="18" t="s">
        <v>54</v>
      </c>
      <c r="GB3" s="18" t="s">
        <v>201</v>
      </c>
      <c r="GC3" s="18">
        <v>2</v>
      </c>
      <c r="GD3" s="19">
        <f>IF(ISBLANK(GA3),0,IF(ISERROR(VLOOKUP(GA3,Menu!$A$3:$L$5000,10,FALSE)),0,IF(GB3="M",VLOOKUP(GA3,Menu!$A$3:$L$57,10,FALSE)*GC3,VLOOKUP(GA3,Menu!$A$3:$L$57,12,FALSE)*GC3)))</f>
        <v>0</v>
      </c>
      <c r="GE3" s="19">
        <f>-IF(ISBLANK(GF3),0,IF(ISERROR(VLOOKUP(GF3,MaKhuyenMai!$B$4:$H$5001,7,FALSE)),0,IF(AND(VLOOKUP(GF3,MaKhuyenMai!$B$4:$K$5001,8,FALSE)&lt;=$F$24,VLOOKUP(GF3,MaKhuyenMai!$B$4:$L$18,3,FALSE)="x",VLOOKUP(GF3,MaKhuyenMai!$B$4:$L$18,11,FALSE)="x"),VLOOKUP(GF3,MaKhuyenMai!$B$4:$H$5001,7,FALSE)*GD3,0)))</f>
        <v>0</v>
      </c>
      <c r="GF3" s="20"/>
      <c r="GG3" s="68">
        <v>3</v>
      </c>
      <c r="GH3" s="63" t="s">
        <v>199</v>
      </c>
      <c r="GI3" s="17">
        <v>1</v>
      </c>
      <c r="GJ3" s="18" t="s">
        <v>63</v>
      </c>
      <c r="GK3" s="18" t="s">
        <v>201</v>
      </c>
      <c r="GL3" s="18">
        <v>5</v>
      </c>
      <c r="GM3" s="19">
        <f>IF(ISBLANK(GJ3),0,IF(ISERROR(VLOOKUP(GJ3,Menu!$A$3:$L$5000,10,FALSE)),0,IF(GK3="M",VLOOKUP(GJ3,Menu!$A$3:$L$57,10,FALSE)*GL3,VLOOKUP(GJ3,Menu!$A$3:$L$57,12,FALSE)*GL3)))</f>
        <v>225000</v>
      </c>
      <c r="GN3" s="19">
        <f>-IF(ISBLANK(GO3),0,IF(ISERROR(VLOOKUP(GO3,MaKhuyenMai!$B$4:$H$5001,7,FALSE)),0,IF(AND(VLOOKUP(GO3,MaKhuyenMai!$B$4:$K$5001,8,FALSE)&lt;=$F$24,VLOOKUP(GO3,MaKhuyenMai!$B$4:$L$18,3,FALSE)="x",VLOOKUP(GO3,MaKhuyenMai!$B$4:$L$18,11,FALSE)="x"),VLOOKUP(GO3,MaKhuyenMai!$B$4:$H$5001,7,FALSE)*GM3,0)))</f>
        <v>0</v>
      </c>
      <c r="GO3" s="20"/>
      <c r="GP3" s="68">
        <v>8</v>
      </c>
      <c r="GQ3" s="63" t="s">
        <v>199</v>
      </c>
      <c r="GR3" s="17">
        <v>1</v>
      </c>
      <c r="GS3" s="18" t="s">
        <v>54</v>
      </c>
      <c r="GT3" s="18" t="s">
        <v>200</v>
      </c>
      <c r="GU3" s="18">
        <v>2</v>
      </c>
      <c r="GV3" s="19">
        <f>IF(ISBLANK(GS3),0,IF(ISERROR(VLOOKUP(GS3,Menu!$A$3:$L$5000,10,FALSE)),0,IF(GT3="M",VLOOKUP(GS3,Menu!$A$3:$L$57,10,FALSE)*GU3,VLOOKUP(GS3,Menu!$A$3:$L$57,12,FALSE)*GU3)))</f>
        <v>70000</v>
      </c>
      <c r="GW3" s="19">
        <f>-IF(ISBLANK(GX3),0,IF(ISERROR(VLOOKUP(GX3,MaKhuyenMai!$B$4:$H$5001,7,FALSE)),0,IF(AND(VLOOKUP(GX3,MaKhuyenMai!$B$4:$K$5001,8,FALSE)&lt;=$F$24,VLOOKUP(GX3,MaKhuyenMai!$B$4:$L$18,3,FALSE)="x",VLOOKUP(GX3,MaKhuyenMai!$B$4:$L$18,11,FALSE)="x"),VLOOKUP(GX3,MaKhuyenMai!$B$4:$H$5001,7,FALSE)*GV3,0)))</f>
        <v>0</v>
      </c>
      <c r="GX3" s="20"/>
      <c r="GY3" s="68">
        <v>4</v>
      </c>
      <c r="GZ3" s="63" t="s">
        <v>199</v>
      </c>
      <c r="HA3" s="17">
        <v>1</v>
      </c>
      <c r="HB3" s="18" t="s">
        <v>54</v>
      </c>
      <c r="HC3" s="18" t="s">
        <v>200</v>
      </c>
      <c r="HD3" s="18">
        <v>2</v>
      </c>
      <c r="HE3" s="19">
        <f>IF(ISBLANK(HB3),0,IF(ISERROR(VLOOKUP(HB3,Menu!$A$3:$L$5000,10,FALSE)),0,IF(HC3="M",VLOOKUP(HB3,Menu!$A$3:$L$57,10,FALSE)*HD3,VLOOKUP(HB3,Menu!$A$3:$L$57,12,FALSE)*HD3)))</f>
        <v>70000</v>
      </c>
      <c r="HF3" s="19">
        <f>-IF(ISBLANK(HG3),0,IF(ISERROR(VLOOKUP(HG3,MaKhuyenMai!$B$4:$H$5001,7,FALSE)),0,IF(AND(VLOOKUP(HG3,MaKhuyenMai!$B$4:$K$5001,8,FALSE)&lt;=$F$24,VLOOKUP(HG3,MaKhuyenMai!$B$4:$L$18,3,FALSE)="x",VLOOKUP(HG3,MaKhuyenMai!$B$4:$L$18,11,FALSE)="x"),VLOOKUP(HG3,MaKhuyenMai!$B$4:$H$5001,7,FALSE)*HE3,0)))</f>
        <v>0</v>
      </c>
      <c r="HG3" s="20"/>
      <c r="HH3" s="68">
        <v>3</v>
      </c>
      <c r="HI3" s="63" t="s">
        <v>199</v>
      </c>
      <c r="HJ3" s="17">
        <v>1</v>
      </c>
      <c r="HK3" s="18" t="s">
        <v>54</v>
      </c>
      <c r="HL3" s="18" t="s">
        <v>200</v>
      </c>
      <c r="HM3" s="18">
        <v>2</v>
      </c>
      <c r="HN3" s="19">
        <f>IF(ISBLANK(HK3),0,IF(ISERROR(VLOOKUP(HK3,Menu!$A$3:$L$5000,10,FALSE)),0,IF(HL3="M",VLOOKUP(HK3,Menu!$A$3:$L$57,10,FALSE)*HM3,VLOOKUP(HK3,Menu!$A$3:$L$57,12,FALSE)*HM3)))</f>
        <v>70000</v>
      </c>
      <c r="HO3" s="19">
        <f>-IF(ISBLANK(HP3),0,IF(ISERROR(VLOOKUP(HP3,MaKhuyenMai!$B$4:$H$5001,7,FALSE)),0,IF(AND(VLOOKUP(HP3,MaKhuyenMai!$B$4:$K$5001,8,FALSE)&lt;=$F$24,VLOOKUP(HP3,MaKhuyenMai!$B$4:$L$18,3,FALSE)="x",VLOOKUP(HP3,MaKhuyenMai!$B$4:$L$18,11,FALSE)="x"),VLOOKUP(HP3,MaKhuyenMai!$B$4:$H$5001,7,FALSE)*HN3,0)))</f>
        <v>-7000</v>
      </c>
      <c r="HP3" s="20" t="s">
        <v>18</v>
      </c>
      <c r="HQ3" s="68">
        <v>3</v>
      </c>
      <c r="HR3" s="63" t="s">
        <v>199</v>
      </c>
      <c r="HS3" s="17">
        <v>1</v>
      </c>
      <c r="HT3" s="18" t="s">
        <v>57</v>
      </c>
      <c r="HU3" s="18" t="s">
        <v>200</v>
      </c>
      <c r="HV3" s="18">
        <v>2</v>
      </c>
      <c r="HW3" s="19">
        <f>IF(ISBLANK(HT3),0,IF(ISERROR(VLOOKUP(HT3,Menu!$A$3:$L$5000,10,FALSE)),0,IF(HU3="M",VLOOKUP(HT3,Menu!$A$3:$L$57,10,FALSE)*HV3,VLOOKUP(HT3,Menu!$A$3:$L$57,12,FALSE)*HV3)))</f>
        <v>70000</v>
      </c>
      <c r="HX3" s="19">
        <f>-IF(ISBLANK(HY3),0,IF(ISERROR(VLOOKUP(HY3,MaKhuyenMai!$B$4:$H$5001,7,FALSE)),0,IF(AND(VLOOKUP(HY3,MaKhuyenMai!$B$4:$K$5001,8,FALSE)&lt;=$F$24,VLOOKUP(HY3,MaKhuyenMai!$B$4:$L$18,3,FALSE)="x",VLOOKUP(HY3,MaKhuyenMai!$B$4:$L$18,11,FALSE)="x"),VLOOKUP(HY3,MaKhuyenMai!$B$4:$H$5001,7,FALSE)*HW3,0)))</f>
        <v>-7000</v>
      </c>
      <c r="HY3" s="20" t="s">
        <v>18</v>
      </c>
      <c r="HZ3" s="68">
        <v>3</v>
      </c>
      <c r="IA3" s="63" t="s">
        <v>199</v>
      </c>
      <c r="IB3" s="17">
        <v>1</v>
      </c>
      <c r="IC3" s="18" t="s">
        <v>73</v>
      </c>
      <c r="ID3" s="18" t="s">
        <v>200</v>
      </c>
      <c r="IE3" s="18">
        <v>2</v>
      </c>
      <c r="IF3" s="19">
        <f>IF(ISBLANK(IC3),0,IF(ISERROR(VLOOKUP(IC3,Menu!$A$3:$L$5000,10,FALSE)),0,IF(ID3="M",VLOOKUP(IC3,Menu!$A$3:$L$57,10,FALSE)*IE3,VLOOKUP(IC3,Menu!$A$3:$L$57,12,FALSE)*IE3)))</f>
        <v>30000</v>
      </c>
      <c r="IG3" s="19">
        <f>-IF(ISBLANK(IH3),0,IF(ISERROR(VLOOKUP(IH3,MaKhuyenMai!$B$4:$H$5001,7,FALSE)),0,IF(AND(VLOOKUP(IH3,MaKhuyenMai!$B$4:$K$5001,8,FALSE)&lt;=$F$24,VLOOKUP(IH3,MaKhuyenMai!$B$4:$L$18,3,FALSE)="x",VLOOKUP(IH3,MaKhuyenMai!$B$4:$L$18,11,FALSE)="x"),VLOOKUP(IH3,MaKhuyenMai!$B$4:$H$5001,7,FALSE)*IF3,0)))</f>
        <v>-3000</v>
      </c>
      <c r="IH3" s="20" t="s">
        <v>18</v>
      </c>
      <c r="II3" s="68">
        <v>5</v>
      </c>
      <c r="IJ3" s="63" t="s">
        <v>199</v>
      </c>
      <c r="IK3" s="17">
        <v>1</v>
      </c>
      <c r="IL3" s="18" t="s">
        <v>54</v>
      </c>
      <c r="IM3" s="18" t="s">
        <v>200</v>
      </c>
      <c r="IN3" s="18">
        <v>2</v>
      </c>
      <c r="IO3" s="19">
        <f>IF(ISBLANK(IL3),0,IF(ISERROR(VLOOKUP(IL3,Menu!$A$3:$L$5000,10,FALSE)),0,IF(IM3="M",VLOOKUP(IL3,Menu!$A$3:$L$57,10,FALSE)*IN3,VLOOKUP(IL3,Menu!$A$3:$L$57,12,FALSE)*IN3)))</f>
        <v>70000</v>
      </c>
      <c r="IP3" s="19">
        <f>-IF(ISBLANK(IQ3),0,IF(ISERROR(VLOOKUP(IQ3,MaKhuyenMai!$B$4:$H$5001,7,FALSE)),0,IF(AND(VLOOKUP(IQ3,MaKhuyenMai!$B$4:$K$5001,8,FALSE)&lt;=$F$24,VLOOKUP(IQ3,MaKhuyenMai!$B$4:$L$18,3,FALSE)="x",VLOOKUP(IQ3,MaKhuyenMai!$B$4:$L$18,11,FALSE)="x"),VLOOKUP(IQ3,MaKhuyenMai!$B$4:$H$5001,7,FALSE)*IO3,0)))</f>
        <v>0</v>
      </c>
      <c r="IQ3" s="20"/>
      <c r="IR3" s="68">
        <v>3</v>
      </c>
      <c r="IS3" s="63" t="s">
        <v>199</v>
      </c>
      <c r="IT3" s="17">
        <v>1</v>
      </c>
      <c r="IU3" s="18" t="s">
        <v>54</v>
      </c>
      <c r="IV3" s="18" t="s">
        <v>200</v>
      </c>
    </row>
    <row r="4" spans="1:256">
      <c r="A4" s="16"/>
      <c r="B4" s="16">
        <v>2</v>
      </c>
      <c r="C4" s="21" t="s">
        <v>82</v>
      </c>
      <c r="D4" s="21" t="s">
        <v>200</v>
      </c>
      <c r="E4" s="21">
        <v>1</v>
      </c>
      <c r="F4" s="19">
        <f>IF(ISBLANK(C4),0,IF(ISERROR(VLOOKUP(C4,Menu!$A$3:$L$5000,10,FALSE)),0,IF(D4="M",VLOOKUP(C4,Menu!$A$3:$L$57,10,FALSE)*E4,VLOOKUP(C4,Menu!$A$3:$L$57,12,FALSE)*E4)))</f>
        <v>18000</v>
      </c>
      <c r="G4" s="19">
        <f>-IF(ISBLANK(H4),0,IF(ISERROR(VLOOKUP(H4,MaKhuyenMai!$B$4:$H$5001,7,FALSE)),0,IF(AND(VLOOKUP(H4,MaKhuyenMai!$B$4:$K$5001,8,FALSE)&lt;=$F$24,VLOOKUP(H4,MaKhuyenMai!$B$4:$L$18,3,FALSE)="x",VLOOKUP(H4,MaKhuyenMai!$B$4:$L$18,11,FALSE)="x"),VLOOKUP(H4,MaKhuyenMai!$B$4:$H$5001,7,FALSE)*F4,0)))</f>
        <v>-1800</v>
      </c>
      <c r="H4" s="20" t="s">
        <v>18</v>
      </c>
      <c r="I4" s="68"/>
      <c r="J4" s="16"/>
      <c r="K4" s="16">
        <v>2</v>
      </c>
      <c r="L4" s="21" t="s">
        <v>133</v>
      </c>
      <c r="M4" s="21" t="s">
        <v>201</v>
      </c>
      <c r="N4" s="21">
        <v>3</v>
      </c>
      <c r="O4" s="19">
        <f>IF(ISBLANK(L4),0,IF(ISERROR(VLOOKUP(L4,Menu!$A$3:$L$5000,10,FALSE)),0,IF(M4="M",VLOOKUP(L4,Menu!$A$3:$L$57,10,FALSE)*N4,VLOOKUP(L4,Menu!$A$3:$L$57,12,FALSE)*N4)))</f>
        <v>120000</v>
      </c>
      <c r="P4" s="19">
        <f>-IF(ISBLANK(Q4),0,IF(ISERROR(VLOOKUP(Q4,MaKhuyenMai!$B$4:$H$5001,7,FALSE)),0,IF(AND(VLOOKUP(Q4,MaKhuyenMai!$B$4:$K$5001,8,FALSE)&lt;=$F$24,VLOOKUP(Q4,MaKhuyenMai!$B$4:$L$18,3,FALSE)="x",VLOOKUP(Q4,MaKhuyenMai!$B$4:$L$18,11,FALSE)="x"),VLOOKUP(Q4,MaKhuyenMai!$B$4:$H$5001,7,FALSE)*O4,0)))</f>
        <v>-12000</v>
      </c>
      <c r="Q4" s="20" t="s">
        <v>18</v>
      </c>
      <c r="R4" s="68"/>
      <c r="S4" s="16"/>
      <c r="T4" s="16">
        <v>2</v>
      </c>
      <c r="U4" s="21" t="s">
        <v>113</v>
      </c>
      <c r="V4" s="21" t="s">
        <v>200</v>
      </c>
      <c r="W4" s="21">
        <v>1</v>
      </c>
      <c r="X4" s="19">
        <f>IF(ISBLANK(U4),0,IF(ISERROR(VLOOKUP(U4,Menu!$A$3:$L$5000,10,FALSE)),0,IF(V4="M",VLOOKUP(U4,Menu!$A$3:$L$57,10,FALSE)*W4,VLOOKUP(U4,Menu!$A$3:$L$57,12,FALSE)*W4)))</f>
        <v>22000</v>
      </c>
      <c r="Y4" s="19">
        <f>-IF(ISBLANK(Z4),0,IF(ISERROR(VLOOKUP(Z4,MaKhuyenMai!$B$4:$H$5001,7,FALSE)),0,IF(AND(VLOOKUP(Z4,MaKhuyenMai!$B$4:$K$5001,8,FALSE)&lt;=$F$24,VLOOKUP(Z4,MaKhuyenMai!$B$4:$L$18,3,FALSE)="x",VLOOKUP(Z4,MaKhuyenMai!$B$4:$L$18,11,FALSE)="x"),VLOOKUP(Z4,MaKhuyenMai!$B$4:$H$5001,7,FALSE)*X4,0)))</f>
        <v>-2200</v>
      </c>
      <c r="Z4" s="20" t="s">
        <v>18</v>
      </c>
      <c r="AA4" s="68"/>
      <c r="AB4" s="16"/>
      <c r="AC4" s="16">
        <v>2</v>
      </c>
      <c r="AD4" s="21" t="s">
        <v>113</v>
      </c>
      <c r="AE4" s="21" t="s">
        <v>201</v>
      </c>
      <c r="AF4" s="21">
        <v>1</v>
      </c>
      <c r="AG4" s="19">
        <f>IF(ISBLANK(AD4),0,IF(ISERROR(VLOOKUP(AD4,Menu!$A$3:$L$5000,10,FALSE)),0,IF(AE4="M",VLOOKUP(AD4,Menu!$A$3:$L$57,10,FALSE)*AF4,VLOOKUP(AD4,Menu!$A$3:$L$57,12,FALSE)*AF4)))</f>
        <v>30000</v>
      </c>
      <c r="AH4" s="19">
        <f>-IF(ISBLANK(AI4),0,IF(ISERROR(VLOOKUP(AI4,MaKhuyenMai!$B$4:$H$5001,7,FALSE)),0,IF(AND(VLOOKUP(AI4,MaKhuyenMai!$B$4:$K$5001,8,FALSE)&lt;=$F$24,VLOOKUP(AI4,MaKhuyenMai!$B$4:$L$18,3,FALSE)="x",VLOOKUP(AI4,MaKhuyenMai!$B$4:$L$18,11,FALSE)="x"),VLOOKUP(AI4,MaKhuyenMai!$B$4:$H$5001,7,FALSE)*AG4,0)))</f>
        <v>-3000</v>
      </c>
      <c r="AI4" s="20" t="s">
        <v>18</v>
      </c>
      <c r="AJ4" s="68"/>
      <c r="AK4" s="16"/>
      <c r="AL4" s="16">
        <v>2</v>
      </c>
      <c r="AM4" s="21" t="s">
        <v>111</v>
      </c>
      <c r="AN4" s="21" t="s">
        <v>201</v>
      </c>
      <c r="AO4" s="21">
        <v>1</v>
      </c>
      <c r="AP4" s="19">
        <f>IF(ISBLANK(AM4),0,IF(ISERROR(VLOOKUP(AM4,Menu!$A$3:$L$5000,10,FALSE)),0,IF(AN4="M",VLOOKUP(AM4,Menu!$A$3:$L$57,10,FALSE)*AO4,VLOOKUP(AM4,Menu!$A$3:$L$57,12,FALSE)*AO4)))</f>
        <v>30000</v>
      </c>
      <c r="AQ4" s="19">
        <f>-IF(ISBLANK(AR4),0,IF(ISERROR(VLOOKUP(AR4,MaKhuyenMai!$B$4:$H$5001,7,FALSE)),0,IF(AND(VLOOKUP(AR4,MaKhuyenMai!$B$4:$K$5001,8,FALSE)&lt;=$F$24,VLOOKUP(AR4,MaKhuyenMai!$B$4:$L$18,3,FALSE)="x",VLOOKUP(AR4,MaKhuyenMai!$B$4:$L$18,11,FALSE)="x"),VLOOKUP(AR4,MaKhuyenMai!$B$4:$H$5001,7,FALSE)*AP4,0)))</f>
        <v>0</v>
      </c>
      <c r="AR4" s="20"/>
      <c r="AS4" s="68"/>
      <c r="AT4" s="16"/>
      <c r="AU4" s="16">
        <v>2</v>
      </c>
      <c r="AV4" s="21" t="s">
        <v>82</v>
      </c>
      <c r="AW4" s="21" t="s">
        <v>200</v>
      </c>
      <c r="AX4" s="21">
        <v>1</v>
      </c>
      <c r="AY4" s="19">
        <f>IF(ISBLANK(AV4),0,IF(ISERROR(VLOOKUP(AV4,Menu!$A$3:$L$5000,10,FALSE)),0,IF(AW4="M",VLOOKUP(AV4,Menu!$A$3:$L$57,10,FALSE)*AX4,VLOOKUP(AV4,Menu!$A$3:$L$57,12,FALSE)*AX4)))</f>
        <v>18000</v>
      </c>
      <c r="AZ4" s="19">
        <f>-IF(ISBLANK(BA4),0,IF(ISERROR(VLOOKUP(BA4,MaKhuyenMai!$B$4:$H$5001,7,FALSE)),0,IF(AND(VLOOKUP(BA4,MaKhuyenMai!$B$4:$K$5001,8,FALSE)&lt;=$F$24,VLOOKUP(BA4,MaKhuyenMai!$B$4:$L$18,3,FALSE)="x",VLOOKUP(BA4,MaKhuyenMai!$B$4:$L$18,11,FALSE)="x"),VLOOKUP(BA4,MaKhuyenMai!$B$4:$H$5001,7,FALSE)*AY4,0)))</f>
        <v>-1800</v>
      </c>
      <c r="BA4" s="20" t="s">
        <v>18</v>
      </c>
      <c r="BB4" s="68"/>
      <c r="BC4" s="16"/>
      <c r="BD4" s="16">
        <v>2</v>
      </c>
      <c r="BE4" s="21" t="s">
        <v>82</v>
      </c>
      <c r="BF4" s="21" t="s">
        <v>200</v>
      </c>
      <c r="BG4" s="21">
        <v>1</v>
      </c>
      <c r="BH4" s="19">
        <f>IF(ISBLANK(BE4),0,IF(ISERROR(VLOOKUP(BE4,Menu!$A$3:$L$5000,10,FALSE)),0,IF(BF4="M",VLOOKUP(BE4,Menu!$A$3:$L$57,10,FALSE)*BG4,VLOOKUP(BE4,Menu!$A$3:$L$57,12,FALSE)*BG4)))</f>
        <v>18000</v>
      </c>
      <c r="BI4" s="19">
        <f>-IF(ISBLANK(BJ4),0,IF(ISERROR(VLOOKUP(BJ4,MaKhuyenMai!$B$4:$H$5001,7,FALSE)),0,IF(AND(VLOOKUP(BJ4,MaKhuyenMai!$B$4:$K$5001,8,FALSE)&lt;=$F$24,VLOOKUP(BJ4,MaKhuyenMai!$B$4:$L$18,3,FALSE)="x",VLOOKUP(BJ4,MaKhuyenMai!$B$4:$L$18,11,FALSE)="x"),VLOOKUP(BJ4,MaKhuyenMai!$B$4:$H$5001,7,FALSE)*BH4,0)))</f>
        <v>-1800</v>
      </c>
      <c r="BJ4" s="20" t="s">
        <v>18</v>
      </c>
      <c r="BK4" s="68"/>
      <c r="BL4" s="16"/>
      <c r="BM4" s="16">
        <v>2</v>
      </c>
      <c r="BN4" s="21" t="s">
        <v>82</v>
      </c>
      <c r="BO4" s="21" t="s">
        <v>200</v>
      </c>
      <c r="BP4" s="21">
        <v>5</v>
      </c>
      <c r="BQ4" s="19">
        <f>IF(ISBLANK(BN4),0,IF(ISERROR(VLOOKUP(BN4,Menu!$A$3:$L$5000,10,FALSE)),0,IF(BO4="M",VLOOKUP(BN4,Menu!$A$3:$L$57,10,FALSE)*BP4,VLOOKUP(BN4,Menu!$A$3:$L$57,12,FALSE)*BP4)))</f>
        <v>90000</v>
      </c>
      <c r="BR4" s="19">
        <f>-IF(ISBLANK(BS4),0,IF(ISERROR(VLOOKUP(BS4,MaKhuyenMai!$B$4:$H$5001,7,FALSE)),0,IF(AND(VLOOKUP(BS4,MaKhuyenMai!$B$4:$K$5001,8,FALSE)&lt;=$F$24,VLOOKUP(BS4,MaKhuyenMai!$B$4:$L$18,3,FALSE)="x",VLOOKUP(BS4,MaKhuyenMai!$B$4:$L$18,11,FALSE)="x"),VLOOKUP(BS4,MaKhuyenMai!$B$4:$H$5001,7,FALSE)*BQ4,0)))</f>
        <v>-9000</v>
      </c>
      <c r="BS4" s="20" t="s">
        <v>18</v>
      </c>
      <c r="BT4" s="68"/>
      <c r="BU4" s="16"/>
      <c r="BV4" s="16">
        <v>2</v>
      </c>
      <c r="BW4" s="21" t="s">
        <v>202</v>
      </c>
      <c r="BX4" s="21" t="s">
        <v>200</v>
      </c>
      <c r="BY4" s="21">
        <v>1</v>
      </c>
      <c r="BZ4" s="19">
        <f>IF(ISBLANK(BW4),0,IF(ISERROR(VLOOKUP(BW4,Menu!$A$3:$L$5000,10,FALSE)),0,IF(BX4="M",VLOOKUP(BW4,Menu!$A$3:$L$57,10,FALSE)*BY4,VLOOKUP(BW4,Menu!$A$3:$L$57,12,FALSE)*BY4)))</f>
        <v>0</v>
      </c>
      <c r="CA4" s="19">
        <f>-IF(ISBLANK(CB4),0,IF(ISERROR(VLOOKUP(CB4,MaKhuyenMai!$B$4:$H$5001,7,FALSE)),0,IF(AND(VLOOKUP(CB4,MaKhuyenMai!$B$4:$K$5001,8,FALSE)&lt;=$F$24,VLOOKUP(CB4,MaKhuyenMai!$B$4:$L$18,3,FALSE)="x",VLOOKUP(CB4,MaKhuyenMai!$B$4:$L$18,11,FALSE)="x"),VLOOKUP(CB4,MaKhuyenMai!$B$4:$H$5001,7,FALSE)*BZ4,0)))</f>
        <v>0</v>
      </c>
      <c r="CB4" s="20" t="s">
        <v>18</v>
      </c>
      <c r="CC4" s="68"/>
      <c r="CD4" s="16"/>
      <c r="CE4" s="16">
        <v>2</v>
      </c>
      <c r="CF4" s="21" t="s">
        <v>82</v>
      </c>
      <c r="CG4" s="21" t="s">
        <v>200</v>
      </c>
      <c r="CH4" s="21">
        <v>1</v>
      </c>
      <c r="CI4" s="19">
        <f>IF(ISBLANK(CF4),0,IF(ISERROR(VLOOKUP(CF4,Menu!$A$3:$L$5000,10,FALSE)),0,IF(CG4="M",VLOOKUP(CF4,Menu!$A$3:$L$57,10,FALSE)*CH4,VLOOKUP(CF4,Menu!$A$3:$L$57,12,FALSE)*CH4)))</f>
        <v>18000</v>
      </c>
      <c r="CJ4" s="19">
        <f>-IF(ISBLANK(CK4),0,IF(ISERROR(VLOOKUP(CK4,MaKhuyenMai!$B$4:$H$5001,7,FALSE)),0,IF(AND(VLOOKUP(CK4,MaKhuyenMai!$B$4:$K$5001,8,FALSE)&lt;=$F$24,VLOOKUP(CK4,MaKhuyenMai!$B$4:$L$18,3,FALSE)="x",VLOOKUP(CK4,MaKhuyenMai!$B$4:$L$18,11,FALSE)="x"),VLOOKUP(CK4,MaKhuyenMai!$B$4:$H$5001,7,FALSE)*CI4,0)))</f>
        <v>-1800</v>
      </c>
      <c r="CK4" s="20" t="s">
        <v>18</v>
      </c>
      <c r="CL4" s="68"/>
      <c r="CM4" s="16"/>
      <c r="CN4" s="16">
        <v>2</v>
      </c>
      <c r="CO4" s="21" t="s">
        <v>82</v>
      </c>
      <c r="CP4" s="21" t="s">
        <v>200</v>
      </c>
      <c r="CQ4" s="21">
        <v>1</v>
      </c>
      <c r="CR4" s="19">
        <f>IF(ISBLANK(CO4),0,IF(ISERROR(VLOOKUP(CO4,Menu!$A$3:$L$5000,10,FALSE)),0,IF(CP4="M",VLOOKUP(CO4,Menu!$A$3:$L$57,10,FALSE)*CQ4,VLOOKUP(CO4,Menu!$A$3:$L$57,12,FALSE)*CQ4)))</f>
        <v>18000</v>
      </c>
      <c r="CS4" s="19">
        <f>-IF(ISBLANK(CT4),0,IF(ISERROR(VLOOKUP(CT4,MaKhuyenMai!$B$4:$H$5001,7,FALSE)),0,IF(AND(VLOOKUP(CT4,MaKhuyenMai!$B$4:$K$5001,8,FALSE)&lt;=$F$24,VLOOKUP(CT4,MaKhuyenMai!$B$4:$L$18,3,FALSE)="x",VLOOKUP(CT4,MaKhuyenMai!$B$4:$L$18,11,FALSE)="x"),VLOOKUP(CT4,MaKhuyenMai!$B$4:$H$5001,7,FALSE)*CR4,0)))</f>
        <v>-1800</v>
      </c>
      <c r="CT4" s="20" t="s">
        <v>18</v>
      </c>
      <c r="CU4" s="68"/>
      <c r="CV4" s="16"/>
      <c r="CW4" s="16">
        <v>2</v>
      </c>
      <c r="CX4" s="18" t="s">
        <v>60</v>
      </c>
      <c r="CY4" s="18" t="s">
        <v>200</v>
      </c>
      <c r="CZ4" s="18">
        <v>1</v>
      </c>
      <c r="DA4" s="19">
        <f>IF(ISBLANK(CX4),0,IF(ISERROR(VLOOKUP(CX4,Menu!$A$3:$L$5000,10,FALSE)),0,IF(CY4="M",VLOOKUP(CX4,Menu!$A$3:$L$57,10,FALSE)*CZ4,VLOOKUP(CX4,Menu!$A$3:$L$57,12,FALSE)*CZ4)))</f>
        <v>35000</v>
      </c>
      <c r="DB4" s="19">
        <f>-IF(ISBLANK(DC4),0,IF(ISERROR(VLOOKUP(DC4,MaKhuyenMai!$B$4:$H$5001,7,FALSE)),0,IF(AND(VLOOKUP(DC4,MaKhuyenMai!$B$4:$K$5001,8,FALSE)&lt;=$F$24,VLOOKUP(DC4,MaKhuyenMai!$B$4:$L$18,3,FALSE)="x",VLOOKUP(DC4,MaKhuyenMai!$B$4:$L$18,11,FALSE)="x"),VLOOKUP(DC4,MaKhuyenMai!$B$4:$H$5001,7,FALSE)*DA4,0)))</f>
        <v>0</v>
      </c>
      <c r="DC4" s="20"/>
      <c r="DD4" s="68"/>
      <c r="DE4" s="16"/>
      <c r="DF4" s="16">
        <v>2</v>
      </c>
      <c r="DG4" s="18" t="s">
        <v>76</v>
      </c>
      <c r="DH4" s="18" t="s">
        <v>200</v>
      </c>
      <c r="DI4" s="18">
        <v>1</v>
      </c>
      <c r="DJ4" s="19">
        <f>IF(ISBLANK(DG4),0,IF(ISERROR(VLOOKUP(DG4,Menu!$A$3:$L$5000,10,FALSE)),0,IF(DH4="M",VLOOKUP(DG4,Menu!$A$3:$L$57,10,FALSE)*DI4,VLOOKUP(DG4,Menu!$A$3:$L$57,12,FALSE)*DI4)))</f>
        <v>20000</v>
      </c>
      <c r="DK4" s="19">
        <f>-IF(ISBLANK(DL4),0,IF(ISERROR(VLOOKUP(DL4,MaKhuyenMai!$B$4:$H$5001,7,FALSE)),0,IF(AND(VLOOKUP(DL4,MaKhuyenMai!$B$4:$K$5001,8,FALSE)&lt;=$F$24,VLOOKUP(DL4,MaKhuyenMai!$B$4:$L$18,3,FALSE)="x",VLOOKUP(DL4,MaKhuyenMai!$B$4:$L$18,11,FALSE)="x"),VLOOKUP(DL4,MaKhuyenMai!$B$4:$H$5001,7,FALSE)*DJ4,0)))</f>
        <v>0</v>
      </c>
      <c r="DL4" s="20"/>
      <c r="DM4" s="68"/>
      <c r="DN4" s="16"/>
      <c r="DO4" s="16">
        <v>2</v>
      </c>
      <c r="DP4" s="21" t="s">
        <v>82</v>
      </c>
      <c r="DQ4" s="21" t="s">
        <v>200</v>
      </c>
      <c r="DR4" s="21">
        <v>1</v>
      </c>
      <c r="DS4" s="19">
        <f>IF(ISBLANK(DP4),0,IF(ISERROR(VLOOKUP(DP4,Menu!$A$3:$L$5000,10,FALSE)),0,IF(DQ4="M",VLOOKUP(DP4,Menu!$A$3:$L$57,10,FALSE)*DR4,VLOOKUP(DP4,Menu!$A$3:$L$57,12,FALSE)*DR4)))</f>
        <v>18000</v>
      </c>
      <c r="DT4" s="19">
        <f>-IF(ISBLANK(DU4),0,IF(ISERROR(VLOOKUP(DU4,MaKhuyenMai!$B$4:$H$5001,7,FALSE)),0,IF(AND(VLOOKUP(DU4,MaKhuyenMai!$B$4:$K$5001,8,FALSE)&lt;=$F$24,VLOOKUP(DU4,MaKhuyenMai!$B$4:$L$18,3,FALSE)="x",VLOOKUP(DU4,MaKhuyenMai!$B$4:$L$18,11,FALSE)="x"),VLOOKUP(DU4,MaKhuyenMai!$B$4:$H$5001,7,FALSE)*DS4,0)))</f>
        <v>-1800</v>
      </c>
      <c r="DU4" s="20" t="s">
        <v>18</v>
      </c>
      <c r="DV4" s="68"/>
      <c r="DW4" s="16"/>
      <c r="DX4" s="16">
        <v>2</v>
      </c>
      <c r="DY4" s="21" t="s">
        <v>82</v>
      </c>
      <c r="DZ4" s="21" t="s">
        <v>200</v>
      </c>
      <c r="EA4" s="21">
        <v>1</v>
      </c>
      <c r="EB4" s="19">
        <f>IF(ISBLANK(DY4),0,IF(ISERROR(VLOOKUP(DY4,Menu!$A$3:$L$5000,10,FALSE)),0,IF(DZ4="M",VLOOKUP(DY4,Menu!$A$3:$L$57,10,FALSE)*EA4,VLOOKUP(DY4,Menu!$A$3:$L$57,12,FALSE)*EA4)))</f>
        <v>18000</v>
      </c>
      <c r="EC4" s="19">
        <f>-IF(ISBLANK(ED4),0,IF(ISERROR(VLOOKUP(ED4,MaKhuyenMai!$B$4:$H$5001,7,FALSE)),0,IF(AND(VLOOKUP(ED4,MaKhuyenMai!$B$4:$K$5001,8,FALSE)&lt;=$F$24,VLOOKUP(ED4,MaKhuyenMai!$B$4:$L$18,3,FALSE)="x",VLOOKUP(ED4,MaKhuyenMai!$B$4:$L$18,11,FALSE)="x"),VLOOKUP(ED4,MaKhuyenMai!$B$4:$H$5001,7,FALSE)*EB4,0)))</f>
        <v>-1800</v>
      </c>
      <c r="ED4" s="20" t="s">
        <v>18</v>
      </c>
      <c r="EE4" s="68"/>
      <c r="EF4" s="16"/>
      <c r="EG4" s="16">
        <v>2</v>
      </c>
      <c r="EH4" s="21" t="s">
        <v>82</v>
      </c>
      <c r="EI4" s="21" t="s">
        <v>200</v>
      </c>
      <c r="EJ4" s="21">
        <v>1</v>
      </c>
      <c r="EK4" s="19">
        <f>IF(ISBLANK(EH4),0,IF(ISERROR(VLOOKUP(EH4,Menu!$A$3:$L$5000,10,FALSE)),0,IF(EI4="M",VLOOKUP(EH4,Menu!$A$3:$L$57,10,FALSE)*EJ4,VLOOKUP(EH4,Menu!$A$3:$L$57,12,FALSE)*EJ4)))</f>
        <v>18000</v>
      </c>
      <c r="EL4" s="19">
        <f>-IF(ISBLANK(EM4),0,IF(ISERROR(VLOOKUP(EM4,MaKhuyenMai!$B$4:$H$5001,7,FALSE)),0,IF(AND(VLOOKUP(EM4,MaKhuyenMai!$B$4:$K$5001,8,FALSE)&lt;=$F$24,VLOOKUP(EM4,MaKhuyenMai!$B$4:$L$18,3,FALSE)="x",VLOOKUP(EM4,MaKhuyenMai!$B$4:$L$18,11,FALSE)="x"),VLOOKUP(EM4,MaKhuyenMai!$B$4:$H$5001,7,FALSE)*EK4,0)))</f>
        <v>-1800</v>
      </c>
      <c r="EM4" s="20" t="s">
        <v>18</v>
      </c>
      <c r="EN4" s="68"/>
      <c r="EO4" s="16"/>
      <c r="EP4" s="16">
        <v>2</v>
      </c>
      <c r="EQ4" s="21" t="s">
        <v>133</v>
      </c>
      <c r="ER4" s="21" t="s">
        <v>201</v>
      </c>
      <c r="ES4" s="21">
        <v>3</v>
      </c>
      <c r="ET4" s="19">
        <f>IF(ISBLANK(EQ4),0,IF(ISERROR(VLOOKUP(EQ4,Menu!$A$3:$L$5000,10,FALSE)),0,IF(ER4="M",VLOOKUP(EQ4,Menu!$A$3:$L$57,10,FALSE)*ES4,VLOOKUP(EQ4,Menu!$A$3:$L$57,12,FALSE)*ES4)))</f>
        <v>120000</v>
      </c>
      <c r="EU4" s="19">
        <f>-IF(ISBLANK(EV4),0,IF(ISERROR(VLOOKUP(EV4,MaKhuyenMai!$B$4:$H$5001,7,FALSE)),0,IF(AND(VLOOKUP(EV4,MaKhuyenMai!$B$4:$K$5001,8,FALSE)&lt;=$F$24,VLOOKUP(EV4,MaKhuyenMai!$B$4:$L$18,3,FALSE)="x",VLOOKUP(EV4,MaKhuyenMai!$B$4:$L$18,11,FALSE)="x"),VLOOKUP(EV4,MaKhuyenMai!$B$4:$H$5001,7,FALSE)*ET4,0)))</f>
        <v>-12000</v>
      </c>
      <c r="EV4" s="20" t="s">
        <v>18</v>
      </c>
      <c r="EW4" s="68"/>
      <c r="EX4" s="16"/>
      <c r="EY4" s="16">
        <v>2</v>
      </c>
      <c r="EZ4" s="21" t="s">
        <v>113</v>
      </c>
      <c r="FA4" s="21" t="s">
        <v>201</v>
      </c>
      <c r="FB4" s="21">
        <v>1</v>
      </c>
      <c r="FC4" s="19">
        <f>IF(ISBLANK(EZ4),0,IF(ISERROR(VLOOKUP(EZ4,Menu!$A$3:$L$5000,10,FALSE)),0,IF(FA4="M",VLOOKUP(EZ4,Menu!$A$3:$L$57,10,FALSE)*FB4,VLOOKUP(EZ4,Menu!$A$3:$L$57,12,FALSE)*FB4)))</f>
        <v>30000</v>
      </c>
      <c r="FD4" s="19">
        <f>-IF(ISBLANK(FE4),0,IF(ISERROR(VLOOKUP(FE4,MaKhuyenMai!$B$4:$H$5001,7,FALSE)),0,IF(AND(VLOOKUP(FE4,MaKhuyenMai!$B$4:$K$5001,8,FALSE)&lt;=$F$24,VLOOKUP(FE4,MaKhuyenMai!$B$4:$L$18,3,FALSE)="x",VLOOKUP(FE4,MaKhuyenMai!$B$4:$L$18,11,FALSE)="x"),VLOOKUP(FE4,MaKhuyenMai!$B$4:$H$5001,7,FALSE)*FC4,0)))</f>
        <v>-3000</v>
      </c>
      <c r="FE4" s="20" t="s">
        <v>18</v>
      </c>
      <c r="FF4" s="68"/>
      <c r="FG4" s="16"/>
      <c r="FH4" s="16">
        <v>2</v>
      </c>
      <c r="FI4" s="21" t="s">
        <v>113</v>
      </c>
      <c r="FJ4" s="21" t="s">
        <v>201</v>
      </c>
      <c r="FK4" s="21">
        <v>1</v>
      </c>
      <c r="FL4" s="19">
        <f>IF(ISBLANK(FI4),0,IF(ISERROR(VLOOKUP(FI4,Menu!$A$3:$L$5000,10,FALSE)),0,IF(FJ4="M",VLOOKUP(FI4,Menu!$A$3:$L$57,10,FALSE)*FK4,VLOOKUP(FI4,Menu!$A$3:$L$57,12,FALSE)*FK4)))</f>
        <v>30000</v>
      </c>
      <c r="FM4" s="19">
        <f>-IF(ISBLANK(FN4),0,IF(ISERROR(VLOOKUP(FN4,MaKhuyenMai!$B$4:$H$5001,7,FALSE)),0,IF(AND(VLOOKUP(FN4,MaKhuyenMai!$B$4:$K$5001,8,FALSE)&lt;=$F$24,VLOOKUP(FN4,MaKhuyenMai!$B$4:$L$18,3,FALSE)="x",VLOOKUP(FN4,MaKhuyenMai!$B$4:$L$18,11,FALSE)="x"),VLOOKUP(FN4,MaKhuyenMai!$B$4:$H$5001,7,FALSE)*FL4,0)))</f>
        <v>-3000</v>
      </c>
      <c r="FN4" s="20" t="s">
        <v>18</v>
      </c>
      <c r="FO4" s="68"/>
      <c r="FP4" s="16"/>
      <c r="FQ4" s="16">
        <v>2</v>
      </c>
      <c r="FR4" s="21" t="s">
        <v>113</v>
      </c>
      <c r="FS4" s="21" t="s">
        <v>201</v>
      </c>
      <c r="FT4" s="21">
        <v>1</v>
      </c>
      <c r="FU4" s="19">
        <f>IF(ISBLANK(FR4),0,IF(ISERROR(VLOOKUP(FR4,Menu!$A$3:$L$5000,10,FALSE)),0,IF(FS4="M",VLOOKUP(FR4,Menu!$A$3:$L$57,10,FALSE)*FT4,VLOOKUP(FR4,Menu!$A$3:$L$57,12,FALSE)*FT4)))</f>
        <v>30000</v>
      </c>
      <c r="FV4" s="19">
        <f>-IF(ISBLANK(FW4),0,IF(ISERROR(VLOOKUP(FW4,MaKhuyenMai!$B$4:$H$5001,7,FALSE)),0,IF(AND(VLOOKUP(FW4,MaKhuyenMai!$B$4:$K$5001,8,FALSE)&lt;=$F$24,VLOOKUP(FW4,MaKhuyenMai!$B$4:$L$18,3,FALSE)="x",VLOOKUP(FW4,MaKhuyenMai!$B$4:$L$18,11,FALSE)="x"),VLOOKUP(FW4,MaKhuyenMai!$B$4:$H$5001,7,FALSE)*FU4,0)))</f>
        <v>-3000</v>
      </c>
      <c r="FW4" s="20" t="s">
        <v>18</v>
      </c>
      <c r="FX4" s="68"/>
      <c r="FY4" s="16"/>
      <c r="FZ4" s="16">
        <v>2</v>
      </c>
      <c r="GA4" s="18" t="s">
        <v>60</v>
      </c>
      <c r="GB4" s="18" t="s">
        <v>200</v>
      </c>
      <c r="GC4" s="18">
        <v>1</v>
      </c>
      <c r="GD4" s="19">
        <f>IF(ISBLANK(GA4),0,IF(ISERROR(VLOOKUP(GA4,Menu!$A$3:$L$5000,10,FALSE)),0,IF(GB4="M",VLOOKUP(GA4,Menu!$A$3:$L$57,10,FALSE)*GC4,VLOOKUP(GA4,Menu!$A$3:$L$57,12,FALSE)*GC4)))</f>
        <v>35000</v>
      </c>
      <c r="GE4" s="19">
        <f>-IF(ISBLANK(GF4),0,IF(ISERROR(VLOOKUP(GF4,MaKhuyenMai!$B$4:$H$5001,7,FALSE)),0,IF(AND(VLOOKUP(GF4,MaKhuyenMai!$B$4:$K$5001,8,FALSE)&lt;=$F$24,VLOOKUP(GF4,MaKhuyenMai!$B$4:$L$18,3,FALSE)="x",VLOOKUP(GF4,MaKhuyenMai!$B$4:$L$18,11,FALSE)="x"),VLOOKUP(GF4,MaKhuyenMai!$B$4:$H$5001,7,FALSE)*GD4,0)))</f>
        <v>0</v>
      </c>
      <c r="GF4" s="20"/>
      <c r="GG4" s="68"/>
      <c r="GH4" s="16"/>
      <c r="GI4" s="16">
        <v>2</v>
      </c>
      <c r="GJ4" s="21" t="s">
        <v>82</v>
      </c>
      <c r="GK4" s="21" t="s">
        <v>200</v>
      </c>
      <c r="GL4" s="21">
        <v>1</v>
      </c>
      <c r="GM4" s="19">
        <f>IF(ISBLANK(GJ4),0,IF(ISERROR(VLOOKUP(GJ4,Menu!$A$3:$L$5000,10,FALSE)),0,IF(GK4="M",VLOOKUP(GJ4,Menu!$A$3:$L$57,10,FALSE)*GL4,VLOOKUP(GJ4,Menu!$A$3:$L$57,12,FALSE)*GL4)))</f>
        <v>18000</v>
      </c>
      <c r="GN4" s="19">
        <f>-IF(ISBLANK(GO4),0,IF(ISERROR(VLOOKUP(GO4,MaKhuyenMai!$B$4:$H$5001,7,FALSE)),0,IF(AND(VLOOKUP(GO4,MaKhuyenMai!$B$4:$K$5001,8,FALSE)&lt;=$F$24,VLOOKUP(GO4,MaKhuyenMai!$B$4:$L$18,3,FALSE)="x",VLOOKUP(GO4,MaKhuyenMai!$B$4:$L$18,11,FALSE)="x"),VLOOKUP(GO4,MaKhuyenMai!$B$4:$H$5001,7,FALSE)*GM4,0)))</f>
        <v>-1800</v>
      </c>
      <c r="GO4" s="20" t="s">
        <v>18</v>
      </c>
      <c r="GP4" s="68"/>
      <c r="GQ4" s="16"/>
      <c r="GR4" s="16">
        <v>2</v>
      </c>
      <c r="GS4" s="21" t="s">
        <v>82</v>
      </c>
      <c r="GT4" s="21" t="s">
        <v>200</v>
      </c>
      <c r="GU4" s="21">
        <v>5</v>
      </c>
      <c r="GV4" s="19">
        <f>IF(ISBLANK(GS4),0,IF(ISERROR(VLOOKUP(GS4,Menu!$A$3:$L$5000,10,FALSE)),0,IF(GT4="M",VLOOKUP(GS4,Menu!$A$3:$L$57,10,FALSE)*GU4,VLOOKUP(GS4,Menu!$A$3:$L$57,12,FALSE)*GU4)))</f>
        <v>90000</v>
      </c>
      <c r="GW4" s="19">
        <f>-IF(ISBLANK(GX4),0,IF(ISERROR(VLOOKUP(GX4,MaKhuyenMai!$B$4:$H$5001,7,FALSE)),0,IF(AND(VLOOKUP(GX4,MaKhuyenMai!$B$4:$K$5001,8,FALSE)&lt;=$F$24,VLOOKUP(GX4,MaKhuyenMai!$B$4:$L$18,3,FALSE)="x",VLOOKUP(GX4,MaKhuyenMai!$B$4:$L$18,11,FALSE)="x"),VLOOKUP(GX4,MaKhuyenMai!$B$4:$H$5001,7,FALSE)*GV4,0)))</f>
        <v>-9000</v>
      </c>
      <c r="GX4" s="20" t="s">
        <v>18</v>
      </c>
      <c r="GY4" s="68"/>
      <c r="GZ4" s="16"/>
      <c r="HA4" s="16">
        <v>2</v>
      </c>
      <c r="HB4" s="21" t="s">
        <v>82</v>
      </c>
      <c r="HC4" s="21" t="s">
        <v>200</v>
      </c>
      <c r="HD4" s="21">
        <v>1</v>
      </c>
      <c r="HE4" s="19">
        <f>IF(ISBLANK(HB4),0,IF(ISERROR(VLOOKUP(HB4,Menu!$A$3:$L$5000,10,FALSE)),0,IF(HC4="M",VLOOKUP(HB4,Menu!$A$3:$L$57,10,FALSE)*HD4,VLOOKUP(HB4,Menu!$A$3:$L$57,12,FALSE)*HD4)))</f>
        <v>18000</v>
      </c>
      <c r="HF4" s="19">
        <f>-IF(ISBLANK(HG4),0,IF(ISERROR(VLOOKUP(HG4,MaKhuyenMai!$B$4:$H$5001,7,FALSE)),0,IF(AND(VLOOKUP(HG4,MaKhuyenMai!$B$4:$K$5001,8,FALSE)&lt;=$F$24,VLOOKUP(HG4,MaKhuyenMai!$B$4:$L$18,3,FALSE)="x",VLOOKUP(HG4,MaKhuyenMai!$B$4:$L$18,11,FALSE)="x"),VLOOKUP(HG4,MaKhuyenMai!$B$4:$H$5001,7,FALSE)*HE4,0)))</f>
        <v>-1800</v>
      </c>
      <c r="HG4" s="20" t="s">
        <v>18</v>
      </c>
      <c r="HH4" s="68"/>
      <c r="HI4" s="16"/>
      <c r="HJ4" s="16">
        <v>2</v>
      </c>
      <c r="HK4" s="21" t="s">
        <v>82</v>
      </c>
      <c r="HL4" s="21" t="s">
        <v>200</v>
      </c>
      <c r="HM4" s="21">
        <v>1</v>
      </c>
      <c r="HN4" s="19">
        <f>IF(ISBLANK(HK4),0,IF(ISERROR(VLOOKUP(HK4,Menu!$A$3:$L$5000,10,FALSE)),0,IF(HL4="M",VLOOKUP(HK4,Menu!$A$3:$L$57,10,FALSE)*HM4,VLOOKUP(HK4,Menu!$A$3:$L$57,12,FALSE)*HM4)))</f>
        <v>18000</v>
      </c>
      <c r="HO4" s="19">
        <f>-IF(ISBLANK(HP4),0,IF(ISERROR(VLOOKUP(HP4,MaKhuyenMai!$B$4:$H$5001,7,FALSE)),0,IF(AND(VLOOKUP(HP4,MaKhuyenMai!$B$4:$K$5001,8,FALSE)&lt;=$F$24,VLOOKUP(HP4,MaKhuyenMai!$B$4:$L$18,3,FALSE)="x",VLOOKUP(HP4,MaKhuyenMai!$B$4:$L$18,11,FALSE)="x"),VLOOKUP(HP4,MaKhuyenMai!$B$4:$H$5001,7,FALSE)*HN4,0)))</f>
        <v>-1800</v>
      </c>
      <c r="HP4" s="20" t="s">
        <v>18</v>
      </c>
      <c r="HQ4" s="68"/>
      <c r="HR4" s="16"/>
      <c r="HS4" s="16">
        <v>2</v>
      </c>
      <c r="HT4" s="21" t="s">
        <v>95</v>
      </c>
      <c r="HU4" s="21" t="s">
        <v>200</v>
      </c>
      <c r="HV4" s="21">
        <v>1</v>
      </c>
      <c r="HW4" s="19">
        <f>IF(ISBLANK(HT4),0,IF(ISERROR(VLOOKUP(HT4,Menu!$A$3:$L$5000,10,FALSE)),0,IF(HU4="M",VLOOKUP(HT4,Menu!$A$3:$L$57,10,FALSE)*HV4,VLOOKUP(HT4,Menu!$A$3:$L$57,12,FALSE)*HV4)))</f>
        <v>20000</v>
      </c>
      <c r="HX4" s="19">
        <f>-IF(ISBLANK(HY4),0,IF(ISERROR(VLOOKUP(HY4,MaKhuyenMai!$B$4:$H$5001,7,FALSE)),0,IF(AND(VLOOKUP(HY4,MaKhuyenMai!$B$4:$K$5001,8,FALSE)&lt;=$F$24,VLOOKUP(HY4,MaKhuyenMai!$B$4:$L$18,3,FALSE)="x",VLOOKUP(HY4,MaKhuyenMai!$B$4:$L$18,11,FALSE)="x"),VLOOKUP(HY4,MaKhuyenMai!$B$4:$H$5001,7,FALSE)*HW4,0)))</f>
        <v>0</v>
      </c>
      <c r="HY4" s="20"/>
      <c r="HZ4" s="68"/>
      <c r="IA4" s="16"/>
      <c r="IB4" s="16">
        <v>2</v>
      </c>
      <c r="IC4" s="21" t="s">
        <v>91</v>
      </c>
      <c r="ID4" s="21" t="s">
        <v>200</v>
      </c>
      <c r="IE4" s="21">
        <v>1</v>
      </c>
      <c r="IF4" s="19">
        <f>IF(ISBLANK(IC4),0,IF(ISERROR(VLOOKUP(IC4,Menu!$A$3:$L$5000,10,FALSE)),0,IF(ID4="M",VLOOKUP(IC4,Menu!$A$3:$L$57,10,FALSE)*IE4,VLOOKUP(IC4,Menu!$A$3:$L$57,12,FALSE)*IE4)))</f>
        <v>25000</v>
      </c>
      <c r="IG4" s="19">
        <f>-IF(ISBLANK(IH4),0,IF(ISERROR(VLOOKUP(IH4,MaKhuyenMai!$B$4:$H$5001,7,FALSE)),0,IF(AND(VLOOKUP(IH4,MaKhuyenMai!$B$4:$K$5001,8,FALSE)&lt;=$F$24,VLOOKUP(IH4,MaKhuyenMai!$B$4:$L$18,3,FALSE)="x",VLOOKUP(IH4,MaKhuyenMai!$B$4:$L$18,11,FALSE)="x"),VLOOKUP(IH4,MaKhuyenMai!$B$4:$H$5001,7,FALSE)*IF4,0)))</f>
        <v>0</v>
      </c>
      <c r="IH4" s="20"/>
      <c r="II4" s="68"/>
      <c r="IJ4" s="16"/>
      <c r="IK4" s="16">
        <v>2</v>
      </c>
      <c r="IL4" s="21" t="s">
        <v>82</v>
      </c>
      <c r="IM4" s="21" t="s">
        <v>200</v>
      </c>
      <c r="IN4" s="21">
        <v>1</v>
      </c>
      <c r="IO4" s="19">
        <f>IF(ISBLANK(IL4),0,IF(ISERROR(VLOOKUP(IL4,Menu!$A$3:$L$5000,10,FALSE)),0,IF(IM4="M",VLOOKUP(IL4,Menu!$A$3:$L$57,10,FALSE)*IN4,VLOOKUP(IL4,Menu!$A$3:$L$57,12,FALSE)*IN4)))</f>
        <v>18000</v>
      </c>
      <c r="IP4" s="19">
        <f>-IF(ISBLANK(IQ4),0,IF(ISERROR(VLOOKUP(IQ4,MaKhuyenMai!$B$4:$H$5001,7,FALSE)),0,IF(AND(VLOOKUP(IQ4,MaKhuyenMai!$B$4:$K$5001,8,FALSE)&lt;=$F$24,VLOOKUP(IQ4,MaKhuyenMai!$B$4:$L$18,3,FALSE)="x",VLOOKUP(IQ4,MaKhuyenMai!$B$4:$L$18,11,FALSE)="x"),VLOOKUP(IQ4,MaKhuyenMai!$B$4:$H$5001,7,FALSE)*IO4,0)))</f>
        <v>-1800</v>
      </c>
      <c r="IQ4" s="20" t="s">
        <v>18</v>
      </c>
      <c r="IR4" s="68"/>
      <c r="IS4" s="16"/>
      <c r="IT4" s="16">
        <v>2</v>
      </c>
      <c r="IU4" s="21" t="s">
        <v>76</v>
      </c>
      <c r="IV4" s="21" t="s">
        <v>200</v>
      </c>
    </row>
    <row r="5" spans="1:256">
      <c r="A5" s="16"/>
      <c r="B5" s="17">
        <v>3</v>
      </c>
      <c r="C5" s="22" t="s">
        <v>105</v>
      </c>
      <c r="D5" s="18" t="s">
        <v>201</v>
      </c>
      <c r="E5" s="18">
        <v>1</v>
      </c>
      <c r="F5" s="19">
        <f>IF(ISBLANK(C5),0,IF(ISERROR(VLOOKUP(C5,Menu!$A$3:$L$5000,10,FALSE)),0,IF(D5="M",VLOOKUP(C5,Menu!$A$3:$L$57,10,FALSE)*E5,VLOOKUP(C5,Menu!$A$3:$L$57,12,FALSE)*E5)))</f>
        <v>33000</v>
      </c>
      <c r="G5" s="19">
        <f>-IF(ISBLANK(H5),0,IF(ISERROR(VLOOKUP(H5,MaKhuyenMai!$B$4:$H$5001,7,FALSE)),0,IF(AND(VLOOKUP(H5,MaKhuyenMai!$B$4:$K$5001,8,FALSE)&lt;=$F$24,VLOOKUP(H5,MaKhuyenMai!$B$4:$L$18,3,FALSE)="x",VLOOKUP(H5,MaKhuyenMai!$B$4:$L$18,11,FALSE)="x"),VLOOKUP(H5,MaKhuyenMai!$B$4:$H$5001,7,FALSE)*F5,0)))</f>
        <v>0</v>
      </c>
      <c r="H5" s="20"/>
      <c r="I5" s="68"/>
      <c r="J5" s="16"/>
      <c r="K5" s="17">
        <v>3</v>
      </c>
      <c r="L5" s="22" t="s">
        <v>108</v>
      </c>
      <c r="M5" s="18" t="s">
        <v>200</v>
      </c>
      <c r="N5" s="18">
        <v>1</v>
      </c>
      <c r="O5" s="19">
        <f>IF(ISBLANK(L5),0,IF(ISERROR(VLOOKUP(L5,Menu!$A$3:$L$5000,10,FALSE)),0,IF(M5="M",VLOOKUP(L5,Menu!$A$3:$L$57,10,FALSE)*N5,VLOOKUP(L5,Menu!$A$3:$L$57,12,FALSE)*N5)))</f>
        <v>12000</v>
      </c>
      <c r="P5" s="19">
        <f>-IF(ISBLANK(Q5),0,IF(ISERROR(VLOOKUP(Q5,MaKhuyenMai!$B$4:$H$5001,7,FALSE)),0,IF(AND(VLOOKUP(Q5,MaKhuyenMai!$B$4:$K$5001,8,FALSE)&lt;=$F$24,VLOOKUP(Q5,MaKhuyenMai!$B$4:$L$18,3,FALSE)="x",VLOOKUP(Q5,MaKhuyenMai!$B$4:$L$18,11,FALSE)="x"),VLOOKUP(Q5,MaKhuyenMai!$B$4:$H$5001,7,FALSE)*O5,0)))</f>
        <v>0</v>
      </c>
      <c r="Q5" s="20"/>
      <c r="R5" s="68"/>
      <c r="S5" s="16"/>
      <c r="T5" s="17">
        <v>3</v>
      </c>
      <c r="U5" s="22" t="s">
        <v>105</v>
      </c>
      <c r="V5" s="18" t="s">
        <v>201</v>
      </c>
      <c r="W5" s="18">
        <v>1</v>
      </c>
      <c r="X5" s="19">
        <f>IF(ISBLANK(U5),0,IF(ISERROR(VLOOKUP(U5,Menu!$A$3:$L$5000,10,FALSE)),0,IF(V5="M",VLOOKUP(U5,Menu!$A$3:$L$57,10,FALSE)*W5,VLOOKUP(U5,Menu!$A$3:$L$57,12,FALSE)*W5)))</f>
        <v>33000</v>
      </c>
      <c r="Y5" s="19">
        <f>-IF(ISBLANK(Z5),0,IF(ISERROR(VLOOKUP(Z5,MaKhuyenMai!$B$4:$H$5001,7,FALSE)),0,IF(AND(VLOOKUP(Z5,MaKhuyenMai!$B$4:$K$5001,8,FALSE)&lt;=$F$24,VLOOKUP(Z5,MaKhuyenMai!$B$4:$L$18,3,FALSE)="x",VLOOKUP(Z5,MaKhuyenMai!$B$4:$L$18,11,FALSE)="x"),VLOOKUP(Z5,MaKhuyenMai!$B$4:$H$5001,7,FALSE)*X5,0)))</f>
        <v>0</v>
      </c>
      <c r="Z5" s="20"/>
      <c r="AA5" s="68"/>
      <c r="AB5" s="16"/>
      <c r="AC5" s="17">
        <v>3</v>
      </c>
      <c r="AD5" s="22" t="s">
        <v>105</v>
      </c>
      <c r="AE5" s="18" t="s">
        <v>200</v>
      </c>
      <c r="AF5" s="18">
        <v>1</v>
      </c>
      <c r="AG5" s="19">
        <f>IF(ISBLANK(AD5),0,IF(ISERROR(VLOOKUP(AD5,Menu!$A$3:$L$5000,10,FALSE)),0,IF(AE5="M",VLOOKUP(AD5,Menu!$A$3:$L$57,10,FALSE)*AF5,VLOOKUP(AD5,Menu!$A$3:$L$57,12,FALSE)*AF5)))</f>
        <v>25000</v>
      </c>
      <c r="AH5" s="19">
        <f>-IF(ISBLANK(AI5),0,IF(ISERROR(VLOOKUP(AI5,MaKhuyenMai!$B$4:$H$5001,7,FALSE)),0,IF(AND(VLOOKUP(AI5,MaKhuyenMai!$B$4:$K$5001,8,FALSE)&lt;=$F$24,VLOOKUP(AI5,MaKhuyenMai!$B$4:$L$18,3,FALSE)="x",VLOOKUP(AI5,MaKhuyenMai!$B$4:$L$18,11,FALSE)="x"),VLOOKUP(AI5,MaKhuyenMai!$B$4:$H$5001,7,FALSE)*AG5,0)))</f>
        <v>0</v>
      </c>
      <c r="AI5" s="20"/>
      <c r="AJ5" s="68"/>
      <c r="AK5" s="16"/>
      <c r="AL5" s="17">
        <v>3</v>
      </c>
      <c r="AM5" s="22" t="s">
        <v>105</v>
      </c>
      <c r="AN5" s="18" t="s">
        <v>200</v>
      </c>
      <c r="AO5" s="18">
        <v>1</v>
      </c>
      <c r="AP5" s="19">
        <f>IF(ISBLANK(AM5),0,IF(ISERROR(VLOOKUP(AM5,Menu!$A$3:$L$5000,10,FALSE)),0,IF(AN5="M",VLOOKUP(AM5,Menu!$A$3:$L$57,10,FALSE)*AO5,VLOOKUP(AM5,Menu!$A$3:$L$57,12,FALSE)*AO5)))</f>
        <v>25000</v>
      </c>
      <c r="AQ5" s="19">
        <f>-IF(ISBLANK(AR5),0,IF(ISERROR(VLOOKUP(AR5,MaKhuyenMai!$B$4:$H$5001,7,FALSE)),0,IF(AND(VLOOKUP(AR5,MaKhuyenMai!$B$4:$K$5001,8,FALSE)&lt;=$F$24,VLOOKUP(AR5,MaKhuyenMai!$B$4:$L$18,3,FALSE)="x",VLOOKUP(AR5,MaKhuyenMai!$B$4:$L$18,11,FALSE)="x"),VLOOKUP(AR5,MaKhuyenMai!$B$4:$H$5001,7,FALSE)*AP5,0)))</f>
        <v>0</v>
      </c>
      <c r="AR5" s="20"/>
      <c r="AS5" s="68"/>
      <c r="AT5" s="16"/>
      <c r="AU5" s="17">
        <v>3</v>
      </c>
      <c r="AV5" s="22" t="s">
        <v>113</v>
      </c>
      <c r="AW5" s="18" t="s">
        <v>200</v>
      </c>
      <c r="AX5" s="18">
        <v>2</v>
      </c>
      <c r="AY5" s="19">
        <f>IF(ISBLANK(AV5),0,IF(ISERROR(VLOOKUP(AV5,Menu!$A$3:$L$5000,10,FALSE)),0,IF(AW5="M",VLOOKUP(AV5,Menu!$A$3:$L$57,10,FALSE)*AX5,VLOOKUP(AV5,Menu!$A$3:$L$57,12,FALSE)*AX5)))</f>
        <v>44000</v>
      </c>
      <c r="AZ5" s="19">
        <f>-IF(ISBLANK(BA5),0,IF(ISERROR(VLOOKUP(BA5,MaKhuyenMai!$B$4:$H$5001,7,FALSE)),0,IF(AND(VLOOKUP(BA5,MaKhuyenMai!$B$4:$K$5001,8,FALSE)&lt;=$F$24,VLOOKUP(BA5,MaKhuyenMai!$B$4:$L$18,3,FALSE)="x",VLOOKUP(BA5,MaKhuyenMai!$B$4:$L$18,11,FALSE)="x"),VLOOKUP(BA5,MaKhuyenMai!$B$4:$H$5001,7,FALSE)*AY5,0)))</f>
        <v>-4400</v>
      </c>
      <c r="BA5" s="20" t="s">
        <v>18</v>
      </c>
      <c r="BB5" s="68"/>
      <c r="BC5" s="16"/>
      <c r="BD5" s="17">
        <v>3</v>
      </c>
      <c r="BE5" s="22" t="s">
        <v>105</v>
      </c>
      <c r="BF5" s="18" t="s">
        <v>201</v>
      </c>
      <c r="BG5" s="18">
        <v>1</v>
      </c>
      <c r="BH5" s="19">
        <f>IF(ISBLANK(BE5),0,IF(ISERROR(VLOOKUP(BE5,Menu!$A$3:$L$5000,10,FALSE)),0,IF(BF5="M",VLOOKUP(BE5,Menu!$A$3:$L$57,10,FALSE)*BG5,VLOOKUP(BE5,Menu!$A$3:$L$57,12,FALSE)*BG5)))</f>
        <v>33000</v>
      </c>
      <c r="BI5" s="19">
        <f>-IF(ISBLANK(BJ5),0,IF(ISERROR(VLOOKUP(BJ5,MaKhuyenMai!$B$4:$H$5001,7,FALSE)),0,IF(AND(VLOOKUP(BJ5,MaKhuyenMai!$B$4:$K$5001,8,FALSE)&lt;=$F$24,VLOOKUP(BJ5,MaKhuyenMai!$B$4:$L$18,3,FALSE)="x",VLOOKUP(BJ5,MaKhuyenMai!$B$4:$L$18,11,FALSE)="x"),VLOOKUP(BJ5,MaKhuyenMai!$B$4:$H$5001,7,FALSE)*BH5,0)))</f>
        <v>0</v>
      </c>
      <c r="BJ5" s="20"/>
      <c r="BK5" s="68"/>
      <c r="BL5" s="16"/>
      <c r="BM5" s="17">
        <v>3</v>
      </c>
      <c r="BN5" s="22" t="s">
        <v>105</v>
      </c>
      <c r="BO5" s="18" t="s">
        <v>201</v>
      </c>
      <c r="BP5" s="18">
        <v>1</v>
      </c>
      <c r="BQ5" s="19">
        <f>IF(ISBLANK(BN5),0,IF(ISERROR(VLOOKUP(BN5,Menu!$A$3:$L$5000,10,FALSE)),0,IF(BO5="M",VLOOKUP(BN5,Menu!$A$3:$L$57,10,FALSE)*BP5,VLOOKUP(BN5,Menu!$A$3:$L$57,12,FALSE)*BP5)))</f>
        <v>33000</v>
      </c>
      <c r="BR5" s="19">
        <f>-IF(ISBLANK(BS5),0,IF(ISERROR(VLOOKUP(BS5,MaKhuyenMai!$B$4:$H$5001,7,FALSE)),0,IF(AND(VLOOKUP(BS5,MaKhuyenMai!$B$4:$K$5001,8,FALSE)&lt;=$F$24,VLOOKUP(BS5,MaKhuyenMai!$B$4:$L$18,3,FALSE)="x",VLOOKUP(BS5,MaKhuyenMai!$B$4:$L$18,11,FALSE)="x"),VLOOKUP(BS5,MaKhuyenMai!$B$4:$H$5001,7,FALSE)*BQ5,0)))</f>
        <v>0</v>
      </c>
      <c r="BS5" s="20"/>
      <c r="BT5" s="68"/>
      <c r="BU5" s="16"/>
      <c r="BV5" s="17">
        <v>3</v>
      </c>
      <c r="BW5" s="22" t="s">
        <v>113</v>
      </c>
      <c r="BX5" s="18" t="s">
        <v>200</v>
      </c>
      <c r="BY5" s="18">
        <v>1</v>
      </c>
      <c r="BZ5" s="19">
        <f>IF(ISBLANK(BW5),0,IF(ISERROR(VLOOKUP(BW5,Menu!$A$3:$L$5000,10,FALSE)),0,IF(BX5="M",VLOOKUP(BW5,Menu!$A$3:$L$57,10,FALSE)*BY5,VLOOKUP(BW5,Menu!$A$3:$L$57,12,FALSE)*BY5)))</f>
        <v>22000</v>
      </c>
      <c r="CA5" s="19">
        <f>-IF(ISBLANK(CB5),0,IF(ISERROR(VLOOKUP(CB5,MaKhuyenMai!$B$4:$H$5001,7,FALSE)),0,IF(AND(VLOOKUP(CB5,MaKhuyenMai!$B$4:$K$5001,8,FALSE)&lt;=$F$24,VLOOKUP(CB5,MaKhuyenMai!$B$4:$L$18,3,FALSE)="x",VLOOKUP(CB5,MaKhuyenMai!$B$4:$L$18,11,FALSE)="x"),VLOOKUP(CB5,MaKhuyenMai!$B$4:$H$5001,7,FALSE)*BZ5,0)))</f>
        <v>-2200</v>
      </c>
      <c r="CB5" s="20" t="s">
        <v>18</v>
      </c>
      <c r="CC5" s="68"/>
      <c r="CD5" s="16"/>
      <c r="CE5" s="17">
        <v>3</v>
      </c>
      <c r="CF5" s="22" t="s">
        <v>105</v>
      </c>
      <c r="CG5" s="18" t="s">
        <v>201</v>
      </c>
      <c r="CH5" s="18">
        <v>1</v>
      </c>
      <c r="CI5" s="19">
        <f>IF(ISBLANK(CF5),0,IF(ISERROR(VLOOKUP(CF5,Menu!$A$3:$L$5000,10,FALSE)),0,IF(CG5="M",VLOOKUP(CF5,Menu!$A$3:$L$57,10,FALSE)*CH5,VLOOKUP(CF5,Menu!$A$3:$L$57,12,FALSE)*CH5)))</f>
        <v>33000</v>
      </c>
      <c r="CJ5" s="19">
        <f>-IF(ISBLANK(CK5),0,IF(ISERROR(VLOOKUP(CK5,MaKhuyenMai!$B$4:$H$5001,7,FALSE)),0,IF(AND(VLOOKUP(CK5,MaKhuyenMai!$B$4:$K$5001,8,FALSE)&lt;=$F$24,VLOOKUP(CK5,MaKhuyenMai!$B$4:$L$18,3,FALSE)="x",VLOOKUP(CK5,MaKhuyenMai!$B$4:$L$18,11,FALSE)="x"),VLOOKUP(CK5,MaKhuyenMai!$B$4:$H$5001,7,FALSE)*CI5,0)))</f>
        <v>-3300</v>
      </c>
      <c r="CK5" s="20" t="s">
        <v>18</v>
      </c>
      <c r="CL5" s="68"/>
      <c r="CM5" s="16"/>
      <c r="CN5" s="17">
        <v>3</v>
      </c>
      <c r="CO5" s="22" t="s">
        <v>105</v>
      </c>
      <c r="CP5" s="18" t="s">
        <v>201</v>
      </c>
      <c r="CQ5" s="18">
        <v>1</v>
      </c>
      <c r="CR5" s="19">
        <f>IF(ISBLANK(CO5),0,IF(ISERROR(VLOOKUP(CO5,Menu!$A$3:$L$5000,10,FALSE)),0,IF(CP5="M",VLOOKUP(CO5,Menu!$A$3:$L$57,10,FALSE)*CQ5,VLOOKUP(CO5,Menu!$A$3:$L$57,12,FALSE)*CQ5)))</f>
        <v>33000</v>
      </c>
      <c r="CS5" s="19">
        <f>-IF(ISBLANK(CT5),0,IF(ISERROR(VLOOKUP(CT5,MaKhuyenMai!$B$4:$H$5001,7,FALSE)),0,IF(AND(VLOOKUP(CT5,MaKhuyenMai!$B$4:$K$5001,8,FALSE)&lt;=$F$24,VLOOKUP(CT5,MaKhuyenMai!$B$4:$L$18,3,FALSE)="x",VLOOKUP(CT5,MaKhuyenMai!$B$4:$L$18,11,FALSE)="x"),VLOOKUP(CT5,MaKhuyenMai!$B$4:$H$5001,7,FALSE)*CR5,0)))</f>
        <v>0</v>
      </c>
      <c r="CT5" s="20"/>
      <c r="CU5" s="68"/>
      <c r="CV5" s="16"/>
      <c r="CW5" s="17">
        <v>3</v>
      </c>
      <c r="CX5" s="21" t="s">
        <v>82</v>
      </c>
      <c r="CY5" s="21" t="s">
        <v>200</v>
      </c>
      <c r="CZ5" s="21">
        <v>1</v>
      </c>
      <c r="DA5" s="19">
        <f>IF(ISBLANK(CX5),0,IF(ISERROR(VLOOKUP(CX5,Menu!$A$3:$L$5000,10,FALSE)),0,IF(CY5="M",VLOOKUP(CX5,Menu!$A$3:$L$57,10,FALSE)*CZ5,VLOOKUP(CX5,Menu!$A$3:$L$57,12,FALSE)*CZ5)))</f>
        <v>18000</v>
      </c>
      <c r="DB5" s="19">
        <f>-IF(ISBLANK(DC5),0,IF(ISERROR(VLOOKUP(DC5,MaKhuyenMai!$B$4:$H$5001,7,FALSE)),0,IF(AND(VLOOKUP(DC5,MaKhuyenMai!$B$4:$K$5001,8,FALSE)&lt;=$F$24,VLOOKUP(DC5,MaKhuyenMai!$B$4:$L$18,3,FALSE)="x",VLOOKUP(DC5,MaKhuyenMai!$B$4:$L$18,11,FALSE)="x"),VLOOKUP(DC5,MaKhuyenMai!$B$4:$H$5001,7,FALSE)*DA5,0)))</f>
        <v>-1800</v>
      </c>
      <c r="DC5" s="20" t="s">
        <v>18</v>
      </c>
      <c r="DD5" s="68"/>
      <c r="DE5" s="16"/>
      <c r="DF5" s="17">
        <v>3</v>
      </c>
      <c r="DG5" s="21" t="s">
        <v>82</v>
      </c>
      <c r="DH5" s="21" t="s">
        <v>200</v>
      </c>
      <c r="DI5" s="21">
        <v>1</v>
      </c>
      <c r="DJ5" s="19">
        <f>IF(ISBLANK(DG5),0,IF(ISERROR(VLOOKUP(DG5,Menu!$A$3:$L$5000,10,FALSE)),0,IF(DH5="M",VLOOKUP(DG5,Menu!$A$3:$L$57,10,FALSE)*DI5,VLOOKUP(DG5,Menu!$A$3:$L$57,12,FALSE)*DI5)))</f>
        <v>18000</v>
      </c>
      <c r="DK5" s="19">
        <f>-IF(ISBLANK(DL5),0,IF(ISERROR(VLOOKUP(DL5,MaKhuyenMai!$B$4:$H$5001,7,FALSE)),0,IF(AND(VLOOKUP(DL5,MaKhuyenMai!$B$4:$K$5001,8,FALSE)&lt;=$F$24,VLOOKUP(DL5,MaKhuyenMai!$B$4:$L$18,3,FALSE)="x",VLOOKUP(DL5,MaKhuyenMai!$B$4:$L$18,11,FALSE)="x"),VLOOKUP(DL5,MaKhuyenMai!$B$4:$H$5001,7,FALSE)*DJ5,0)))</f>
        <v>-1800</v>
      </c>
      <c r="DL5" s="20" t="s">
        <v>18</v>
      </c>
      <c r="DM5" s="68"/>
      <c r="DN5" s="16"/>
      <c r="DO5" s="17">
        <v>3</v>
      </c>
      <c r="DP5" s="22" t="s">
        <v>105</v>
      </c>
      <c r="DQ5" s="18" t="s">
        <v>201</v>
      </c>
      <c r="DR5" s="18">
        <v>1</v>
      </c>
      <c r="DS5" s="19">
        <f>IF(ISBLANK(DP5),0,IF(ISERROR(VLOOKUP(DP5,Menu!$A$3:$L$5000,10,FALSE)),0,IF(DQ5="M",VLOOKUP(DP5,Menu!$A$3:$L$57,10,FALSE)*DR5,VLOOKUP(DP5,Menu!$A$3:$L$57,12,FALSE)*DR5)))</f>
        <v>33000</v>
      </c>
      <c r="DT5" s="19">
        <f>-IF(ISBLANK(DU5),0,IF(ISERROR(VLOOKUP(DU5,MaKhuyenMai!$B$4:$H$5001,7,FALSE)),0,IF(AND(VLOOKUP(DU5,MaKhuyenMai!$B$4:$K$5001,8,FALSE)&lt;=$F$24,VLOOKUP(DU5,MaKhuyenMai!$B$4:$L$18,3,FALSE)="x",VLOOKUP(DU5,MaKhuyenMai!$B$4:$L$18,11,FALSE)="x"),VLOOKUP(DU5,MaKhuyenMai!$B$4:$H$5001,7,FALSE)*DS5,0)))</f>
        <v>0</v>
      </c>
      <c r="DU5" s="20"/>
      <c r="DV5" s="68"/>
      <c r="DW5" s="16"/>
      <c r="DX5" s="17">
        <v>3</v>
      </c>
      <c r="DY5" s="22" t="s">
        <v>113</v>
      </c>
      <c r="DZ5" s="18" t="s">
        <v>201</v>
      </c>
      <c r="EA5" s="18">
        <v>1</v>
      </c>
      <c r="EB5" s="19">
        <f>IF(ISBLANK(DY5),0,IF(ISERROR(VLOOKUP(DY5,Menu!$A$3:$L$5000,10,FALSE)),0,IF(DZ5="M",VLOOKUP(DY5,Menu!$A$3:$L$57,10,FALSE)*EA5,VLOOKUP(DY5,Menu!$A$3:$L$57,12,FALSE)*EA5)))</f>
        <v>30000</v>
      </c>
      <c r="EC5" s="19">
        <f>-IF(ISBLANK(ED5),0,IF(ISERROR(VLOOKUP(ED5,MaKhuyenMai!$B$4:$H$5001,7,FALSE)),0,IF(AND(VLOOKUP(ED5,MaKhuyenMai!$B$4:$K$5001,8,FALSE)&lt;=$F$24,VLOOKUP(ED5,MaKhuyenMai!$B$4:$L$18,3,FALSE)="x",VLOOKUP(ED5,MaKhuyenMai!$B$4:$L$18,11,FALSE)="x"),VLOOKUP(ED5,MaKhuyenMai!$B$4:$H$5001,7,FALSE)*EB5,0)))</f>
        <v>-3000</v>
      </c>
      <c r="ED5" s="20" t="s">
        <v>18</v>
      </c>
      <c r="EE5" s="68"/>
      <c r="EF5" s="16"/>
      <c r="EG5" s="17">
        <v>3</v>
      </c>
      <c r="EH5" s="22" t="s">
        <v>127</v>
      </c>
      <c r="EI5" s="18" t="s">
        <v>201</v>
      </c>
      <c r="EJ5" s="18">
        <v>1</v>
      </c>
      <c r="EK5" s="19">
        <f>IF(ISBLANK(EH5),0,IF(ISERROR(VLOOKUP(EH5,Menu!$A$3:$L$5000,10,FALSE)),0,IF(EI5="M",VLOOKUP(EH5,Menu!$A$3:$L$57,10,FALSE)*EJ5,VLOOKUP(EH5,Menu!$A$3:$L$57,12,FALSE)*EJ5)))</f>
        <v>49000</v>
      </c>
      <c r="EL5" s="19">
        <f>-IF(ISBLANK(EM5),0,IF(ISERROR(VLOOKUP(EM5,MaKhuyenMai!$B$4:$H$5001,7,FALSE)),0,IF(AND(VLOOKUP(EM5,MaKhuyenMai!$B$4:$K$5001,8,FALSE)&lt;=$F$24,VLOOKUP(EM5,MaKhuyenMai!$B$4:$L$18,3,FALSE)="x",VLOOKUP(EM5,MaKhuyenMai!$B$4:$L$18,11,FALSE)="x"),VLOOKUP(EM5,MaKhuyenMai!$B$4:$H$5001,7,FALSE)*EK5,0)))</f>
        <v>0</v>
      </c>
      <c r="EM5" s="20"/>
      <c r="EN5" s="68"/>
      <c r="EO5" s="16"/>
      <c r="EP5" s="17">
        <v>3</v>
      </c>
      <c r="EQ5" s="22" t="s">
        <v>108</v>
      </c>
      <c r="ER5" s="18" t="s">
        <v>200</v>
      </c>
      <c r="ES5" s="18">
        <v>1</v>
      </c>
      <c r="ET5" s="19">
        <f>IF(ISBLANK(EQ5),0,IF(ISERROR(VLOOKUP(EQ5,Menu!$A$3:$L$5000,10,FALSE)),0,IF(ER5="M",VLOOKUP(EQ5,Menu!$A$3:$L$57,10,FALSE)*ES5,VLOOKUP(EQ5,Menu!$A$3:$L$57,12,FALSE)*ES5)))</f>
        <v>12000</v>
      </c>
      <c r="EU5" s="19">
        <f>-IF(ISBLANK(EV5),0,IF(ISERROR(VLOOKUP(EV5,MaKhuyenMai!$B$4:$H$5001,7,FALSE)),0,IF(AND(VLOOKUP(EV5,MaKhuyenMai!$B$4:$K$5001,8,FALSE)&lt;=$F$24,VLOOKUP(EV5,MaKhuyenMai!$B$4:$L$18,3,FALSE)="x",VLOOKUP(EV5,MaKhuyenMai!$B$4:$L$18,11,FALSE)="x"),VLOOKUP(EV5,MaKhuyenMai!$B$4:$H$5001,7,FALSE)*ET5,0)))</f>
        <v>0</v>
      </c>
      <c r="EV5" s="20"/>
      <c r="EW5" s="68"/>
      <c r="EX5" s="16"/>
      <c r="EY5" s="17">
        <v>3</v>
      </c>
      <c r="EZ5" s="22" t="s">
        <v>105</v>
      </c>
      <c r="FA5" s="18" t="s">
        <v>201</v>
      </c>
      <c r="FB5" s="18">
        <v>1</v>
      </c>
      <c r="FC5" s="19">
        <f>IF(ISBLANK(EZ5),0,IF(ISERROR(VLOOKUP(EZ5,Menu!$A$3:$L$5000,10,FALSE)),0,IF(FA5="M",VLOOKUP(EZ5,Menu!$A$3:$L$57,10,FALSE)*FB5,VLOOKUP(EZ5,Menu!$A$3:$L$57,12,FALSE)*FB5)))</f>
        <v>33000</v>
      </c>
      <c r="FD5" s="19">
        <f>-IF(ISBLANK(FE5),0,IF(ISERROR(VLOOKUP(FE5,MaKhuyenMai!$B$4:$H$5001,7,FALSE)),0,IF(AND(VLOOKUP(FE5,MaKhuyenMai!$B$4:$K$5001,8,FALSE)&lt;=$F$24,VLOOKUP(FE5,MaKhuyenMai!$B$4:$L$18,3,FALSE)="x",VLOOKUP(FE5,MaKhuyenMai!$B$4:$L$18,11,FALSE)="x"),VLOOKUP(FE5,MaKhuyenMai!$B$4:$H$5001,7,FALSE)*FC5,0)))</f>
        <v>-3300</v>
      </c>
      <c r="FE5" s="20" t="s">
        <v>18</v>
      </c>
      <c r="FF5" s="68"/>
      <c r="FG5" s="16"/>
      <c r="FH5" s="17">
        <v>3</v>
      </c>
      <c r="FI5" s="22" t="s">
        <v>105</v>
      </c>
      <c r="FJ5" s="18" t="s">
        <v>200</v>
      </c>
      <c r="FK5" s="18">
        <v>1</v>
      </c>
      <c r="FL5" s="19">
        <f>IF(ISBLANK(FI5),0,IF(ISERROR(VLOOKUP(FI5,Menu!$A$3:$L$5000,10,FALSE)),0,IF(FJ5="M",VLOOKUP(FI5,Menu!$A$3:$L$57,10,FALSE)*FK5,VLOOKUP(FI5,Menu!$A$3:$L$57,12,FALSE)*FK5)))</f>
        <v>25000</v>
      </c>
      <c r="FM5" s="19">
        <f>-IF(ISBLANK(FN5),0,IF(ISERROR(VLOOKUP(FN5,MaKhuyenMai!$B$4:$H$5001,7,FALSE)),0,IF(AND(VLOOKUP(FN5,MaKhuyenMai!$B$4:$K$5001,8,FALSE)&lt;=$F$24,VLOOKUP(FN5,MaKhuyenMai!$B$4:$L$18,3,FALSE)="x",VLOOKUP(FN5,MaKhuyenMai!$B$4:$L$18,11,FALSE)="x"),VLOOKUP(FN5,MaKhuyenMai!$B$4:$H$5001,7,FALSE)*FL5,0)))</f>
        <v>0</v>
      </c>
      <c r="FN5" s="20"/>
      <c r="FO5" s="68"/>
      <c r="FP5" s="16"/>
      <c r="FQ5" s="17">
        <v>3</v>
      </c>
      <c r="FR5" s="22" t="s">
        <v>105</v>
      </c>
      <c r="FS5" s="18" t="s">
        <v>200</v>
      </c>
      <c r="FT5" s="18">
        <v>1</v>
      </c>
      <c r="FU5" s="19">
        <f>IF(ISBLANK(FR5),0,IF(ISERROR(VLOOKUP(FR5,Menu!$A$3:$L$5000,10,FALSE)),0,IF(FS5="M",VLOOKUP(FR5,Menu!$A$3:$L$57,10,FALSE)*FT5,VLOOKUP(FR5,Menu!$A$3:$L$57,12,FALSE)*FT5)))</f>
        <v>25000</v>
      </c>
      <c r="FV5" s="19">
        <f>-IF(ISBLANK(FW5),0,IF(ISERROR(VLOOKUP(FW5,MaKhuyenMai!$B$4:$H$5001,7,FALSE)),0,IF(AND(VLOOKUP(FW5,MaKhuyenMai!$B$4:$K$5001,8,FALSE)&lt;=$F$24,VLOOKUP(FW5,MaKhuyenMai!$B$4:$L$18,3,FALSE)="x",VLOOKUP(FW5,MaKhuyenMai!$B$4:$L$18,11,FALSE)="x"),VLOOKUP(FW5,MaKhuyenMai!$B$4:$H$5001,7,FALSE)*FU5,0)))</f>
        <v>0</v>
      </c>
      <c r="FW5" s="20"/>
      <c r="FX5" s="68"/>
      <c r="FY5" s="16"/>
      <c r="FZ5" s="17">
        <v>3</v>
      </c>
      <c r="GA5" s="21" t="s">
        <v>82</v>
      </c>
      <c r="GB5" s="21" t="s">
        <v>200</v>
      </c>
      <c r="GC5" s="21">
        <v>1</v>
      </c>
      <c r="GD5" s="19">
        <f>IF(ISBLANK(GA5),0,IF(ISERROR(VLOOKUP(GA5,Menu!$A$3:$L$5000,10,FALSE)),0,IF(GB5="M",VLOOKUP(GA5,Menu!$A$3:$L$57,10,FALSE)*GC5,VLOOKUP(GA5,Menu!$A$3:$L$57,12,FALSE)*GC5)))</f>
        <v>18000</v>
      </c>
      <c r="GE5" s="19">
        <f>-IF(ISBLANK(GF5),0,IF(ISERROR(VLOOKUP(GF5,MaKhuyenMai!$B$4:$H$5001,7,FALSE)),0,IF(AND(VLOOKUP(GF5,MaKhuyenMai!$B$4:$K$5001,8,FALSE)&lt;=$F$24,VLOOKUP(GF5,MaKhuyenMai!$B$4:$L$18,3,FALSE)="x",VLOOKUP(GF5,MaKhuyenMai!$B$4:$L$18,11,FALSE)="x"),VLOOKUP(GF5,MaKhuyenMai!$B$4:$H$5001,7,FALSE)*GD5,0)))</f>
        <v>-1800</v>
      </c>
      <c r="GF5" s="20" t="s">
        <v>18</v>
      </c>
      <c r="GG5" s="68"/>
      <c r="GH5" s="16"/>
      <c r="GI5" s="17">
        <v>3</v>
      </c>
      <c r="GJ5" s="22" t="s">
        <v>105</v>
      </c>
      <c r="GK5" s="18" t="s">
        <v>201</v>
      </c>
      <c r="GL5" s="18">
        <v>1</v>
      </c>
      <c r="GM5" s="19">
        <f>IF(ISBLANK(GJ5),0,IF(ISERROR(VLOOKUP(GJ5,Menu!$A$3:$L$5000,10,FALSE)),0,IF(GK5="M",VLOOKUP(GJ5,Menu!$A$3:$L$57,10,FALSE)*GL5,VLOOKUP(GJ5,Menu!$A$3:$L$57,12,FALSE)*GL5)))</f>
        <v>33000</v>
      </c>
      <c r="GN5" s="19">
        <f>-IF(ISBLANK(GO5),0,IF(ISERROR(VLOOKUP(GO5,MaKhuyenMai!$B$4:$H$5001,7,FALSE)),0,IF(AND(VLOOKUP(GO5,MaKhuyenMai!$B$4:$K$5001,8,FALSE)&lt;=$F$24,VLOOKUP(GO5,MaKhuyenMai!$B$4:$L$18,3,FALSE)="x",VLOOKUP(GO5,MaKhuyenMai!$B$4:$L$18,11,FALSE)="x"),VLOOKUP(GO5,MaKhuyenMai!$B$4:$H$5001,7,FALSE)*GM5,0)))</f>
        <v>0</v>
      </c>
      <c r="GO5" s="20"/>
      <c r="GP5" s="68"/>
      <c r="GQ5" s="16"/>
      <c r="GR5" s="17">
        <v>3</v>
      </c>
      <c r="GS5" s="22" t="s">
        <v>105</v>
      </c>
      <c r="GT5" s="18" t="s">
        <v>201</v>
      </c>
      <c r="GU5" s="18">
        <v>1</v>
      </c>
      <c r="GV5" s="19">
        <f>IF(ISBLANK(GS5),0,IF(ISERROR(VLOOKUP(GS5,Menu!$A$3:$L$5000,10,FALSE)),0,IF(GT5="M",VLOOKUP(GS5,Menu!$A$3:$L$57,10,FALSE)*GU5,VLOOKUP(GS5,Menu!$A$3:$L$57,12,FALSE)*GU5)))</f>
        <v>33000</v>
      </c>
      <c r="GW5" s="19">
        <f>-IF(ISBLANK(GX5),0,IF(ISERROR(VLOOKUP(GX5,MaKhuyenMai!$B$4:$H$5001,7,FALSE)),0,IF(AND(VLOOKUP(GX5,MaKhuyenMai!$B$4:$K$5001,8,FALSE)&lt;=$F$24,VLOOKUP(GX5,MaKhuyenMai!$B$4:$L$18,3,FALSE)="x",VLOOKUP(GX5,MaKhuyenMai!$B$4:$L$18,11,FALSE)="x"),VLOOKUP(GX5,MaKhuyenMai!$B$4:$H$5001,7,FALSE)*GV5,0)))</f>
        <v>0</v>
      </c>
      <c r="GX5" s="20"/>
      <c r="GY5" s="68"/>
      <c r="GZ5" s="16"/>
      <c r="HA5" s="17">
        <v>3</v>
      </c>
      <c r="HB5" s="22" t="s">
        <v>105</v>
      </c>
      <c r="HC5" s="18" t="s">
        <v>201</v>
      </c>
      <c r="HD5" s="18">
        <v>1</v>
      </c>
      <c r="HE5" s="19">
        <f>IF(ISBLANK(HB5),0,IF(ISERROR(VLOOKUP(HB5,Menu!$A$3:$L$5000,10,FALSE)),0,IF(HC5="M",VLOOKUP(HB5,Menu!$A$3:$L$57,10,FALSE)*HD5,VLOOKUP(HB5,Menu!$A$3:$L$57,12,FALSE)*HD5)))</f>
        <v>33000</v>
      </c>
      <c r="HF5" s="19">
        <f>-IF(ISBLANK(HG5),0,IF(ISERROR(VLOOKUP(HG5,MaKhuyenMai!$B$4:$H$5001,7,FALSE)),0,IF(AND(VLOOKUP(HG5,MaKhuyenMai!$B$4:$K$5001,8,FALSE)&lt;=$F$24,VLOOKUP(HG5,MaKhuyenMai!$B$4:$L$18,3,FALSE)="x",VLOOKUP(HG5,MaKhuyenMai!$B$4:$L$18,11,FALSE)="x"),VLOOKUP(HG5,MaKhuyenMai!$B$4:$H$5001,7,FALSE)*HE5,0)))</f>
        <v>0</v>
      </c>
      <c r="HG5" s="20"/>
      <c r="HH5" s="68"/>
      <c r="HI5" s="16"/>
      <c r="HJ5" s="17">
        <v>3</v>
      </c>
      <c r="HK5" s="22" t="s">
        <v>105</v>
      </c>
      <c r="HL5" s="18" t="s">
        <v>201</v>
      </c>
      <c r="HM5" s="18">
        <v>1</v>
      </c>
      <c r="HN5" s="19">
        <f>IF(ISBLANK(HK5),0,IF(ISERROR(VLOOKUP(HK5,Menu!$A$3:$L$5000,10,FALSE)),0,IF(HL5="M",VLOOKUP(HK5,Menu!$A$3:$L$57,10,FALSE)*HM5,VLOOKUP(HK5,Menu!$A$3:$L$57,12,FALSE)*HM5)))</f>
        <v>33000</v>
      </c>
      <c r="HO5" s="19">
        <f>-IF(ISBLANK(HP5),0,IF(ISERROR(VLOOKUP(HP5,MaKhuyenMai!$B$4:$H$5001,7,FALSE)),0,IF(AND(VLOOKUP(HP5,MaKhuyenMai!$B$4:$K$5001,8,FALSE)&lt;=$F$24,VLOOKUP(HP5,MaKhuyenMai!$B$4:$L$18,3,FALSE)="x",VLOOKUP(HP5,MaKhuyenMai!$B$4:$L$18,11,FALSE)="x"),VLOOKUP(HP5,MaKhuyenMai!$B$4:$H$5001,7,FALSE)*HN5,0)))</f>
        <v>0</v>
      </c>
      <c r="HP5" s="20"/>
      <c r="HQ5" s="68"/>
      <c r="HR5" s="16"/>
      <c r="HS5" s="17">
        <v>3</v>
      </c>
      <c r="HT5" s="22" t="s">
        <v>131</v>
      </c>
      <c r="HU5" s="18" t="s">
        <v>201</v>
      </c>
      <c r="HV5" s="18">
        <v>1</v>
      </c>
      <c r="HW5" s="19">
        <f>IF(ISBLANK(HT5),0,IF(ISERROR(VLOOKUP(HT5,Menu!$A$3:$L$5000,10,FALSE)),0,IF(HU5="M",VLOOKUP(HT5,Menu!$A$3:$L$57,10,FALSE)*HV5,VLOOKUP(HT5,Menu!$A$3:$L$57,12,FALSE)*HV5)))</f>
        <v>49000</v>
      </c>
      <c r="HX5" s="19">
        <f>-IF(ISBLANK(HY5),0,IF(ISERROR(VLOOKUP(HY5,MaKhuyenMai!$B$4:$H$5001,7,FALSE)),0,IF(AND(VLOOKUP(HY5,MaKhuyenMai!$B$4:$K$5001,8,FALSE)&lt;=$F$24,VLOOKUP(HY5,MaKhuyenMai!$B$4:$L$18,3,FALSE)="x",VLOOKUP(HY5,MaKhuyenMai!$B$4:$L$18,11,FALSE)="x"),VLOOKUP(HY5,MaKhuyenMai!$B$4:$H$5001,7,FALSE)*HW5,0)))</f>
        <v>-4900</v>
      </c>
      <c r="HY5" s="20" t="s">
        <v>18</v>
      </c>
      <c r="HZ5" s="68"/>
      <c r="IA5" s="16"/>
      <c r="IB5" s="17">
        <v>3</v>
      </c>
      <c r="IC5" s="22" t="s">
        <v>101</v>
      </c>
      <c r="ID5" s="18" t="s">
        <v>201</v>
      </c>
      <c r="IE5" s="18">
        <v>1</v>
      </c>
      <c r="IF5" s="19">
        <f>IF(ISBLANK(IC5),0,IF(ISERROR(VLOOKUP(IC5,Menu!$A$3:$L$5000,10,FALSE)),0,IF(ID5="M",VLOOKUP(IC5,Menu!$A$3:$L$57,10,FALSE)*IE5,VLOOKUP(IC5,Menu!$A$3:$L$57,12,FALSE)*IE5)))</f>
        <v>49000</v>
      </c>
      <c r="IG5" s="19">
        <f>-IF(ISBLANK(IH5),0,IF(ISERROR(VLOOKUP(IH5,MaKhuyenMai!$B$4:$H$5001,7,FALSE)),0,IF(AND(VLOOKUP(IH5,MaKhuyenMai!$B$4:$K$5001,8,FALSE)&lt;=$F$24,VLOOKUP(IH5,MaKhuyenMai!$B$4:$L$18,3,FALSE)="x",VLOOKUP(IH5,MaKhuyenMai!$B$4:$L$18,11,FALSE)="x"),VLOOKUP(IH5,MaKhuyenMai!$B$4:$H$5001,7,FALSE)*IF5,0)))</f>
        <v>0</v>
      </c>
      <c r="IH5" s="20"/>
      <c r="II5" s="68"/>
      <c r="IJ5" s="16"/>
      <c r="IK5" s="17">
        <v>3</v>
      </c>
      <c r="IL5" s="22" t="s">
        <v>105</v>
      </c>
      <c r="IM5" s="18" t="s">
        <v>201</v>
      </c>
      <c r="IN5" s="18">
        <v>1</v>
      </c>
      <c r="IO5" s="19">
        <f>IF(ISBLANK(IL5),0,IF(ISERROR(VLOOKUP(IL5,Menu!$A$3:$L$5000,10,FALSE)),0,IF(IM5="M",VLOOKUP(IL5,Menu!$A$3:$L$57,10,FALSE)*IN5,VLOOKUP(IL5,Menu!$A$3:$L$57,12,FALSE)*IN5)))</f>
        <v>33000</v>
      </c>
      <c r="IP5" s="19">
        <f>-IF(ISBLANK(IQ5),0,IF(ISERROR(VLOOKUP(IQ5,MaKhuyenMai!$B$4:$H$5001,7,FALSE)),0,IF(AND(VLOOKUP(IQ5,MaKhuyenMai!$B$4:$K$5001,8,FALSE)&lt;=$F$24,VLOOKUP(IQ5,MaKhuyenMai!$B$4:$L$18,3,FALSE)="x",VLOOKUP(IQ5,MaKhuyenMai!$B$4:$L$18,11,FALSE)="x"),VLOOKUP(IQ5,MaKhuyenMai!$B$4:$H$5001,7,FALSE)*IO5,0)))</f>
        <v>0</v>
      </c>
      <c r="IQ5" s="20"/>
      <c r="IR5" s="68"/>
      <c r="IS5" s="16"/>
      <c r="IT5" s="17">
        <v>3</v>
      </c>
      <c r="IU5" s="22" t="s">
        <v>105</v>
      </c>
      <c r="IV5" s="18" t="s">
        <v>201</v>
      </c>
    </row>
    <row r="6" spans="1:256">
      <c r="A6" s="16"/>
      <c r="B6" s="16">
        <v>4</v>
      </c>
      <c r="C6" s="22" t="s">
        <v>145</v>
      </c>
      <c r="D6" s="18" t="s">
        <v>200</v>
      </c>
      <c r="E6" s="18">
        <v>2</v>
      </c>
      <c r="F6" s="19">
        <f>IF(ISBLANK(C6),0,IF(ISERROR(VLOOKUP(C6,Menu!$A$3:$L$5000,10,FALSE)),0,IF(D6="M",VLOOKUP(C6,Menu!$A$3:$L$57,10,FALSE)*E6,VLOOKUP(C6,Menu!$A$3:$L$57,12,FALSE)*E6)))</f>
        <v>120000</v>
      </c>
      <c r="G6" s="19">
        <f>-IF(ISBLANK(H6),0,IF(ISERROR(VLOOKUP(H6,MaKhuyenMai!$B$4:$H$5001,7,FALSE)),0,IF(AND(VLOOKUP(H6,MaKhuyenMai!$B$4:$K$5001,8,FALSE)&lt;=$F$24,VLOOKUP(H6,MaKhuyenMai!$B$4:$L$18,3,FALSE)="x",VLOOKUP(H6,MaKhuyenMai!$B$4:$L$18,11,FALSE)="x"),VLOOKUP(H6,MaKhuyenMai!$B$4:$H$5001,7,FALSE)*F6,0)))</f>
        <v>0</v>
      </c>
      <c r="I6" s="68"/>
      <c r="J6" s="16"/>
      <c r="K6" s="16">
        <v>4</v>
      </c>
      <c r="L6" s="22" t="s">
        <v>148</v>
      </c>
      <c r="M6" s="18" t="s">
        <v>200</v>
      </c>
      <c r="N6" s="18">
        <v>2</v>
      </c>
      <c r="O6" s="19">
        <f>IF(ISBLANK(L6),0,IF(ISERROR(VLOOKUP(L6,Menu!$A$3:$L$5000,10,FALSE)),0,IF(M6="M",VLOOKUP(L6,Menu!$A$3:$L$57,10,FALSE)*N6,VLOOKUP(L6,Menu!$A$3:$L$57,12,FALSE)*N6)))</f>
        <v>140000</v>
      </c>
      <c r="P6" s="19">
        <f>-IF(ISBLANK(Q6),0,IF(ISERROR(VLOOKUP(Q6,MaKhuyenMai!$B$4:$H$5001,7,FALSE)),0,IF(AND(VLOOKUP(Q6,MaKhuyenMai!$B$4:$K$5001,8,FALSE)&lt;=$F$24,VLOOKUP(Q6,MaKhuyenMai!$B$4:$L$18,3,FALSE)="x",VLOOKUP(Q6,MaKhuyenMai!$B$4:$L$18,11,FALSE)="x"),VLOOKUP(Q6,MaKhuyenMai!$B$4:$H$5001,7,FALSE)*O6,0)))</f>
        <v>0</v>
      </c>
      <c r="Q6" s="20"/>
      <c r="R6" s="68"/>
      <c r="S6" s="16"/>
      <c r="T6" s="16">
        <v>4</v>
      </c>
      <c r="U6" s="22" t="s">
        <v>145</v>
      </c>
      <c r="V6" s="18" t="s">
        <v>200</v>
      </c>
      <c r="W6" s="18">
        <v>2</v>
      </c>
      <c r="X6" s="19">
        <f>IF(ISBLANK(U6),0,IF(ISERROR(VLOOKUP(U6,Menu!$A$3:$L$5000,10,FALSE)),0,IF(V6="M",VLOOKUP(U6,Menu!$A$3:$L$57,10,FALSE)*W6,VLOOKUP(U6,Menu!$A$3:$L$57,12,FALSE)*W6)))</f>
        <v>120000</v>
      </c>
      <c r="Y6" s="19">
        <f>-IF(ISBLANK(Z6),0,IF(ISERROR(VLOOKUP(Z6,MaKhuyenMai!$B$4:$H$5001,7,FALSE)),0,IF(AND(VLOOKUP(Z6,MaKhuyenMai!$B$4:$K$5001,8,FALSE)&lt;=$F$24,VLOOKUP(Z6,MaKhuyenMai!$B$4:$L$18,3,FALSE)="x",VLOOKUP(Z6,MaKhuyenMai!$B$4:$L$18,11,FALSE)="x"),VLOOKUP(Z6,MaKhuyenMai!$B$4:$H$5001,7,FALSE)*X6,0)))</f>
        <v>0</v>
      </c>
      <c r="Z6" s="20"/>
      <c r="AA6" s="68"/>
      <c r="AB6" s="16"/>
      <c r="AC6" s="16">
        <v>4</v>
      </c>
      <c r="AD6" s="22" t="s">
        <v>145</v>
      </c>
      <c r="AE6" s="18" t="s">
        <v>200</v>
      </c>
      <c r="AF6" s="18">
        <v>2</v>
      </c>
      <c r="AG6" s="19">
        <f>IF(ISBLANK(AD6),0,IF(ISERROR(VLOOKUP(AD6,Menu!$A$3:$L$5000,10,FALSE)),0,IF(AE6="M",VLOOKUP(AD6,Menu!$A$3:$L$57,10,FALSE)*AF6,VLOOKUP(AD6,Menu!$A$3:$L$57,12,FALSE)*AF6)))</f>
        <v>120000</v>
      </c>
      <c r="AH6" s="19">
        <f>-IF(ISBLANK(AI6),0,IF(ISERROR(VLOOKUP(AI6,MaKhuyenMai!$B$4:$H$5001,7,FALSE)),0,IF(AND(VLOOKUP(AI6,MaKhuyenMai!$B$4:$K$5001,8,FALSE)&lt;=$F$24,VLOOKUP(AI6,MaKhuyenMai!$B$4:$L$18,3,FALSE)="x",VLOOKUP(AI6,MaKhuyenMai!$B$4:$L$18,11,FALSE)="x"),VLOOKUP(AI6,MaKhuyenMai!$B$4:$H$5001,7,FALSE)*AG6,0)))</f>
        <v>0</v>
      </c>
      <c r="AI6" s="20"/>
      <c r="AJ6" s="68"/>
      <c r="AK6" s="16"/>
      <c r="AL6" s="16">
        <v>4</v>
      </c>
      <c r="AM6" s="22" t="s">
        <v>145</v>
      </c>
      <c r="AN6" s="18" t="s">
        <v>200</v>
      </c>
      <c r="AO6" s="18">
        <v>2</v>
      </c>
      <c r="AP6" s="19">
        <f>IF(ISBLANK(AM6),0,IF(ISERROR(VLOOKUP(AM6,Menu!$A$3:$L$5000,10,FALSE)),0,IF(AN6="M",VLOOKUP(AM6,Menu!$A$3:$L$57,10,FALSE)*AO6,VLOOKUP(AM6,Menu!$A$3:$L$57,12,FALSE)*AO6)))</f>
        <v>120000</v>
      </c>
      <c r="AQ6" s="19">
        <f>-IF(ISBLANK(AR6),0,IF(ISERROR(VLOOKUP(AR6,MaKhuyenMai!$B$4:$H$5001,7,FALSE)),0,IF(AND(VLOOKUP(AR6,MaKhuyenMai!$B$4:$K$5001,8,FALSE)&lt;=$F$24,VLOOKUP(AR6,MaKhuyenMai!$B$4:$L$18,3,FALSE)="x",VLOOKUP(AR6,MaKhuyenMai!$B$4:$L$18,11,FALSE)="x"),VLOOKUP(AR6,MaKhuyenMai!$B$4:$H$5001,7,FALSE)*AP6,0)))</f>
        <v>0</v>
      </c>
      <c r="AR6" s="20"/>
      <c r="AS6" s="68"/>
      <c r="AT6" s="16"/>
      <c r="AU6" s="16">
        <v>4</v>
      </c>
      <c r="AV6" s="22" t="s">
        <v>98</v>
      </c>
      <c r="AW6" s="18" t="s">
        <v>201</v>
      </c>
      <c r="AX6" s="18">
        <v>2</v>
      </c>
      <c r="AY6" s="19">
        <f>IF(ISBLANK(AV6),0,IF(ISERROR(VLOOKUP(AV6,Menu!$A$3:$L$5000,10,FALSE)),0,IF(AW6="M",VLOOKUP(AV6,Menu!$A$3:$L$57,10,FALSE)*AX6,VLOOKUP(AV6,Menu!$A$3:$L$57,12,FALSE)*AX6)))</f>
        <v>138000</v>
      </c>
      <c r="AZ6" s="19">
        <f>-IF(ISBLANK(BA6),0,IF(ISERROR(VLOOKUP(BA6,MaKhuyenMai!$B$4:$H$5001,7,FALSE)),0,IF(AND(VLOOKUP(BA6,MaKhuyenMai!$B$4:$K$5001,8,FALSE)&lt;=$F$24,VLOOKUP(BA6,MaKhuyenMai!$B$4:$L$18,3,FALSE)="x",VLOOKUP(BA6,MaKhuyenMai!$B$4:$L$18,11,FALSE)="x"),VLOOKUP(BA6,MaKhuyenMai!$B$4:$H$5001,7,FALSE)*AY6,0)))</f>
        <v>-13800</v>
      </c>
      <c r="BA6" s="20" t="s">
        <v>18</v>
      </c>
      <c r="BB6" s="68"/>
      <c r="BC6" s="16"/>
      <c r="BD6" s="16">
        <v>4</v>
      </c>
      <c r="BE6" s="22" t="s">
        <v>145</v>
      </c>
      <c r="BF6" s="18" t="s">
        <v>200</v>
      </c>
      <c r="BG6" s="18">
        <v>2</v>
      </c>
      <c r="BH6" s="19">
        <f>IF(ISBLANK(BE6),0,IF(ISERROR(VLOOKUP(BE6,Menu!$A$3:$L$5000,10,FALSE)),0,IF(BF6="M",VLOOKUP(BE6,Menu!$A$3:$L$57,10,FALSE)*BG6,VLOOKUP(BE6,Menu!$A$3:$L$57,12,FALSE)*BG6)))</f>
        <v>120000</v>
      </c>
      <c r="BI6" s="19">
        <f>-IF(ISBLANK(BJ6),0,IF(ISERROR(VLOOKUP(BJ6,MaKhuyenMai!$B$4:$H$5001,7,FALSE)),0,IF(AND(VLOOKUP(BJ6,MaKhuyenMai!$B$4:$K$5001,8,FALSE)&lt;=$F$24,VLOOKUP(BJ6,MaKhuyenMai!$B$4:$L$18,3,FALSE)="x",VLOOKUP(BJ6,MaKhuyenMai!$B$4:$L$18,11,FALSE)="x"),VLOOKUP(BJ6,MaKhuyenMai!$B$4:$H$5001,7,FALSE)*BH6,0)))</f>
        <v>0</v>
      </c>
      <c r="BJ6" s="20"/>
      <c r="BK6" s="68"/>
      <c r="BL6" s="16"/>
      <c r="BM6" s="16">
        <v>4</v>
      </c>
      <c r="BN6" s="22" t="s">
        <v>156</v>
      </c>
      <c r="BO6" s="18" t="s">
        <v>200</v>
      </c>
      <c r="BP6" s="18">
        <v>2</v>
      </c>
      <c r="BQ6" s="19">
        <f>IF(ISBLANK(BN6),0,IF(ISERROR(VLOOKUP(BN6,Menu!$A$3:$L$5000,10,FALSE)),0,IF(BO6="M",VLOOKUP(BN6,Menu!$A$3:$L$57,10,FALSE)*BP6,VLOOKUP(BN6,Menu!$A$3:$L$57,12,FALSE)*BP6)))</f>
        <v>198000</v>
      </c>
      <c r="BR6" s="19">
        <f>-IF(ISBLANK(BS6),0,IF(ISERROR(VLOOKUP(BS6,MaKhuyenMai!$B$4:$H$5001,7,FALSE)),0,IF(AND(VLOOKUP(BS6,MaKhuyenMai!$B$4:$K$5001,8,FALSE)&lt;=$F$24,VLOOKUP(BS6,MaKhuyenMai!$B$4:$L$18,3,FALSE)="x",VLOOKUP(BS6,MaKhuyenMai!$B$4:$L$18,11,FALSE)="x"),VLOOKUP(BS6,MaKhuyenMai!$B$4:$H$5001,7,FALSE)*BQ6,0)))</f>
        <v>-19800</v>
      </c>
      <c r="BS6" s="20" t="s">
        <v>18</v>
      </c>
      <c r="BT6" s="68"/>
      <c r="BU6" s="16"/>
      <c r="BV6" s="16">
        <v>4</v>
      </c>
      <c r="BW6" s="22" t="s">
        <v>156</v>
      </c>
      <c r="BX6" s="18" t="s">
        <v>200</v>
      </c>
      <c r="BY6" s="18">
        <v>2</v>
      </c>
      <c r="BZ6" s="19">
        <f>IF(ISBLANK(BW6),0,IF(ISERROR(VLOOKUP(BW6,Menu!$A$3:$L$5000,10,FALSE)),0,IF(BX6="M",VLOOKUP(BW6,Menu!$A$3:$L$57,10,FALSE)*BY6,VLOOKUP(BW6,Menu!$A$3:$L$57,12,FALSE)*BY6)))</f>
        <v>198000</v>
      </c>
      <c r="CA6" s="19">
        <f>-IF(ISBLANK(CB6),0,IF(ISERROR(VLOOKUP(CB6,MaKhuyenMai!$B$4:$H$5001,7,FALSE)),0,IF(AND(VLOOKUP(CB6,MaKhuyenMai!$B$4:$K$5001,8,FALSE)&lt;=$F$24,VLOOKUP(CB6,MaKhuyenMai!$B$4:$L$18,3,FALSE)="x",VLOOKUP(CB6,MaKhuyenMai!$B$4:$L$18,11,FALSE)="x"),VLOOKUP(CB6,MaKhuyenMai!$B$4:$H$5001,7,FALSE)*BZ6,0)))</f>
        <v>-19800</v>
      </c>
      <c r="CB6" s="20" t="s">
        <v>18</v>
      </c>
      <c r="CC6" s="68"/>
      <c r="CD6" s="16"/>
      <c r="CE6" s="16">
        <v>4</v>
      </c>
      <c r="CF6" s="22" t="s">
        <v>145</v>
      </c>
      <c r="CG6" s="18" t="s">
        <v>200</v>
      </c>
      <c r="CH6" s="18">
        <v>2</v>
      </c>
      <c r="CI6" s="19">
        <f>IF(ISBLANK(CF6),0,IF(ISERROR(VLOOKUP(CF6,Menu!$A$3:$L$5000,10,FALSE)),0,IF(CG6="M",VLOOKUP(CF6,Menu!$A$3:$L$57,10,FALSE)*CH6,VLOOKUP(CF6,Menu!$A$3:$L$57,12,FALSE)*CH6)))</f>
        <v>120000</v>
      </c>
      <c r="CJ6" s="19">
        <f>-IF(ISBLANK(CK6),0,IF(ISERROR(VLOOKUP(CK6,MaKhuyenMai!$B$4:$H$5001,7,FALSE)),0,IF(AND(VLOOKUP(CK6,MaKhuyenMai!$B$4:$K$5001,8,FALSE)&lt;=$F$24,VLOOKUP(CK6,MaKhuyenMai!$B$4:$L$18,3,FALSE)="x",VLOOKUP(CK6,MaKhuyenMai!$B$4:$L$18,11,FALSE)="x"),VLOOKUP(CK6,MaKhuyenMai!$B$4:$H$5001,7,FALSE)*CI6,0)))</f>
        <v>-12000</v>
      </c>
      <c r="CK6" s="20" t="s">
        <v>18</v>
      </c>
      <c r="CL6" s="68"/>
      <c r="CM6" s="16"/>
      <c r="CN6" s="16">
        <v>4</v>
      </c>
      <c r="CO6" s="22" t="s">
        <v>145</v>
      </c>
      <c r="CP6" s="18" t="s">
        <v>200</v>
      </c>
      <c r="CQ6" s="18">
        <v>2</v>
      </c>
      <c r="CR6" s="19">
        <f>IF(ISBLANK(CO6),0,IF(ISERROR(VLOOKUP(CO6,Menu!$A$3:$L$5000,10,FALSE)),0,IF(CP6="M",VLOOKUP(CO6,Menu!$A$3:$L$57,10,FALSE)*CQ6,VLOOKUP(CO6,Menu!$A$3:$L$57,12,FALSE)*CQ6)))</f>
        <v>120000</v>
      </c>
      <c r="CS6" s="19">
        <f>-IF(ISBLANK(CT6),0,IF(ISERROR(VLOOKUP(CT6,MaKhuyenMai!$B$4:$H$5001,7,FALSE)),0,IF(AND(VLOOKUP(CT6,MaKhuyenMai!$B$4:$K$5001,8,FALSE)&lt;=$F$24,VLOOKUP(CT6,MaKhuyenMai!$B$4:$L$18,3,FALSE)="x",VLOOKUP(CT6,MaKhuyenMai!$B$4:$L$18,11,FALSE)="x"),VLOOKUP(CT6,MaKhuyenMai!$B$4:$H$5001,7,FALSE)*CR6,0)))</f>
        <v>0</v>
      </c>
      <c r="CT6" s="20"/>
      <c r="CU6" s="68"/>
      <c r="CV6" s="16"/>
      <c r="CW6" s="16">
        <v>4</v>
      </c>
      <c r="CX6" s="22" t="s">
        <v>160</v>
      </c>
      <c r="CY6" s="18" t="s">
        <v>200</v>
      </c>
      <c r="CZ6" s="18">
        <v>2</v>
      </c>
      <c r="DA6" s="19">
        <f>IF(ISBLANK(CX6),0,IF(ISERROR(VLOOKUP(CX6,Menu!$A$3:$L$5000,10,FALSE)),0,IF(CY6="M",VLOOKUP(CX6,Menu!$A$3:$L$57,10,FALSE)*CZ6,VLOOKUP(CX6,Menu!$A$3:$L$57,12,FALSE)*CZ6)))</f>
        <v>258000</v>
      </c>
      <c r="DB6" s="19">
        <f>-IF(ISBLANK(DC6),0,IF(ISERROR(VLOOKUP(DC6,MaKhuyenMai!$B$4:$H$5001,7,FALSE)),0,IF(AND(VLOOKUP(DC6,MaKhuyenMai!$B$4:$K$5001,8,FALSE)&lt;=$F$24,VLOOKUP(DC6,MaKhuyenMai!$B$4:$L$18,3,FALSE)="x",VLOOKUP(DC6,MaKhuyenMai!$B$4:$L$18,11,FALSE)="x"),VLOOKUP(DC6,MaKhuyenMai!$B$4:$H$5001,7,FALSE)*DA6,0)))</f>
        <v>-25800</v>
      </c>
      <c r="DC6" s="20" t="s">
        <v>18</v>
      </c>
      <c r="DD6" s="68"/>
      <c r="DE6" s="16"/>
      <c r="DF6" s="16">
        <v>4</v>
      </c>
      <c r="DG6" s="22" t="s">
        <v>162</v>
      </c>
      <c r="DH6" s="18" t="s">
        <v>200</v>
      </c>
      <c r="DI6" s="18">
        <v>2</v>
      </c>
      <c r="DJ6" s="19">
        <f>IF(ISBLANK(DG6),0,IF(ISERROR(VLOOKUP(DG6,Menu!$A$3:$L$5000,10,FALSE)),0,IF(DH6="M",VLOOKUP(DG6,Menu!$A$3:$L$57,10,FALSE)*DI6,VLOOKUP(DG6,Menu!$A$3:$L$57,12,FALSE)*DI6)))</f>
        <v>104000</v>
      </c>
      <c r="DK6" s="19">
        <f>-IF(ISBLANK(DL6),0,IF(ISERROR(VLOOKUP(DL6,MaKhuyenMai!$B$4:$H$5001,7,FALSE)),0,IF(AND(VLOOKUP(DL6,MaKhuyenMai!$B$4:$K$5001,8,FALSE)&lt;=$F$24,VLOOKUP(DL6,MaKhuyenMai!$B$4:$L$18,3,FALSE)="x",VLOOKUP(DL6,MaKhuyenMai!$B$4:$L$18,11,FALSE)="x"),VLOOKUP(DL6,MaKhuyenMai!$B$4:$H$5001,7,FALSE)*DJ6,0)))</f>
        <v>-10400</v>
      </c>
      <c r="DL6" s="20" t="s">
        <v>18</v>
      </c>
      <c r="DM6" s="68"/>
      <c r="DN6" s="16"/>
      <c r="DO6" s="16">
        <v>4</v>
      </c>
      <c r="DP6" s="22" t="s">
        <v>156</v>
      </c>
      <c r="DQ6" s="18" t="s">
        <v>200</v>
      </c>
      <c r="DR6" s="18">
        <v>2</v>
      </c>
      <c r="DS6" s="19">
        <f>IF(ISBLANK(DP6),0,IF(ISERROR(VLOOKUP(DP6,Menu!$A$3:$L$5000,10,FALSE)),0,IF(DQ6="M",VLOOKUP(DP6,Menu!$A$3:$L$57,10,FALSE)*DR6,VLOOKUP(DP6,Menu!$A$3:$L$57,12,FALSE)*DR6)))</f>
        <v>198000</v>
      </c>
      <c r="DT6" s="19">
        <f>-IF(ISBLANK(DU6),0,IF(ISERROR(VLOOKUP(DU6,MaKhuyenMai!$B$4:$H$5001,7,FALSE)),0,IF(AND(VLOOKUP(DU6,MaKhuyenMai!$B$4:$K$5001,8,FALSE)&lt;=$F$24,VLOOKUP(DU6,MaKhuyenMai!$B$4:$L$18,3,FALSE)="x",VLOOKUP(DU6,MaKhuyenMai!$B$4:$L$18,11,FALSE)="x"),VLOOKUP(DU6,MaKhuyenMai!$B$4:$H$5001,7,FALSE)*DS6,0)))</f>
        <v>-19800</v>
      </c>
      <c r="DU6" s="20" t="s">
        <v>18</v>
      </c>
      <c r="DV6" s="68"/>
      <c r="DW6" s="16"/>
      <c r="DX6" s="16">
        <v>4</v>
      </c>
      <c r="DY6" s="22" t="s">
        <v>164</v>
      </c>
      <c r="DZ6" s="18" t="s">
        <v>200</v>
      </c>
      <c r="EA6" s="18">
        <v>2</v>
      </c>
      <c r="EB6" s="19">
        <f>IF(ISBLANK(DY6),0,IF(ISERROR(VLOOKUP(DY6,Menu!$A$3:$L$5000,10,FALSE)),0,IF(DZ6="M",VLOOKUP(DY6,Menu!$A$3:$L$57,10,FALSE)*EA6,VLOOKUP(DY6,Menu!$A$3:$L$57,12,FALSE)*EA6)))</f>
        <v>124000</v>
      </c>
      <c r="EC6" s="19">
        <f>-IF(ISBLANK(ED6),0,IF(ISERROR(VLOOKUP(ED6,MaKhuyenMai!$B$4:$H$5001,7,FALSE)),0,IF(AND(VLOOKUP(ED6,MaKhuyenMai!$B$4:$K$5001,8,FALSE)&lt;=$F$24,VLOOKUP(ED6,MaKhuyenMai!$B$4:$L$18,3,FALSE)="x",VLOOKUP(ED6,MaKhuyenMai!$B$4:$L$18,11,FALSE)="x"),VLOOKUP(ED6,MaKhuyenMai!$B$4:$H$5001,7,FALSE)*EB6,0)))</f>
        <v>-12400</v>
      </c>
      <c r="ED6" s="20" t="s">
        <v>18</v>
      </c>
      <c r="EE6" s="68"/>
      <c r="EF6" s="16"/>
      <c r="EG6" s="16">
        <v>4</v>
      </c>
      <c r="EH6" s="22" t="s">
        <v>158</v>
      </c>
      <c r="EI6" s="18" t="s">
        <v>200</v>
      </c>
      <c r="EJ6" s="18">
        <v>2</v>
      </c>
      <c r="EK6" s="19">
        <f>IF(ISBLANK(EH6),0,IF(ISERROR(VLOOKUP(EH6,Menu!$A$3:$L$5000,10,FALSE)),0,IF(EI6="M",VLOOKUP(EH6,Menu!$A$3:$L$57,10,FALSE)*EJ6,VLOOKUP(EH6,Menu!$A$3:$L$57,12,FALSE)*EJ6)))</f>
        <v>60000</v>
      </c>
      <c r="EL6" s="19">
        <f>-IF(ISBLANK(EM6),0,IF(ISERROR(VLOOKUP(EM6,MaKhuyenMai!$B$4:$H$5001,7,FALSE)),0,IF(AND(VLOOKUP(EM6,MaKhuyenMai!$B$4:$K$5001,8,FALSE)&lt;=$F$24,VLOOKUP(EM6,MaKhuyenMai!$B$4:$L$18,3,FALSE)="x",VLOOKUP(EM6,MaKhuyenMai!$B$4:$L$18,11,FALSE)="x"),VLOOKUP(EM6,MaKhuyenMai!$B$4:$H$5001,7,FALSE)*EK6,0)))</f>
        <v>0</v>
      </c>
      <c r="EN6" s="68"/>
      <c r="EO6" s="16"/>
      <c r="EP6" s="16">
        <v>4</v>
      </c>
      <c r="EQ6" s="22" t="s">
        <v>148</v>
      </c>
      <c r="ER6" s="18" t="s">
        <v>200</v>
      </c>
      <c r="ES6" s="18">
        <v>2</v>
      </c>
      <c r="ET6" s="19">
        <f>IF(ISBLANK(EQ6),0,IF(ISERROR(VLOOKUP(EQ6,Menu!$A$3:$L$5000,10,FALSE)),0,IF(ER6="M",VLOOKUP(EQ6,Menu!$A$3:$L$57,10,FALSE)*ES6,VLOOKUP(EQ6,Menu!$A$3:$L$57,12,FALSE)*ES6)))</f>
        <v>140000</v>
      </c>
      <c r="EU6" s="19">
        <f>-IF(ISBLANK(EV6),0,IF(ISERROR(VLOOKUP(EV6,MaKhuyenMai!$B$4:$H$5001,7,FALSE)),0,IF(AND(VLOOKUP(EV6,MaKhuyenMai!$B$4:$K$5001,8,FALSE)&lt;=$F$24,VLOOKUP(EV6,MaKhuyenMai!$B$4:$L$18,3,FALSE)="x",VLOOKUP(EV6,MaKhuyenMai!$B$4:$L$18,11,FALSE)="x"),VLOOKUP(EV6,MaKhuyenMai!$B$4:$H$5001,7,FALSE)*ET6,0)))</f>
        <v>0</v>
      </c>
      <c r="EV6" s="20"/>
      <c r="EW6" s="68"/>
      <c r="EX6" s="16"/>
      <c r="EY6" s="16">
        <v>4</v>
      </c>
      <c r="EZ6" s="22" t="s">
        <v>145</v>
      </c>
      <c r="FA6" s="18" t="s">
        <v>200</v>
      </c>
      <c r="FB6" s="18">
        <v>2</v>
      </c>
      <c r="FC6" s="19">
        <f>IF(ISBLANK(EZ6),0,IF(ISERROR(VLOOKUP(EZ6,Menu!$A$3:$L$5000,10,FALSE)),0,IF(FA6="M",VLOOKUP(EZ6,Menu!$A$3:$L$57,10,FALSE)*FB6,VLOOKUP(EZ6,Menu!$A$3:$L$57,12,FALSE)*FB6)))</f>
        <v>120000</v>
      </c>
      <c r="FD6" s="19">
        <f>-IF(ISBLANK(FE6),0,IF(ISERROR(VLOOKUP(FE6,MaKhuyenMai!$B$4:$H$5001,7,FALSE)),0,IF(AND(VLOOKUP(FE6,MaKhuyenMai!$B$4:$K$5001,8,FALSE)&lt;=$F$24,VLOOKUP(FE6,MaKhuyenMai!$B$4:$L$18,3,FALSE)="x",VLOOKUP(FE6,MaKhuyenMai!$B$4:$L$18,11,FALSE)="x"),VLOOKUP(FE6,MaKhuyenMai!$B$4:$H$5001,7,FALSE)*FC6,0)))</f>
        <v>-12000</v>
      </c>
      <c r="FE6" s="20" t="s">
        <v>18</v>
      </c>
      <c r="FF6" s="68"/>
      <c r="FG6" s="16"/>
      <c r="FH6" s="16">
        <v>4</v>
      </c>
      <c r="FI6" s="22" t="s">
        <v>145</v>
      </c>
      <c r="FJ6" s="18" t="s">
        <v>200</v>
      </c>
      <c r="FK6" s="18">
        <v>2</v>
      </c>
      <c r="FL6" s="19">
        <f>IF(ISBLANK(FI6),0,IF(ISERROR(VLOOKUP(FI6,Menu!$A$3:$L$5000,10,FALSE)),0,IF(FJ6="M",VLOOKUP(FI6,Menu!$A$3:$L$57,10,FALSE)*FK6,VLOOKUP(FI6,Menu!$A$3:$L$57,12,FALSE)*FK6)))</f>
        <v>120000</v>
      </c>
      <c r="FM6" s="19">
        <f>-IF(ISBLANK(FN6),0,IF(ISERROR(VLOOKUP(FN6,MaKhuyenMai!$B$4:$H$5001,7,FALSE)),0,IF(AND(VLOOKUP(FN6,MaKhuyenMai!$B$4:$K$5001,8,FALSE)&lt;=$F$24,VLOOKUP(FN6,MaKhuyenMai!$B$4:$L$18,3,FALSE)="x",VLOOKUP(FN6,MaKhuyenMai!$B$4:$L$18,11,FALSE)="x"),VLOOKUP(FN6,MaKhuyenMai!$B$4:$H$5001,7,FALSE)*FL6,0)))</f>
        <v>0</v>
      </c>
      <c r="FN6" s="20"/>
      <c r="FO6" s="68"/>
      <c r="FP6" s="16"/>
      <c r="FQ6" s="16">
        <v>4</v>
      </c>
      <c r="FR6" s="22" t="s">
        <v>145</v>
      </c>
      <c r="FS6" s="18" t="s">
        <v>200</v>
      </c>
      <c r="FT6" s="18">
        <v>2</v>
      </c>
      <c r="FU6" s="19">
        <f>IF(ISBLANK(FR6),0,IF(ISERROR(VLOOKUP(FR6,Menu!$A$3:$L$5000,10,FALSE)),0,IF(FS6="M",VLOOKUP(FR6,Menu!$A$3:$L$57,10,FALSE)*FT6,VLOOKUP(FR6,Menu!$A$3:$L$57,12,FALSE)*FT6)))</f>
        <v>120000</v>
      </c>
      <c r="FV6" s="19">
        <f>-IF(ISBLANK(FW6),0,IF(ISERROR(VLOOKUP(FW6,MaKhuyenMai!$B$4:$H$5001,7,FALSE)),0,IF(AND(VLOOKUP(FW6,MaKhuyenMai!$B$4:$K$5001,8,FALSE)&lt;=$F$24,VLOOKUP(FW6,MaKhuyenMai!$B$4:$L$18,3,FALSE)="x",VLOOKUP(FW6,MaKhuyenMai!$B$4:$L$18,11,FALSE)="x"),VLOOKUP(FW6,MaKhuyenMai!$B$4:$H$5001,7,FALSE)*FU6,0)))</f>
        <v>0</v>
      </c>
      <c r="FW6" s="20"/>
      <c r="FX6" s="68"/>
      <c r="FY6" s="16"/>
      <c r="FZ6" s="16">
        <v>4</v>
      </c>
      <c r="GA6" s="22" t="s">
        <v>98</v>
      </c>
      <c r="GB6" s="18" t="s">
        <v>201</v>
      </c>
      <c r="GC6" s="18">
        <v>2</v>
      </c>
      <c r="GD6" s="19">
        <f>IF(ISBLANK(GA6),0,IF(ISERROR(VLOOKUP(GA6,Menu!$A$3:$L$5000,10,FALSE)),0,IF(GB6="M",VLOOKUP(GA6,Menu!$A$3:$L$57,10,FALSE)*GC6,VLOOKUP(GA6,Menu!$A$3:$L$57,12,FALSE)*GC6)))</f>
        <v>138000</v>
      </c>
      <c r="GE6" s="19">
        <f>-IF(ISBLANK(GF6),0,IF(ISERROR(VLOOKUP(GF6,MaKhuyenMai!$B$4:$H$5001,7,FALSE)),0,IF(AND(VLOOKUP(GF6,MaKhuyenMai!$B$4:$K$5001,8,FALSE)&lt;=$F$24,VLOOKUP(GF6,MaKhuyenMai!$B$4:$L$18,3,FALSE)="x",VLOOKUP(GF6,MaKhuyenMai!$B$4:$L$18,11,FALSE)="x"),VLOOKUP(GF6,MaKhuyenMai!$B$4:$H$5001,7,FALSE)*GD6,0)))</f>
        <v>-13800</v>
      </c>
      <c r="GF6" s="20" t="s">
        <v>18</v>
      </c>
      <c r="GG6" s="68"/>
      <c r="GH6" s="16"/>
      <c r="GI6" s="16">
        <v>4</v>
      </c>
      <c r="GJ6" s="22" t="s">
        <v>145</v>
      </c>
      <c r="GK6" s="18" t="s">
        <v>200</v>
      </c>
      <c r="GL6" s="18">
        <v>2</v>
      </c>
      <c r="GM6" s="19">
        <f>IF(ISBLANK(GJ6),0,IF(ISERROR(VLOOKUP(GJ6,Menu!$A$3:$L$5000,10,FALSE)),0,IF(GK6="M",VLOOKUP(GJ6,Menu!$A$3:$L$57,10,FALSE)*GL6,VLOOKUP(GJ6,Menu!$A$3:$L$57,12,FALSE)*GL6)))</f>
        <v>120000</v>
      </c>
      <c r="GN6" s="19">
        <f>-IF(ISBLANK(GO6),0,IF(ISERROR(VLOOKUP(GO6,MaKhuyenMai!$B$4:$H$5001,7,FALSE)),0,IF(AND(VLOOKUP(GO6,MaKhuyenMai!$B$4:$K$5001,8,FALSE)&lt;=$F$24,VLOOKUP(GO6,MaKhuyenMai!$B$4:$L$18,3,FALSE)="x",VLOOKUP(GO6,MaKhuyenMai!$B$4:$L$18,11,FALSE)="x"),VLOOKUP(GO6,MaKhuyenMai!$B$4:$H$5001,7,FALSE)*GM6,0)))</f>
        <v>0</v>
      </c>
      <c r="GO6" s="20"/>
      <c r="GP6" s="68"/>
      <c r="GQ6" s="16"/>
      <c r="GR6" s="16">
        <v>4</v>
      </c>
      <c r="GS6" s="22" t="s">
        <v>156</v>
      </c>
      <c r="GT6" s="18" t="s">
        <v>200</v>
      </c>
      <c r="GU6" s="18">
        <v>2</v>
      </c>
      <c r="GV6" s="19">
        <f>IF(ISBLANK(GS6),0,IF(ISERROR(VLOOKUP(GS6,Menu!$A$3:$L$5000,10,FALSE)),0,IF(GT6="M",VLOOKUP(GS6,Menu!$A$3:$L$57,10,FALSE)*GU6,VLOOKUP(GS6,Menu!$A$3:$L$57,12,FALSE)*GU6)))</f>
        <v>198000</v>
      </c>
      <c r="GW6" s="19">
        <f>-IF(ISBLANK(GX6),0,IF(ISERROR(VLOOKUP(GX6,MaKhuyenMai!$B$4:$H$5001,7,FALSE)),0,IF(AND(VLOOKUP(GX6,MaKhuyenMai!$B$4:$K$5001,8,FALSE)&lt;=$F$24,VLOOKUP(GX6,MaKhuyenMai!$B$4:$L$18,3,FALSE)="x",VLOOKUP(GX6,MaKhuyenMai!$B$4:$L$18,11,FALSE)="x"),VLOOKUP(GX6,MaKhuyenMai!$B$4:$H$5001,7,FALSE)*GV6,0)))</f>
        <v>-19800</v>
      </c>
      <c r="GX6" s="20" t="s">
        <v>18</v>
      </c>
      <c r="GY6" s="68"/>
      <c r="GZ6" s="16"/>
      <c r="HA6" s="16">
        <v>4</v>
      </c>
      <c r="HB6" s="22" t="s">
        <v>145</v>
      </c>
      <c r="HC6" s="18" t="s">
        <v>200</v>
      </c>
      <c r="HD6" s="18">
        <v>2</v>
      </c>
      <c r="HE6" s="19">
        <f>IF(ISBLANK(HB6),0,IF(ISERROR(VLOOKUP(HB6,Menu!$A$3:$L$5000,10,FALSE)),0,IF(HC6="M",VLOOKUP(HB6,Menu!$A$3:$L$57,10,FALSE)*HD6,VLOOKUP(HB6,Menu!$A$3:$L$57,12,FALSE)*HD6)))</f>
        <v>120000</v>
      </c>
      <c r="HF6" s="19">
        <f>-IF(ISBLANK(HG6),0,IF(ISERROR(VLOOKUP(HG6,MaKhuyenMai!$B$4:$H$5001,7,FALSE)),0,IF(AND(VLOOKUP(HG6,MaKhuyenMai!$B$4:$K$5001,8,FALSE)&lt;=$F$24,VLOOKUP(HG6,MaKhuyenMai!$B$4:$L$18,3,FALSE)="x",VLOOKUP(HG6,MaKhuyenMai!$B$4:$L$18,11,FALSE)="x"),VLOOKUP(HG6,MaKhuyenMai!$B$4:$H$5001,7,FALSE)*HE6,0)))</f>
        <v>0</v>
      </c>
      <c r="HG6" s="20"/>
      <c r="HH6" s="68"/>
      <c r="HI6" s="16"/>
      <c r="HJ6" s="16">
        <v>4</v>
      </c>
      <c r="HK6" s="22" t="s">
        <v>145</v>
      </c>
      <c r="HL6" s="18" t="s">
        <v>200</v>
      </c>
      <c r="HM6" s="18">
        <v>2</v>
      </c>
      <c r="HN6" s="19">
        <f>IF(ISBLANK(HK6),0,IF(ISERROR(VLOOKUP(HK6,Menu!$A$3:$L$5000,10,FALSE)),0,IF(HL6="M",VLOOKUP(HK6,Menu!$A$3:$L$57,10,FALSE)*HM6,VLOOKUP(HK6,Menu!$A$3:$L$57,12,FALSE)*HM6)))</f>
        <v>120000</v>
      </c>
      <c r="HO6" s="19">
        <f>-IF(ISBLANK(HP6),0,IF(ISERROR(VLOOKUP(HP6,MaKhuyenMai!$B$4:$H$5001,7,FALSE)),0,IF(AND(VLOOKUP(HP6,MaKhuyenMai!$B$4:$K$5001,8,FALSE)&lt;=$F$24,VLOOKUP(HP6,MaKhuyenMai!$B$4:$L$18,3,FALSE)="x",VLOOKUP(HP6,MaKhuyenMai!$B$4:$L$18,11,FALSE)="x"),VLOOKUP(HP6,MaKhuyenMai!$B$4:$H$5001,7,FALSE)*HN6,0)))</f>
        <v>0</v>
      </c>
      <c r="HP6" s="20"/>
      <c r="HQ6" s="68"/>
      <c r="HR6" s="16"/>
      <c r="HS6" s="16">
        <v>4</v>
      </c>
      <c r="HT6" s="22" t="s">
        <v>162</v>
      </c>
      <c r="HU6" s="18" t="s">
        <v>200</v>
      </c>
      <c r="HV6" s="18">
        <v>2</v>
      </c>
      <c r="HW6" s="19">
        <f>IF(ISBLANK(HT6),0,IF(ISERROR(VLOOKUP(HT6,Menu!$A$3:$L$5000,10,FALSE)),0,IF(HU6="M",VLOOKUP(HT6,Menu!$A$3:$L$57,10,FALSE)*HV6,VLOOKUP(HT6,Menu!$A$3:$L$57,12,FALSE)*HV6)))</f>
        <v>104000</v>
      </c>
      <c r="HX6" s="19">
        <f>-IF(ISBLANK(HY6),0,IF(ISERROR(VLOOKUP(HY6,MaKhuyenMai!$B$4:$H$5001,7,FALSE)),0,IF(AND(VLOOKUP(HY6,MaKhuyenMai!$B$4:$K$5001,8,FALSE)&lt;=$F$24,VLOOKUP(HY6,MaKhuyenMai!$B$4:$L$18,3,FALSE)="x",VLOOKUP(HY6,MaKhuyenMai!$B$4:$L$18,11,FALSE)="x"),VLOOKUP(HY6,MaKhuyenMai!$B$4:$H$5001,7,FALSE)*HW6,0)))</f>
        <v>-10400</v>
      </c>
      <c r="HY6" s="20" t="s">
        <v>18</v>
      </c>
      <c r="HZ6" s="68"/>
      <c r="IA6" s="16"/>
      <c r="IB6" s="16">
        <v>4</v>
      </c>
      <c r="IC6" s="22" t="s">
        <v>145</v>
      </c>
      <c r="ID6" s="18" t="s">
        <v>200</v>
      </c>
      <c r="IE6" s="18">
        <v>2</v>
      </c>
      <c r="IF6" s="19">
        <f>IF(ISBLANK(IC6),0,IF(ISERROR(VLOOKUP(IC6,Menu!$A$3:$L$5000,10,FALSE)),0,IF(ID6="M",VLOOKUP(IC6,Menu!$A$3:$L$57,10,FALSE)*IE6,VLOOKUP(IC6,Menu!$A$3:$L$57,12,FALSE)*IE6)))</f>
        <v>120000</v>
      </c>
      <c r="IG6" s="19">
        <f>-IF(ISBLANK(IH6),0,IF(ISERROR(VLOOKUP(IH6,MaKhuyenMai!$B$4:$H$5001,7,FALSE)),0,IF(AND(VLOOKUP(IH6,MaKhuyenMai!$B$4:$K$5001,8,FALSE)&lt;=$F$24,VLOOKUP(IH6,MaKhuyenMai!$B$4:$L$18,3,FALSE)="x",VLOOKUP(IH6,MaKhuyenMai!$B$4:$L$18,11,FALSE)="x"),VLOOKUP(IH6,MaKhuyenMai!$B$4:$H$5001,7,FALSE)*IF6,0)))</f>
        <v>-12000</v>
      </c>
      <c r="IH6" s="20" t="s">
        <v>18</v>
      </c>
      <c r="II6" s="68"/>
      <c r="IJ6" s="16"/>
      <c r="IK6" s="16">
        <v>4</v>
      </c>
      <c r="IL6" s="22" t="s">
        <v>145</v>
      </c>
      <c r="IM6" s="18" t="s">
        <v>200</v>
      </c>
      <c r="IN6" s="18">
        <v>2</v>
      </c>
      <c r="IO6" s="19">
        <f>IF(ISBLANK(IL6),0,IF(ISERROR(VLOOKUP(IL6,Menu!$A$3:$L$5000,10,FALSE)),0,IF(IM6="M",VLOOKUP(IL6,Menu!$A$3:$L$57,10,FALSE)*IN6,VLOOKUP(IL6,Menu!$A$3:$L$57,12,FALSE)*IN6)))</f>
        <v>120000</v>
      </c>
      <c r="IP6" s="19">
        <f>-IF(ISBLANK(IQ6),0,IF(ISERROR(VLOOKUP(IQ6,MaKhuyenMai!$B$4:$H$5001,7,FALSE)),0,IF(AND(VLOOKUP(IQ6,MaKhuyenMai!$B$4:$K$5001,8,FALSE)&lt;=$F$24,VLOOKUP(IQ6,MaKhuyenMai!$B$4:$L$18,3,FALSE)="x",VLOOKUP(IQ6,MaKhuyenMai!$B$4:$L$18,11,FALSE)="x"),VLOOKUP(IQ6,MaKhuyenMai!$B$4:$H$5001,7,FALSE)*IO6,0)))</f>
        <v>0</v>
      </c>
      <c r="IQ6" s="20"/>
      <c r="IR6" s="68"/>
      <c r="IS6" s="16"/>
      <c r="IT6" s="16">
        <v>4</v>
      </c>
      <c r="IU6" s="22" t="s">
        <v>145</v>
      </c>
      <c r="IV6" s="18" t="s">
        <v>200</v>
      </c>
    </row>
    <row r="7" spans="1:256">
      <c r="A7" s="16"/>
      <c r="B7" s="17">
        <v>5</v>
      </c>
      <c r="C7" s="18" t="s">
        <v>166</v>
      </c>
      <c r="D7" s="18" t="s">
        <v>200</v>
      </c>
      <c r="E7" s="18">
        <v>1</v>
      </c>
      <c r="F7" s="19">
        <f>IF(ISBLANK(C7),0,IF(ISERROR(VLOOKUP(C7,Menu!$A$3:$L$5000,10,FALSE)),0,IF(D7="M",VLOOKUP(C7,Menu!$A$3:$L$57,10,FALSE)*E7,VLOOKUP(C7,Menu!$A$3:$L$57,12,FALSE)*E7)))</f>
        <v>12000</v>
      </c>
      <c r="G7" s="19">
        <f>-IF(ISBLANK(H7),0,IF(ISERROR(VLOOKUP(H7,MaKhuyenMai!$B$4:$H$5001,7,FALSE)),0,IF(AND(VLOOKUP(H7,MaKhuyenMai!$B$4:$K$5001,8,FALSE)&lt;=$F$24,VLOOKUP(H7,MaKhuyenMai!$B$4:$L$18,3,FALSE)="x",VLOOKUP(H7,MaKhuyenMai!$B$4:$L$18,11,FALSE)="x"),VLOOKUP(H7,MaKhuyenMai!$B$4:$H$5001,7,FALSE)*F7,0)))</f>
        <v>0</v>
      </c>
      <c r="H7" s="20"/>
      <c r="I7" s="68"/>
      <c r="J7" s="16"/>
      <c r="K7" s="17">
        <v>5</v>
      </c>
      <c r="L7" s="18" t="s">
        <v>173</v>
      </c>
      <c r="M7" s="18" t="s">
        <v>200</v>
      </c>
      <c r="N7" s="18">
        <v>1</v>
      </c>
      <c r="O7" s="19">
        <f>IF(ISBLANK(L7),0,IF(ISERROR(VLOOKUP(L7,Menu!$A$3:$L$5000,10,FALSE)),0,IF(M7="M",VLOOKUP(L7,Menu!$A$3:$L$57,10,FALSE)*N7,VLOOKUP(L7,Menu!$A$3:$L$57,12,FALSE)*N7)))</f>
        <v>12000</v>
      </c>
      <c r="P7" s="19">
        <f>-IF(ISBLANK(Q7),0,IF(ISERROR(VLOOKUP(Q7,MaKhuyenMai!$B$4:$H$5001,7,FALSE)),0,IF(AND(VLOOKUP(Q7,MaKhuyenMai!$B$4:$K$5001,8,FALSE)&lt;=$F$24,VLOOKUP(Q7,MaKhuyenMai!$B$4:$L$18,3,FALSE)="x",VLOOKUP(Q7,MaKhuyenMai!$B$4:$L$18,11,FALSE)="x"),VLOOKUP(Q7,MaKhuyenMai!$B$4:$H$5001,7,FALSE)*O7,0)))</f>
        <v>0</v>
      </c>
      <c r="Q7" s="20"/>
      <c r="R7" s="68"/>
      <c r="S7" s="16"/>
      <c r="T7" s="17">
        <v>5</v>
      </c>
      <c r="U7" s="18" t="s">
        <v>169</v>
      </c>
      <c r="V7" s="18" t="s">
        <v>201</v>
      </c>
      <c r="W7" s="18">
        <v>1</v>
      </c>
      <c r="X7" s="19">
        <f>IF(ISBLANK(U7),0,IF(ISERROR(VLOOKUP(U7,Menu!$A$3:$L$5000,10,FALSE)),0,IF(V7="M",VLOOKUP(U7,Menu!$A$3:$L$57,10,FALSE)*W7,VLOOKUP(U7,Menu!$A$3:$L$57,12,FALSE)*W7)))</f>
        <v>19000</v>
      </c>
      <c r="Y7" s="19">
        <f>-IF(ISBLANK(Z7),0,IF(ISERROR(VLOOKUP(Z7,MaKhuyenMai!$B$4:$H$5001,7,FALSE)),0,IF(AND(VLOOKUP(Z7,MaKhuyenMai!$B$4:$K$5001,8,FALSE)&lt;=$F$24,VLOOKUP(Z7,MaKhuyenMai!$B$4:$L$18,3,FALSE)="x",VLOOKUP(Z7,MaKhuyenMai!$B$4:$L$18,11,FALSE)="x"),VLOOKUP(Z7,MaKhuyenMai!$B$4:$H$5001,7,FALSE)*X7,0)))</f>
        <v>0</v>
      </c>
      <c r="Z7" s="20"/>
      <c r="AA7" s="68"/>
      <c r="AB7" s="16"/>
      <c r="AC7" s="17">
        <v>5</v>
      </c>
      <c r="AD7" s="18" t="s">
        <v>169</v>
      </c>
      <c r="AE7" s="18" t="s">
        <v>201</v>
      </c>
      <c r="AF7" s="18">
        <v>1</v>
      </c>
      <c r="AG7" s="19">
        <f>IF(ISBLANK(AD7),0,IF(ISERROR(VLOOKUP(AD7,Menu!$A$3:$L$5000,10,FALSE)),0,IF(AE7="M",VLOOKUP(AD7,Menu!$A$3:$L$57,10,FALSE)*AF7,VLOOKUP(AD7,Menu!$A$3:$L$57,12,FALSE)*AF7)))</f>
        <v>19000</v>
      </c>
      <c r="AH7" s="19">
        <f>-IF(ISBLANK(AI7),0,IF(ISERROR(VLOOKUP(AI7,MaKhuyenMai!$B$4:$H$5001,7,FALSE)),0,IF(AND(VLOOKUP(AI7,MaKhuyenMai!$B$4:$K$5001,8,FALSE)&lt;=$F$24,VLOOKUP(AI7,MaKhuyenMai!$B$4:$L$18,3,FALSE)="x",VLOOKUP(AI7,MaKhuyenMai!$B$4:$L$18,11,FALSE)="x"),VLOOKUP(AI7,MaKhuyenMai!$B$4:$H$5001,7,FALSE)*AG7,0)))</f>
        <v>0</v>
      </c>
      <c r="AI7" s="20"/>
      <c r="AJ7" s="68"/>
      <c r="AK7" s="16"/>
      <c r="AL7" s="17">
        <v>5</v>
      </c>
      <c r="AM7" s="18" t="s">
        <v>169</v>
      </c>
      <c r="AN7" s="18" t="s">
        <v>201</v>
      </c>
      <c r="AO7" s="18">
        <v>1</v>
      </c>
      <c r="AP7" s="19">
        <f>IF(ISBLANK(AM7),0,IF(ISERROR(VLOOKUP(AM7,Menu!$A$3:$L$5000,10,FALSE)),0,IF(AN7="M",VLOOKUP(AM7,Menu!$A$3:$L$57,10,FALSE)*AO7,VLOOKUP(AM7,Menu!$A$3:$L$57,12,FALSE)*AO7)))</f>
        <v>19000</v>
      </c>
      <c r="AQ7" s="19">
        <f>-IF(ISBLANK(AR7),0,IF(ISERROR(VLOOKUP(AR7,MaKhuyenMai!$B$4:$H$5001,7,FALSE)),0,IF(AND(VLOOKUP(AR7,MaKhuyenMai!$B$4:$K$5001,8,FALSE)&lt;=$F$24,VLOOKUP(AR7,MaKhuyenMai!$B$4:$L$18,3,FALSE)="x",VLOOKUP(AR7,MaKhuyenMai!$B$4:$L$18,11,FALSE)="x"),VLOOKUP(AR7,MaKhuyenMai!$B$4:$H$5001,7,FALSE)*AP7,0)))</f>
        <v>0</v>
      </c>
      <c r="AR7" s="20"/>
      <c r="AS7" s="68"/>
      <c r="AT7" s="16"/>
      <c r="AU7" s="17">
        <v>5</v>
      </c>
      <c r="AV7" s="18" t="s">
        <v>137</v>
      </c>
      <c r="AW7" s="18" t="s">
        <v>201</v>
      </c>
      <c r="AX7" s="18">
        <v>1</v>
      </c>
      <c r="AY7" s="19">
        <f>IF(ISBLANK(AV7),0,IF(ISERROR(VLOOKUP(AV7,Menu!$A$3:$L$5000,10,FALSE)),0,IF(AW7="M",VLOOKUP(AV7,Menu!$A$3:$L$57,10,FALSE)*AX7,VLOOKUP(AV7,Menu!$A$3:$L$57,12,FALSE)*AX7)))</f>
        <v>40000</v>
      </c>
      <c r="AZ7" s="19">
        <f>-IF(ISBLANK(BA7),0,IF(ISERROR(VLOOKUP(BA7,MaKhuyenMai!$B$4:$H$5001,7,FALSE)),0,IF(AND(VLOOKUP(BA7,MaKhuyenMai!$B$4:$K$5001,8,FALSE)&lt;=$F$24,VLOOKUP(BA7,MaKhuyenMai!$B$4:$L$18,3,FALSE)="x",VLOOKUP(BA7,MaKhuyenMai!$B$4:$L$18,11,FALSE)="x"),VLOOKUP(BA7,MaKhuyenMai!$B$4:$H$5001,7,FALSE)*AY7,0)))</f>
        <v>0</v>
      </c>
      <c r="BA7" s="20"/>
      <c r="BB7" s="68"/>
      <c r="BC7" s="16"/>
      <c r="BD7" s="17">
        <v>5</v>
      </c>
      <c r="BE7" s="18" t="s">
        <v>166</v>
      </c>
      <c r="BF7" s="18" t="s">
        <v>201</v>
      </c>
      <c r="BG7" s="18">
        <v>1</v>
      </c>
      <c r="BH7" s="19">
        <f>IF(ISBLANK(BE7),0,IF(ISERROR(VLOOKUP(BE7,Menu!$A$3:$L$5000,10,FALSE)),0,IF(BF7="M",VLOOKUP(BE7,Menu!$A$3:$L$57,10,FALSE)*BG7,VLOOKUP(BE7,Menu!$A$3:$L$57,12,FALSE)*BG7)))</f>
        <v>0</v>
      </c>
      <c r="BI7" s="19">
        <f>-IF(ISBLANK(BJ7),0,IF(ISERROR(VLOOKUP(BJ7,MaKhuyenMai!$B$4:$H$5001,7,FALSE)),0,IF(AND(VLOOKUP(BJ7,MaKhuyenMai!$B$4:$K$5001,8,FALSE)&lt;=$F$24,VLOOKUP(BJ7,MaKhuyenMai!$B$4:$L$18,3,FALSE)="x",VLOOKUP(BJ7,MaKhuyenMai!$B$4:$L$18,11,FALSE)="x"),VLOOKUP(BJ7,MaKhuyenMai!$B$4:$H$5001,7,FALSE)*BH7,0)))</f>
        <v>0</v>
      </c>
      <c r="BJ7" s="20"/>
      <c r="BK7" s="68"/>
      <c r="BL7" s="16"/>
      <c r="BM7" s="17">
        <v>5</v>
      </c>
      <c r="BN7" s="18" t="s">
        <v>183</v>
      </c>
      <c r="BO7" s="18" t="s">
        <v>200</v>
      </c>
      <c r="BP7" s="18">
        <v>3</v>
      </c>
      <c r="BQ7" s="19">
        <f>IF(ISBLANK(BN7),0,IF(ISERROR(VLOOKUP(BN7,Menu!$A$3:$L$5000,10,FALSE)),0,IF(BO7="M",VLOOKUP(BN7,Menu!$A$3:$L$57,10,FALSE)*BP7,VLOOKUP(BN7,Menu!$A$3:$L$57,12,FALSE)*BP7)))</f>
        <v>54000</v>
      </c>
      <c r="BR7" s="19">
        <f>-IF(ISBLANK(BS7),0,IF(ISERROR(VLOOKUP(BS7,MaKhuyenMai!$B$4:$H$5001,7,FALSE)),0,IF(AND(VLOOKUP(BS7,MaKhuyenMai!$B$4:$K$5001,8,FALSE)&lt;=$F$24,VLOOKUP(BS7,MaKhuyenMai!$B$4:$L$18,3,FALSE)="x",VLOOKUP(BS7,MaKhuyenMai!$B$4:$L$18,11,FALSE)="x"),VLOOKUP(BS7,MaKhuyenMai!$B$4:$H$5001,7,FALSE)*BQ7,0)))</f>
        <v>0</v>
      </c>
      <c r="BS7" s="20"/>
      <c r="BT7" s="68"/>
      <c r="BU7" s="16"/>
      <c r="BV7" s="17">
        <v>5</v>
      </c>
      <c r="BW7" s="18" t="s">
        <v>183</v>
      </c>
      <c r="BX7" s="18" t="s">
        <v>200</v>
      </c>
      <c r="BY7" s="18">
        <v>1</v>
      </c>
      <c r="BZ7" s="19">
        <f>IF(ISBLANK(BW7),0,IF(ISERROR(VLOOKUP(BW7,Menu!$A$3:$L$5000,10,FALSE)),0,IF(BX7="M",VLOOKUP(BW7,Menu!$A$3:$L$57,10,FALSE)*BY7,VLOOKUP(BW7,Menu!$A$3:$L$57,12,FALSE)*BY7)))</f>
        <v>18000</v>
      </c>
      <c r="CA7" s="19">
        <f>-IF(ISBLANK(CB7),0,IF(ISERROR(VLOOKUP(CB7,MaKhuyenMai!$B$4:$H$5001,7,FALSE)),0,IF(AND(VLOOKUP(CB7,MaKhuyenMai!$B$4:$K$5001,8,FALSE)&lt;=$F$24,VLOOKUP(CB7,MaKhuyenMai!$B$4:$L$18,3,FALSE)="x",VLOOKUP(CB7,MaKhuyenMai!$B$4:$L$18,11,FALSE)="x"),VLOOKUP(CB7,MaKhuyenMai!$B$4:$H$5001,7,FALSE)*BZ7,0)))</f>
        <v>-1800</v>
      </c>
      <c r="CB7" s="20" t="s">
        <v>18</v>
      </c>
      <c r="CC7" s="68"/>
      <c r="CD7" s="16"/>
      <c r="CE7" s="17">
        <v>5</v>
      </c>
      <c r="CF7" s="18" t="s">
        <v>166</v>
      </c>
      <c r="CG7" s="18" t="s">
        <v>200</v>
      </c>
      <c r="CH7" s="18">
        <v>1</v>
      </c>
      <c r="CI7" s="19">
        <f>IF(ISBLANK(CF7),0,IF(ISERROR(VLOOKUP(CF7,Menu!$A$3:$L$5000,10,FALSE)),0,IF(CG7="M",VLOOKUP(CF7,Menu!$A$3:$L$57,10,FALSE)*CH7,VLOOKUP(CF7,Menu!$A$3:$L$57,12,FALSE)*CH7)))</f>
        <v>12000</v>
      </c>
      <c r="CJ7" s="19">
        <f>-IF(ISBLANK(CK7),0,IF(ISERROR(VLOOKUP(CK7,MaKhuyenMai!$B$4:$H$5001,7,FALSE)),0,IF(AND(VLOOKUP(CK7,MaKhuyenMai!$B$4:$K$5001,8,FALSE)&lt;=$F$24,VLOOKUP(CK7,MaKhuyenMai!$B$4:$L$18,3,FALSE)="x",VLOOKUP(CK7,MaKhuyenMai!$B$4:$L$18,11,FALSE)="x"),VLOOKUP(CK7,MaKhuyenMai!$B$4:$H$5001,7,FALSE)*CI7,0)))</f>
        <v>-1200</v>
      </c>
      <c r="CK7" s="20" t="s">
        <v>18</v>
      </c>
      <c r="CL7" s="68"/>
      <c r="CM7" s="16"/>
      <c r="CN7" s="17">
        <v>5</v>
      </c>
      <c r="CO7" s="18" t="s">
        <v>189</v>
      </c>
      <c r="CP7" s="18" t="s">
        <v>200</v>
      </c>
      <c r="CQ7" s="18">
        <v>1</v>
      </c>
      <c r="CR7" s="19">
        <f>IF(ISBLANK(CO7),0,IF(ISERROR(VLOOKUP(CO7,Menu!$A$3:$L$5000,10,FALSE)),0,IF(CP7="M",VLOOKUP(CO7,Menu!$A$3:$L$57,10,FALSE)*CQ7,VLOOKUP(CO7,Menu!$A$3:$L$57,12,FALSE)*CQ7)))</f>
        <v>12000</v>
      </c>
      <c r="CS7" s="19">
        <f>-IF(ISBLANK(CT7),0,IF(ISERROR(VLOOKUP(CT7,MaKhuyenMai!$B$4:$H$5001,7,FALSE)),0,IF(AND(VLOOKUP(CT7,MaKhuyenMai!$B$4:$K$5001,8,FALSE)&lt;=$F$24,VLOOKUP(CT7,MaKhuyenMai!$B$4:$L$18,3,FALSE)="x",VLOOKUP(CT7,MaKhuyenMai!$B$4:$L$18,11,FALSE)="x"),VLOOKUP(CT7,MaKhuyenMai!$B$4:$H$5001,7,FALSE)*CR7,0)))</f>
        <v>-1200</v>
      </c>
      <c r="CT7" s="20" t="s">
        <v>18</v>
      </c>
      <c r="CU7" s="68"/>
      <c r="CV7" s="16"/>
      <c r="CW7" s="17">
        <v>5</v>
      </c>
      <c r="CX7" s="18" t="s">
        <v>166</v>
      </c>
      <c r="CY7" s="18" t="s">
        <v>200</v>
      </c>
      <c r="CZ7" s="18">
        <v>1</v>
      </c>
      <c r="DA7" s="19">
        <f>IF(ISBLANK(CX7),0,IF(ISERROR(VLOOKUP(CX7,Menu!$A$3:$L$5000,10,FALSE)),0,IF(CY7="M",VLOOKUP(CX7,Menu!$A$3:$L$57,10,FALSE)*CZ7,VLOOKUP(CX7,Menu!$A$3:$L$57,12,FALSE)*CZ7)))</f>
        <v>12000</v>
      </c>
      <c r="DB7" s="19">
        <f>-IF(ISBLANK(DC7),0,IF(ISERROR(VLOOKUP(DC7,MaKhuyenMai!$B$4:$H$5001,7,FALSE)),0,IF(AND(VLOOKUP(DC7,MaKhuyenMai!$B$4:$K$5001,8,FALSE)&lt;=$F$24,VLOOKUP(DC7,MaKhuyenMai!$B$4:$L$18,3,FALSE)="x",VLOOKUP(DC7,MaKhuyenMai!$B$4:$L$18,11,FALSE)="x"),VLOOKUP(DC7,MaKhuyenMai!$B$4:$H$5001,7,FALSE)*DA7,0)))</f>
        <v>-1200</v>
      </c>
      <c r="DC7" s="20" t="s">
        <v>18</v>
      </c>
      <c r="DD7" s="68"/>
      <c r="DE7" s="16"/>
      <c r="DF7" s="17">
        <v>5</v>
      </c>
      <c r="DG7" s="18" t="s">
        <v>166</v>
      </c>
      <c r="DH7" s="18" t="s">
        <v>200</v>
      </c>
      <c r="DI7" s="18">
        <v>1</v>
      </c>
      <c r="DJ7" s="19">
        <f>IF(ISBLANK(DG7),0,IF(ISERROR(VLOOKUP(DG7,Menu!$A$3:$L$5000,10,FALSE)),0,IF(DH7="M",VLOOKUP(DG7,Menu!$A$3:$L$57,10,FALSE)*DI7,VLOOKUP(DG7,Menu!$A$3:$L$57,12,FALSE)*DI7)))</f>
        <v>12000</v>
      </c>
      <c r="DK7" s="19">
        <f>-IF(ISBLANK(DL7),0,IF(ISERROR(VLOOKUP(DL7,MaKhuyenMai!$B$4:$H$5001,7,FALSE)),0,IF(AND(VLOOKUP(DL7,MaKhuyenMai!$B$4:$K$5001,8,FALSE)&lt;=$F$24,VLOOKUP(DL7,MaKhuyenMai!$B$4:$L$18,3,FALSE)="x",VLOOKUP(DL7,MaKhuyenMai!$B$4:$L$18,11,FALSE)="x"),VLOOKUP(DL7,MaKhuyenMai!$B$4:$H$5001,7,FALSE)*DJ7,0)))</f>
        <v>-1200</v>
      </c>
      <c r="DL7" s="20" t="s">
        <v>18</v>
      </c>
      <c r="DM7" s="68"/>
      <c r="DN7" s="16"/>
      <c r="DO7" s="17">
        <v>5</v>
      </c>
      <c r="DP7" s="18" t="s">
        <v>166</v>
      </c>
      <c r="DQ7" s="18" t="s">
        <v>200</v>
      </c>
      <c r="DR7" s="18">
        <v>1</v>
      </c>
      <c r="DS7" s="19">
        <f>IF(ISBLANK(DP7),0,IF(ISERROR(VLOOKUP(DP7,Menu!$A$3:$L$5000,10,FALSE)),0,IF(DQ7="M",VLOOKUP(DP7,Menu!$A$3:$L$57,10,FALSE)*DR7,VLOOKUP(DP7,Menu!$A$3:$L$57,12,FALSE)*DR7)))</f>
        <v>12000</v>
      </c>
      <c r="DT7" s="19">
        <f>-IF(ISBLANK(DU7),0,IF(ISERROR(VLOOKUP(DU7,MaKhuyenMai!$B$4:$H$5001,7,FALSE)),0,IF(AND(VLOOKUP(DU7,MaKhuyenMai!$B$4:$K$5001,8,FALSE)&lt;=$F$24,VLOOKUP(DU7,MaKhuyenMai!$B$4:$L$18,3,FALSE)="x",VLOOKUP(DU7,MaKhuyenMai!$B$4:$L$18,11,FALSE)="x"),VLOOKUP(DU7,MaKhuyenMai!$B$4:$H$5001,7,FALSE)*DS7,0)))</f>
        <v>0</v>
      </c>
      <c r="DU7" s="20"/>
      <c r="DV7" s="68"/>
      <c r="DW7" s="16"/>
      <c r="DX7" s="17">
        <v>5</v>
      </c>
      <c r="DY7" s="18" t="s">
        <v>189</v>
      </c>
      <c r="DZ7" s="18" t="s">
        <v>200</v>
      </c>
      <c r="EA7" s="18">
        <v>1</v>
      </c>
      <c r="EB7" s="19">
        <f>IF(ISBLANK(DY7),0,IF(ISERROR(VLOOKUP(DY7,Menu!$A$3:$L$5000,10,FALSE)),0,IF(DZ7="M",VLOOKUP(DY7,Menu!$A$3:$L$57,10,FALSE)*EA7,VLOOKUP(DY7,Menu!$A$3:$L$57,12,FALSE)*EA7)))</f>
        <v>12000</v>
      </c>
      <c r="EC7" s="19">
        <f>-IF(ISBLANK(ED7),0,IF(ISERROR(VLOOKUP(ED7,MaKhuyenMai!$B$4:$H$5001,7,FALSE)),0,IF(AND(VLOOKUP(ED7,MaKhuyenMai!$B$4:$K$5001,8,FALSE)&lt;=$F$24,VLOOKUP(ED7,MaKhuyenMai!$B$4:$L$18,3,FALSE)="x",VLOOKUP(ED7,MaKhuyenMai!$B$4:$L$18,11,FALSE)="x"),VLOOKUP(ED7,MaKhuyenMai!$B$4:$H$5001,7,FALSE)*EB7,0)))</f>
        <v>-1200</v>
      </c>
      <c r="ED7" s="20" t="s">
        <v>18</v>
      </c>
      <c r="EE7" s="68"/>
      <c r="EF7" s="16"/>
      <c r="EG7" s="17">
        <v>5</v>
      </c>
      <c r="EH7" s="18" t="s">
        <v>166</v>
      </c>
      <c r="EI7" s="18" t="s">
        <v>200</v>
      </c>
      <c r="EJ7" s="18">
        <v>1</v>
      </c>
      <c r="EK7" s="19">
        <f>IF(ISBLANK(EH7),0,IF(ISERROR(VLOOKUP(EH7,Menu!$A$3:$L$5000,10,FALSE)),0,IF(EI7="M",VLOOKUP(EH7,Menu!$A$3:$L$57,10,FALSE)*EJ7,VLOOKUP(EH7,Menu!$A$3:$L$57,12,FALSE)*EJ7)))</f>
        <v>12000</v>
      </c>
      <c r="EL7" s="19">
        <f>-IF(ISBLANK(EM7),0,IF(ISERROR(VLOOKUP(EM7,MaKhuyenMai!$B$4:$H$5001,7,FALSE)),0,IF(AND(VLOOKUP(EM7,MaKhuyenMai!$B$4:$K$5001,8,FALSE)&lt;=$F$24,VLOOKUP(EM7,MaKhuyenMai!$B$4:$L$18,3,FALSE)="x",VLOOKUP(EM7,MaKhuyenMai!$B$4:$L$18,11,FALSE)="x"),VLOOKUP(EM7,MaKhuyenMai!$B$4:$H$5001,7,FALSE)*EK7,0)))</f>
        <v>0</v>
      </c>
      <c r="EM7" s="20"/>
      <c r="EN7" s="68"/>
      <c r="EO7" s="16"/>
      <c r="EP7" s="17">
        <v>5</v>
      </c>
      <c r="EQ7" s="18" t="s">
        <v>173</v>
      </c>
      <c r="ER7" s="18" t="s">
        <v>200</v>
      </c>
      <c r="ES7" s="18">
        <v>1</v>
      </c>
      <c r="ET7" s="19">
        <f>IF(ISBLANK(EQ7),0,IF(ISERROR(VLOOKUP(EQ7,Menu!$A$3:$L$5000,10,FALSE)),0,IF(ER7="M",VLOOKUP(EQ7,Menu!$A$3:$L$57,10,FALSE)*ES7,VLOOKUP(EQ7,Menu!$A$3:$L$57,12,FALSE)*ES7)))</f>
        <v>12000</v>
      </c>
      <c r="EU7" s="19">
        <f>-IF(ISBLANK(EV7),0,IF(ISERROR(VLOOKUP(EV7,MaKhuyenMai!$B$4:$H$5001,7,FALSE)),0,IF(AND(VLOOKUP(EV7,MaKhuyenMai!$B$4:$K$5001,8,FALSE)&lt;=$F$24,VLOOKUP(EV7,MaKhuyenMai!$B$4:$L$18,3,FALSE)="x",VLOOKUP(EV7,MaKhuyenMai!$B$4:$L$18,11,FALSE)="x"),VLOOKUP(EV7,MaKhuyenMai!$B$4:$H$5001,7,FALSE)*ET7,0)))</f>
        <v>0</v>
      </c>
      <c r="EV7" s="20"/>
      <c r="EW7" s="68"/>
      <c r="EX7" s="16"/>
      <c r="EY7" s="17">
        <v>5</v>
      </c>
      <c r="EZ7" s="18" t="s">
        <v>169</v>
      </c>
      <c r="FA7" s="18" t="s">
        <v>201</v>
      </c>
      <c r="FB7" s="18">
        <v>1</v>
      </c>
      <c r="FC7" s="19">
        <f>IF(ISBLANK(EZ7),0,IF(ISERROR(VLOOKUP(EZ7,Menu!$A$3:$L$5000,10,FALSE)),0,IF(FA7="M",VLOOKUP(EZ7,Menu!$A$3:$L$57,10,FALSE)*FB7,VLOOKUP(EZ7,Menu!$A$3:$L$57,12,FALSE)*FB7)))</f>
        <v>19000</v>
      </c>
      <c r="FD7" s="19">
        <f>-IF(ISBLANK(FE7),0,IF(ISERROR(VLOOKUP(FE7,MaKhuyenMai!$B$4:$H$5001,7,FALSE)),0,IF(AND(VLOOKUP(FE7,MaKhuyenMai!$B$4:$K$5001,8,FALSE)&lt;=$F$24,VLOOKUP(FE7,MaKhuyenMai!$B$4:$L$18,3,FALSE)="x",VLOOKUP(FE7,MaKhuyenMai!$B$4:$L$18,11,FALSE)="x"),VLOOKUP(FE7,MaKhuyenMai!$B$4:$H$5001,7,FALSE)*FC7,0)))</f>
        <v>-1900</v>
      </c>
      <c r="FE7" s="20" t="s">
        <v>18</v>
      </c>
      <c r="FF7" s="68"/>
      <c r="FG7" s="16"/>
      <c r="FH7" s="17">
        <v>5</v>
      </c>
      <c r="FI7" s="18" t="s">
        <v>169</v>
      </c>
      <c r="FJ7" s="18" t="s">
        <v>201</v>
      </c>
      <c r="FK7" s="18">
        <v>1</v>
      </c>
      <c r="FL7" s="19">
        <f>IF(ISBLANK(FI7),0,IF(ISERROR(VLOOKUP(FI7,Menu!$A$3:$L$5000,10,FALSE)),0,IF(FJ7="M",VLOOKUP(FI7,Menu!$A$3:$L$57,10,FALSE)*FK7,VLOOKUP(FI7,Menu!$A$3:$L$57,12,FALSE)*FK7)))</f>
        <v>19000</v>
      </c>
      <c r="FM7" s="19">
        <f>-IF(ISBLANK(FN7),0,IF(ISERROR(VLOOKUP(FN7,MaKhuyenMai!$B$4:$H$5001,7,FALSE)),0,IF(AND(VLOOKUP(FN7,MaKhuyenMai!$B$4:$K$5001,8,FALSE)&lt;=$F$24,VLOOKUP(FN7,MaKhuyenMai!$B$4:$L$18,3,FALSE)="x",VLOOKUP(FN7,MaKhuyenMai!$B$4:$L$18,11,FALSE)="x"),VLOOKUP(FN7,MaKhuyenMai!$B$4:$H$5001,7,FALSE)*FL7,0)))</f>
        <v>0</v>
      </c>
      <c r="FN7" s="20"/>
      <c r="FO7" s="68"/>
      <c r="FP7" s="16"/>
      <c r="FQ7" s="17">
        <v>5</v>
      </c>
      <c r="FR7" s="18" t="s">
        <v>169</v>
      </c>
      <c r="FS7" s="18" t="s">
        <v>201</v>
      </c>
      <c r="FT7" s="18">
        <v>1</v>
      </c>
      <c r="FU7" s="19">
        <f>IF(ISBLANK(FR7),0,IF(ISERROR(VLOOKUP(FR7,Menu!$A$3:$L$5000,10,FALSE)),0,IF(FS7="M",VLOOKUP(FR7,Menu!$A$3:$L$57,10,FALSE)*FT7,VLOOKUP(FR7,Menu!$A$3:$L$57,12,FALSE)*FT7)))</f>
        <v>19000</v>
      </c>
      <c r="FV7" s="19">
        <f>-IF(ISBLANK(FW7),0,IF(ISERROR(VLOOKUP(FW7,MaKhuyenMai!$B$4:$H$5001,7,FALSE)),0,IF(AND(VLOOKUP(FW7,MaKhuyenMai!$B$4:$K$5001,8,FALSE)&lt;=$F$24,VLOOKUP(FW7,MaKhuyenMai!$B$4:$L$18,3,FALSE)="x",VLOOKUP(FW7,MaKhuyenMai!$B$4:$L$18,11,FALSE)="x"),VLOOKUP(FW7,MaKhuyenMai!$B$4:$H$5001,7,FALSE)*FU7,0)))</f>
        <v>0</v>
      </c>
      <c r="FW7" s="20"/>
      <c r="FX7" s="68"/>
      <c r="FY7" s="16"/>
      <c r="FZ7" s="17">
        <v>5</v>
      </c>
      <c r="GA7" s="18" t="s">
        <v>185</v>
      </c>
      <c r="GB7" s="18" t="s">
        <v>200</v>
      </c>
      <c r="GC7" s="18">
        <v>3</v>
      </c>
      <c r="GD7" s="19">
        <f>IF(ISBLANK(GA7),0,IF(ISERROR(VLOOKUP(GA7,Menu!$A$3:$L$5000,10,FALSE)),0,IF(GB7="M",VLOOKUP(GA7,Menu!$A$3:$L$57,10,FALSE)*GC7,VLOOKUP(GA7,Menu!$A$3:$L$57,12,FALSE)*GC7)))</f>
        <v>36000</v>
      </c>
      <c r="GE7" s="19">
        <f>-IF(ISBLANK(GF7),0,IF(ISERROR(VLOOKUP(GF7,MaKhuyenMai!$B$4:$H$5001,7,FALSE)),0,IF(AND(VLOOKUP(GF7,MaKhuyenMai!$B$4:$K$5001,8,FALSE)&lt;=$F$24,VLOOKUP(GF7,MaKhuyenMai!$B$4:$L$18,3,FALSE)="x",VLOOKUP(GF7,MaKhuyenMai!$B$4:$L$18,11,FALSE)="x"),VLOOKUP(GF7,MaKhuyenMai!$B$4:$H$5001,7,FALSE)*GD7,0)))</f>
        <v>-3600</v>
      </c>
      <c r="GF7" s="20" t="s">
        <v>18</v>
      </c>
      <c r="GG7" s="68"/>
      <c r="GH7" s="16"/>
      <c r="GI7" s="17">
        <v>5</v>
      </c>
      <c r="GJ7" s="18" t="s">
        <v>166</v>
      </c>
      <c r="GK7" s="18" t="s">
        <v>201</v>
      </c>
      <c r="GL7" s="18">
        <v>1</v>
      </c>
      <c r="GM7" s="19">
        <f>IF(ISBLANK(GJ7),0,IF(ISERROR(VLOOKUP(GJ7,Menu!$A$3:$L$5000,10,FALSE)),0,IF(GK7="M",VLOOKUP(GJ7,Menu!$A$3:$L$57,10,FALSE)*GL7,VLOOKUP(GJ7,Menu!$A$3:$L$57,12,FALSE)*GL7)))</f>
        <v>0</v>
      </c>
      <c r="GN7" s="19">
        <f>-IF(ISBLANK(GO7),0,IF(ISERROR(VLOOKUP(GO7,MaKhuyenMai!$B$4:$H$5001,7,FALSE)),0,IF(AND(VLOOKUP(GO7,MaKhuyenMai!$B$4:$K$5001,8,FALSE)&lt;=$F$24,VLOOKUP(GO7,MaKhuyenMai!$B$4:$L$18,3,FALSE)="x",VLOOKUP(GO7,MaKhuyenMai!$B$4:$L$18,11,FALSE)="x"),VLOOKUP(GO7,MaKhuyenMai!$B$4:$H$5001,7,FALSE)*GM7,0)))</f>
        <v>0</v>
      </c>
      <c r="GO7" s="20"/>
      <c r="GP7" s="68"/>
      <c r="GQ7" s="16"/>
      <c r="GR7" s="17">
        <v>5</v>
      </c>
      <c r="GS7" s="18" t="s">
        <v>183</v>
      </c>
      <c r="GT7" s="18" t="s">
        <v>200</v>
      </c>
      <c r="GU7" s="18">
        <v>3</v>
      </c>
      <c r="GV7" s="19">
        <f>IF(ISBLANK(GS7),0,IF(ISERROR(VLOOKUP(GS7,Menu!$A$3:$L$5000,10,FALSE)),0,IF(GT7="M",VLOOKUP(GS7,Menu!$A$3:$L$57,10,FALSE)*GU7,VLOOKUP(GS7,Menu!$A$3:$L$57,12,FALSE)*GU7)))</f>
        <v>54000</v>
      </c>
      <c r="GW7" s="19">
        <f>-IF(ISBLANK(GX7),0,IF(ISERROR(VLOOKUP(GX7,MaKhuyenMai!$B$4:$H$5001,7,FALSE)),0,IF(AND(VLOOKUP(GX7,MaKhuyenMai!$B$4:$K$5001,8,FALSE)&lt;=$F$24,VLOOKUP(GX7,MaKhuyenMai!$B$4:$L$18,3,FALSE)="x",VLOOKUP(GX7,MaKhuyenMai!$B$4:$L$18,11,FALSE)="x"),VLOOKUP(GX7,MaKhuyenMai!$B$4:$H$5001,7,FALSE)*GV7,0)))</f>
        <v>0</v>
      </c>
      <c r="GX7" s="20"/>
      <c r="GY7" s="68"/>
      <c r="GZ7" s="16"/>
      <c r="HA7" s="17">
        <v>5</v>
      </c>
      <c r="HB7" s="18" t="s">
        <v>166</v>
      </c>
      <c r="HC7" s="18" t="s">
        <v>200</v>
      </c>
      <c r="HD7" s="18">
        <v>1</v>
      </c>
      <c r="HE7" s="19">
        <f>IF(ISBLANK(HB7),0,IF(ISERROR(VLOOKUP(HB7,Menu!$A$3:$L$5000,10,FALSE)),0,IF(HC7="M",VLOOKUP(HB7,Menu!$A$3:$L$57,10,FALSE)*HD7,VLOOKUP(HB7,Menu!$A$3:$L$57,12,FALSE)*HD7)))</f>
        <v>12000</v>
      </c>
      <c r="HF7" s="19">
        <f>-IF(ISBLANK(HG7),0,IF(ISERROR(VLOOKUP(HG7,MaKhuyenMai!$B$4:$H$5001,7,FALSE)),0,IF(AND(VLOOKUP(HG7,MaKhuyenMai!$B$4:$K$5001,8,FALSE)&lt;=$F$24,VLOOKUP(HG7,MaKhuyenMai!$B$4:$L$18,3,FALSE)="x",VLOOKUP(HG7,MaKhuyenMai!$B$4:$L$18,11,FALSE)="x"),VLOOKUP(HG7,MaKhuyenMai!$B$4:$H$5001,7,FALSE)*HE7,0)))</f>
        <v>0</v>
      </c>
      <c r="HG7" s="20"/>
      <c r="HH7" s="68"/>
      <c r="HI7" s="16"/>
      <c r="HJ7" s="17">
        <v>5</v>
      </c>
      <c r="HK7" s="18" t="s">
        <v>166</v>
      </c>
      <c r="HL7" s="18" t="s">
        <v>200</v>
      </c>
      <c r="HM7" s="18">
        <v>1</v>
      </c>
      <c r="HN7" s="19">
        <f>IF(ISBLANK(HK7),0,IF(ISERROR(VLOOKUP(HK7,Menu!$A$3:$L$5000,10,FALSE)),0,IF(HL7="M",VLOOKUP(HK7,Menu!$A$3:$L$57,10,FALSE)*HM7,VLOOKUP(HK7,Menu!$A$3:$L$57,12,FALSE)*HM7)))</f>
        <v>12000</v>
      </c>
      <c r="HO7" s="19">
        <f>-IF(ISBLANK(HP7),0,IF(ISERROR(VLOOKUP(HP7,MaKhuyenMai!$B$4:$H$5001,7,FALSE)),0,IF(AND(VLOOKUP(HP7,MaKhuyenMai!$B$4:$K$5001,8,FALSE)&lt;=$F$24,VLOOKUP(HP7,MaKhuyenMai!$B$4:$L$18,3,FALSE)="x",VLOOKUP(HP7,MaKhuyenMai!$B$4:$L$18,11,FALSE)="x"),VLOOKUP(HP7,MaKhuyenMai!$B$4:$H$5001,7,FALSE)*HN7,0)))</f>
        <v>0</v>
      </c>
      <c r="HP7" s="20"/>
      <c r="HQ7" s="68"/>
      <c r="HR7" s="16"/>
      <c r="HS7" s="17">
        <v>5</v>
      </c>
      <c r="HT7" s="18" t="s">
        <v>183</v>
      </c>
      <c r="HU7" s="18" t="s">
        <v>200</v>
      </c>
      <c r="HV7" s="18">
        <v>1</v>
      </c>
      <c r="HW7" s="19">
        <f>IF(ISBLANK(HT7),0,IF(ISERROR(VLOOKUP(HT7,Menu!$A$3:$L$5000,10,FALSE)),0,IF(HU7="M",VLOOKUP(HT7,Menu!$A$3:$L$57,10,FALSE)*HV7,VLOOKUP(HT7,Menu!$A$3:$L$57,12,FALSE)*HV7)))</f>
        <v>18000</v>
      </c>
      <c r="HX7" s="19">
        <f>-IF(ISBLANK(HY7),0,IF(ISERROR(VLOOKUP(HY7,MaKhuyenMai!$B$4:$H$5001,7,FALSE)),0,IF(AND(VLOOKUP(HY7,MaKhuyenMai!$B$4:$K$5001,8,FALSE)&lt;=$F$24,VLOOKUP(HY7,MaKhuyenMai!$B$4:$L$18,3,FALSE)="x",VLOOKUP(HY7,MaKhuyenMai!$B$4:$L$18,11,FALSE)="x"),VLOOKUP(HY7,MaKhuyenMai!$B$4:$H$5001,7,FALSE)*HW7,0)))</f>
        <v>-1800</v>
      </c>
      <c r="HY7" s="20" t="s">
        <v>18</v>
      </c>
      <c r="HZ7" s="68"/>
      <c r="IA7" s="16"/>
      <c r="IB7" s="17">
        <v>5</v>
      </c>
      <c r="IC7" s="18" t="s">
        <v>166</v>
      </c>
      <c r="ID7" s="18" t="s">
        <v>200</v>
      </c>
      <c r="IE7" s="18">
        <v>1</v>
      </c>
      <c r="IF7" s="19">
        <f>IF(ISBLANK(IC7),0,IF(ISERROR(VLOOKUP(IC7,Menu!$A$3:$L$5000,10,FALSE)),0,IF(ID7="M",VLOOKUP(IC7,Menu!$A$3:$L$57,10,FALSE)*IE7,VLOOKUP(IC7,Menu!$A$3:$L$57,12,FALSE)*IE7)))</f>
        <v>12000</v>
      </c>
      <c r="IG7" s="19">
        <f>-IF(ISBLANK(IH7),0,IF(ISERROR(VLOOKUP(IH7,MaKhuyenMai!$B$4:$H$5001,7,FALSE)),0,IF(AND(VLOOKUP(IH7,MaKhuyenMai!$B$4:$K$5001,8,FALSE)&lt;=$F$24,VLOOKUP(IH7,MaKhuyenMai!$B$4:$L$18,3,FALSE)="x",VLOOKUP(IH7,MaKhuyenMai!$B$4:$L$18,11,FALSE)="x"),VLOOKUP(IH7,MaKhuyenMai!$B$4:$H$5001,7,FALSE)*IF7,0)))</f>
        <v>0</v>
      </c>
      <c r="IH7" s="20"/>
      <c r="II7" s="68"/>
      <c r="IJ7" s="16"/>
      <c r="IK7" s="17">
        <v>5</v>
      </c>
      <c r="IL7" s="18" t="s">
        <v>166</v>
      </c>
      <c r="IM7" s="18" t="s">
        <v>200</v>
      </c>
      <c r="IN7" s="18">
        <v>1</v>
      </c>
      <c r="IO7" s="19">
        <f>IF(ISBLANK(IL7),0,IF(ISERROR(VLOOKUP(IL7,Menu!$A$3:$L$5000,10,FALSE)),0,IF(IM7="M",VLOOKUP(IL7,Menu!$A$3:$L$57,10,FALSE)*IN7,VLOOKUP(IL7,Menu!$A$3:$L$57,12,FALSE)*IN7)))</f>
        <v>12000</v>
      </c>
      <c r="IP7" s="19">
        <f>-IF(ISBLANK(IQ7),0,IF(ISERROR(VLOOKUP(IQ7,MaKhuyenMai!$B$4:$H$5001,7,FALSE)),0,IF(AND(VLOOKUP(IQ7,MaKhuyenMai!$B$4:$K$5001,8,FALSE)&lt;=$F$24,VLOOKUP(IQ7,MaKhuyenMai!$B$4:$L$18,3,FALSE)="x",VLOOKUP(IQ7,MaKhuyenMai!$B$4:$L$18,11,FALSE)="x"),VLOOKUP(IQ7,MaKhuyenMai!$B$4:$H$5001,7,FALSE)*IO7,0)))</f>
        <v>0</v>
      </c>
      <c r="IQ7" s="20"/>
      <c r="IR7" s="68"/>
      <c r="IS7" s="16"/>
      <c r="IT7" s="17">
        <v>5</v>
      </c>
      <c r="IU7" s="18" t="s">
        <v>166</v>
      </c>
      <c r="IV7" s="18" t="s">
        <v>200</v>
      </c>
    </row>
    <row r="8" spans="1:256">
      <c r="A8" s="16"/>
      <c r="B8" s="16">
        <v>6</v>
      </c>
      <c r="C8" s="18" t="s">
        <v>185</v>
      </c>
      <c r="D8" s="18" t="s">
        <v>200</v>
      </c>
      <c r="E8" s="18">
        <v>1</v>
      </c>
      <c r="F8" s="19">
        <f>IF(ISBLANK(C8),0,IF(ISERROR(VLOOKUP(C8,Menu!$A$3:$L$5000,10,FALSE)),0,IF(D8="M",VLOOKUP(C8,Menu!$A$3:$L$57,10,FALSE)*E8,VLOOKUP(C8,Menu!$A$3:$L$57,12,FALSE)*E8)))</f>
        <v>12000</v>
      </c>
      <c r="G8" s="19">
        <f>-IF(ISBLANK(H8),0,IF(ISERROR(VLOOKUP(H8,MaKhuyenMai!$B$4:$H$5001,7,FALSE)),0,IF(AND(VLOOKUP(H8,MaKhuyenMai!$B$4:$K$5001,8,FALSE)&lt;=$F$24,VLOOKUP(H8,MaKhuyenMai!$B$4:$L$18,3,FALSE)="x",VLOOKUP(H8,MaKhuyenMai!$B$4:$L$18,11,FALSE)="x"),VLOOKUP(H8,MaKhuyenMai!$B$4:$H$5001,7,FALSE)*F8,0)))</f>
        <v>-1200</v>
      </c>
      <c r="H8" s="20" t="s">
        <v>18</v>
      </c>
      <c r="I8" s="68"/>
      <c r="J8" s="16"/>
      <c r="K8" s="16">
        <v>6</v>
      </c>
      <c r="L8" s="18" t="s">
        <v>63</v>
      </c>
      <c r="M8" s="18" t="s">
        <v>201</v>
      </c>
      <c r="N8" s="18">
        <v>1</v>
      </c>
      <c r="O8" s="19">
        <f>IF(ISBLANK(L8),0,IF(ISERROR(VLOOKUP(L8,Menu!$A$3:$L$5000,10,FALSE)),0,IF(M8="M",VLOOKUP(L8,Menu!$A$3:$L$57,10,FALSE)*N8,VLOOKUP(L8,Menu!$A$3:$L$57,12,FALSE)*N8)))</f>
        <v>45000</v>
      </c>
      <c r="P8" s="19">
        <f>-IF(ISBLANK(Q8),0,IF(ISERROR(VLOOKUP(Q8,MaKhuyenMai!$B$4:$H$5001,7,FALSE)),0,IF(AND(VLOOKUP(Q8,MaKhuyenMai!$B$4:$K$5001,8,FALSE)&lt;=$F$24,VLOOKUP(Q8,MaKhuyenMai!$B$4:$L$18,3,FALSE)="x",VLOOKUP(Q8,MaKhuyenMai!$B$4:$L$18,11,FALSE)="x"),VLOOKUP(Q8,MaKhuyenMai!$B$4:$H$5001,7,FALSE)*O8,0)))</f>
        <v>0</v>
      </c>
      <c r="Q8" s="20"/>
      <c r="R8" s="68"/>
      <c r="S8" s="16"/>
      <c r="T8" s="16">
        <v>6</v>
      </c>
      <c r="U8" s="18" t="s">
        <v>185</v>
      </c>
      <c r="V8" s="18" t="s">
        <v>200</v>
      </c>
      <c r="W8" s="18">
        <v>1</v>
      </c>
      <c r="X8" s="19">
        <f>IF(ISBLANK(U8),0,IF(ISERROR(VLOOKUP(U8,Menu!$A$3:$L$5000,10,FALSE)),0,IF(V8="M",VLOOKUP(U8,Menu!$A$3:$L$57,10,FALSE)*W8,VLOOKUP(U8,Menu!$A$3:$L$57,12,FALSE)*W8)))</f>
        <v>12000</v>
      </c>
      <c r="Y8" s="19">
        <f>-IF(ISBLANK(Z8),0,IF(ISERROR(VLOOKUP(Z8,MaKhuyenMai!$B$4:$H$5001,7,FALSE)),0,IF(AND(VLOOKUP(Z8,MaKhuyenMai!$B$4:$K$5001,8,FALSE)&lt;=$F$24,VLOOKUP(Z8,MaKhuyenMai!$B$4:$L$18,3,FALSE)="x",VLOOKUP(Z8,MaKhuyenMai!$B$4:$L$18,11,FALSE)="x"),VLOOKUP(Z8,MaKhuyenMai!$B$4:$H$5001,7,FALSE)*X8,0)))</f>
        <v>-1200</v>
      </c>
      <c r="Z8" s="20" t="s">
        <v>18</v>
      </c>
      <c r="AA8" s="68"/>
      <c r="AB8" s="16"/>
      <c r="AC8" s="16">
        <v>6</v>
      </c>
      <c r="AD8" s="18" t="s">
        <v>185</v>
      </c>
      <c r="AE8" s="18" t="s">
        <v>200</v>
      </c>
      <c r="AF8" s="18">
        <v>1</v>
      </c>
      <c r="AG8" s="19">
        <f>IF(ISBLANK(AD8),0,IF(ISERROR(VLOOKUP(AD8,Menu!$A$3:$L$5000,10,FALSE)),0,IF(AE8="M",VLOOKUP(AD8,Menu!$A$3:$L$57,10,FALSE)*AF8,VLOOKUP(AD8,Menu!$A$3:$L$57,12,FALSE)*AF8)))</f>
        <v>12000</v>
      </c>
      <c r="AH8" s="19">
        <f>-IF(ISBLANK(AI8),0,IF(ISERROR(VLOOKUP(AI8,MaKhuyenMai!$B$4:$H$5001,7,FALSE)),0,IF(AND(VLOOKUP(AI8,MaKhuyenMai!$B$4:$K$5001,8,FALSE)&lt;=$F$24,VLOOKUP(AI8,MaKhuyenMai!$B$4:$L$18,3,FALSE)="x",VLOOKUP(AI8,MaKhuyenMai!$B$4:$L$18,11,FALSE)="x"),VLOOKUP(AI8,MaKhuyenMai!$B$4:$H$5001,7,FALSE)*AG8,0)))</f>
        <v>-1200</v>
      </c>
      <c r="AI8" s="20" t="s">
        <v>18</v>
      </c>
      <c r="AJ8" s="68"/>
      <c r="AK8" s="16"/>
      <c r="AL8" s="16">
        <v>6</v>
      </c>
      <c r="AM8" s="18" t="s">
        <v>179</v>
      </c>
      <c r="AN8" s="18" t="s">
        <v>200</v>
      </c>
      <c r="AO8" s="18">
        <v>1</v>
      </c>
      <c r="AP8" s="19">
        <f>IF(ISBLANK(AM8),0,IF(ISERROR(VLOOKUP(AM8,Menu!$A$3:$L$5000,10,FALSE)),0,IF(AN8="M",VLOOKUP(AM8,Menu!$A$3:$L$57,10,FALSE)*AO8,VLOOKUP(AM8,Menu!$A$3:$L$57,12,FALSE)*AO8)))</f>
        <v>12000</v>
      </c>
      <c r="AQ8" s="19">
        <f>-IF(ISBLANK(AR8),0,IF(ISERROR(VLOOKUP(AR8,MaKhuyenMai!$B$4:$H$5001,7,FALSE)),0,IF(AND(VLOOKUP(AR8,MaKhuyenMai!$B$4:$K$5001,8,FALSE)&lt;=$F$24,VLOOKUP(AR8,MaKhuyenMai!$B$4:$L$18,3,FALSE)="x",VLOOKUP(AR8,MaKhuyenMai!$B$4:$L$18,11,FALSE)="x"),VLOOKUP(AR8,MaKhuyenMai!$B$4:$H$5001,7,FALSE)*AP8,0)))</f>
        <v>0</v>
      </c>
      <c r="AR8" s="20"/>
      <c r="AS8" s="68"/>
      <c r="AT8" s="16"/>
      <c r="AU8" s="16">
        <v>6</v>
      </c>
      <c r="AV8" s="18" t="s">
        <v>185</v>
      </c>
      <c r="AW8" s="18" t="s">
        <v>200</v>
      </c>
      <c r="AX8" s="18">
        <v>3</v>
      </c>
      <c r="AY8" s="19">
        <f>IF(ISBLANK(AV8),0,IF(ISERROR(VLOOKUP(AV8,Menu!$A$3:$L$5000,10,FALSE)),0,IF(AW8="M",VLOOKUP(AV8,Menu!$A$3:$L$57,10,FALSE)*AX8,VLOOKUP(AV8,Menu!$A$3:$L$57,12,FALSE)*AX8)))</f>
        <v>36000</v>
      </c>
      <c r="AZ8" s="19">
        <f>-IF(ISBLANK(BA8),0,IF(ISERROR(VLOOKUP(BA8,MaKhuyenMai!$B$4:$H$5001,7,FALSE)),0,IF(AND(VLOOKUP(BA8,MaKhuyenMai!$B$4:$K$5001,8,FALSE)&lt;=$F$24,VLOOKUP(BA8,MaKhuyenMai!$B$4:$L$18,3,FALSE)="x",VLOOKUP(BA8,MaKhuyenMai!$B$4:$L$18,11,FALSE)="x"),VLOOKUP(BA8,MaKhuyenMai!$B$4:$H$5001,7,FALSE)*AY8,0)))</f>
        <v>-3600</v>
      </c>
      <c r="BA8" s="20" t="s">
        <v>18</v>
      </c>
      <c r="BB8" s="68"/>
      <c r="BC8" s="16"/>
      <c r="BD8" s="16">
        <v>6</v>
      </c>
      <c r="BH8" s="19">
        <f>IF(ISBLANK(BE8),0,IF(ISERROR(VLOOKUP(BE8,Menu!$A$3:$L$5000,10,FALSE)),0,IF(BF8="M",VLOOKUP(BE8,Menu!$A$3:$L$57,10,FALSE)*BG8,VLOOKUP(BE8,Menu!$A$3:$L$57,12,FALSE)*BG8)))</f>
        <v>0</v>
      </c>
      <c r="BI8" s="19">
        <f>-IF(ISBLANK(BJ8),0,IF(ISERROR(VLOOKUP(BJ8,MaKhuyenMai!$B$4:$H$5001,7,FALSE)),0,IF(AND(VLOOKUP(BJ8,MaKhuyenMai!$B$4:$K$5001,8,FALSE)&lt;=$F$24,VLOOKUP(BJ8,MaKhuyenMai!$B$4:$L$18,3,FALSE)="x",VLOOKUP(BJ8,MaKhuyenMai!$B$4:$L$18,11,FALSE)="x"),VLOOKUP(BJ8,MaKhuyenMai!$B$4:$H$5001,7,FALSE)*BH8,0)))</f>
        <v>0</v>
      </c>
      <c r="BK8" s="68"/>
      <c r="BL8" s="16"/>
      <c r="BM8" s="16">
        <v>6</v>
      </c>
      <c r="BN8" s="18" t="s">
        <v>185</v>
      </c>
      <c r="BO8" s="18" t="s">
        <v>200</v>
      </c>
      <c r="BP8" s="18">
        <v>1</v>
      </c>
      <c r="BQ8" s="19">
        <f>IF(ISBLANK(BN8),0,IF(ISERROR(VLOOKUP(BN8,Menu!$A$3:$L$5000,10,FALSE)),0,IF(BO8="M",VLOOKUP(BN8,Menu!$A$3:$L$57,10,FALSE)*BP8,VLOOKUP(BN8,Menu!$A$3:$L$57,12,FALSE)*BP8)))</f>
        <v>12000</v>
      </c>
      <c r="BR8" s="19">
        <f>-IF(ISBLANK(BS8),0,IF(ISERROR(VLOOKUP(BS8,MaKhuyenMai!$B$4:$H$5001,7,FALSE)),0,IF(AND(VLOOKUP(BS8,MaKhuyenMai!$B$4:$K$5001,8,FALSE)&lt;=$F$24,VLOOKUP(BS8,MaKhuyenMai!$B$4:$L$18,3,FALSE)="x",VLOOKUP(BS8,MaKhuyenMai!$B$4:$L$18,11,FALSE)="x"),VLOOKUP(BS8,MaKhuyenMai!$B$4:$H$5001,7,FALSE)*BQ8,0)))</f>
        <v>-1200</v>
      </c>
      <c r="BS8" s="20" t="s">
        <v>18</v>
      </c>
      <c r="BT8" s="68"/>
      <c r="BU8" s="16"/>
      <c r="BV8" s="16">
        <v>6</v>
      </c>
      <c r="BW8" s="18" t="s">
        <v>185</v>
      </c>
      <c r="BX8" s="18" t="s">
        <v>200</v>
      </c>
      <c r="BY8" s="18">
        <v>1</v>
      </c>
      <c r="BZ8" s="19">
        <f>IF(ISBLANK(BW8),0,IF(ISERROR(VLOOKUP(BW8,Menu!$A$3:$L$5000,10,FALSE)),0,IF(BX8="M",VLOOKUP(BW8,Menu!$A$3:$L$57,10,FALSE)*BY8,VLOOKUP(BW8,Menu!$A$3:$L$57,12,FALSE)*BY8)))</f>
        <v>12000</v>
      </c>
      <c r="CA8" s="19">
        <f>-IF(ISBLANK(CB8),0,IF(ISERROR(VLOOKUP(CB8,MaKhuyenMai!$B$4:$H$5001,7,FALSE)),0,IF(AND(VLOOKUP(CB8,MaKhuyenMai!$B$4:$K$5001,8,FALSE)&lt;=$F$24,VLOOKUP(CB8,MaKhuyenMai!$B$4:$L$18,3,FALSE)="x",VLOOKUP(CB8,MaKhuyenMai!$B$4:$L$18,11,FALSE)="x"),VLOOKUP(CB8,MaKhuyenMai!$B$4:$H$5001,7,FALSE)*BZ8,0)))</f>
        <v>-1200</v>
      </c>
      <c r="CB8" s="20" t="s">
        <v>18</v>
      </c>
      <c r="CC8" s="68"/>
      <c r="CD8" s="16"/>
      <c r="CE8" s="16">
        <v>6</v>
      </c>
      <c r="CF8" s="18" t="s">
        <v>185</v>
      </c>
      <c r="CG8" s="18" t="s">
        <v>200</v>
      </c>
      <c r="CH8" s="18">
        <v>1</v>
      </c>
      <c r="CI8" s="19">
        <f>IF(ISBLANK(CF8),0,IF(ISERROR(VLOOKUP(CF8,Menu!$A$3:$L$5000,10,FALSE)),0,IF(CG8="M",VLOOKUP(CF8,Menu!$A$3:$L$57,10,FALSE)*CH8,VLOOKUP(CF8,Menu!$A$3:$L$57,12,FALSE)*CH8)))</f>
        <v>12000</v>
      </c>
      <c r="CJ8" s="19">
        <f>-IF(ISBLANK(CK8),0,IF(ISERROR(VLOOKUP(CK8,MaKhuyenMai!$B$4:$H$5001,7,FALSE)),0,IF(AND(VLOOKUP(CK8,MaKhuyenMai!$B$4:$K$5001,8,FALSE)&lt;=$F$24,VLOOKUP(CK8,MaKhuyenMai!$B$4:$L$18,3,FALSE)="x",VLOOKUP(CK8,MaKhuyenMai!$B$4:$L$18,11,FALSE)="x"),VLOOKUP(CK8,MaKhuyenMai!$B$4:$H$5001,7,FALSE)*CI8,0)))</f>
        <v>-1200</v>
      </c>
      <c r="CK8" s="20" t="s">
        <v>18</v>
      </c>
      <c r="CL8" s="68"/>
      <c r="CM8" s="16"/>
      <c r="CN8" s="16">
        <v>6</v>
      </c>
      <c r="CO8" s="18" t="s">
        <v>185</v>
      </c>
      <c r="CP8" s="18" t="s">
        <v>200</v>
      </c>
      <c r="CQ8" s="18">
        <v>1</v>
      </c>
      <c r="CR8" s="19">
        <f>IF(ISBLANK(CO8),0,IF(ISERROR(VLOOKUP(CO8,Menu!$A$3:$L$5000,10,FALSE)),0,IF(CP8="M",VLOOKUP(CO8,Menu!$A$3:$L$57,10,FALSE)*CQ8,VLOOKUP(CO8,Menu!$A$3:$L$57,12,FALSE)*CQ8)))</f>
        <v>12000</v>
      </c>
      <c r="CS8" s="19">
        <f>-IF(ISBLANK(CT8),0,IF(ISERROR(VLOOKUP(CT8,MaKhuyenMai!$B$4:$H$5001,7,FALSE)),0,IF(AND(VLOOKUP(CT8,MaKhuyenMai!$B$4:$K$5001,8,FALSE)&lt;=$F$24,VLOOKUP(CT8,MaKhuyenMai!$B$4:$L$18,3,FALSE)="x",VLOOKUP(CT8,MaKhuyenMai!$B$4:$L$18,11,FALSE)="x"),VLOOKUP(CT8,MaKhuyenMai!$B$4:$H$5001,7,FALSE)*CR8,0)))</f>
        <v>-1200</v>
      </c>
      <c r="CT8" s="20" t="s">
        <v>18</v>
      </c>
      <c r="CU8" s="68"/>
      <c r="CV8" s="16"/>
      <c r="CW8" s="16">
        <v>6</v>
      </c>
      <c r="CX8" s="18" t="s">
        <v>183</v>
      </c>
      <c r="CY8" s="18" t="s">
        <v>200</v>
      </c>
      <c r="CZ8" s="18">
        <v>1</v>
      </c>
      <c r="DA8" s="19">
        <f>IF(ISBLANK(CX8),0,IF(ISERROR(VLOOKUP(CX8,Menu!$A$3:$L$5000,10,FALSE)),0,IF(CY8="M",VLOOKUP(CX8,Menu!$A$3:$L$57,10,FALSE)*CZ8,VLOOKUP(CX8,Menu!$A$3:$L$57,12,FALSE)*CZ8)))</f>
        <v>18000</v>
      </c>
      <c r="DB8" s="19">
        <f>-IF(ISBLANK(DC8),0,IF(ISERROR(VLOOKUP(DC8,MaKhuyenMai!$B$4:$H$5001,7,FALSE)),0,IF(AND(VLOOKUP(DC8,MaKhuyenMai!$B$4:$K$5001,8,FALSE)&lt;=$F$24,VLOOKUP(DC8,MaKhuyenMai!$B$4:$L$18,3,FALSE)="x",VLOOKUP(DC8,MaKhuyenMai!$B$4:$L$18,11,FALSE)="x"),VLOOKUP(DC8,MaKhuyenMai!$B$4:$H$5001,7,FALSE)*DA8,0)))</f>
        <v>0</v>
      </c>
      <c r="DC8" s="20"/>
      <c r="DD8" s="68"/>
      <c r="DE8" s="16"/>
      <c r="DF8" s="16">
        <v>6</v>
      </c>
      <c r="DG8" s="18" t="s">
        <v>185</v>
      </c>
      <c r="DH8" s="18" t="s">
        <v>200</v>
      </c>
      <c r="DI8" s="18">
        <v>1</v>
      </c>
      <c r="DJ8" s="19">
        <f>IF(ISBLANK(DG8),0,IF(ISERROR(VLOOKUP(DG8,Menu!$A$3:$L$5000,10,FALSE)),0,IF(DH8="M",VLOOKUP(DG8,Menu!$A$3:$L$57,10,FALSE)*DI8,VLOOKUP(DG8,Menu!$A$3:$L$57,12,FALSE)*DI8)))</f>
        <v>12000</v>
      </c>
      <c r="DK8" s="19">
        <f>-IF(ISBLANK(DL8),0,IF(ISERROR(VLOOKUP(DL8,MaKhuyenMai!$B$4:$H$5001,7,FALSE)),0,IF(AND(VLOOKUP(DL8,MaKhuyenMai!$B$4:$K$5001,8,FALSE)&lt;=$F$24,VLOOKUP(DL8,MaKhuyenMai!$B$4:$L$18,3,FALSE)="x",VLOOKUP(DL8,MaKhuyenMai!$B$4:$L$18,11,FALSE)="x"),VLOOKUP(DL8,MaKhuyenMai!$B$4:$H$5001,7,FALSE)*DJ8,0)))</f>
        <v>-1200</v>
      </c>
      <c r="DL8" s="20" t="s">
        <v>18</v>
      </c>
      <c r="DM8" s="68"/>
      <c r="DN8" s="16"/>
      <c r="DO8" s="16">
        <v>6</v>
      </c>
      <c r="DP8" s="18" t="s">
        <v>185</v>
      </c>
      <c r="DQ8" s="18" t="s">
        <v>200</v>
      </c>
      <c r="DR8" s="18">
        <v>1</v>
      </c>
      <c r="DS8" s="19">
        <f>IF(ISBLANK(DP8),0,IF(ISERROR(VLOOKUP(DP8,Menu!$A$3:$L$5000,10,FALSE)),0,IF(DQ8="M",VLOOKUP(DP8,Menu!$A$3:$L$57,10,FALSE)*DR8,VLOOKUP(DP8,Menu!$A$3:$L$57,12,FALSE)*DR8)))</f>
        <v>12000</v>
      </c>
      <c r="DT8" s="19">
        <f>-IF(ISBLANK(DU8),0,IF(ISERROR(VLOOKUP(DU8,MaKhuyenMai!$B$4:$H$5001,7,FALSE)),0,IF(AND(VLOOKUP(DU8,MaKhuyenMai!$B$4:$K$5001,8,FALSE)&lt;=$F$24,VLOOKUP(DU8,MaKhuyenMai!$B$4:$L$18,3,FALSE)="x",VLOOKUP(DU8,MaKhuyenMai!$B$4:$L$18,11,FALSE)="x"),VLOOKUP(DU8,MaKhuyenMai!$B$4:$H$5001,7,FALSE)*DS8,0)))</f>
        <v>-1200</v>
      </c>
      <c r="DU8" s="20" t="s">
        <v>18</v>
      </c>
      <c r="DV8" s="68"/>
      <c r="DW8" s="16"/>
      <c r="DX8" s="16">
        <v>6</v>
      </c>
      <c r="DY8" s="18" t="s">
        <v>185</v>
      </c>
      <c r="DZ8" s="18" t="s">
        <v>200</v>
      </c>
      <c r="EA8" s="18">
        <v>1</v>
      </c>
      <c r="EB8" s="19">
        <f>IF(ISBLANK(DY8),0,IF(ISERROR(VLOOKUP(DY8,Menu!$A$3:$L$5000,10,FALSE)),0,IF(DZ8="M",VLOOKUP(DY8,Menu!$A$3:$L$57,10,FALSE)*EA8,VLOOKUP(DY8,Menu!$A$3:$L$57,12,FALSE)*EA8)))</f>
        <v>12000</v>
      </c>
      <c r="EC8" s="19">
        <f>-IF(ISBLANK(ED8),0,IF(ISERROR(VLOOKUP(ED8,MaKhuyenMai!$B$4:$H$5001,7,FALSE)),0,IF(AND(VLOOKUP(ED8,MaKhuyenMai!$B$4:$K$5001,8,FALSE)&lt;=$F$24,VLOOKUP(ED8,MaKhuyenMai!$B$4:$L$18,3,FALSE)="x",VLOOKUP(ED8,MaKhuyenMai!$B$4:$L$18,11,FALSE)="x"),VLOOKUP(ED8,MaKhuyenMai!$B$4:$H$5001,7,FALSE)*EB8,0)))</f>
        <v>-1200</v>
      </c>
      <c r="ED8" s="20" t="s">
        <v>18</v>
      </c>
      <c r="EE8" s="68"/>
      <c r="EF8" s="16"/>
      <c r="EG8" s="16">
        <v>6</v>
      </c>
      <c r="EH8" s="18" t="s">
        <v>185</v>
      </c>
      <c r="EI8" s="18" t="s">
        <v>200</v>
      </c>
      <c r="EJ8" s="18">
        <v>1</v>
      </c>
      <c r="EK8" s="19">
        <f>IF(ISBLANK(EH8),0,IF(ISERROR(VLOOKUP(EH8,Menu!$A$3:$L$5000,10,FALSE)),0,IF(EI8="M",VLOOKUP(EH8,Menu!$A$3:$L$57,10,FALSE)*EJ8,VLOOKUP(EH8,Menu!$A$3:$L$57,12,FALSE)*EJ8)))</f>
        <v>12000</v>
      </c>
      <c r="EL8" s="19">
        <f>-IF(ISBLANK(EM8),0,IF(ISERROR(VLOOKUP(EM8,MaKhuyenMai!$B$4:$H$5001,7,FALSE)),0,IF(AND(VLOOKUP(EM8,MaKhuyenMai!$B$4:$K$5001,8,FALSE)&lt;=$F$24,VLOOKUP(EM8,MaKhuyenMai!$B$4:$L$18,3,FALSE)="x",VLOOKUP(EM8,MaKhuyenMai!$B$4:$L$18,11,FALSE)="x"),VLOOKUP(EM8,MaKhuyenMai!$B$4:$H$5001,7,FALSE)*EK8,0)))</f>
        <v>-1200</v>
      </c>
      <c r="EM8" s="20" t="s">
        <v>18</v>
      </c>
      <c r="EN8" s="68"/>
      <c r="EO8" s="16"/>
      <c r="EP8" s="16">
        <v>6</v>
      </c>
      <c r="EQ8" s="18" t="s">
        <v>63</v>
      </c>
      <c r="ER8" s="18" t="s">
        <v>201</v>
      </c>
      <c r="ES8" s="18">
        <v>1</v>
      </c>
      <c r="ET8" s="19">
        <f>IF(ISBLANK(EQ8),0,IF(ISERROR(VLOOKUP(EQ8,Menu!$A$3:$L$5000,10,FALSE)),0,IF(ER8="M",VLOOKUP(EQ8,Menu!$A$3:$L$57,10,FALSE)*ES8,VLOOKUP(EQ8,Menu!$A$3:$L$57,12,FALSE)*ES8)))</f>
        <v>45000</v>
      </c>
      <c r="EU8" s="19">
        <f>-IF(ISBLANK(EV8),0,IF(ISERROR(VLOOKUP(EV8,MaKhuyenMai!$B$4:$H$5001,7,FALSE)),0,IF(AND(VLOOKUP(EV8,MaKhuyenMai!$B$4:$K$5001,8,FALSE)&lt;=$F$24,VLOOKUP(EV8,MaKhuyenMai!$B$4:$L$18,3,FALSE)="x",VLOOKUP(EV8,MaKhuyenMai!$B$4:$L$18,11,FALSE)="x"),VLOOKUP(EV8,MaKhuyenMai!$B$4:$H$5001,7,FALSE)*ET8,0)))</f>
        <v>0</v>
      </c>
      <c r="EV8" s="20"/>
      <c r="EW8" s="68"/>
      <c r="EX8" s="16"/>
      <c r="EY8" s="16">
        <v>6</v>
      </c>
      <c r="EZ8" s="18" t="s">
        <v>185</v>
      </c>
      <c r="FA8" s="18" t="s">
        <v>200</v>
      </c>
      <c r="FB8" s="18">
        <v>1</v>
      </c>
      <c r="FC8" s="19">
        <f>IF(ISBLANK(EZ8),0,IF(ISERROR(VLOOKUP(EZ8,Menu!$A$3:$L$5000,10,FALSE)),0,IF(FA8="M",VLOOKUP(EZ8,Menu!$A$3:$L$57,10,FALSE)*FB8,VLOOKUP(EZ8,Menu!$A$3:$L$57,12,FALSE)*FB8)))</f>
        <v>12000</v>
      </c>
      <c r="FD8" s="19">
        <f>-IF(ISBLANK(FE8),0,IF(ISERROR(VLOOKUP(FE8,MaKhuyenMai!$B$4:$H$5001,7,FALSE)),0,IF(AND(VLOOKUP(FE8,MaKhuyenMai!$B$4:$K$5001,8,FALSE)&lt;=$F$24,VLOOKUP(FE8,MaKhuyenMai!$B$4:$L$18,3,FALSE)="x",VLOOKUP(FE8,MaKhuyenMai!$B$4:$L$18,11,FALSE)="x"),VLOOKUP(FE8,MaKhuyenMai!$B$4:$H$5001,7,FALSE)*FC8,0)))</f>
        <v>-1200</v>
      </c>
      <c r="FE8" s="20" t="s">
        <v>18</v>
      </c>
      <c r="FF8" s="68"/>
      <c r="FG8" s="16"/>
      <c r="FH8" s="16">
        <v>6</v>
      </c>
      <c r="FI8" s="18" t="s">
        <v>185</v>
      </c>
      <c r="FJ8" s="18" t="s">
        <v>200</v>
      </c>
      <c r="FK8" s="18">
        <v>1</v>
      </c>
      <c r="FL8" s="19">
        <f>IF(ISBLANK(FI8),0,IF(ISERROR(VLOOKUP(FI8,Menu!$A$3:$L$5000,10,FALSE)),0,IF(FJ8="M",VLOOKUP(FI8,Menu!$A$3:$L$57,10,FALSE)*FK8,VLOOKUP(FI8,Menu!$A$3:$L$57,12,FALSE)*FK8)))</f>
        <v>12000</v>
      </c>
      <c r="FM8" s="19">
        <f>-IF(ISBLANK(FN8),0,IF(ISERROR(VLOOKUP(FN8,MaKhuyenMai!$B$4:$H$5001,7,FALSE)),0,IF(AND(VLOOKUP(FN8,MaKhuyenMai!$B$4:$K$5001,8,FALSE)&lt;=$F$24,VLOOKUP(FN8,MaKhuyenMai!$B$4:$L$18,3,FALSE)="x",VLOOKUP(FN8,MaKhuyenMai!$B$4:$L$18,11,FALSE)="x"),VLOOKUP(FN8,MaKhuyenMai!$B$4:$H$5001,7,FALSE)*FL8,0)))</f>
        <v>-1200</v>
      </c>
      <c r="FN8" s="20" t="s">
        <v>18</v>
      </c>
      <c r="FO8" s="68"/>
      <c r="FP8" s="16"/>
      <c r="FQ8" s="16">
        <v>6</v>
      </c>
      <c r="FR8" s="18" t="s">
        <v>185</v>
      </c>
      <c r="FS8" s="18" t="s">
        <v>200</v>
      </c>
      <c r="FT8" s="18">
        <v>1</v>
      </c>
      <c r="FU8" s="19">
        <f>IF(ISBLANK(FR8),0,IF(ISERROR(VLOOKUP(FR8,Menu!$A$3:$L$5000,10,FALSE)),0,IF(FS8="M",VLOOKUP(FR8,Menu!$A$3:$L$57,10,FALSE)*FT8,VLOOKUP(FR8,Menu!$A$3:$L$57,12,FALSE)*FT8)))</f>
        <v>12000</v>
      </c>
      <c r="FV8" s="19">
        <f>-IF(ISBLANK(FW8),0,IF(ISERROR(VLOOKUP(FW8,MaKhuyenMai!$B$4:$H$5001,7,FALSE)),0,IF(AND(VLOOKUP(FW8,MaKhuyenMai!$B$4:$K$5001,8,FALSE)&lt;=$F$24,VLOOKUP(FW8,MaKhuyenMai!$B$4:$L$18,3,FALSE)="x",VLOOKUP(FW8,MaKhuyenMai!$B$4:$L$18,11,FALSE)="x"),VLOOKUP(FW8,MaKhuyenMai!$B$4:$H$5001,7,FALSE)*FU8,0)))</f>
        <v>-1200</v>
      </c>
      <c r="FW8" s="20" t="s">
        <v>18</v>
      </c>
      <c r="FX8" s="68"/>
      <c r="FY8" s="16"/>
      <c r="FZ8" s="16">
        <v>6</v>
      </c>
      <c r="GA8" s="18" t="s">
        <v>108</v>
      </c>
      <c r="GB8" s="18" t="s">
        <v>200</v>
      </c>
      <c r="GC8" s="18">
        <v>2</v>
      </c>
      <c r="GD8" s="19">
        <f>IF(ISBLANK(GA8),0,IF(ISERROR(VLOOKUP(GA8,Menu!$A$3:$L$5000,10,FALSE)),0,IF(GB8="M",VLOOKUP(GA8,Menu!$A$3:$L$57,10,FALSE)*GC8,VLOOKUP(GA8,Menu!$A$3:$L$57,12,FALSE)*GC8)))</f>
        <v>24000</v>
      </c>
      <c r="GE8" s="19">
        <f>-IF(ISBLANK(GF8),0,IF(ISERROR(VLOOKUP(GF8,MaKhuyenMai!$B$4:$H$5001,7,FALSE)),0,IF(AND(VLOOKUP(GF8,MaKhuyenMai!$B$4:$K$5001,8,FALSE)&lt;=$F$24,VLOOKUP(GF8,MaKhuyenMai!$B$4:$L$18,3,FALSE)="x",VLOOKUP(GF8,MaKhuyenMai!$B$4:$L$18,11,FALSE)="x"),VLOOKUP(GF8,MaKhuyenMai!$B$4:$H$5001,7,FALSE)*GD8,0)))</f>
        <v>0</v>
      </c>
      <c r="GF8" s="20"/>
      <c r="GG8" s="68"/>
      <c r="GH8" s="16"/>
      <c r="GI8" s="16">
        <v>6</v>
      </c>
      <c r="GJ8" s="18" t="s">
        <v>185</v>
      </c>
      <c r="GK8" s="18" t="s">
        <v>201</v>
      </c>
      <c r="GL8" s="18">
        <v>1</v>
      </c>
      <c r="GM8" s="19">
        <f>IF(ISBLANK(GJ8),0,IF(ISERROR(VLOOKUP(GJ8,Menu!$A$3:$L$5000,10,FALSE)),0,IF(GK8="M",VLOOKUP(GJ8,Menu!$A$3:$L$57,10,FALSE)*GL8,VLOOKUP(GJ8,Menu!$A$3:$L$57,12,FALSE)*GL8)))</f>
        <v>0</v>
      </c>
      <c r="GN8" s="19">
        <f>-IF(ISBLANK(GO8),0,IF(ISERROR(VLOOKUP(GO8,MaKhuyenMai!$B$4:$H$5001,7,FALSE)),0,IF(AND(VLOOKUP(GO8,MaKhuyenMai!$B$4:$K$5001,8,FALSE)&lt;=$F$24,VLOOKUP(GO8,MaKhuyenMai!$B$4:$L$18,3,FALSE)="x",VLOOKUP(GO8,MaKhuyenMai!$B$4:$L$18,11,FALSE)="x"),VLOOKUP(GO8,MaKhuyenMai!$B$4:$H$5001,7,FALSE)*GM8,0)))</f>
        <v>0</v>
      </c>
      <c r="GO8" s="20" t="s">
        <v>18</v>
      </c>
      <c r="GP8" s="68"/>
      <c r="GQ8" s="16"/>
      <c r="GR8" s="16">
        <v>6</v>
      </c>
      <c r="GS8" s="18" t="s">
        <v>185</v>
      </c>
      <c r="GT8" s="18" t="s">
        <v>200</v>
      </c>
      <c r="GU8" s="18">
        <v>1</v>
      </c>
      <c r="GV8" s="19">
        <f>IF(ISBLANK(GS8),0,IF(ISERROR(VLOOKUP(GS8,Menu!$A$3:$L$5000,10,FALSE)),0,IF(GT8="M",VLOOKUP(GS8,Menu!$A$3:$L$57,10,FALSE)*GU8,VLOOKUP(GS8,Menu!$A$3:$L$57,12,FALSE)*GU8)))</f>
        <v>12000</v>
      </c>
      <c r="GW8" s="19">
        <f>-IF(ISBLANK(GX8),0,IF(ISERROR(VLOOKUP(GX8,MaKhuyenMai!$B$4:$H$5001,7,FALSE)),0,IF(AND(VLOOKUP(GX8,MaKhuyenMai!$B$4:$K$5001,8,FALSE)&lt;=$F$24,VLOOKUP(GX8,MaKhuyenMai!$B$4:$L$18,3,FALSE)="x",VLOOKUP(GX8,MaKhuyenMai!$B$4:$L$18,11,FALSE)="x"),VLOOKUP(GX8,MaKhuyenMai!$B$4:$H$5001,7,FALSE)*GV8,0)))</f>
        <v>-1200</v>
      </c>
      <c r="GX8" s="20" t="s">
        <v>18</v>
      </c>
      <c r="GY8" s="68"/>
      <c r="GZ8" s="16"/>
      <c r="HA8" s="16">
        <v>6</v>
      </c>
      <c r="HB8" s="18" t="s">
        <v>185</v>
      </c>
      <c r="HC8" s="18" t="s">
        <v>200</v>
      </c>
      <c r="HD8" s="18">
        <v>1</v>
      </c>
      <c r="HE8" s="19">
        <f>IF(ISBLANK(HB8),0,IF(ISERROR(VLOOKUP(HB8,Menu!$A$3:$L$5000,10,FALSE)),0,IF(HC8="M",VLOOKUP(HB8,Menu!$A$3:$L$57,10,FALSE)*HD8,VLOOKUP(HB8,Menu!$A$3:$L$57,12,FALSE)*HD8)))</f>
        <v>12000</v>
      </c>
      <c r="HF8" s="19">
        <f>-IF(ISBLANK(HG8),0,IF(ISERROR(VLOOKUP(HG8,MaKhuyenMai!$B$4:$H$5001,7,FALSE)),0,IF(AND(VLOOKUP(HG8,MaKhuyenMai!$B$4:$K$5001,8,FALSE)&lt;=$F$24,VLOOKUP(HG8,MaKhuyenMai!$B$4:$L$18,3,FALSE)="x",VLOOKUP(HG8,MaKhuyenMai!$B$4:$L$18,11,FALSE)="x"),VLOOKUP(HG8,MaKhuyenMai!$B$4:$H$5001,7,FALSE)*HE8,0)))</f>
        <v>-1200</v>
      </c>
      <c r="HG8" s="20" t="s">
        <v>18</v>
      </c>
      <c r="HH8" s="68"/>
      <c r="HI8" s="16"/>
      <c r="HJ8" s="16">
        <v>6</v>
      </c>
      <c r="HK8" s="18" t="s">
        <v>185</v>
      </c>
      <c r="HL8" s="18" t="s">
        <v>200</v>
      </c>
      <c r="HM8" s="18">
        <v>1</v>
      </c>
      <c r="HN8" s="19">
        <f>IF(ISBLANK(HK8),0,IF(ISERROR(VLOOKUP(HK8,Menu!$A$3:$L$5000,10,FALSE)),0,IF(HL8="M",VLOOKUP(HK8,Menu!$A$3:$L$57,10,FALSE)*HM8,VLOOKUP(HK8,Menu!$A$3:$L$57,12,FALSE)*HM8)))</f>
        <v>12000</v>
      </c>
      <c r="HO8" s="19">
        <f>-IF(ISBLANK(HP8),0,IF(ISERROR(VLOOKUP(HP8,MaKhuyenMai!$B$4:$H$5001,7,FALSE)),0,IF(AND(VLOOKUP(HP8,MaKhuyenMai!$B$4:$K$5001,8,FALSE)&lt;=$F$24,VLOOKUP(HP8,MaKhuyenMai!$B$4:$L$18,3,FALSE)="x",VLOOKUP(HP8,MaKhuyenMai!$B$4:$L$18,11,FALSE)="x"),VLOOKUP(HP8,MaKhuyenMai!$B$4:$H$5001,7,FALSE)*HN8,0)))</f>
        <v>-1200</v>
      </c>
      <c r="HP8" s="20" t="s">
        <v>18</v>
      </c>
      <c r="HQ8" s="68"/>
      <c r="HR8" s="16"/>
      <c r="HS8" s="16">
        <v>6</v>
      </c>
      <c r="HT8" s="18" t="s">
        <v>185</v>
      </c>
      <c r="HU8" s="18" t="s">
        <v>200</v>
      </c>
      <c r="HV8" s="18">
        <v>1</v>
      </c>
      <c r="HW8" s="19">
        <f>IF(ISBLANK(HT8),0,IF(ISERROR(VLOOKUP(HT8,Menu!$A$3:$L$5000,10,FALSE)),0,IF(HU8="M",VLOOKUP(HT8,Menu!$A$3:$L$57,10,FALSE)*HV8,VLOOKUP(HT8,Menu!$A$3:$L$57,12,FALSE)*HV8)))</f>
        <v>12000</v>
      </c>
      <c r="HX8" s="19">
        <f>-IF(ISBLANK(HY8),0,IF(ISERROR(VLOOKUP(HY8,MaKhuyenMai!$B$4:$H$5001,7,FALSE)),0,IF(AND(VLOOKUP(HY8,MaKhuyenMai!$B$4:$K$5001,8,FALSE)&lt;=$F$24,VLOOKUP(HY8,MaKhuyenMai!$B$4:$L$18,3,FALSE)="x",VLOOKUP(HY8,MaKhuyenMai!$B$4:$L$18,11,FALSE)="x"),VLOOKUP(HY8,MaKhuyenMai!$B$4:$H$5001,7,FALSE)*HW8,0)))</f>
        <v>-1200</v>
      </c>
      <c r="HY8" s="20" t="s">
        <v>18</v>
      </c>
      <c r="HZ8" s="68"/>
      <c r="IA8" s="16"/>
      <c r="IB8" s="16">
        <v>6</v>
      </c>
      <c r="IC8" s="18" t="s">
        <v>185</v>
      </c>
      <c r="ID8" s="18" t="s">
        <v>200</v>
      </c>
      <c r="IE8" s="18">
        <v>1</v>
      </c>
      <c r="IF8" s="19">
        <f>IF(ISBLANK(IC8),0,IF(ISERROR(VLOOKUP(IC8,Menu!$A$3:$L$5000,10,FALSE)),0,IF(ID8="M",VLOOKUP(IC8,Menu!$A$3:$L$57,10,FALSE)*IE8,VLOOKUP(IC8,Menu!$A$3:$L$57,12,FALSE)*IE8)))</f>
        <v>12000</v>
      </c>
      <c r="IG8" s="19">
        <f>-IF(ISBLANK(IH8),0,IF(ISERROR(VLOOKUP(IH8,MaKhuyenMai!$B$4:$H$5001,7,FALSE)),0,IF(AND(VLOOKUP(IH8,MaKhuyenMai!$B$4:$K$5001,8,FALSE)&lt;=$F$24,VLOOKUP(IH8,MaKhuyenMai!$B$4:$L$18,3,FALSE)="x",VLOOKUP(IH8,MaKhuyenMai!$B$4:$L$18,11,FALSE)="x"),VLOOKUP(IH8,MaKhuyenMai!$B$4:$H$5001,7,FALSE)*IF8,0)))</f>
        <v>-1200</v>
      </c>
      <c r="IH8" s="20" t="s">
        <v>18</v>
      </c>
      <c r="II8" s="68"/>
      <c r="IJ8" s="16"/>
      <c r="IK8" s="16">
        <v>6</v>
      </c>
      <c r="IL8" s="18" t="s">
        <v>185</v>
      </c>
      <c r="IM8" s="18" t="s">
        <v>200</v>
      </c>
      <c r="IN8" s="18">
        <v>1</v>
      </c>
      <c r="IO8" s="19">
        <f>IF(ISBLANK(IL8),0,IF(ISERROR(VLOOKUP(IL8,Menu!$A$3:$L$5000,10,FALSE)),0,IF(IM8="M",VLOOKUP(IL8,Menu!$A$3:$L$57,10,FALSE)*IN8,VLOOKUP(IL8,Menu!$A$3:$L$57,12,FALSE)*IN8)))</f>
        <v>12000</v>
      </c>
      <c r="IP8" s="19">
        <f>-IF(ISBLANK(IQ8),0,IF(ISERROR(VLOOKUP(IQ8,MaKhuyenMai!$B$4:$H$5001,7,FALSE)),0,IF(AND(VLOOKUP(IQ8,MaKhuyenMai!$B$4:$K$5001,8,FALSE)&lt;=$F$24,VLOOKUP(IQ8,MaKhuyenMai!$B$4:$L$18,3,FALSE)="x",VLOOKUP(IQ8,MaKhuyenMai!$B$4:$L$18,11,FALSE)="x"),VLOOKUP(IQ8,MaKhuyenMai!$B$4:$H$5001,7,FALSE)*IO8,0)))</f>
        <v>-1200</v>
      </c>
      <c r="IQ8" s="20" t="s">
        <v>18</v>
      </c>
      <c r="IR8" s="68"/>
      <c r="IS8" s="16"/>
      <c r="IT8" s="16">
        <v>6</v>
      </c>
      <c r="IU8" s="18" t="s">
        <v>185</v>
      </c>
      <c r="IV8" s="18" t="s">
        <v>200</v>
      </c>
    </row>
    <row r="9" spans="1:256">
      <c r="A9" s="16"/>
      <c r="B9" s="17">
        <v>7</v>
      </c>
      <c r="C9" s="18" t="s">
        <v>60</v>
      </c>
      <c r="D9" s="18" t="s">
        <v>200</v>
      </c>
      <c r="E9" s="18">
        <v>1</v>
      </c>
      <c r="F9" s="19">
        <f>IF(ISBLANK(C9),0,IF(ISERROR(VLOOKUP(C9,Menu!$A$3:$L$5000,10,FALSE)),0,IF(D9="M",VLOOKUP(C9,Menu!$A$3:$L$57,10,FALSE)*E9,VLOOKUP(C9,Menu!$A$3:$L$57,12,FALSE)*E9)))</f>
        <v>35000</v>
      </c>
      <c r="G9" s="19">
        <f>-IF(ISBLANK(H9),0,IF(ISERROR(VLOOKUP(H9,MaKhuyenMai!$B$4:$H$5001,7,FALSE)),0,IF(AND(VLOOKUP(H9,MaKhuyenMai!$B$4:$K$5001,8,FALSE)&lt;=$F$24,VLOOKUP(H9,MaKhuyenMai!$B$4:$L$18,3,FALSE)="x",VLOOKUP(H9,MaKhuyenMai!$B$4:$L$18,11,FALSE)="x"),VLOOKUP(H9,MaKhuyenMai!$B$4:$H$5001,7,FALSE)*F9,0)))</f>
        <v>0</v>
      </c>
      <c r="H9" s="20"/>
      <c r="I9" s="68"/>
      <c r="J9" s="16"/>
      <c r="K9" s="17">
        <v>7</v>
      </c>
      <c r="L9" s="18" t="s">
        <v>63</v>
      </c>
      <c r="M9" s="18" t="s">
        <v>200</v>
      </c>
      <c r="N9" s="18">
        <v>1</v>
      </c>
      <c r="O9" s="19">
        <f>IF(ISBLANK(L9),0,IF(ISERROR(VLOOKUP(L9,Menu!$A$3:$L$5000,10,FALSE)),0,IF(M9="M",VLOOKUP(L9,Menu!$A$3:$L$57,10,FALSE)*N9,VLOOKUP(L9,Menu!$A$3:$L$57,12,FALSE)*N9)))</f>
        <v>25000</v>
      </c>
      <c r="P9" s="19">
        <f>-IF(ISBLANK(Q9),0,IF(ISERROR(VLOOKUP(Q9,MaKhuyenMai!$B$4:$H$5001,7,FALSE)),0,IF(AND(VLOOKUP(Q9,MaKhuyenMai!$B$4:$K$5001,8,FALSE)&lt;=$F$24,VLOOKUP(Q9,MaKhuyenMai!$B$4:$L$18,3,FALSE)="x",VLOOKUP(Q9,MaKhuyenMai!$B$4:$L$18,11,FALSE)="x"),VLOOKUP(Q9,MaKhuyenMai!$B$4:$H$5001,7,FALSE)*O9,0)))</f>
        <v>0</v>
      </c>
      <c r="Q9" s="20"/>
      <c r="R9" s="68"/>
      <c r="S9" s="16"/>
      <c r="T9" s="17">
        <v>7</v>
      </c>
      <c r="U9" s="18" t="s">
        <v>60</v>
      </c>
      <c r="V9" s="18" t="s">
        <v>200</v>
      </c>
      <c r="W9" s="18">
        <v>1</v>
      </c>
      <c r="X9" s="19">
        <f>IF(ISBLANK(U9),0,IF(ISERROR(VLOOKUP(U9,Menu!$A$3:$L$5000,10,FALSE)),0,IF(V9="M",VLOOKUP(U9,Menu!$A$3:$L$57,10,FALSE)*W9,VLOOKUP(U9,Menu!$A$3:$L$57,12,FALSE)*W9)))</f>
        <v>35000</v>
      </c>
      <c r="Y9" s="19">
        <f>-IF(ISBLANK(Z9),0,IF(ISERROR(VLOOKUP(Z9,MaKhuyenMai!$B$4:$H$5001,7,FALSE)),0,IF(AND(VLOOKUP(Z9,MaKhuyenMai!$B$4:$K$5001,8,FALSE)&lt;=$F$24,VLOOKUP(Z9,MaKhuyenMai!$B$4:$L$18,3,FALSE)="x",VLOOKUP(Z9,MaKhuyenMai!$B$4:$L$18,11,FALSE)="x"),VLOOKUP(Z9,MaKhuyenMai!$B$4:$H$5001,7,FALSE)*X9,0)))</f>
        <v>0</v>
      </c>
      <c r="Z9" s="20"/>
      <c r="AA9" s="68"/>
      <c r="AB9" s="16"/>
      <c r="AC9" s="17">
        <v>7</v>
      </c>
      <c r="AD9" s="18" t="s">
        <v>143</v>
      </c>
      <c r="AE9" s="18" t="s">
        <v>200</v>
      </c>
      <c r="AF9" s="18">
        <v>1</v>
      </c>
      <c r="AG9" s="19">
        <f>IF(ISBLANK(AD9),0,IF(ISERROR(VLOOKUP(AD9,Menu!$A$3:$L$5000,10,FALSE)),0,IF(AE9="M",VLOOKUP(AD9,Menu!$A$3:$L$57,10,FALSE)*AF9,VLOOKUP(AD9,Menu!$A$3:$L$57,12,FALSE)*AF9)))</f>
        <v>35000</v>
      </c>
      <c r="AH9" s="19">
        <f>-IF(ISBLANK(AI9),0,IF(ISERROR(VLOOKUP(AI9,MaKhuyenMai!$B$4:$H$5001,7,FALSE)),0,IF(AND(VLOOKUP(AI9,MaKhuyenMai!$B$4:$K$5001,8,FALSE)&lt;=$F$24,VLOOKUP(AI9,MaKhuyenMai!$B$4:$L$18,3,FALSE)="x",VLOOKUP(AI9,MaKhuyenMai!$B$4:$L$18,11,FALSE)="x"),VLOOKUP(AI9,MaKhuyenMai!$B$4:$H$5001,7,FALSE)*AG9,0)))</f>
        <v>-3500</v>
      </c>
      <c r="AI9" s="20" t="s">
        <v>18</v>
      </c>
      <c r="AJ9" s="68"/>
      <c r="AK9" s="16"/>
      <c r="AL9" s="17">
        <v>7</v>
      </c>
      <c r="AM9" s="18" t="s">
        <v>139</v>
      </c>
      <c r="AN9" s="18" t="s">
        <v>201</v>
      </c>
      <c r="AO9" s="18">
        <v>1</v>
      </c>
      <c r="AP9" s="19">
        <f>IF(ISBLANK(AM9),0,IF(ISERROR(VLOOKUP(AM9,Menu!$A$3:$L$5000,10,FALSE)),0,IF(AN9="M",VLOOKUP(AM9,Menu!$A$3:$L$57,10,FALSE)*AO9,VLOOKUP(AM9,Menu!$A$3:$L$57,12,FALSE)*AO9)))</f>
        <v>42000</v>
      </c>
      <c r="AQ9" s="19">
        <f>-IF(ISBLANK(AR9),0,IF(ISERROR(VLOOKUP(AR9,MaKhuyenMai!$B$4:$H$5001,7,FALSE)),0,IF(AND(VLOOKUP(AR9,MaKhuyenMai!$B$4:$K$5001,8,FALSE)&lt;=$F$24,VLOOKUP(AR9,MaKhuyenMai!$B$4:$L$18,3,FALSE)="x",VLOOKUP(AR9,MaKhuyenMai!$B$4:$L$18,11,FALSE)="x"),VLOOKUP(AR9,MaKhuyenMai!$B$4:$H$5001,7,FALSE)*AP9,0)))</f>
        <v>0</v>
      </c>
      <c r="AR9" s="20"/>
      <c r="AS9" s="68"/>
      <c r="AT9" s="16"/>
      <c r="AU9" s="17">
        <v>7</v>
      </c>
      <c r="AV9" s="18" t="s">
        <v>60</v>
      </c>
      <c r="AW9" s="18" t="s">
        <v>200</v>
      </c>
      <c r="AX9" s="18">
        <v>1</v>
      </c>
      <c r="AY9" s="19">
        <f>IF(ISBLANK(AV9),0,IF(ISERROR(VLOOKUP(AV9,Menu!$A$3:$L$5000,10,FALSE)),0,IF(AW9="M",VLOOKUP(AV9,Menu!$A$3:$L$57,10,FALSE)*AX9,VLOOKUP(AV9,Menu!$A$3:$L$57,12,FALSE)*AX9)))</f>
        <v>35000</v>
      </c>
      <c r="AZ9" s="19">
        <f>-IF(ISBLANK(BA9),0,IF(ISERROR(VLOOKUP(BA9,MaKhuyenMai!$B$4:$H$5001,7,FALSE)),0,IF(AND(VLOOKUP(BA9,MaKhuyenMai!$B$4:$K$5001,8,FALSE)&lt;=$F$24,VLOOKUP(BA9,MaKhuyenMai!$B$4:$L$18,3,FALSE)="x",VLOOKUP(BA9,MaKhuyenMai!$B$4:$L$18,11,FALSE)="x"),VLOOKUP(BA9,MaKhuyenMai!$B$4:$H$5001,7,FALSE)*AY9,0)))</f>
        <v>0</v>
      </c>
      <c r="BA9" s="20"/>
      <c r="BB9" s="68"/>
      <c r="BC9" s="16"/>
      <c r="BD9" s="17">
        <v>7</v>
      </c>
      <c r="BH9" s="19">
        <f>IF(ISBLANK(BE9),0,IF(ISERROR(VLOOKUP(BE9,Menu!$A$3:$L$5000,10,FALSE)),0,IF(BF9="M",VLOOKUP(BE9,Menu!$A$3:$L$57,10,FALSE)*BG9,VLOOKUP(BE9,Menu!$A$3:$L$57,12,FALSE)*BG9)))</f>
        <v>0</v>
      </c>
      <c r="BI9" s="19">
        <f>-IF(ISBLANK(BJ9),0,IF(ISERROR(VLOOKUP(BJ9,MaKhuyenMai!$B$4:$H$5001,7,FALSE)),0,IF(AND(VLOOKUP(BJ9,MaKhuyenMai!$B$4:$K$5001,8,FALSE)&lt;=$F$24,VLOOKUP(BJ9,MaKhuyenMai!$B$4:$L$18,3,FALSE)="x",VLOOKUP(BJ9,MaKhuyenMai!$B$4:$L$18,11,FALSE)="x"),VLOOKUP(BJ9,MaKhuyenMai!$B$4:$H$5001,7,FALSE)*BH9,0)))</f>
        <v>0</v>
      </c>
      <c r="BK9" s="68"/>
      <c r="BL9" s="16"/>
      <c r="BM9" s="17">
        <v>7</v>
      </c>
      <c r="BN9" s="22" t="s">
        <v>105</v>
      </c>
      <c r="BO9" s="18" t="s">
        <v>200</v>
      </c>
      <c r="BP9" s="18">
        <v>2</v>
      </c>
      <c r="BQ9" s="19">
        <f>IF(ISBLANK(BN9),0,IF(ISERROR(VLOOKUP(BN9,Menu!$A$3:$L$5000,10,FALSE)),0,IF(BO9="M",VLOOKUP(BN9,Menu!$A$3:$L$57,10,FALSE)*BP9,VLOOKUP(BN9,Menu!$A$3:$L$57,12,FALSE)*BP9)))</f>
        <v>50000</v>
      </c>
      <c r="BR9" s="19">
        <f>-IF(ISBLANK(BS9),0,IF(ISERROR(VLOOKUP(BS9,MaKhuyenMai!$B$4:$H$5001,7,FALSE)),0,IF(AND(VLOOKUP(BS9,MaKhuyenMai!$B$4:$K$5001,8,FALSE)&lt;=$F$24,VLOOKUP(BS9,MaKhuyenMai!$B$4:$L$18,3,FALSE)="x",VLOOKUP(BS9,MaKhuyenMai!$B$4:$L$18,11,FALSE)="x"),VLOOKUP(BS9,MaKhuyenMai!$B$4:$H$5001,7,FALSE)*BQ9,0)))</f>
        <v>0</v>
      </c>
      <c r="BS9" s="20"/>
      <c r="BT9" s="68"/>
      <c r="BU9" s="16"/>
      <c r="BV9" s="17">
        <v>7</v>
      </c>
      <c r="BW9" s="18" t="s">
        <v>84</v>
      </c>
      <c r="BX9" s="18" t="s">
        <v>200</v>
      </c>
      <c r="BY9" s="18">
        <v>1</v>
      </c>
      <c r="BZ9" s="19">
        <f>IF(ISBLANK(BW9),0,IF(ISERROR(VLOOKUP(BW9,Menu!$A$3:$L$5000,10,FALSE)),0,IF(BX9="M",VLOOKUP(BW9,Menu!$A$3:$L$57,10,FALSE)*BY9,VLOOKUP(BW9,Menu!$A$3:$L$57,12,FALSE)*BY9)))</f>
        <v>25000</v>
      </c>
      <c r="CA9" s="19">
        <f>-IF(ISBLANK(CB9),0,IF(ISERROR(VLOOKUP(CB9,MaKhuyenMai!$B$4:$H$5001,7,FALSE)),0,IF(AND(VLOOKUP(CB9,MaKhuyenMai!$B$4:$K$5001,8,FALSE)&lt;=$F$24,VLOOKUP(CB9,MaKhuyenMai!$B$4:$L$18,3,FALSE)="x",VLOOKUP(CB9,MaKhuyenMai!$B$4:$L$18,11,FALSE)="x"),VLOOKUP(CB9,MaKhuyenMai!$B$4:$H$5001,7,FALSE)*BZ9,0)))</f>
        <v>0</v>
      </c>
      <c r="CB9" s="20"/>
      <c r="CC9" s="68"/>
      <c r="CD9" s="16"/>
      <c r="CE9" s="17">
        <v>7</v>
      </c>
      <c r="CF9" s="18" t="s">
        <v>60</v>
      </c>
      <c r="CG9" s="18" t="s">
        <v>200</v>
      </c>
      <c r="CH9" s="18">
        <v>1</v>
      </c>
      <c r="CI9" s="19">
        <f>IF(ISBLANK(CF9),0,IF(ISERROR(VLOOKUP(CF9,Menu!$A$3:$L$5000,10,FALSE)),0,IF(CG9="M",VLOOKUP(CF9,Menu!$A$3:$L$57,10,FALSE)*CH9,VLOOKUP(CF9,Menu!$A$3:$L$57,12,FALSE)*CH9)))</f>
        <v>35000</v>
      </c>
      <c r="CJ9" s="19">
        <f>-IF(ISBLANK(CK9),0,IF(ISERROR(VLOOKUP(CK9,MaKhuyenMai!$B$4:$H$5001,7,FALSE)),0,IF(AND(VLOOKUP(CK9,MaKhuyenMai!$B$4:$K$5001,8,FALSE)&lt;=$F$24,VLOOKUP(CK9,MaKhuyenMai!$B$4:$L$18,3,FALSE)="x",VLOOKUP(CK9,MaKhuyenMai!$B$4:$L$18,11,FALSE)="x"),VLOOKUP(CK9,MaKhuyenMai!$B$4:$H$5001,7,FALSE)*CI9,0)))</f>
        <v>-3500</v>
      </c>
      <c r="CK9" s="20" t="s">
        <v>18</v>
      </c>
      <c r="CL9" s="68"/>
      <c r="CM9" s="16"/>
      <c r="CN9" s="17">
        <v>7</v>
      </c>
      <c r="CO9" s="18" t="s">
        <v>60</v>
      </c>
      <c r="CP9" s="18" t="s">
        <v>200</v>
      </c>
      <c r="CQ9" s="18">
        <v>1</v>
      </c>
      <c r="CR9" s="19">
        <f>IF(ISBLANK(CO9),0,IF(ISERROR(VLOOKUP(CO9,Menu!$A$3:$L$5000,10,FALSE)),0,IF(CP9="M",VLOOKUP(CO9,Menu!$A$3:$L$57,10,FALSE)*CQ9,VLOOKUP(CO9,Menu!$A$3:$L$57,12,FALSE)*CQ9)))</f>
        <v>35000</v>
      </c>
      <c r="CS9" s="19">
        <f>-IF(ISBLANK(CT9),0,IF(ISERROR(VLOOKUP(CT9,MaKhuyenMai!$B$4:$H$5001,7,FALSE)),0,IF(AND(VLOOKUP(CT9,MaKhuyenMai!$B$4:$K$5001,8,FALSE)&lt;=$F$24,VLOOKUP(CT9,MaKhuyenMai!$B$4:$L$18,3,FALSE)="x",VLOOKUP(CT9,MaKhuyenMai!$B$4:$L$18,11,FALSE)="x"),VLOOKUP(CT9,MaKhuyenMai!$B$4:$H$5001,7,FALSE)*CR9,0)))</f>
        <v>0</v>
      </c>
      <c r="CT9" s="20"/>
      <c r="CU9" s="68"/>
      <c r="CV9" s="16"/>
      <c r="CW9" s="17">
        <v>7</v>
      </c>
      <c r="CX9" s="22" t="s">
        <v>105</v>
      </c>
      <c r="CY9" s="18" t="s">
        <v>201</v>
      </c>
      <c r="CZ9" s="18">
        <v>1</v>
      </c>
      <c r="DA9" s="19">
        <f>IF(ISBLANK(CX9),0,IF(ISERROR(VLOOKUP(CX9,Menu!$A$3:$L$5000,10,FALSE)),0,IF(CY9="M",VLOOKUP(CX9,Menu!$A$3:$L$57,10,FALSE)*CZ9,VLOOKUP(CX9,Menu!$A$3:$L$57,12,FALSE)*CZ9)))</f>
        <v>33000</v>
      </c>
      <c r="DB9" s="19">
        <f>-IF(ISBLANK(DC9),0,IF(ISERROR(VLOOKUP(DC9,MaKhuyenMai!$B$4:$H$5001,7,FALSE)),0,IF(AND(VLOOKUP(DC9,MaKhuyenMai!$B$4:$K$5001,8,FALSE)&lt;=$F$24,VLOOKUP(DC9,MaKhuyenMai!$B$4:$L$18,3,FALSE)="x",VLOOKUP(DC9,MaKhuyenMai!$B$4:$L$18,11,FALSE)="x"),VLOOKUP(DC9,MaKhuyenMai!$B$4:$H$5001,7,FALSE)*DA9,0)))</f>
        <v>0</v>
      </c>
      <c r="DC9" s="20"/>
      <c r="DD9" s="68"/>
      <c r="DE9" s="16"/>
      <c r="DF9" s="17">
        <v>7</v>
      </c>
      <c r="DG9" s="22" t="s">
        <v>105</v>
      </c>
      <c r="DH9" s="18" t="s">
        <v>201</v>
      </c>
      <c r="DI9" s="18">
        <v>1</v>
      </c>
      <c r="DJ9" s="19">
        <f>IF(ISBLANK(DG9),0,IF(ISERROR(VLOOKUP(DG9,Menu!$A$3:$L$5000,10,FALSE)),0,IF(DH9="M",VLOOKUP(DG9,Menu!$A$3:$L$57,10,FALSE)*DI9,VLOOKUP(DG9,Menu!$A$3:$L$57,12,FALSE)*DI9)))</f>
        <v>33000</v>
      </c>
      <c r="DK9" s="19">
        <f>-IF(ISBLANK(DL9),0,IF(ISERROR(VLOOKUP(DL9,MaKhuyenMai!$B$4:$H$5001,7,FALSE)),0,IF(AND(VLOOKUP(DL9,MaKhuyenMai!$B$4:$K$5001,8,FALSE)&lt;=$F$24,VLOOKUP(DL9,MaKhuyenMai!$B$4:$L$18,3,FALSE)="x",VLOOKUP(DL9,MaKhuyenMai!$B$4:$L$18,11,FALSE)="x"),VLOOKUP(DL9,MaKhuyenMai!$B$4:$H$5001,7,FALSE)*DJ9,0)))</f>
        <v>-3300</v>
      </c>
      <c r="DL9" s="20" t="s">
        <v>18</v>
      </c>
      <c r="DM9" s="68"/>
      <c r="DN9" s="16"/>
      <c r="DO9" s="17">
        <v>7</v>
      </c>
      <c r="DP9" s="18" t="s">
        <v>60</v>
      </c>
      <c r="DQ9" s="18" t="s">
        <v>200</v>
      </c>
      <c r="DR9" s="18">
        <v>1</v>
      </c>
      <c r="DS9" s="19">
        <f>IF(ISBLANK(DP9),0,IF(ISERROR(VLOOKUP(DP9,Menu!$A$3:$L$5000,10,FALSE)),0,IF(DQ9="M",VLOOKUP(DP9,Menu!$A$3:$L$57,10,FALSE)*DR9,VLOOKUP(DP9,Menu!$A$3:$L$57,12,FALSE)*DR9)))</f>
        <v>35000</v>
      </c>
      <c r="DT9" s="19">
        <f>-IF(ISBLANK(DU9),0,IF(ISERROR(VLOOKUP(DU9,MaKhuyenMai!$B$4:$H$5001,7,FALSE)),0,IF(AND(VLOOKUP(DU9,MaKhuyenMai!$B$4:$K$5001,8,FALSE)&lt;=$F$24,VLOOKUP(DU9,MaKhuyenMai!$B$4:$L$18,3,FALSE)="x",VLOOKUP(DU9,MaKhuyenMai!$B$4:$L$18,11,FALSE)="x"),VLOOKUP(DU9,MaKhuyenMai!$B$4:$H$5001,7,FALSE)*DS9,0)))</f>
        <v>-3500</v>
      </c>
      <c r="DU9" s="20" t="s">
        <v>18</v>
      </c>
      <c r="DV9" s="68"/>
      <c r="DW9" s="16"/>
      <c r="DX9" s="17">
        <v>7</v>
      </c>
      <c r="DY9" s="18" t="s">
        <v>98</v>
      </c>
      <c r="DZ9" s="18" t="s">
        <v>200</v>
      </c>
      <c r="EA9" s="18">
        <v>1</v>
      </c>
      <c r="EB9" s="19">
        <f>IF(ISBLANK(DY9),0,IF(ISERROR(VLOOKUP(DY9,Menu!$A$3:$L$5000,10,FALSE)),0,IF(DZ9="M",VLOOKUP(DY9,Menu!$A$3:$L$57,10,FALSE)*EA9,VLOOKUP(DY9,Menu!$A$3:$L$57,12,FALSE)*EA9)))</f>
        <v>15000</v>
      </c>
      <c r="EC9" s="19">
        <f>-IF(ISBLANK(ED9),0,IF(ISERROR(VLOOKUP(ED9,MaKhuyenMai!$B$4:$H$5001,7,FALSE)),0,IF(AND(VLOOKUP(ED9,MaKhuyenMai!$B$4:$K$5001,8,FALSE)&lt;=$F$24,VLOOKUP(ED9,MaKhuyenMai!$B$4:$L$18,3,FALSE)="x",VLOOKUP(ED9,MaKhuyenMai!$B$4:$L$18,11,FALSE)="x"),VLOOKUP(ED9,MaKhuyenMai!$B$4:$H$5001,7,FALSE)*EB9,0)))</f>
        <v>-1500</v>
      </c>
      <c r="ED9" s="20" t="s">
        <v>18</v>
      </c>
      <c r="EE9" s="68"/>
      <c r="EF9" s="16"/>
      <c r="EG9" s="17">
        <v>7</v>
      </c>
      <c r="EH9" s="18"/>
      <c r="EI9" s="18"/>
      <c r="EJ9" s="18"/>
      <c r="EK9" s="19">
        <f>IF(ISBLANK(EH9),0,IF(ISERROR(VLOOKUP(EH9,Menu!$A$3:$L$5000,10,FALSE)),0,IF(EI9="M",VLOOKUP(EH9,Menu!$A$3:$L$57,10,FALSE)*EJ9,VLOOKUP(EH9,Menu!$A$3:$L$57,12,FALSE)*EJ9)))</f>
        <v>0</v>
      </c>
      <c r="EL9" s="19">
        <f>-IF(ISBLANK(EM9),0,IF(ISERROR(VLOOKUP(EM9,MaKhuyenMai!$B$4:$H$5001,7,FALSE)),0,IF(AND(VLOOKUP(EM9,MaKhuyenMai!$B$4:$K$5001,8,FALSE)&lt;=$F$24,VLOOKUP(EM9,MaKhuyenMai!$B$4:$L$18,3,FALSE)="x",VLOOKUP(EM9,MaKhuyenMai!$B$4:$L$18,11,FALSE)="x"),VLOOKUP(EM9,MaKhuyenMai!$B$4:$H$5001,7,FALSE)*EK9,0)))</f>
        <v>0</v>
      </c>
      <c r="EM9" s="20"/>
      <c r="EN9" s="68"/>
      <c r="EO9" s="16"/>
      <c r="EP9" s="17">
        <v>7</v>
      </c>
      <c r="EQ9" s="18" t="s">
        <v>63</v>
      </c>
      <c r="ER9" s="18" t="s">
        <v>200</v>
      </c>
      <c r="ES9" s="18">
        <v>1</v>
      </c>
      <c r="ET9" s="19">
        <f>IF(ISBLANK(EQ9),0,IF(ISERROR(VLOOKUP(EQ9,Menu!$A$3:$L$5000,10,FALSE)),0,IF(ER9="M",VLOOKUP(EQ9,Menu!$A$3:$L$57,10,FALSE)*ES9,VLOOKUP(EQ9,Menu!$A$3:$L$57,12,FALSE)*ES9)))</f>
        <v>25000</v>
      </c>
      <c r="EU9" s="19">
        <f>-IF(ISBLANK(EV9),0,IF(ISERROR(VLOOKUP(EV9,MaKhuyenMai!$B$4:$H$5001,7,FALSE)),0,IF(AND(VLOOKUP(EV9,MaKhuyenMai!$B$4:$K$5001,8,FALSE)&lt;=$F$24,VLOOKUP(EV9,MaKhuyenMai!$B$4:$L$18,3,FALSE)="x",VLOOKUP(EV9,MaKhuyenMai!$B$4:$L$18,11,FALSE)="x"),VLOOKUP(EV9,MaKhuyenMai!$B$4:$H$5001,7,FALSE)*ET9,0)))</f>
        <v>-2500</v>
      </c>
      <c r="EV9" s="20" t="s">
        <v>18</v>
      </c>
      <c r="EW9" s="68"/>
      <c r="EX9" s="16"/>
      <c r="EY9" s="17">
        <v>7</v>
      </c>
      <c r="EZ9" s="18" t="s">
        <v>60</v>
      </c>
      <c r="FA9" s="18" t="s">
        <v>200</v>
      </c>
      <c r="FB9" s="18">
        <v>1</v>
      </c>
      <c r="FC9" s="19">
        <f>IF(ISBLANK(EZ9),0,IF(ISERROR(VLOOKUP(EZ9,Menu!$A$3:$L$5000,10,FALSE)),0,IF(FA9="M",VLOOKUP(EZ9,Menu!$A$3:$L$57,10,FALSE)*FB9,VLOOKUP(EZ9,Menu!$A$3:$L$57,12,FALSE)*FB9)))</f>
        <v>35000</v>
      </c>
      <c r="FD9" s="19">
        <f>-IF(ISBLANK(FE9),0,IF(ISERROR(VLOOKUP(FE9,MaKhuyenMai!$B$4:$H$5001,7,FALSE)),0,IF(AND(VLOOKUP(FE9,MaKhuyenMai!$B$4:$K$5001,8,FALSE)&lt;=$F$24,VLOOKUP(FE9,MaKhuyenMai!$B$4:$L$18,3,FALSE)="x",VLOOKUP(FE9,MaKhuyenMai!$B$4:$L$18,11,FALSE)="x"),VLOOKUP(FE9,MaKhuyenMai!$B$4:$H$5001,7,FALSE)*FC9,0)))</f>
        <v>-3500</v>
      </c>
      <c r="FE9" s="20" t="s">
        <v>18</v>
      </c>
      <c r="FF9" s="68"/>
      <c r="FG9" s="16"/>
      <c r="FH9" s="17">
        <v>7</v>
      </c>
      <c r="FI9" s="18" t="s">
        <v>143</v>
      </c>
      <c r="FJ9" s="18" t="s">
        <v>201</v>
      </c>
      <c r="FK9" s="18">
        <v>1</v>
      </c>
      <c r="FL9" s="19">
        <f>IF(ISBLANK(FI9),0,IF(ISERROR(VLOOKUP(FI9,Menu!$A$3:$L$5000,10,FALSE)),0,IF(FJ9="M",VLOOKUP(FI9,Menu!$A$3:$L$57,10,FALSE)*FK9,VLOOKUP(FI9,Menu!$A$3:$L$57,12,FALSE)*FK9)))</f>
        <v>42000</v>
      </c>
      <c r="FM9" s="19">
        <f>-IF(ISBLANK(FN9),0,IF(ISERROR(VLOOKUP(FN9,MaKhuyenMai!$B$4:$H$5001,7,FALSE)),0,IF(AND(VLOOKUP(FN9,MaKhuyenMai!$B$4:$K$5001,8,FALSE)&lt;=$F$24,VLOOKUP(FN9,MaKhuyenMai!$B$4:$L$18,3,FALSE)="x",VLOOKUP(FN9,MaKhuyenMai!$B$4:$L$18,11,FALSE)="x"),VLOOKUP(FN9,MaKhuyenMai!$B$4:$H$5001,7,FALSE)*FL9,0)))</f>
        <v>-4200</v>
      </c>
      <c r="FN9" s="20" t="s">
        <v>18</v>
      </c>
      <c r="FO9" s="68"/>
      <c r="FP9" s="16"/>
      <c r="FQ9" s="17">
        <v>7</v>
      </c>
      <c r="FR9" s="18"/>
      <c r="FS9" s="18"/>
      <c r="FT9" s="18"/>
      <c r="FU9" s="19">
        <f>IF(ISBLANK(FR9),0,IF(ISERROR(VLOOKUP(FR9,Menu!$A$3:$L$5000,10,FALSE)),0,IF(FS9="M",VLOOKUP(FR9,Menu!$A$3:$L$57,10,FALSE)*FT9,VLOOKUP(FR9,Menu!$A$3:$L$57,12,FALSE)*FT9)))</f>
        <v>0</v>
      </c>
      <c r="FV9" s="19">
        <f>-IF(ISBLANK(FW9),0,IF(ISERROR(VLOOKUP(FW9,MaKhuyenMai!$B$4:$H$5001,7,FALSE)),0,IF(AND(VLOOKUP(FW9,MaKhuyenMai!$B$4:$K$5001,8,FALSE)&lt;=$F$24,VLOOKUP(FW9,MaKhuyenMai!$B$4:$L$18,3,FALSE)="x",VLOOKUP(FW9,MaKhuyenMai!$B$4:$L$18,11,FALSE)="x"),VLOOKUP(FW9,MaKhuyenMai!$B$4:$H$5001,7,FALSE)*FU9,0)))</f>
        <v>0</v>
      </c>
      <c r="FW9" s="20"/>
      <c r="FX9" s="68"/>
      <c r="FY9" s="16"/>
      <c r="FZ9" s="17">
        <v>7</v>
      </c>
      <c r="GA9" s="22" t="s">
        <v>113</v>
      </c>
      <c r="GB9" s="18" t="s">
        <v>200</v>
      </c>
      <c r="GC9" s="18">
        <v>2</v>
      </c>
      <c r="GD9" s="19">
        <f>IF(ISBLANK(GA9),0,IF(ISERROR(VLOOKUP(GA9,Menu!$A$3:$L$5000,10,FALSE)),0,IF(GB9="M",VLOOKUP(GA9,Menu!$A$3:$L$57,10,FALSE)*GC9,VLOOKUP(GA9,Menu!$A$3:$L$57,12,FALSE)*GC9)))</f>
        <v>44000</v>
      </c>
      <c r="GE9" s="19">
        <f>-IF(ISBLANK(GF9),0,IF(ISERROR(VLOOKUP(GF9,MaKhuyenMai!$B$4:$H$5001,7,FALSE)),0,IF(AND(VLOOKUP(GF9,MaKhuyenMai!$B$4:$K$5001,8,FALSE)&lt;=$F$24,VLOOKUP(GF9,MaKhuyenMai!$B$4:$L$18,3,FALSE)="x",VLOOKUP(GF9,MaKhuyenMai!$B$4:$L$18,11,FALSE)="x"),VLOOKUP(GF9,MaKhuyenMai!$B$4:$H$5001,7,FALSE)*GD9,0)))</f>
        <v>-4400</v>
      </c>
      <c r="GF9" s="20" t="s">
        <v>18</v>
      </c>
      <c r="GG9" s="68"/>
      <c r="GH9" s="16"/>
      <c r="GI9" s="17">
        <v>7</v>
      </c>
      <c r="GJ9" s="18" t="s">
        <v>60</v>
      </c>
      <c r="GK9" s="18" t="s">
        <v>200</v>
      </c>
      <c r="GL9" s="18">
        <v>1</v>
      </c>
      <c r="GM9" s="19">
        <f>IF(ISBLANK(GJ9),0,IF(ISERROR(VLOOKUP(GJ9,Menu!$A$3:$L$5000,10,FALSE)),0,IF(GK9="M",VLOOKUP(GJ9,Menu!$A$3:$L$57,10,FALSE)*GL9,VLOOKUP(GJ9,Menu!$A$3:$L$57,12,FALSE)*GL9)))</f>
        <v>35000</v>
      </c>
      <c r="GN9" s="19">
        <f>-IF(ISBLANK(GO9),0,IF(ISERROR(VLOOKUP(GO9,MaKhuyenMai!$B$4:$H$5001,7,FALSE)),0,IF(AND(VLOOKUP(GO9,MaKhuyenMai!$B$4:$K$5001,8,FALSE)&lt;=$F$24,VLOOKUP(GO9,MaKhuyenMai!$B$4:$L$18,3,FALSE)="x",VLOOKUP(GO9,MaKhuyenMai!$B$4:$L$18,11,FALSE)="x"),VLOOKUP(GO9,MaKhuyenMai!$B$4:$H$5001,7,FALSE)*GM9,0)))</f>
        <v>0</v>
      </c>
      <c r="GO9" s="20"/>
      <c r="GP9" s="68"/>
      <c r="GQ9" s="16"/>
      <c r="GR9" s="17">
        <v>7</v>
      </c>
      <c r="GS9" s="22" t="s">
        <v>105</v>
      </c>
      <c r="GT9" s="18" t="s">
        <v>200</v>
      </c>
      <c r="GU9" s="18">
        <v>2</v>
      </c>
      <c r="GV9" s="19">
        <f>IF(ISBLANK(GS9),0,IF(ISERROR(VLOOKUP(GS9,Menu!$A$3:$L$5000,10,FALSE)),0,IF(GT9="M",VLOOKUP(GS9,Menu!$A$3:$L$57,10,FALSE)*GU9,VLOOKUP(GS9,Menu!$A$3:$L$57,12,FALSE)*GU9)))</f>
        <v>50000</v>
      </c>
      <c r="GW9" s="19">
        <f>-IF(ISBLANK(GX9),0,IF(ISERROR(VLOOKUP(GX9,MaKhuyenMai!$B$4:$H$5001,7,FALSE)),0,IF(AND(VLOOKUP(GX9,MaKhuyenMai!$B$4:$K$5001,8,FALSE)&lt;=$F$24,VLOOKUP(GX9,MaKhuyenMai!$B$4:$L$18,3,FALSE)="x",VLOOKUP(GX9,MaKhuyenMai!$B$4:$L$18,11,FALSE)="x"),VLOOKUP(GX9,MaKhuyenMai!$B$4:$H$5001,7,FALSE)*GV9,0)))</f>
        <v>0</v>
      </c>
      <c r="GX9" s="20"/>
      <c r="GY9" s="68"/>
      <c r="GZ9" s="16"/>
      <c r="HA9" s="17">
        <v>7</v>
      </c>
      <c r="HB9" s="18" t="s">
        <v>60</v>
      </c>
      <c r="HC9" s="18" t="s">
        <v>200</v>
      </c>
      <c r="HD9" s="18">
        <v>1</v>
      </c>
      <c r="HE9" s="19">
        <f>IF(ISBLANK(HB9),0,IF(ISERROR(VLOOKUP(HB9,Menu!$A$3:$L$5000,10,FALSE)),0,IF(HC9="M",VLOOKUP(HB9,Menu!$A$3:$L$57,10,FALSE)*HD9,VLOOKUP(HB9,Menu!$A$3:$L$57,12,FALSE)*HD9)))</f>
        <v>35000</v>
      </c>
      <c r="HF9" s="19">
        <f>-IF(ISBLANK(HG9),0,IF(ISERROR(VLOOKUP(HG9,MaKhuyenMai!$B$4:$H$5001,7,FALSE)),0,IF(AND(VLOOKUP(HG9,MaKhuyenMai!$B$4:$K$5001,8,FALSE)&lt;=$F$24,VLOOKUP(HG9,MaKhuyenMai!$B$4:$L$18,3,FALSE)="x",VLOOKUP(HG9,MaKhuyenMai!$B$4:$L$18,11,FALSE)="x"),VLOOKUP(HG9,MaKhuyenMai!$B$4:$H$5001,7,FALSE)*HE9,0)))</f>
        <v>0</v>
      </c>
      <c r="HG9" s="20"/>
      <c r="HH9" s="68"/>
      <c r="HI9" s="16"/>
      <c r="HJ9" s="17">
        <v>7</v>
      </c>
      <c r="HK9" s="18" t="s">
        <v>60</v>
      </c>
      <c r="HL9" s="18" t="s">
        <v>200</v>
      </c>
      <c r="HM9" s="18">
        <v>1</v>
      </c>
      <c r="HN9" s="19">
        <f>IF(ISBLANK(HK9),0,IF(ISERROR(VLOOKUP(HK9,Menu!$A$3:$L$5000,10,FALSE)),0,IF(HL9="M",VLOOKUP(HK9,Menu!$A$3:$L$57,10,FALSE)*HM9,VLOOKUP(HK9,Menu!$A$3:$L$57,12,FALSE)*HM9)))</f>
        <v>35000</v>
      </c>
      <c r="HO9" s="19">
        <f>-IF(ISBLANK(HP9),0,IF(ISERROR(VLOOKUP(HP9,MaKhuyenMai!$B$4:$H$5001,7,FALSE)),0,IF(AND(VLOOKUP(HP9,MaKhuyenMai!$B$4:$K$5001,8,FALSE)&lt;=$F$24,VLOOKUP(HP9,MaKhuyenMai!$B$4:$L$18,3,FALSE)="x",VLOOKUP(HP9,MaKhuyenMai!$B$4:$L$18,11,FALSE)="x"),VLOOKUP(HP9,MaKhuyenMai!$B$4:$H$5001,7,FALSE)*HN9,0)))</f>
        <v>0</v>
      </c>
      <c r="HP9" s="20"/>
      <c r="HQ9" s="68"/>
      <c r="HR9" s="16"/>
      <c r="HS9" s="17">
        <v>7</v>
      </c>
      <c r="HT9" s="18" t="s">
        <v>63</v>
      </c>
      <c r="HU9" s="18" t="s">
        <v>200</v>
      </c>
      <c r="HV9" s="18">
        <v>1</v>
      </c>
      <c r="HW9" s="19">
        <f>IF(ISBLANK(HT9),0,IF(ISERROR(VLOOKUP(HT9,Menu!$A$3:$L$5000,10,FALSE)),0,IF(HU9="M",VLOOKUP(HT9,Menu!$A$3:$L$57,10,FALSE)*HV9,VLOOKUP(HT9,Menu!$A$3:$L$57,12,FALSE)*HV9)))</f>
        <v>25000</v>
      </c>
      <c r="HX9" s="19">
        <f>-IF(ISBLANK(HY9),0,IF(ISERROR(VLOOKUP(HY9,MaKhuyenMai!$B$4:$H$5001,7,FALSE)),0,IF(AND(VLOOKUP(HY9,MaKhuyenMai!$B$4:$K$5001,8,FALSE)&lt;=$F$24,VLOOKUP(HY9,MaKhuyenMai!$B$4:$L$18,3,FALSE)="x",VLOOKUP(HY9,MaKhuyenMai!$B$4:$L$18,11,FALSE)="x"),VLOOKUP(HY9,MaKhuyenMai!$B$4:$H$5001,7,FALSE)*HW9,0)))</f>
        <v>0</v>
      </c>
      <c r="HY9" s="20"/>
      <c r="HZ9" s="68"/>
      <c r="IA9" s="16"/>
      <c r="IB9" s="17">
        <v>7</v>
      </c>
      <c r="IC9" s="18" t="s">
        <v>60</v>
      </c>
      <c r="ID9" s="18" t="s">
        <v>200</v>
      </c>
      <c r="IE9" s="18">
        <v>1</v>
      </c>
      <c r="IF9" s="19">
        <f>IF(ISBLANK(IC9),0,IF(ISERROR(VLOOKUP(IC9,Menu!$A$3:$L$5000,10,FALSE)),0,IF(ID9="M",VLOOKUP(IC9,Menu!$A$3:$L$57,10,FALSE)*IE9,VLOOKUP(IC9,Menu!$A$3:$L$57,12,FALSE)*IE9)))</f>
        <v>35000</v>
      </c>
      <c r="IG9" s="19">
        <f>-IF(ISBLANK(IH9),0,IF(ISERROR(VLOOKUP(IH9,MaKhuyenMai!$B$4:$H$5001,7,FALSE)),0,IF(AND(VLOOKUP(IH9,MaKhuyenMai!$B$4:$K$5001,8,FALSE)&lt;=$F$24,VLOOKUP(IH9,MaKhuyenMai!$B$4:$L$18,3,FALSE)="x",VLOOKUP(IH9,MaKhuyenMai!$B$4:$L$18,11,FALSE)="x"),VLOOKUP(IH9,MaKhuyenMai!$B$4:$H$5001,7,FALSE)*IF9,0)))</f>
        <v>-3500</v>
      </c>
      <c r="IH9" s="20" t="s">
        <v>18</v>
      </c>
      <c r="II9" s="68"/>
      <c r="IJ9" s="16"/>
      <c r="IK9" s="17">
        <v>7</v>
      </c>
      <c r="IL9" s="18"/>
      <c r="IM9" s="18"/>
      <c r="IN9" s="18"/>
      <c r="IO9" s="19">
        <f>IF(ISBLANK(IL9),0,IF(ISERROR(VLOOKUP(IL9,Menu!$A$3:$L$5000,10,FALSE)),0,IF(IM9="M",VLOOKUP(IL9,Menu!$A$3:$L$57,10,FALSE)*IN9,VLOOKUP(IL9,Menu!$A$3:$L$57,12,FALSE)*IN9)))</f>
        <v>0</v>
      </c>
      <c r="IP9" s="19">
        <f>-IF(ISBLANK(IQ9),0,IF(ISERROR(VLOOKUP(IQ9,MaKhuyenMai!$B$4:$H$5001,7,FALSE)),0,IF(AND(VLOOKUP(IQ9,MaKhuyenMai!$B$4:$K$5001,8,FALSE)&lt;=$F$24,VLOOKUP(IQ9,MaKhuyenMai!$B$4:$L$18,3,FALSE)="x",VLOOKUP(IQ9,MaKhuyenMai!$B$4:$L$18,11,FALSE)="x"),VLOOKUP(IQ9,MaKhuyenMai!$B$4:$H$5001,7,FALSE)*IO9,0)))</f>
        <v>0</v>
      </c>
      <c r="IQ9" s="20"/>
      <c r="IR9" s="68"/>
      <c r="IS9" s="16"/>
      <c r="IT9" s="17">
        <v>7</v>
      </c>
      <c r="IU9" s="18" t="s">
        <v>60</v>
      </c>
      <c r="IV9" s="18" t="s">
        <v>200</v>
      </c>
    </row>
    <row r="10" spans="1:256">
      <c r="A10" s="16"/>
      <c r="B10" s="16">
        <v>8</v>
      </c>
      <c r="C10" s="18"/>
      <c r="D10" s="18"/>
      <c r="E10" s="18"/>
      <c r="F10" s="19">
        <f>IF(ISBLANK(C10),0,IF(ISERROR(VLOOKUP(C10,Menu!$A$3:$L$5000,10,FALSE)),0,IF(D10="M",VLOOKUP(C10,Menu!$A$3:$L$57,10,FALSE)*E10,VLOOKUP(C10,Menu!$A$3:$L$57,12,FALSE)*E10)))</f>
        <v>0</v>
      </c>
      <c r="G10" s="19">
        <f>-IF(ISBLANK(H10),0,IF(ISERROR(VLOOKUP(H10,MaKhuyenMai!$B$4:$H$5001,7,FALSE)),0,IF(AND(VLOOKUP(H10,MaKhuyenMai!$B$4:$K$5001,8,FALSE)&lt;=$F$24,VLOOKUP(H10,MaKhuyenMai!$B$4:$L$18,3,FALSE)="x",VLOOKUP(H10,MaKhuyenMai!$B$4:$L$18,11,FALSE)="x"),VLOOKUP(H10,MaKhuyenMai!$B$4:$H$5001,7,FALSE)*F10,0)))</f>
        <v>0</v>
      </c>
      <c r="H10" s="20"/>
      <c r="I10" s="68"/>
      <c r="J10" s="16"/>
      <c r="K10" s="16">
        <v>8</v>
      </c>
      <c r="L10" s="18"/>
      <c r="M10" s="18"/>
      <c r="N10" s="18"/>
      <c r="O10" s="19">
        <f>IF(ISBLANK(L10),0,IF(ISERROR(VLOOKUP(L10,Menu!$A$3:$L$5000,10,FALSE)),0,IF(M10="M",VLOOKUP(L10,Menu!$A$3:$L$57,10,FALSE)*N10,VLOOKUP(L10,Menu!$A$3:$L$57,12,FALSE)*N10)))</f>
        <v>0</v>
      </c>
      <c r="P10" s="19">
        <f>-IF(ISBLANK(Q10),0,IF(ISERROR(VLOOKUP(Q10,MaKhuyenMai!$B$4:$H$5001,7,FALSE)),0,IF(AND(VLOOKUP(Q10,MaKhuyenMai!$B$4:$K$5001,8,FALSE)&lt;=$F$24,VLOOKUP(Q10,MaKhuyenMai!$B$4:$L$18,3,FALSE)="x",VLOOKUP(Q10,MaKhuyenMai!$B$4:$L$18,11,FALSE)="x"),VLOOKUP(Q10,MaKhuyenMai!$B$4:$H$5001,7,FALSE)*O10,0)))</f>
        <v>0</v>
      </c>
      <c r="Q10" s="20"/>
      <c r="R10" s="68"/>
      <c r="S10" s="16"/>
      <c r="T10" s="16">
        <v>8</v>
      </c>
      <c r="U10" s="18"/>
      <c r="V10" s="18"/>
      <c r="W10" s="18"/>
      <c r="X10" s="19">
        <f>IF(ISBLANK(U10),0,IF(ISERROR(VLOOKUP(U10,Menu!$A$3:$L$5000,10,FALSE)),0,IF(V10="M",VLOOKUP(U10,Menu!$A$3:$L$57,10,FALSE)*W10,VLOOKUP(U10,Menu!$A$3:$L$57,12,FALSE)*W10)))</f>
        <v>0</v>
      </c>
      <c r="Y10" s="19">
        <f>-IF(ISBLANK(Z10),0,IF(ISERROR(VLOOKUP(Z10,MaKhuyenMai!$B$4:$H$5001,7,FALSE)),0,IF(AND(VLOOKUP(Z10,MaKhuyenMai!$B$4:$K$5001,8,FALSE)&lt;=$F$24,VLOOKUP(Z10,MaKhuyenMai!$B$4:$L$18,3,FALSE)="x",VLOOKUP(Z10,MaKhuyenMai!$B$4:$L$18,11,FALSE)="x"),VLOOKUP(Z10,MaKhuyenMai!$B$4:$H$5001,7,FALSE)*X10,0)))</f>
        <v>0</v>
      </c>
      <c r="Z10" s="20"/>
      <c r="AA10" s="68"/>
      <c r="AB10" s="16"/>
      <c r="AC10" s="16">
        <v>8</v>
      </c>
      <c r="AD10" s="18"/>
      <c r="AE10" s="18"/>
      <c r="AF10" s="18"/>
      <c r="AG10" s="19">
        <f>IF(ISBLANK(AD10),0,IF(ISERROR(VLOOKUP(AD10,Menu!$A$3:$L$5000,10,FALSE)),0,IF(AE10="M",VLOOKUP(AD10,Menu!$A$3:$L$57,10,FALSE)*AF10,VLOOKUP(AD10,Menu!$A$3:$L$57,12,FALSE)*AF10)))</f>
        <v>0</v>
      </c>
      <c r="AH10" s="19">
        <f>-IF(ISBLANK(AI10),0,IF(ISERROR(VLOOKUP(AI10,MaKhuyenMai!$B$4:$H$5001,7,FALSE)),0,IF(AND(VLOOKUP(AI10,MaKhuyenMai!$B$4:$K$5001,8,FALSE)&lt;=$F$24,VLOOKUP(AI10,MaKhuyenMai!$B$4:$L$18,3,FALSE)="x",VLOOKUP(AI10,MaKhuyenMai!$B$4:$L$18,11,FALSE)="x"),VLOOKUP(AI10,MaKhuyenMai!$B$4:$H$5001,7,FALSE)*AG10,0)))</f>
        <v>0</v>
      </c>
      <c r="AI10" s="20"/>
      <c r="AJ10" s="68"/>
      <c r="AK10" s="16"/>
      <c r="AL10" s="16">
        <v>8</v>
      </c>
      <c r="AM10" s="18"/>
      <c r="AN10" s="18"/>
      <c r="AO10" s="18"/>
      <c r="AP10" s="19">
        <f>IF(ISBLANK(AM10),0,IF(ISERROR(VLOOKUP(AM10,Menu!$A$3:$L$5000,10,FALSE)),0,IF(AN10="M",VLOOKUP(AM10,Menu!$A$3:$L$57,10,FALSE)*AO10,VLOOKUP(AM10,Menu!$A$3:$L$57,12,FALSE)*AO10)))</f>
        <v>0</v>
      </c>
      <c r="AQ10" s="19">
        <f>-IF(ISBLANK(AR10),0,IF(ISERROR(VLOOKUP(AR10,MaKhuyenMai!$B$4:$H$5001,7,FALSE)),0,IF(AND(VLOOKUP(AR10,MaKhuyenMai!$B$4:$K$5001,8,FALSE)&lt;=$F$24,VLOOKUP(AR10,MaKhuyenMai!$B$4:$L$18,3,FALSE)="x",VLOOKUP(AR10,MaKhuyenMai!$B$4:$L$18,11,FALSE)="x"),VLOOKUP(AR10,MaKhuyenMai!$B$4:$H$5001,7,FALSE)*AP10,0)))</f>
        <v>0</v>
      </c>
      <c r="AR10" s="20"/>
      <c r="AS10" s="68"/>
      <c r="AT10" s="16"/>
      <c r="AU10" s="16">
        <v>8</v>
      </c>
      <c r="AV10" s="18" t="s">
        <v>108</v>
      </c>
      <c r="AW10" s="18" t="s">
        <v>200</v>
      </c>
      <c r="AX10" s="18">
        <v>2</v>
      </c>
      <c r="AY10" s="19">
        <f>IF(ISBLANK(AV10),0,IF(ISERROR(VLOOKUP(AV10,Menu!$A$3:$L$5000,10,FALSE)),0,IF(AW10="M",VLOOKUP(AV10,Menu!$A$3:$L$57,10,FALSE)*AX10,VLOOKUP(AV10,Menu!$A$3:$L$57,12,FALSE)*AX10)))</f>
        <v>24000</v>
      </c>
      <c r="AZ10" s="19">
        <f>-IF(ISBLANK(BA10),0,IF(ISERROR(VLOOKUP(BA10,MaKhuyenMai!$B$4:$H$5001,7,FALSE)),0,IF(AND(VLOOKUP(BA10,MaKhuyenMai!$B$4:$K$5001,8,FALSE)&lt;=$F$24,VLOOKUP(BA10,MaKhuyenMai!$B$4:$L$18,3,FALSE)="x",VLOOKUP(BA10,MaKhuyenMai!$B$4:$L$18,11,FALSE)="x"),VLOOKUP(BA10,MaKhuyenMai!$B$4:$H$5001,7,FALSE)*AY10,0)))</f>
        <v>0</v>
      </c>
      <c r="BA10" s="20"/>
      <c r="BB10" s="68"/>
      <c r="BC10" s="16"/>
      <c r="BD10" s="16">
        <v>8</v>
      </c>
      <c r="BH10" s="19">
        <f>IF(ISBLANK(BE10),0,IF(ISERROR(VLOOKUP(BE10,Menu!$A$3:$L$5000,10,FALSE)),0,IF(BF10="M",VLOOKUP(BE10,Menu!$A$3:$L$57,10,FALSE)*BG10,VLOOKUP(BE10,Menu!$A$3:$L$57,12,FALSE)*BG10)))</f>
        <v>0</v>
      </c>
      <c r="BI10" s="19">
        <f>-IF(ISBLANK(BJ10),0,IF(ISERROR(VLOOKUP(BJ10,MaKhuyenMai!$B$4:$H$5001,7,FALSE)),0,IF(AND(VLOOKUP(BJ10,MaKhuyenMai!$B$4:$K$5001,8,FALSE)&lt;=$F$24,VLOOKUP(BJ10,MaKhuyenMai!$B$4:$L$18,3,FALSE)="x",VLOOKUP(BJ10,MaKhuyenMai!$B$4:$L$18,11,FALSE)="x"),VLOOKUP(BJ10,MaKhuyenMai!$B$4:$H$5001,7,FALSE)*BH10,0)))</f>
        <v>0</v>
      </c>
      <c r="BK10" s="68"/>
      <c r="BL10" s="16"/>
      <c r="BM10" s="16">
        <v>8</v>
      </c>
      <c r="BN10" s="22" t="s">
        <v>108</v>
      </c>
      <c r="BO10" s="18" t="s">
        <v>200</v>
      </c>
      <c r="BP10" s="18">
        <v>3</v>
      </c>
      <c r="BQ10" s="19">
        <f>IF(ISBLANK(BN10),0,IF(ISERROR(VLOOKUP(BN10,Menu!$A$3:$L$5000,10,FALSE)),0,IF(BO10="M",VLOOKUP(BN10,Menu!$A$3:$L$57,10,FALSE)*BP10,VLOOKUP(BN10,Menu!$A$3:$L$57,12,FALSE)*BP10)))</f>
        <v>36000</v>
      </c>
      <c r="BR10" s="19">
        <f>-IF(ISBLANK(BS10),0,IF(ISERROR(VLOOKUP(BS10,MaKhuyenMai!$B$4:$H$5001,7,FALSE)),0,IF(AND(VLOOKUP(BS10,MaKhuyenMai!$B$4:$K$5001,8,FALSE)&lt;=$F$24,VLOOKUP(BS10,MaKhuyenMai!$B$4:$L$18,3,FALSE)="x",VLOOKUP(BS10,MaKhuyenMai!$B$4:$L$18,11,FALSE)="x"),VLOOKUP(BS10,MaKhuyenMai!$B$4:$H$5001,7,FALSE)*BQ10,0)))</f>
        <v>0</v>
      </c>
      <c r="BS10" s="20"/>
      <c r="BT10" s="68"/>
      <c r="BU10" s="16"/>
      <c r="BV10" s="16">
        <v>8</v>
      </c>
      <c r="BW10" s="18"/>
      <c r="BX10" s="18"/>
      <c r="BY10" s="18"/>
      <c r="BZ10" s="19">
        <f>IF(ISBLANK(BW10),0,IF(ISERROR(VLOOKUP(BW10,Menu!$A$3:$L$5000,10,FALSE)),0,IF(BX10="M",VLOOKUP(BW10,Menu!$A$3:$L$57,10,FALSE)*BY10,VLOOKUP(BW10,Menu!$A$3:$L$57,12,FALSE)*BY10)))</f>
        <v>0</v>
      </c>
      <c r="CA10" s="19">
        <f>-IF(ISBLANK(CB10),0,IF(ISERROR(VLOOKUP(CB10,MaKhuyenMai!$B$4:$H$5001,7,FALSE)),0,IF(AND(VLOOKUP(CB10,MaKhuyenMai!$B$4:$K$5001,8,FALSE)&lt;=$F$24,VLOOKUP(CB10,MaKhuyenMai!$B$4:$L$18,3,FALSE)="x",VLOOKUP(CB10,MaKhuyenMai!$B$4:$L$18,11,FALSE)="x"),VLOOKUP(CB10,MaKhuyenMai!$B$4:$H$5001,7,FALSE)*BZ10,0)))</f>
        <v>0</v>
      </c>
      <c r="CB10" s="20"/>
      <c r="CC10" s="68"/>
      <c r="CD10" s="16"/>
      <c r="CE10" s="16">
        <v>8</v>
      </c>
      <c r="CF10" s="18"/>
      <c r="CG10" s="18"/>
      <c r="CH10" s="18"/>
      <c r="CI10" s="19">
        <f>IF(ISBLANK(CF10),0,IF(ISERROR(VLOOKUP(CF10,Menu!$A$3:$L$5000,10,FALSE)),0,IF(CG10="M",VLOOKUP(CF10,Menu!$A$3:$L$57,10,FALSE)*CH10,VLOOKUP(CF10,Menu!$A$3:$L$57,12,FALSE)*CH10)))</f>
        <v>0</v>
      </c>
      <c r="CJ10" s="19">
        <f>-IF(ISBLANK(CK10),0,IF(ISERROR(VLOOKUP(CK10,MaKhuyenMai!$B$4:$H$5001,7,FALSE)),0,IF(AND(VLOOKUP(CK10,MaKhuyenMai!$B$4:$K$5001,8,FALSE)&lt;=$F$24,VLOOKUP(CK10,MaKhuyenMai!$B$4:$L$18,3,FALSE)="x",VLOOKUP(CK10,MaKhuyenMai!$B$4:$L$18,11,FALSE)="x"),VLOOKUP(CK10,MaKhuyenMai!$B$4:$H$5001,7,FALSE)*CI10,0)))</f>
        <v>0</v>
      </c>
      <c r="CK10" s="20"/>
      <c r="CL10" s="68"/>
      <c r="CM10" s="16"/>
      <c r="CN10" s="16">
        <v>8</v>
      </c>
      <c r="CO10" s="18"/>
      <c r="CP10" s="18"/>
      <c r="CQ10" s="18"/>
      <c r="CR10" s="19">
        <f>IF(ISBLANK(CO10),0,IF(ISERROR(VLOOKUP(CO10,Menu!$A$3:$L$5000,10,FALSE)),0,IF(CP10="M",VLOOKUP(CO10,Menu!$A$3:$L$57,10,FALSE)*CQ10,VLOOKUP(CO10,Menu!$A$3:$L$57,12,FALSE)*CQ10)))</f>
        <v>0</v>
      </c>
      <c r="CS10" s="19">
        <f>-IF(ISBLANK(CT10),0,IF(ISERROR(VLOOKUP(CT10,MaKhuyenMai!$B$4:$H$5001,7,FALSE)),0,IF(AND(VLOOKUP(CT10,MaKhuyenMai!$B$4:$K$5001,8,FALSE)&lt;=$F$24,VLOOKUP(CT10,MaKhuyenMai!$B$4:$L$18,3,FALSE)="x",VLOOKUP(CT10,MaKhuyenMai!$B$4:$L$18,11,FALSE)="x"),VLOOKUP(CT10,MaKhuyenMai!$B$4:$H$5001,7,FALSE)*CR10,0)))</f>
        <v>0</v>
      </c>
      <c r="CT10" s="20"/>
      <c r="CU10" s="68"/>
      <c r="CV10" s="16"/>
      <c r="CW10" s="16">
        <v>8</v>
      </c>
      <c r="CX10" s="18"/>
      <c r="CY10" s="18"/>
      <c r="CZ10" s="18"/>
      <c r="DA10" s="19">
        <f>IF(ISBLANK(CX10),0,IF(ISERROR(VLOOKUP(CX10,Menu!$A$3:$L$5000,10,FALSE)),0,IF(CY10="M",VLOOKUP(CX10,Menu!$A$3:$L$57,10,FALSE)*CZ10,VLOOKUP(CX10,Menu!$A$3:$L$57,12,FALSE)*CZ10)))</f>
        <v>0</v>
      </c>
      <c r="DB10" s="19">
        <f>-IF(ISBLANK(DC10),0,IF(ISERROR(VLOOKUP(DC10,MaKhuyenMai!$B$4:$H$5001,7,FALSE)),0,IF(AND(VLOOKUP(DC10,MaKhuyenMai!$B$4:$K$5001,8,FALSE)&lt;=$F$24,VLOOKUP(DC10,MaKhuyenMai!$B$4:$L$18,3,FALSE)="x",VLOOKUP(DC10,MaKhuyenMai!$B$4:$L$18,11,FALSE)="x"),VLOOKUP(DC10,MaKhuyenMai!$B$4:$H$5001,7,FALSE)*DA10,0)))</f>
        <v>0</v>
      </c>
      <c r="DC10" s="20"/>
      <c r="DD10" s="68"/>
      <c r="DE10" s="16"/>
      <c r="DF10" s="16">
        <v>8</v>
      </c>
      <c r="DG10" s="18"/>
      <c r="DH10" s="18"/>
      <c r="DI10" s="18"/>
      <c r="DJ10" s="19">
        <f>IF(ISBLANK(DG10),0,IF(ISERROR(VLOOKUP(DG10,Menu!$A$3:$L$5000,10,FALSE)),0,IF(DH10="M",VLOOKUP(DG10,Menu!$A$3:$L$57,10,FALSE)*DI10,VLOOKUP(DG10,Menu!$A$3:$L$57,12,FALSE)*DI10)))</f>
        <v>0</v>
      </c>
      <c r="DK10" s="19">
        <f>-IF(ISBLANK(DL10),0,IF(ISERROR(VLOOKUP(DL10,MaKhuyenMai!$B$4:$H$5001,7,FALSE)),0,IF(AND(VLOOKUP(DL10,MaKhuyenMai!$B$4:$K$5001,8,FALSE)&lt;=$F$24,VLOOKUP(DL10,MaKhuyenMai!$B$4:$L$18,3,FALSE)="x",VLOOKUP(DL10,MaKhuyenMai!$B$4:$L$18,11,FALSE)="x"),VLOOKUP(DL10,MaKhuyenMai!$B$4:$H$5001,7,FALSE)*DJ10,0)))</f>
        <v>0</v>
      </c>
      <c r="DL10" s="20"/>
      <c r="DM10" s="68"/>
      <c r="DN10" s="16"/>
      <c r="DO10" s="16">
        <v>8</v>
      </c>
      <c r="DP10" s="18"/>
      <c r="DQ10" s="18"/>
      <c r="DR10" s="18"/>
      <c r="DS10" s="19">
        <f>IF(ISBLANK(DP10),0,IF(ISERROR(VLOOKUP(DP10,Menu!$A$3:$L$5000,10,FALSE)),0,IF(DQ10="M",VLOOKUP(DP10,Menu!$A$3:$L$57,10,FALSE)*DR10,VLOOKUP(DP10,Menu!$A$3:$L$57,12,FALSE)*DR10)))</f>
        <v>0</v>
      </c>
      <c r="DT10" s="19">
        <f>-IF(ISBLANK(DU10),0,IF(ISERROR(VLOOKUP(DU10,MaKhuyenMai!$B$4:$H$5001,7,FALSE)),0,IF(AND(VLOOKUP(DU10,MaKhuyenMai!$B$4:$K$5001,8,FALSE)&lt;=$F$24,VLOOKUP(DU10,MaKhuyenMai!$B$4:$L$18,3,FALSE)="x",VLOOKUP(DU10,MaKhuyenMai!$B$4:$L$18,11,FALSE)="x"),VLOOKUP(DU10,MaKhuyenMai!$B$4:$H$5001,7,FALSE)*DS10,0)))</f>
        <v>0</v>
      </c>
      <c r="DU10" s="20"/>
      <c r="DV10" s="68"/>
      <c r="DW10" s="16"/>
      <c r="DX10" s="16">
        <v>8</v>
      </c>
      <c r="DY10" s="18"/>
      <c r="DZ10" s="18"/>
      <c r="EA10" s="18"/>
      <c r="EB10" s="19">
        <f>IF(ISBLANK(DY10),0,IF(ISERROR(VLOOKUP(DY10,Menu!$A$3:$L$5000,10,FALSE)),0,IF(DZ10="M",VLOOKUP(DY10,Menu!$A$3:$L$57,10,FALSE)*EA10,VLOOKUP(DY10,Menu!$A$3:$L$57,12,FALSE)*EA10)))</f>
        <v>0</v>
      </c>
      <c r="EC10" s="19">
        <f>-IF(ISBLANK(ED10),0,IF(ISERROR(VLOOKUP(ED10,MaKhuyenMai!$B$4:$H$5001,7,FALSE)),0,IF(AND(VLOOKUP(ED10,MaKhuyenMai!$B$4:$K$5001,8,FALSE)&lt;=$F$24,VLOOKUP(ED10,MaKhuyenMai!$B$4:$L$18,3,FALSE)="x",VLOOKUP(ED10,MaKhuyenMai!$B$4:$L$18,11,FALSE)="x"),VLOOKUP(ED10,MaKhuyenMai!$B$4:$H$5001,7,FALSE)*EB10,0)))</f>
        <v>0</v>
      </c>
      <c r="ED10" s="20"/>
      <c r="EE10" s="68"/>
      <c r="EF10" s="16"/>
      <c r="EG10" s="16">
        <v>8</v>
      </c>
      <c r="EH10" s="18"/>
      <c r="EI10" s="18"/>
      <c r="EJ10" s="18"/>
      <c r="EK10" s="19">
        <f>IF(ISBLANK(EH10),0,IF(ISERROR(VLOOKUP(EH10,Menu!$A$3:$L$5000,10,FALSE)),0,IF(EI10="M",VLOOKUP(EH10,Menu!$A$3:$L$57,10,FALSE)*EJ10,VLOOKUP(EH10,Menu!$A$3:$L$57,12,FALSE)*EJ10)))</f>
        <v>0</v>
      </c>
      <c r="EL10" s="19">
        <f>-IF(ISBLANK(EM10),0,IF(ISERROR(VLOOKUP(EM10,MaKhuyenMai!$B$4:$H$5001,7,FALSE)),0,IF(AND(VLOOKUP(EM10,MaKhuyenMai!$B$4:$K$5001,8,FALSE)&lt;=$F$24,VLOOKUP(EM10,MaKhuyenMai!$B$4:$L$18,3,FALSE)="x",VLOOKUP(EM10,MaKhuyenMai!$B$4:$L$18,11,FALSE)="x"),VLOOKUP(EM10,MaKhuyenMai!$B$4:$H$5001,7,FALSE)*EK10,0)))</f>
        <v>0</v>
      </c>
      <c r="EM10" s="20"/>
      <c r="EN10" s="68"/>
      <c r="EO10" s="16"/>
      <c r="EP10" s="16">
        <v>8</v>
      </c>
      <c r="EQ10" s="18"/>
      <c r="ER10" s="18"/>
      <c r="ES10" s="18"/>
      <c r="ET10" s="19">
        <f>IF(ISBLANK(EQ10),0,IF(ISERROR(VLOOKUP(EQ10,Menu!$A$3:$L$5000,10,FALSE)),0,IF(ER10="M",VLOOKUP(EQ10,Menu!$A$3:$L$57,10,FALSE)*ES10,VLOOKUP(EQ10,Menu!$A$3:$L$57,12,FALSE)*ES10)))</f>
        <v>0</v>
      </c>
      <c r="EU10" s="19">
        <f>-IF(ISBLANK(EV10),0,IF(ISERROR(VLOOKUP(EV10,MaKhuyenMai!$B$4:$H$5001,7,FALSE)),0,IF(AND(VLOOKUP(EV10,MaKhuyenMai!$B$4:$K$5001,8,FALSE)&lt;=$F$24,VLOOKUP(EV10,MaKhuyenMai!$B$4:$L$18,3,FALSE)="x",VLOOKUP(EV10,MaKhuyenMai!$B$4:$L$18,11,FALSE)="x"),VLOOKUP(EV10,MaKhuyenMai!$B$4:$H$5001,7,FALSE)*ET10,0)))</f>
        <v>0</v>
      </c>
      <c r="EV10" s="20"/>
      <c r="EW10" s="68"/>
      <c r="EX10" s="16"/>
      <c r="EY10" s="16">
        <v>8</v>
      </c>
      <c r="EZ10" s="18"/>
      <c r="FA10" s="18"/>
      <c r="FB10" s="18"/>
      <c r="FC10" s="19">
        <f>IF(ISBLANK(EZ10),0,IF(ISERROR(VLOOKUP(EZ10,Menu!$A$3:$L$5000,10,FALSE)),0,IF(FA10="M",VLOOKUP(EZ10,Menu!$A$3:$L$57,10,FALSE)*FB10,VLOOKUP(EZ10,Menu!$A$3:$L$57,12,FALSE)*FB10)))</f>
        <v>0</v>
      </c>
      <c r="FD10" s="19">
        <f>-IF(ISBLANK(FE10),0,IF(ISERROR(VLOOKUP(FE10,MaKhuyenMai!$B$4:$H$5001,7,FALSE)),0,IF(AND(VLOOKUP(FE10,MaKhuyenMai!$B$4:$K$5001,8,FALSE)&lt;=$F$24,VLOOKUP(FE10,MaKhuyenMai!$B$4:$L$18,3,FALSE)="x",VLOOKUP(FE10,MaKhuyenMai!$B$4:$L$18,11,FALSE)="x"),VLOOKUP(FE10,MaKhuyenMai!$B$4:$H$5001,7,FALSE)*FC10,0)))</f>
        <v>0</v>
      </c>
      <c r="FE10" s="20"/>
      <c r="FF10" s="68"/>
      <c r="FG10" s="16"/>
      <c r="FH10" s="16">
        <v>8</v>
      </c>
      <c r="FI10" s="18"/>
      <c r="FJ10" s="18"/>
      <c r="FK10" s="18"/>
      <c r="FL10" s="19">
        <f>IF(ISBLANK(FI10),0,IF(ISERROR(VLOOKUP(FI10,Menu!$A$3:$L$5000,10,FALSE)),0,IF(FJ10="M",VLOOKUP(FI10,Menu!$A$3:$L$57,10,FALSE)*FK10,VLOOKUP(FI10,Menu!$A$3:$L$57,12,FALSE)*FK10)))</f>
        <v>0</v>
      </c>
      <c r="FM10" s="19">
        <f>-IF(ISBLANK(FN10),0,IF(ISERROR(VLOOKUP(FN10,MaKhuyenMai!$B$4:$H$5001,7,FALSE)),0,IF(AND(VLOOKUP(FN10,MaKhuyenMai!$B$4:$K$5001,8,FALSE)&lt;=$F$24,VLOOKUP(FN10,MaKhuyenMai!$B$4:$L$18,3,FALSE)="x",VLOOKUP(FN10,MaKhuyenMai!$B$4:$L$18,11,FALSE)="x"),VLOOKUP(FN10,MaKhuyenMai!$B$4:$H$5001,7,FALSE)*FL10,0)))</f>
        <v>0</v>
      </c>
      <c r="FN10" s="20"/>
      <c r="FO10" s="68"/>
      <c r="FP10" s="16"/>
      <c r="FQ10" s="16">
        <v>8</v>
      </c>
      <c r="FR10" s="18"/>
      <c r="FS10" s="18"/>
      <c r="FT10" s="18"/>
      <c r="FU10" s="19">
        <f>IF(ISBLANK(FR10),0,IF(ISERROR(VLOOKUP(FR10,Menu!$A$3:$L$5000,10,FALSE)),0,IF(FS10="M",VLOOKUP(FR10,Menu!$A$3:$L$57,10,FALSE)*FT10,VLOOKUP(FR10,Menu!$A$3:$L$57,12,FALSE)*FT10)))</f>
        <v>0</v>
      </c>
      <c r="FV10" s="19">
        <f>-IF(ISBLANK(FW10),0,IF(ISERROR(VLOOKUP(FW10,MaKhuyenMai!$B$4:$H$5001,7,FALSE)),0,IF(AND(VLOOKUP(FW10,MaKhuyenMai!$B$4:$K$5001,8,FALSE)&lt;=$F$24,VLOOKUP(FW10,MaKhuyenMai!$B$4:$L$18,3,FALSE)="x",VLOOKUP(FW10,MaKhuyenMai!$B$4:$L$18,11,FALSE)="x"),VLOOKUP(FW10,MaKhuyenMai!$B$4:$H$5001,7,FALSE)*FU10,0)))</f>
        <v>0</v>
      </c>
      <c r="FW10" s="20"/>
      <c r="FX10" s="68"/>
      <c r="FY10" s="16"/>
      <c r="FZ10" s="16">
        <v>8</v>
      </c>
      <c r="GA10" s="18" t="s">
        <v>137</v>
      </c>
      <c r="GB10" s="18" t="s">
        <v>201</v>
      </c>
      <c r="GC10" s="18">
        <v>1</v>
      </c>
      <c r="GD10" s="19">
        <f>IF(ISBLANK(GA10),0,IF(ISERROR(VLOOKUP(GA10,Menu!$A$3:$L$5000,10,FALSE)),0,IF(GB10="M",VLOOKUP(GA10,Menu!$A$3:$L$57,10,FALSE)*GC10,VLOOKUP(GA10,Menu!$A$3:$L$57,12,FALSE)*GC10)))</f>
        <v>40000</v>
      </c>
      <c r="GE10" s="19">
        <f>-IF(ISBLANK(GF10),0,IF(ISERROR(VLOOKUP(GF10,MaKhuyenMai!$B$4:$H$5001,7,FALSE)),0,IF(AND(VLOOKUP(GF10,MaKhuyenMai!$B$4:$K$5001,8,FALSE)&lt;=$F$24,VLOOKUP(GF10,MaKhuyenMai!$B$4:$L$18,3,FALSE)="x",VLOOKUP(GF10,MaKhuyenMai!$B$4:$L$18,11,FALSE)="x"),VLOOKUP(GF10,MaKhuyenMai!$B$4:$H$5001,7,FALSE)*GD10,0)))</f>
        <v>0</v>
      </c>
      <c r="GF10" s="20"/>
      <c r="GG10" s="68"/>
      <c r="GH10" s="16"/>
      <c r="GI10" s="16">
        <v>8</v>
      </c>
      <c r="GM10" s="19">
        <f>IF(ISBLANK(GJ47),0,IF(ISERROR(VLOOKUP(GJ47,Menu!$A$3:$L$5000,10,FALSE)),0,IF(GK47="M",VLOOKUP(GJ47,Menu!$A$3:$L$57,10,FALSE)*GL47,VLOOKUP(GJ47,Menu!$A$3:$L$57,12,FALSE)*GL47)))</f>
        <v>50000</v>
      </c>
      <c r="GN10" s="19">
        <f>-IF(ISBLANK(GO10),0,IF(ISERROR(VLOOKUP(GO10,MaKhuyenMai!$B$4:$H$5001,7,FALSE)),0,IF(AND(VLOOKUP(GO10,MaKhuyenMai!$B$4:$K$5001,8,FALSE)&lt;=$F$24,VLOOKUP(GO10,MaKhuyenMai!$B$4:$L$18,3,FALSE)="x",VLOOKUP(GO10,MaKhuyenMai!$B$4:$L$18,11,FALSE)="x"),VLOOKUP(GO10,MaKhuyenMai!$B$4:$H$5001,7,FALSE)*GM10,0)))</f>
        <v>0</v>
      </c>
      <c r="GO10" s="20"/>
      <c r="GP10" s="68"/>
      <c r="GQ10" s="16"/>
      <c r="GR10" s="16">
        <v>8</v>
      </c>
      <c r="GS10" s="22" t="s">
        <v>108</v>
      </c>
      <c r="GT10" s="18" t="s">
        <v>200</v>
      </c>
      <c r="GU10" s="18">
        <v>3</v>
      </c>
      <c r="GV10" s="19">
        <f>IF(ISBLANK(GS10),0,IF(ISERROR(VLOOKUP(GS10,Menu!$A$3:$L$5000,10,FALSE)),0,IF(GT10="M",VLOOKUP(GS10,Menu!$A$3:$L$57,10,FALSE)*GU10,VLOOKUP(GS10,Menu!$A$3:$L$57,12,FALSE)*GU10)))</f>
        <v>36000</v>
      </c>
      <c r="GW10" s="19">
        <f>-IF(ISBLANK(GX10),0,IF(ISERROR(VLOOKUP(GX10,MaKhuyenMai!$B$4:$H$5001,7,FALSE)),0,IF(AND(VLOOKUP(GX10,MaKhuyenMai!$B$4:$K$5001,8,FALSE)&lt;=$F$24,VLOOKUP(GX10,MaKhuyenMai!$B$4:$L$18,3,FALSE)="x",VLOOKUP(GX10,MaKhuyenMai!$B$4:$L$18,11,FALSE)="x"),VLOOKUP(GX10,MaKhuyenMai!$B$4:$H$5001,7,FALSE)*GV10,0)))</f>
        <v>0</v>
      </c>
      <c r="GX10" s="20"/>
      <c r="GY10" s="68"/>
      <c r="GZ10" s="16"/>
      <c r="HA10" s="16">
        <v>8</v>
      </c>
      <c r="HB10" s="18"/>
      <c r="HC10" s="18"/>
      <c r="HD10" s="18"/>
      <c r="HE10" s="19">
        <f>IF(ISBLANK(HB10),0,IF(ISERROR(VLOOKUP(HB10,Menu!$A$3:$L$5000,10,FALSE)),0,IF(HC10="M",VLOOKUP(HB10,Menu!$A$3:$L$57,10,FALSE)*HD10,VLOOKUP(HB10,Menu!$A$3:$L$57,12,FALSE)*HD10)))</f>
        <v>0</v>
      </c>
      <c r="HF10" s="19">
        <f>-IF(ISBLANK(HG10),0,IF(ISERROR(VLOOKUP(HG10,MaKhuyenMai!$B$4:$H$5001,7,FALSE)),0,IF(AND(VLOOKUP(HG10,MaKhuyenMai!$B$4:$K$5001,8,FALSE)&lt;=$F$24,VLOOKUP(HG10,MaKhuyenMai!$B$4:$L$18,3,FALSE)="x",VLOOKUP(HG10,MaKhuyenMai!$B$4:$L$18,11,FALSE)="x"),VLOOKUP(HG10,MaKhuyenMai!$B$4:$H$5001,7,FALSE)*HE10,0)))</f>
        <v>0</v>
      </c>
      <c r="HG10" s="20"/>
      <c r="HH10" s="68"/>
      <c r="HI10" s="16"/>
      <c r="HJ10" s="16">
        <v>8</v>
      </c>
      <c r="HK10" s="18"/>
      <c r="HL10" s="18"/>
      <c r="HM10" s="18"/>
      <c r="HN10" s="19">
        <f>IF(ISBLANK(HK10),0,IF(ISERROR(VLOOKUP(HK10,Menu!$A$3:$L$5000,10,FALSE)),0,IF(HL10="M",VLOOKUP(HK10,Menu!$A$3:$L$57,10,FALSE)*HM10,VLOOKUP(HK10,Menu!$A$3:$L$57,12,FALSE)*HM10)))</f>
        <v>0</v>
      </c>
      <c r="HO10" s="19">
        <f>-IF(ISBLANK(HP10),0,IF(ISERROR(VLOOKUP(HP10,MaKhuyenMai!$B$4:$H$5001,7,FALSE)),0,IF(AND(VLOOKUP(HP10,MaKhuyenMai!$B$4:$K$5001,8,FALSE)&lt;=$F$24,VLOOKUP(HP10,MaKhuyenMai!$B$4:$L$18,3,FALSE)="x",VLOOKUP(HP10,MaKhuyenMai!$B$4:$L$18,11,FALSE)="x"),VLOOKUP(HP10,MaKhuyenMai!$B$4:$H$5001,7,FALSE)*HN10,0)))</f>
        <v>0</v>
      </c>
      <c r="HP10" s="20"/>
      <c r="HQ10" s="68"/>
      <c r="HR10" s="16"/>
      <c r="HS10" s="16">
        <v>8</v>
      </c>
      <c r="HT10" s="18"/>
      <c r="HU10" s="18"/>
      <c r="HV10" s="18"/>
      <c r="HW10" s="19">
        <f>IF(ISBLANK(HT10),0,IF(ISERROR(VLOOKUP(HT10,Menu!$A$3:$L$5000,10,FALSE)),0,IF(HU10="M",VLOOKUP(HT10,Menu!$A$3:$L$57,10,FALSE)*HV10,VLOOKUP(HT10,Menu!$A$3:$L$57,12,FALSE)*HV10)))</f>
        <v>0</v>
      </c>
      <c r="HX10" s="19">
        <f>-IF(ISBLANK(HY10),0,IF(ISERROR(VLOOKUP(HY10,MaKhuyenMai!$B$4:$H$5001,7,FALSE)),0,IF(AND(VLOOKUP(HY10,MaKhuyenMai!$B$4:$K$5001,8,FALSE)&lt;=$F$24,VLOOKUP(HY10,MaKhuyenMai!$B$4:$L$18,3,FALSE)="x",VLOOKUP(HY10,MaKhuyenMai!$B$4:$L$18,11,FALSE)="x"),VLOOKUP(HY10,MaKhuyenMai!$B$4:$H$5001,7,FALSE)*HW10,0)))</f>
        <v>0</v>
      </c>
      <c r="HY10" s="20"/>
      <c r="HZ10" s="68"/>
      <c r="IA10" s="16"/>
      <c r="IB10" s="16">
        <v>8</v>
      </c>
      <c r="IC10" s="18"/>
      <c r="ID10" s="18"/>
      <c r="IE10" s="18"/>
      <c r="IF10" s="19">
        <f>IF(ISBLANK(IC10),0,IF(ISERROR(VLOOKUP(IC10,Menu!$A$3:$L$5000,10,FALSE)),0,IF(ID10="M",VLOOKUP(IC10,Menu!$A$3:$L$57,10,FALSE)*IE10,VLOOKUP(IC10,Menu!$A$3:$L$57,12,FALSE)*IE10)))</f>
        <v>0</v>
      </c>
      <c r="IG10" s="19">
        <f>-IF(ISBLANK(IH10),0,IF(ISERROR(VLOOKUP(IH10,MaKhuyenMai!$B$4:$H$5001,7,FALSE)),0,IF(AND(VLOOKUP(IH10,MaKhuyenMai!$B$4:$K$5001,8,FALSE)&lt;=$F$24,VLOOKUP(IH10,MaKhuyenMai!$B$4:$L$18,3,FALSE)="x",VLOOKUP(IH10,MaKhuyenMai!$B$4:$L$18,11,FALSE)="x"),VLOOKUP(IH10,MaKhuyenMai!$B$4:$H$5001,7,FALSE)*IF10,0)))</f>
        <v>0</v>
      </c>
      <c r="IH10" s="20"/>
      <c r="II10" s="68"/>
      <c r="IJ10" s="16"/>
      <c r="IK10" s="16">
        <v>8</v>
      </c>
      <c r="IL10" s="18"/>
      <c r="IM10" s="18"/>
      <c r="IN10" s="18"/>
      <c r="IO10" s="19">
        <f>IF(ISBLANK(IL10),0,IF(ISERROR(VLOOKUP(IL10,Menu!$A$3:$L$5000,10,FALSE)),0,IF(IM10="M",VLOOKUP(IL10,Menu!$A$3:$L$57,10,FALSE)*IN10,VLOOKUP(IL10,Menu!$A$3:$L$57,12,FALSE)*IN10)))</f>
        <v>0</v>
      </c>
      <c r="IP10" s="19">
        <f>-IF(ISBLANK(IQ10),0,IF(ISERROR(VLOOKUP(IQ10,MaKhuyenMai!$B$4:$H$5001,7,FALSE)),0,IF(AND(VLOOKUP(IQ10,MaKhuyenMai!$B$4:$K$5001,8,FALSE)&lt;=$F$24,VLOOKUP(IQ10,MaKhuyenMai!$B$4:$L$18,3,FALSE)="x",VLOOKUP(IQ10,MaKhuyenMai!$B$4:$L$18,11,FALSE)="x"),VLOOKUP(IQ10,MaKhuyenMai!$B$4:$H$5001,7,FALSE)*IO10,0)))</f>
        <v>0</v>
      </c>
      <c r="IQ10" s="20"/>
      <c r="IR10" s="68"/>
      <c r="IS10" s="16"/>
      <c r="IT10" s="16">
        <v>8</v>
      </c>
      <c r="IU10" s="18"/>
      <c r="IV10" s="18"/>
    </row>
    <row r="11" spans="1:256">
      <c r="A11" s="16"/>
      <c r="B11" s="17">
        <v>9</v>
      </c>
      <c r="C11" s="18"/>
      <c r="D11" s="18"/>
      <c r="E11" s="18"/>
      <c r="F11" s="19">
        <f>IF(ISBLANK(C11),0,IF(ISERROR(VLOOKUP(C11,Menu!$A$3:$L$5000,10,FALSE)),0,IF(D11="M",VLOOKUP(C11,Menu!$A$3:$L$57,10,FALSE)*E11,VLOOKUP(C11,Menu!$A$3:$L$57,12,FALSE)*E11)))</f>
        <v>0</v>
      </c>
      <c r="G11" s="19">
        <f>-IF(ISBLANK(H11),0,IF(ISERROR(VLOOKUP(H11,MaKhuyenMai!$B$4:$H$5001,7,FALSE)),0,IF(AND(VLOOKUP(H11,MaKhuyenMai!$B$4:$K$5001,8,FALSE)&lt;=$F$24,VLOOKUP(H11,MaKhuyenMai!$B$4:$L$18,3,FALSE)="x",VLOOKUP(H11,MaKhuyenMai!$B$4:$L$18,11,FALSE)="x"),VLOOKUP(H11,MaKhuyenMai!$B$4:$H$5001,7,FALSE)*F11,0)))</f>
        <v>0</v>
      </c>
      <c r="H11" s="20"/>
      <c r="I11" s="68"/>
      <c r="J11" s="16"/>
      <c r="K11" s="17">
        <v>9</v>
      </c>
      <c r="L11" s="18"/>
      <c r="M11" s="18"/>
      <c r="N11" s="18"/>
      <c r="O11" s="19">
        <f>IF(ISBLANK(L11),0,IF(ISERROR(VLOOKUP(L11,Menu!$A$3:$L$5000,10,FALSE)),0,IF(M11="M",VLOOKUP(L11,Menu!$A$3:$L$57,10,FALSE)*N11,VLOOKUP(L11,Menu!$A$3:$L$57,12,FALSE)*N11)))</f>
        <v>0</v>
      </c>
      <c r="P11" s="19">
        <f>-IF(ISBLANK(Q11),0,IF(ISERROR(VLOOKUP(Q11,MaKhuyenMai!$B$4:$H$5001,7,FALSE)),0,IF(AND(VLOOKUP(Q11,MaKhuyenMai!$B$4:$K$5001,8,FALSE)&lt;=$F$24,VLOOKUP(Q11,MaKhuyenMai!$B$4:$L$18,3,FALSE)="x",VLOOKUP(Q11,MaKhuyenMai!$B$4:$L$18,11,FALSE)="x"),VLOOKUP(Q11,MaKhuyenMai!$B$4:$H$5001,7,FALSE)*O11,0)))</f>
        <v>0</v>
      </c>
      <c r="Q11" s="20"/>
      <c r="R11" s="68"/>
      <c r="S11" s="16"/>
      <c r="T11" s="17">
        <v>9</v>
      </c>
      <c r="U11" s="18"/>
      <c r="V11" s="18"/>
      <c r="W11" s="18"/>
      <c r="X11" s="19">
        <f>IF(ISBLANK(U11),0,IF(ISERROR(VLOOKUP(U11,Menu!$A$3:$L$5000,10,FALSE)),0,IF(V11="M",VLOOKUP(U11,Menu!$A$3:$L$57,10,FALSE)*W11,VLOOKUP(U11,Menu!$A$3:$L$57,12,FALSE)*W11)))</f>
        <v>0</v>
      </c>
      <c r="Y11" s="19">
        <f>-IF(ISBLANK(Z11),0,IF(ISERROR(VLOOKUP(Z11,MaKhuyenMai!$B$4:$H$5001,7,FALSE)),0,IF(AND(VLOOKUP(Z11,MaKhuyenMai!$B$4:$K$5001,8,FALSE)&lt;=$F$24,VLOOKUP(Z11,MaKhuyenMai!$B$4:$L$18,3,FALSE)="x",VLOOKUP(Z11,MaKhuyenMai!$B$4:$L$18,11,FALSE)="x"),VLOOKUP(Z11,MaKhuyenMai!$B$4:$H$5001,7,FALSE)*X11,0)))</f>
        <v>0</v>
      </c>
      <c r="Z11" s="20"/>
      <c r="AA11" s="68"/>
      <c r="AB11" s="16"/>
      <c r="AC11" s="17">
        <v>9</v>
      </c>
      <c r="AD11" s="18"/>
      <c r="AE11" s="18"/>
      <c r="AF11" s="18"/>
      <c r="AG11" s="19">
        <f>IF(ISBLANK(AD11),0,IF(ISERROR(VLOOKUP(AD11,Menu!$A$3:$L$5000,10,FALSE)),0,IF(AE11="M",VLOOKUP(AD11,Menu!$A$3:$L$57,10,FALSE)*AF11,VLOOKUP(AD11,Menu!$A$3:$L$57,12,FALSE)*AF11)))</f>
        <v>0</v>
      </c>
      <c r="AH11" s="19">
        <f>-IF(ISBLANK(AI11),0,IF(ISERROR(VLOOKUP(AI11,MaKhuyenMai!$B$4:$H$5001,7,FALSE)),0,IF(AND(VLOOKUP(AI11,MaKhuyenMai!$B$4:$K$5001,8,FALSE)&lt;=$F$24,VLOOKUP(AI11,MaKhuyenMai!$B$4:$L$18,3,FALSE)="x",VLOOKUP(AI11,MaKhuyenMai!$B$4:$L$18,11,FALSE)="x"),VLOOKUP(AI11,MaKhuyenMai!$B$4:$H$5001,7,FALSE)*AG11,0)))</f>
        <v>0</v>
      </c>
      <c r="AI11" s="20"/>
      <c r="AJ11" s="68"/>
      <c r="AK11" s="16"/>
      <c r="AL11" s="17">
        <v>9</v>
      </c>
      <c r="AM11" s="18"/>
      <c r="AN11" s="18"/>
      <c r="AO11" s="18"/>
      <c r="AP11" s="19">
        <f>IF(ISBLANK(AM11),0,IF(ISERROR(VLOOKUP(AM11,Menu!$A$3:$L$5000,10,FALSE)),0,IF(AN11="M",VLOOKUP(AM11,Menu!$A$3:$L$57,10,FALSE)*AO11,VLOOKUP(AM11,Menu!$A$3:$L$57,12,FALSE)*AO11)))</f>
        <v>0</v>
      </c>
      <c r="AQ11" s="19">
        <f>-IF(ISBLANK(AR11),0,IF(ISERROR(VLOOKUP(AR11,MaKhuyenMai!$B$4:$H$5001,7,FALSE)),0,IF(AND(VLOOKUP(AR11,MaKhuyenMai!$B$4:$K$5001,8,FALSE)&lt;=$F$24,VLOOKUP(AR11,MaKhuyenMai!$B$4:$L$18,3,FALSE)="x",VLOOKUP(AR11,MaKhuyenMai!$B$4:$L$18,11,FALSE)="x"),VLOOKUP(AR11,MaKhuyenMai!$B$4:$H$5001,7,FALSE)*AP11,0)))</f>
        <v>0</v>
      </c>
      <c r="AR11" s="20"/>
      <c r="AS11" s="68"/>
      <c r="AT11" s="16"/>
      <c r="AU11" s="17">
        <v>9</v>
      </c>
      <c r="AV11" s="18"/>
      <c r="AW11" s="18"/>
      <c r="AX11" s="18"/>
      <c r="AY11" s="19">
        <f>IF(ISBLANK(AV11),0,IF(ISERROR(VLOOKUP(AV11,Menu!$A$3:$L$5000,10,FALSE)),0,IF(AW11="M",VLOOKUP(AV11,Menu!$A$3:$L$57,10,FALSE)*AX11,VLOOKUP(AV11,Menu!$A$3:$L$57,12,FALSE)*AX11)))</f>
        <v>0</v>
      </c>
      <c r="AZ11" s="19">
        <f>-IF(ISBLANK(BA11),0,IF(ISERROR(VLOOKUP(BA11,MaKhuyenMai!$B$4:$H$5001,7,FALSE)),0,IF(AND(VLOOKUP(BA11,MaKhuyenMai!$B$4:$K$5001,8,FALSE)&lt;=$F$24,VLOOKUP(BA11,MaKhuyenMai!$B$4:$L$18,3,FALSE)="x",VLOOKUP(BA11,MaKhuyenMai!$B$4:$L$18,11,FALSE)="x"),VLOOKUP(BA11,MaKhuyenMai!$B$4:$H$5001,7,FALSE)*AY11,0)))</f>
        <v>0</v>
      </c>
      <c r="BA11" s="20"/>
      <c r="BB11" s="68"/>
      <c r="BC11" s="16"/>
      <c r="BD11" s="17">
        <v>9</v>
      </c>
      <c r="BH11" s="19">
        <f>IF(ISBLANK(BE11),0,IF(ISERROR(VLOOKUP(BE11,Menu!$A$3:$L$5000,10,FALSE)),0,IF(BF11="M",VLOOKUP(BE11,Menu!$A$3:$L$57,10,FALSE)*BG11,VLOOKUP(BE11,Menu!$A$3:$L$57,12,FALSE)*BG11)))</f>
        <v>0</v>
      </c>
      <c r="BI11" s="19">
        <f>-IF(ISBLANK(BJ11),0,IF(ISERROR(VLOOKUP(BJ11,MaKhuyenMai!$B$4:$H$5001,7,FALSE)),0,IF(AND(VLOOKUP(BJ11,MaKhuyenMai!$B$4:$K$5001,8,FALSE)&lt;=$F$24,VLOOKUP(BJ11,MaKhuyenMai!$B$4:$L$18,3,FALSE)="x",VLOOKUP(BJ11,MaKhuyenMai!$B$4:$L$18,11,FALSE)="x"),VLOOKUP(BJ11,MaKhuyenMai!$B$4:$H$5001,7,FALSE)*BH11,0)))</f>
        <v>0</v>
      </c>
      <c r="BK11" s="68"/>
      <c r="BL11" s="16"/>
      <c r="BM11" s="17">
        <v>9</v>
      </c>
      <c r="BN11" s="22" t="s">
        <v>111</v>
      </c>
      <c r="BO11" s="18" t="s">
        <v>200</v>
      </c>
      <c r="BP11" s="18">
        <v>3</v>
      </c>
      <c r="BQ11" s="19">
        <f>IF(ISBLANK(BN11),0,IF(ISERROR(VLOOKUP(BN11,Menu!$A$3:$L$5000,10,FALSE)),0,IF(BO11="M",VLOOKUP(BN11,Menu!$A$3:$L$57,10,FALSE)*BP11,VLOOKUP(BN11,Menu!$A$3:$L$57,12,FALSE)*BP11)))</f>
        <v>66000</v>
      </c>
      <c r="BR11" s="19">
        <f>-IF(ISBLANK(BS11),0,IF(ISERROR(VLOOKUP(BS11,MaKhuyenMai!$B$4:$H$5001,7,FALSE)),0,IF(AND(VLOOKUP(BS11,MaKhuyenMai!$B$4:$K$5001,8,FALSE)&lt;=$F$24,VLOOKUP(BS11,MaKhuyenMai!$B$4:$L$18,3,FALSE)="x",VLOOKUP(BS11,MaKhuyenMai!$B$4:$L$18,11,FALSE)="x"),VLOOKUP(BS11,MaKhuyenMai!$B$4:$H$5001,7,FALSE)*BQ11,0)))</f>
        <v>0</v>
      </c>
      <c r="BS11" s="20"/>
      <c r="BT11" s="68"/>
      <c r="BU11" s="16"/>
      <c r="BV11" s="17">
        <v>9</v>
      </c>
      <c r="BW11" s="18"/>
      <c r="BX11" s="18"/>
      <c r="BY11" s="18"/>
      <c r="BZ11" s="19">
        <f>IF(ISBLANK(BW11),0,IF(ISERROR(VLOOKUP(BW11,Menu!$A$3:$L$5000,10,FALSE)),0,IF(BX11="M",VLOOKUP(BW11,Menu!$A$3:$L$57,10,FALSE)*BY11,VLOOKUP(BW11,Menu!$A$3:$L$57,12,FALSE)*BY11)))</f>
        <v>0</v>
      </c>
      <c r="CA11" s="19">
        <f>-IF(ISBLANK(CB11),0,IF(ISERROR(VLOOKUP(CB11,MaKhuyenMai!$B$4:$H$5001,7,FALSE)),0,IF(AND(VLOOKUP(CB11,MaKhuyenMai!$B$4:$K$5001,8,FALSE)&lt;=$F$24,VLOOKUP(CB11,MaKhuyenMai!$B$4:$L$18,3,FALSE)="x",VLOOKUP(CB11,MaKhuyenMai!$B$4:$L$18,11,FALSE)="x"),VLOOKUP(CB11,MaKhuyenMai!$B$4:$H$5001,7,FALSE)*BZ11,0)))</f>
        <v>0</v>
      </c>
      <c r="CB11" s="20"/>
      <c r="CC11" s="68"/>
      <c r="CD11" s="16"/>
      <c r="CE11" s="17">
        <v>9</v>
      </c>
      <c r="CF11" s="18"/>
      <c r="CG11" s="18"/>
      <c r="CH11" s="18"/>
      <c r="CI11" s="19">
        <f>IF(ISBLANK(CF11),0,IF(ISERROR(VLOOKUP(CF11,Menu!$A$3:$L$5000,10,FALSE)),0,IF(CG11="M",VLOOKUP(CF11,Menu!$A$3:$L$57,10,FALSE)*CH11,VLOOKUP(CF11,Menu!$A$3:$L$57,12,FALSE)*CH11)))</f>
        <v>0</v>
      </c>
      <c r="CJ11" s="19">
        <f>-IF(ISBLANK(CK11),0,IF(ISERROR(VLOOKUP(CK11,MaKhuyenMai!$B$4:$H$5001,7,FALSE)),0,IF(AND(VLOOKUP(CK11,MaKhuyenMai!$B$4:$K$5001,8,FALSE)&lt;=$F$24,VLOOKUP(CK11,MaKhuyenMai!$B$4:$L$18,3,FALSE)="x",VLOOKUP(CK11,MaKhuyenMai!$B$4:$L$18,11,FALSE)="x"),VLOOKUP(CK11,MaKhuyenMai!$B$4:$H$5001,7,FALSE)*CI11,0)))</f>
        <v>0</v>
      </c>
      <c r="CK11" s="20"/>
      <c r="CL11" s="68"/>
      <c r="CM11" s="16"/>
      <c r="CN11" s="17">
        <v>9</v>
      </c>
      <c r="CO11" s="18"/>
      <c r="CP11" s="18"/>
      <c r="CQ11" s="18"/>
      <c r="CR11" s="19">
        <f>IF(ISBLANK(CO11),0,IF(ISERROR(VLOOKUP(CO11,Menu!$A$3:$L$5000,10,FALSE)),0,IF(CP11="M",VLOOKUP(CO11,Menu!$A$3:$L$57,10,FALSE)*CQ11,VLOOKUP(CO11,Menu!$A$3:$L$57,12,FALSE)*CQ11)))</f>
        <v>0</v>
      </c>
      <c r="CS11" s="19">
        <f>-IF(ISBLANK(CT11),0,IF(ISERROR(VLOOKUP(CT11,MaKhuyenMai!$B$4:$H$5001,7,FALSE)),0,IF(AND(VLOOKUP(CT11,MaKhuyenMai!$B$4:$K$5001,8,FALSE)&lt;=$F$24,VLOOKUP(CT11,MaKhuyenMai!$B$4:$L$18,3,FALSE)="x",VLOOKUP(CT11,MaKhuyenMai!$B$4:$L$18,11,FALSE)="x"),VLOOKUP(CT11,MaKhuyenMai!$B$4:$H$5001,7,FALSE)*CR11,0)))</f>
        <v>0</v>
      </c>
      <c r="CT11" s="20"/>
      <c r="CU11" s="68"/>
      <c r="CV11" s="16"/>
      <c r="CW11" s="17">
        <v>9</v>
      </c>
      <c r="CX11" s="18"/>
      <c r="CY11" s="18"/>
      <c r="CZ11" s="18"/>
      <c r="DA11" s="19">
        <f>IF(ISBLANK(CX11),0,IF(ISERROR(VLOOKUP(CX11,Menu!$A$3:$L$5000,10,FALSE)),0,IF(CY11="M",VLOOKUP(CX11,Menu!$A$3:$L$57,10,FALSE)*CZ11,VLOOKUP(CX11,Menu!$A$3:$L$57,12,FALSE)*CZ11)))</f>
        <v>0</v>
      </c>
      <c r="DB11" s="19">
        <f>-IF(ISBLANK(DC11),0,IF(ISERROR(VLOOKUP(DC11,MaKhuyenMai!$B$4:$H$5001,7,FALSE)),0,IF(AND(VLOOKUP(DC11,MaKhuyenMai!$B$4:$K$5001,8,FALSE)&lt;=$F$24,VLOOKUP(DC11,MaKhuyenMai!$B$4:$L$18,3,FALSE)="x",VLOOKUP(DC11,MaKhuyenMai!$B$4:$L$18,11,FALSE)="x"),VLOOKUP(DC11,MaKhuyenMai!$B$4:$H$5001,7,FALSE)*DA11,0)))</f>
        <v>0</v>
      </c>
      <c r="DC11" s="20"/>
      <c r="DD11" s="68"/>
      <c r="DE11" s="16"/>
      <c r="DF11" s="17">
        <v>9</v>
      </c>
      <c r="DG11" s="18"/>
      <c r="DH11" s="18"/>
      <c r="DI11" s="18"/>
      <c r="DJ11" s="19">
        <f>IF(ISBLANK(DG11),0,IF(ISERROR(VLOOKUP(DG11,Menu!$A$3:$L$5000,10,FALSE)),0,IF(DH11="M",VLOOKUP(DG11,Menu!$A$3:$L$57,10,FALSE)*DI11,VLOOKUP(DG11,Menu!$A$3:$L$57,12,FALSE)*DI11)))</f>
        <v>0</v>
      </c>
      <c r="DK11" s="19">
        <f>-IF(ISBLANK(DL11),0,IF(ISERROR(VLOOKUP(DL11,MaKhuyenMai!$B$4:$H$5001,7,FALSE)),0,IF(AND(VLOOKUP(DL11,MaKhuyenMai!$B$4:$K$5001,8,FALSE)&lt;=$F$24,VLOOKUP(DL11,MaKhuyenMai!$B$4:$L$18,3,FALSE)="x",VLOOKUP(DL11,MaKhuyenMai!$B$4:$L$18,11,FALSE)="x"),VLOOKUP(DL11,MaKhuyenMai!$B$4:$H$5001,7,FALSE)*DJ11,0)))</f>
        <v>0</v>
      </c>
      <c r="DL11" s="20"/>
      <c r="DM11" s="68"/>
      <c r="DN11" s="16"/>
      <c r="DO11" s="17">
        <v>9</v>
      </c>
      <c r="DP11" s="18"/>
      <c r="DQ11" s="18"/>
      <c r="DR11" s="18"/>
      <c r="DS11" s="19">
        <f>IF(ISBLANK(DP11),0,IF(ISERROR(VLOOKUP(DP11,Menu!$A$3:$L$5000,10,FALSE)),0,IF(DQ11="M",VLOOKUP(DP11,Menu!$A$3:$L$57,10,FALSE)*DR11,VLOOKUP(DP11,Menu!$A$3:$L$57,12,FALSE)*DR11)))</f>
        <v>0</v>
      </c>
      <c r="DT11" s="19">
        <f>-IF(ISBLANK(DU11),0,IF(ISERROR(VLOOKUP(DU11,MaKhuyenMai!$B$4:$H$5001,7,FALSE)),0,IF(AND(VLOOKUP(DU11,MaKhuyenMai!$B$4:$K$5001,8,FALSE)&lt;=$F$24,VLOOKUP(DU11,MaKhuyenMai!$B$4:$L$18,3,FALSE)="x",VLOOKUP(DU11,MaKhuyenMai!$B$4:$L$18,11,FALSE)="x"),VLOOKUP(DU11,MaKhuyenMai!$B$4:$H$5001,7,FALSE)*DS11,0)))</f>
        <v>0</v>
      </c>
      <c r="DU11" s="20"/>
      <c r="DV11" s="68"/>
      <c r="DW11" s="16"/>
      <c r="DX11" s="17">
        <v>9</v>
      </c>
      <c r="DY11" s="18"/>
      <c r="DZ11" s="18"/>
      <c r="EA11" s="18"/>
      <c r="EB11" s="19">
        <f>IF(ISBLANK(DY11),0,IF(ISERROR(VLOOKUP(DY11,Menu!$A$3:$L$5000,10,FALSE)),0,IF(DZ11="M",VLOOKUP(DY11,Menu!$A$3:$L$57,10,FALSE)*EA11,VLOOKUP(DY11,Menu!$A$3:$L$57,12,FALSE)*EA11)))</f>
        <v>0</v>
      </c>
      <c r="EC11" s="19">
        <f>-IF(ISBLANK(ED11),0,IF(ISERROR(VLOOKUP(ED11,MaKhuyenMai!$B$4:$H$5001,7,FALSE)),0,IF(AND(VLOOKUP(ED11,MaKhuyenMai!$B$4:$K$5001,8,FALSE)&lt;=$F$24,VLOOKUP(ED11,MaKhuyenMai!$B$4:$L$18,3,FALSE)="x",VLOOKUP(ED11,MaKhuyenMai!$B$4:$L$18,11,FALSE)="x"),VLOOKUP(ED11,MaKhuyenMai!$B$4:$H$5001,7,FALSE)*EB11,0)))</f>
        <v>0</v>
      </c>
      <c r="ED11" s="20"/>
      <c r="EE11" s="68"/>
      <c r="EF11" s="16"/>
      <c r="EG11" s="17">
        <v>9</v>
      </c>
      <c r="EH11" s="18"/>
      <c r="EI11" s="18"/>
      <c r="EJ11" s="18"/>
      <c r="EK11" s="19">
        <f>IF(ISBLANK(EH11),0,IF(ISERROR(VLOOKUP(EH11,Menu!$A$3:$L$5000,10,FALSE)),0,IF(EI11="M",VLOOKUP(EH11,Menu!$A$3:$L$57,10,FALSE)*EJ11,VLOOKUP(EH11,Menu!$A$3:$L$57,12,FALSE)*EJ11)))</f>
        <v>0</v>
      </c>
      <c r="EL11" s="19">
        <f>-IF(ISBLANK(EM11),0,IF(ISERROR(VLOOKUP(EM11,MaKhuyenMai!$B$4:$H$5001,7,FALSE)),0,IF(AND(VLOOKUP(EM11,MaKhuyenMai!$B$4:$K$5001,8,FALSE)&lt;=$F$24,VLOOKUP(EM11,MaKhuyenMai!$B$4:$L$18,3,FALSE)="x",VLOOKUP(EM11,MaKhuyenMai!$B$4:$L$18,11,FALSE)="x"),VLOOKUP(EM11,MaKhuyenMai!$B$4:$H$5001,7,FALSE)*EK11,0)))</f>
        <v>0</v>
      </c>
      <c r="EM11" s="20"/>
      <c r="EN11" s="68"/>
      <c r="EO11" s="16"/>
      <c r="EP11" s="17">
        <v>9</v>
      </c>
      <c r="EQ11" s="18"/>
      <c r="ER11" s="18"/>
      <c r="ES11" s="18"/>
      <c r="ET11" s="19">
        <f>IF(ISBLANK(EQ11),0,IF(ISERROR(VLOOKUP(EQ11,Menu!$A$3:$L$5000,10,FALSE)),0,IF(ER11="M",VLOOKUP(EQ11,Menu!$A$3:$L$57,10,FALSE)*ES11,VLOOKUP(EQ11,Menu!$A$3:$L$57,12,FALSE)*ES11)))</f>
        <v>0</v>
      </c>
      <c r="EU11" s="19">
        <f>-IF(ISBLANK(EV11),0,IF(ISERROR(VLOOKUP(EV11,MaKhuyenMai!$B$4:$H$5001,7,FALSE)),0,IF(AND(VLOOKUP(EV11,MaKhuyenMai!$B$4:$K$5001,8,FALSE)&lt;=$F$24,VLOOKUP(EV11,MaKhuyenMai!$B$4:$L$18,3,FALSE)="x",VLOOKUP(EV11,MaKhuyenMai!$B$4:$L$18,11,FALSE)="x"),VLOOKUP(EV11,MaKhuyenMai!$B$4:$H$5001,7,FALSE)*ET11,0)))</f>
        <v>0</v>
      </c>
      <c r="EV11" s="20"/>
      <c r="EW11" s="68"/>
      <c r="EX11" s="16"/>
      <c r="EY11" s="17">
        <v>9</v>
      </c>
      <c r="EZ11" s="18"/>
      <c r="FA11" s="18"/>
      <c r="FB11" s="18"/>
      <c r="FC11" s="19">
        <f>IF(ISBLANK(EZ11),0,IF(ISERROR(VLOOKUP(EZ11,Menu!$A$3:$L$5000,10,FALSE)),0,IF(FA11="M",VLOOKUP(EZ11,Menu!$A$3:$L$57,10,FALSE)*FB11,VLOOKUP(EZ11,Menu!$A$3:$L$57,12,FALSE)*FB11)))</f>
        <v>0</v>
      </c>
      <c r="FD11" s="19">
        <f>-IF(ISBLANK(FE11),0,IF(ISERROR(VLOOKUP(FE11,MaKhuyenMai!$B$4:$H$5001,7,FALSE)),0,IF(AND(VLOOKUP(FE11,MaKhuyenMai!$B$4:$K$5001,8,FALSE)&lt;=$F$24,VLOOKUP(FE11,MaKhuyenMai!$B$4:$L$18,3,FALSE)="x",VLOOKUP(FE11,MaKhuyenMai!$B$4:$L$18,11,FALSE)="x"),VLOOKUP(FE11,MaKhuyenMai!$B$4:$H$5001,7,FALSE)*FC11,0)))</f>
        <v>0</v>
      </c>
      <c r="FE11" s="20"/>
      <c r="FF11" s="68"/>
      <c r="FG11" s="16"/>
      <c r="FH11" s="17">
        <v>9</v>
      </c>
      <c r="FI11" s="18"/>
      <c r="FJ11" s="18"/>
      <c r="FK11" s="18"/>
      <c r="FL11" s="19">
        <f>IF(ISBLANK(FI11),0,IF(ISERROR(VLOOKUP(FI11,Menu!$A$3:$L$5000,10,FALSE)),0,IF(FJ11="M",VLOOKUP(FI11,Menu!$A$3:$L$57,10,FALSE)*FK11,VLOOKUP(FI11,Menu!$A$3:$L$57,12,FALSE)*FK11)))</f>
        <v>0</v>
      </c>
      <c r="FM11" s="19">
        <f>-IF(ISBLANK(FN11),0,IF(ISERROR(VLOOKUP(FN11,MaKhuyenMai!$B$4:$H$5001,7,FALSE)),0,IF(AND(VLOOKUP(FN11,MaKhuyenMai!$B$4:$K$5001,8,FALSE)&lt;=$F$24,VLOOKUP(FN11,MaKhuyenMai!$B$4:$L$18,3,FALSE)="x",VLOOKUP(FN11,MaKhuyenMai!$B$4:$L$18,11,FALSE)="x"),VLOOKUP(FN11,MaKhuyenMai!$B$4:$H$5001,7,FALSE)*FL11,0)))</f>
        <v>0</v>
      </c>
      <c r="FN11" s="20"/>
      <c r="FO11" s="68"/>
      <c r="FP11" s="16"/>
      <c r="FQ11" s="17">
        <v>9</v>
      </c>
      <c r="FR11" s="18"/>
      <c r="FS11" s="18"/>
      <c r="FT11" s="18"/>
      <c r="FU11" s="19">
        <f>IF(ISBLANK(FR11),0,IF(ISERROR(VLOOKUP(FR11,Menu!$A$3:$L$5000,10,FALSE)),0,IF(FS11="M",VLOOKUP(FR11,Menu!$A$3:$L$57,10,FALSE)*FT11,VLOOKUP(FR11,Menu!$A$3:$L$57,12,FALSE)*FT11)))</f>
        <v>0</v>
      </c>
      <c r="FV11" s="19">
        <f>-IF(ISBLANK(FW11),0,IF(ISERROR(VLOOKUP(FW11,MaKhuyenMai!$B$4:$H$5001,7,FALSE)),0,IF(AND(VLOOKUP(FW11,MaKhuyenMai!$B$4:$K$5001,8,FALSE)&lt;=$F$24,VLOOKUP(FW11,MaKhuyenMai!$B$4:$L$18,3,FALSE)="x",VLOOKUP(FW11,MaKhuyenMai!$B$4:$L$18,11,FALSE)="x"),VLOOKUP(FW11,MaKhuyenMai!$B$4:$H$5001,7,FALSE)*FU11,0)))</f>
        <v>0</v>
      </c>
      <c r="FW11" s="20"/>
      <c r="FX11" s="68"/>
      <c r="FY11" s="16"/>
      <c r="FZ11" s="17">
        <v>9</v>
      </c>
      <c r="GA11" s="18"/>
      <c r="GB11" s="18"/>
      <c r="GC11" s="18"/>
      <c r="GD11" s="19">
        <f>IF(ISBLANK(GA11),0,IF(ISERROR(VLOOKUP(GA11,Menu!$A$3:$L$5000,10,FALSE)),0,IF(GB11="M",VLOOKUP(GA11,Menu!$A$3:$L$57,10,FALSE)*GC11,VLOOKUP(GA11,Menu!$A$3:$L$57,12,FALSE)*GC11)))</f>
        <v>0</v>
      </c>
      <c r="GE11" s="19">
        <f>-IF(ISBLANK(GF11),0,IF(ISERROR(VLOOKUP(GF11,MaKhuyenMai!$B$4:$H$5001,7,FALSE)),0,IF(AND(VLOOKUP(GF11,MaKhuyenMai!$B$4:$K$5001,8,FALSE)&lt;=$F$24,VLOOKUP(GF11,MaKhuyenMai!$B$4:$L$18,3,FALSE)="x",VLOOKUP(GF11,MaKhuyenMai!$B$4:$L$18,11,FALSE)="x"),VLOOKUP(GF11,MaKhuyenMai!$B$4:$H$5001,7,FALSE)*GD11,0)))</f>
        <v>0</v>
      </c>
      <c r="GF11" s="20"/>
      <c r="GG11" s="68"/>
      <c r="GH11" s="16"/>
      <c r="GI11" s="17">
        <v>9</v>
      </c>
      <c r="GM11" s="19">
        <f>IF(ISBLANK(GJ48),0,IF(ISERROR(VLOOKUP(GJ48,Menu!$A$3:$L$5000,10,FALSE)),0,IF(GK48="M",VLOOKUP(GJ48,Menu!$A$3:$L$57,10,FALSE)*GL48,VLOOKUP(GJ48,Menu!$A$3:$L$57,12,FALSE)*GL48)))</f>
        <v>66000</v>
      </c>
      <c r="GN11" s="19">
        <f>-IF(ISBLANK(GO11),0,IF(ISERROR(VLOOKUP(GO11,MaKhuyenMai!$B$4:$H$5001,7,FALSE)),0,IF(AND(VLOOKUP(GO11,MaKhuyenMai!$B$4:$K$5001,8,FALSE)&lt;=$F$24,VLOOKUP(GO11,MaKhuyenMai!$B$4:$L$18,3,FALSE)="x",VLOOKUP(GO11,MaKhuyenMai!$B$4:$L$18,11,FALSE)="x"),VLOOKUP(GO11,MaKhuyenMai!$B$4:$H$5001,7,FALSE)*GM11,0)))</f>
        <v>-6600</v>
      </c>
      <c r="GO11" s="20" t="s">
        <v>18</v>
      </c>
      <c r="GP11" s="68"/>
      <c r="GQ11" s="16"/>
      <c r="GR11" s="17">
        <v>9</v>
      </c>
      <c r="GS11" s="22" t="s">
        <v>111</v>
      </c>
      <c r="GT11" s="18" t="s">
        <v>200</v>
      </c>
      <c r="GU11" s="18">
        <v>3</v>
      </c>
      <c r="GV11" s="19">
        <f>IF(ISBLANK(GS11),0,IF(ISERROR(VLOOKUP(GS11,Menu!$A$3:$L$5000,10,FALSE)),0,IF(GT11="M",VLOOKUP(GS11,Menu!$A$3:$L$57,10,FALSE)*GU11,VLOOKUP(GS11,Menu!$A$3:$L$57,12,FALSE)*GU11)))</f>
        <v>66000</v>
      </c>
      <c r="GW11" s="19">
        <f>-IF(ISBLANK(GX11),0,IF(ISERROR(VLOOKUP(GX11,MaKhuyenMai!$B$4:$H$5001,7,FALSE)),0,IF(AND(VLOOKUP(GX11,MaKhuyenMai!$B$4:$K$5001,8,FALSE)&lt;=$F$24,VLOOKUP(GX11,MaKhuyenMai!$B$4:$L$18,3,FALSE)="x",VLOOKUP(GX11,MaKhuyenMai!$B$4:$L$18,11,FALSE)="x"),VLOOKUP(GX11,MaKhuyenMai!$B$4:$H$5001,7,FALSE)*GV11,0)))</f>
        <v>0</v>
      </c>
      <c r="GX11" s="20"/>
      <c r="GY11" s="68"/>
      <c r="GZ11" s="16"/>
      <c r="HA11" s="17">
        <v>9</v>
      </c>
      <c r="HB11" s="18"/>
      <c r="HC11" s="18"/>
      <c r="HD11" s="18"/>
      <c r="HE11" s="19">
        <f>IF(ISBLANK(HB11),0,IF(ISERROR(VLOOKUP(HB11,Menu!$A$3:$L$5000,10,FALSE)),0,IF(HC11="M",VLOOKUP(HB11,Menu!$A$3:$L$57,10,FALSE)*HD11,VLOOKUP(HB11,Menu!$A$3:$L$57,12,FALSE)*HD11)))</f>
        <v>0</v>
      </c>
      <c r="HF11" s="19">
        <f>-IF(ISBLANK(HG11),0,IF(ISERROR(VLOOKUP(HG11,MaKhuyenMai!$B$4:$H$5001,7,FALSE)),0,IF(AND(VLOOKUP(HG11,MaKhuyenMai!$B$4:$K$5001,8,FALSE)&lt;=$F$24,VLOOKUP(HG11,MaKhuyenMai!$B$4:$L$18,3,FALSE)="x",VLOOKUP(HG11,MaKhuyenMai!$B$4:$L$18,11,FALSE)="x"),VLOOKUP(HG11,MaKhuyenMai!$B$4:$H$5001,7,FALSE)*HE11,0)))</f>
        <v>0</v>
      </c>
      <c r="HG11" s="20"/>
      <c r="HH11" s="68"/>
      <c r="HI11" s="16"/>
      <c r="HJ11" s="17">
        <v>9</v>
      </c>
      <c r="HK11" s="18"/>
      <c r="HL11" s="18"/>
      <c r="HM11" s="18"/>
      <c r="HN11" s="19">
        <f>IF(ISBLANK(HK11),0,IF(ISERROR(VLOOKUP(HK11,Menu!$A$3:$L$5000,10,FALSE)),0,IF(HL11="M",VLOOKUP(HK11,Menu!$A$3:$L$57,10,FALSE)*HM11,VLOOKUP(HK11,Menu!$A$3:$L$57,12,FALSE)*HM11)))</f>
        <v>0</v>
      </c>
      <c r="HO11" s="19">
        <f>-IF(ISBLANK(HP11),0,IF(ISERROR(VLOOKUP(HP11,MaKhuyenMai!$B$4:$H$5001,7,FALSE)),0,IF(AND(VLOOKUP(HP11,MaKhuyenMai!$B$4:$K$5001,8,FALSE)&lt;=$F$24,VLOOKUP(HP11,MaKhuyenMai!$B$4:$L$18,3,FALSE)="x",VLOOKUP(HP11,MaKhuyenMai!$B$4:$L$18,11,FALSE)="x"),VLOOKUP(HP11,MaKhuyenMai!$B$4:$H$5001,7,FALSE)*HN11,0)))</f>
        <v>0</v>
      </c>
      <c r="HP11" s="20"/>
      <c r="HQ11" s="68"/>
      <c r="HR11" s="16"/>
      <c r="HS11" s="17">
        <v>9</v>
      </c>
      <c r="HT11" s="18"/>
      <c r="HU11" s="18"/>
      <c r="HV11" s="18"/>
      <c r="HW11" s="19">
        <f>IF(ISBLANK(HT11),0,IF(ISERROR(VLOOKUP(HT11,Menu!$A$3:$L$5000,10,FALSE)),0,IF(HU11="M",VLOOKUP(HT11,Menu!$A$3:$L$57,10,FALSE)*HV11,VLOOKUP(HT11,Menu!$A$3:$L$57,12,FALSE)*HV11)))</f>
        <v>0</v>
      </c>
      <c r="HX11" s="19">
        <f>-IF(ISBLANK(HY11),0,IF(ISERROR(VLOOKUP(HY11,MaKhuyenMai!$B$4:$H$5001,7,FALSE)),0,IF(AND(VLOOKUP(HY11,MaKhuyenMai!$B$4:$K$5001,8,FALSE)&lt;=$F$24,VLOOKUP(HY11,MaKhuyenMai!$B$4:$L$18,3,FALSE)="x",VLOOKUP(HY11,MaKhuyenMai!$B$4:$L$18,11,FALSE)="x"),VLOOKUP(HY11,MaKhuyenMai!$B$4:$H$5001,7,FALSE)*HW11,0)))</f>
        <v>0</v>
      </c>
      <c r="HY11" s="20"/>
      <c r="HZ11" s="68"/>
      <c r="IA11" s="16"/>
      <c r="IB11" s="17">
        <v>9</v>
      </c>
      <c r="IC11" s="18"/>
      <c r="ID11" s="18"/>
      <c r="IE11" s="18"/>
      <c r="IF11" s="19">
        <f>IF(ISBLANK(IC11),0,IF(ISERROR(VLOOKUP(IC11,Menu!$A$3:$L$5000,10,FALSE)),0,IF(ID11="M",VLOOKUP(IC11,Menu!$A$3:$L$57,10,FALSE)*IE11,VLOOKUP(IC11,Menu!$A$3:$L$57,12,FALSE)*IE11)))</f>
        <v>0</v>
      </c>
      <c r="IG11" s="19">
        <f>-IF(ISBLANK(IH11),0,IF(ISERROR(VLOOKUP(IH11,MaKhuyenMai!$B$4:$H$5001,7,FALSE)),0,IF(AND(VLOOKUP(IH11,MaKhuyenMai!$B$4:$K$5001,8,FALSE)&lt;=$F$24,VLOOKUP(IH11,MaKhuyenMai!$B$4:$L$18,3,FALSE)="x",VLOOKUP(IH11,MaKhuyenMai!$B$4:$L$18,11,FALSE)="x"),VLOOKUP(IH11,MaKhuyenMai!$B$4:$H$5001,7,FALSE)*IF11,0)))</f>
        <v>0</v>
      </c>
      <c r="IH11" s="20"/>
      <c r="II11" s="68"/>
      <c r="IJ11" s="16"/>
      <c r="IK11" s="17">
        <v>9</v>
      </c>
      <c r="IL11" s="18"/>
      <c r="IM11" s="18"/>
      <c r="IN11" s="18"/>
      <c r="IO11" s="19">
        <f>IF(ISBLANK(IL11),0,IF(ISERROR(VLOOKUP(IL11,Menu!$A$3:$L$5000,10,FALSE)),0,IF(IM11="M",VLOOKUP(IL11,Menu!$A$3:$L$57,10,FALSE)*IN11,VLOOKUP(IL11,Menu!$A$3:$L$57,12,FALSE)*IN11)))</f>
        <v>0</v>
      </c>
      <c r="IP11" s="19">
        <f>-IF(ISBLANK(IQ11),0,IF(ISERROR(VLOOKUP(IQ11,MaKhuyenMai!$B$4:$H$5001,7,FALSE)),0,IF(AND(VLOOKUP(IQ11,MaKhuyenMai!$B$4:$K$5001,8,FALSE)&lt;=$F$24,VLOOKUP(IQ11,MaKhuyenMai!$B$4:$L$18,3,FALSE)="x",VLOOKUP(IQ11,MaKhuyenMai!$B$4:$L$18,11,FALSE)="x"),VLOOKUP(IQ11,MaKhuyenMai!$B$4:$H$5001,7,FALSE)*IO11,0)))</f>
        <v>0</v>
      </c>
      <c r="IQ11" s="20"/>
      <c r="IR11" s="68"/>
      <c r="IS11" s="16"/>
      <c r="IT11" s="17">
        <v>9</v>
      </c>
      <c r="IU11" s="18"/>
      <c r="IV11" s="18"/>
    </row>
    <row r="12" spans="1:256">
      <c r="A12" s="16"/>
      <c r="B12" s="16">
        <v>10</v>
      </c>
      <c r="C12" s="18"/>
      <c r="D12" s="18"/>
      <c r="E12" s="18"/>
      <c r="F12" s="19">
        <f>IF(ISBLANK(C12),0,IF(ISERROR(VLOOKUP(C12,Menu!$A$3:$L$5000,10,FALSE)),0,IF(D12="M",VLOOKUP(C12,Menu!$A$3:$L$57,10,FALSE)*E12,VLOOKUP(C12,Menu!$A$3:$L$57,12,FALSE)*E12)))</f>
        <v>0</v>
      </c>
      <c r="G12" s="19">
        <f>-IF(ISBLANK(H12),0,IF(ISERROR(VLOOKUP(H12,MaKhuyenMai!$B$4:$H$5001,7,FALSE)),0,IF(AND(VLOOKUP(H12,MaKhuyenMai!$B$4:$K$5001,8,FALSE)&lt;=$F$24,VLOOKUP(H12,MaKhuyenMai!$B$4:$L$18,3,FALSE)="x",VLOOKUP(H12,MaKhuyenMai!$B$4:$L$18,11,FALSE)="x"),VLOOKUP(H12,MaKhuyenMai!$B$4:$H$5001,7,FALSE)*F12,0)))</f>
        <v>0</v>
      </c>
      <c r="H12" s="20"/>
      <c r="I12" s="68"/>
      <c r="J12" s="16"/>
      <c r="K12" s="16">
        <v>10</v>
      </c>
      <c r="L12" s="18"/>
      <c r="M12" s="18"/>
      <c r="N12" s="18"/>
      <c r="O12" s="19">
        <f>IF(ISBLANK(L12),0,IF(ISERROR(VLOOKUP(L12,Menu!$A$3:$L$5000,10,FALSE)),0,IF(M12="M",VLOOKUP(L12,Menu!$A$3:$L$57,10,FALSE)*N12,VLOOKUP(L12,Menu!$A$3:$L$57,12,FALSE)*N12)))</f>
        <v>0</v>
      </c>
      <c r="P12" s="19">
        <f>-IF(ISBLANK(Q12),0,IF(ISERROR(VLOOKUP(Q12,MaKhuyenMai!$B$4:$H$5001,7,FALSE)),0,IF(AND(VLOOKUP(Q12,MaKhuyenMai!$B$4:$K$5001,8,FALSE)&lt;=$F$24,VLOOKUP(Q12,MaKhuyenMai!$B$4:$L$18,3,FALSE)="x",VLOOKUP(Q12,MaKhuyenMai!$B$4:$L$18,11,FALSE)="x"),VLOOKUP(Q12,MaKhuyenMai!$B$4:$H$5001,7,FALSE)*O12,0)))</f>
        <v>0</v>
      </c>
      <c r="Q12" s="20"/>
      <c r="R12" s="68"/>
      <c r="S12" s="16"/>
      <c r="T12" s="16">
        <v>10</v>
      </c>
      <c r="U12" s="18"/>
      <c r="V12" s="18"/>
      <c r="W12" s="18"/>
      <c r="X12" s="19">
        <f>IF(ISBLANK(U12),0,IF(ISERROR(VLOOKUP(U12,Menu!$A$3:$L$5000,10,FALSE)),0,IF(V12="M",VLOOKUP(U12,Menu!$A$3:$L$57,10,FALSE)*W12,VLOOKUP(U12,Menu!$A$3:$L$57,12,FALSE)*W12)))</f>
        <v>0</v>
      </c>
      <c r="Y12" s="19">
        <f>-IF(ISBLANK(Z12),0,IF(ISERROR(VLOOKUP(Z12,MaKhuyenMai!$B$4:$H$5001,7,FALSE)),0,IF(AND(VLOOKUP(Z12,MaKhuyenMai!$B$4:$K$5001,8,FALSE)&lt;=$F$24,VLOOKUP(Z12,MaKhuyenMai!$B$4:$L$18,3,FALSE)="x",VLOOKUP(Z12,MaKhuyenMai!$B$4:$L$18,11,FALSE)="x"),VLOOKUP(Z12,MaKhuyenMai!$B$4:$H$5001,7,FALSE)*X12,0)))</f>
        <v>0</v>
      </c>
      <c r="Z12" s="20"/>
      <c r="AA12" s="68"/>
      <c r="AB12" s="16"/>
      <c r="AC12" s="16">
        <v>10</v>
      </c>
      <c r="AD12" s="18"/>
      <c r="AE12" s="18"/>
      <c r="AF12" s="18"/>
      <c r="AG12" s="19">
        <f>IF(ISBLANK(AD12),0,IF(ISERROR(VLOOKUP(AD12,Menu!$A$3:$L$5000,10,FALSE)),0,IF(AE12="M",VLOOKUP(AD12,Menu!$A$3:$L$57,10,FALSE)*AF12,VLOOKUP(AD12,Menu!$A$3:$L$57,12,FALSE)*AF12)))</f>
        <v>0</v>
      </c>
      <c r="AH12" s="19">
        <f>-IF(ISBLANK(AI12),0,IF(ISERROR(VLOOKUP(AI12,MaKhuyenMai!$B$4:$H$5001,7,FALSE)),0,IF(AND(VLOOKUP(AI12,MaKhuyenMai!$B$4:$K$5001,8,FALSE)&lt;=$F$24,VLOOKUP(AI12,MaKhuyenMai!$B$4:$L$18,3,FALSE)="x",VLOOKUP(AI12,MaKhuyenMai!$B$4:$L$18,11,FALSE)="x"),VLOOKUP(AI12,MaKhuyenMai!$B$4:$H$5001,7,FALSE)*AG12,0)))</f>
        <v>0</v>
      </c>
      <c r="AI12" s="20"/>
      <c r="AJ12" s="68"/>
      <c r="AK12" s="16"/>
      <c r="AL12" s="16">
        <v>10</v>
      </c>
      <c r="AM12" s="18"/>
      <c r="AN12" s="18"/>
      <c r="AO12" s="18"/>
      <c r="AP12" s="19">
        <f>IF(ISBLANK(AM12),0,IF(ISERROR(VLOOKUP(AM12,Menu!$A$3:$L$5000,10,FALSE)),0,IF(AN12="M",VLOOKUP(AM12,Menu!$A$3:$L$57,10,FALSE)*AO12,VLOOKUP(AM12,Menu!$A$3:$L$57,12,FALSE)*AO12)))</f>
        <v>0</v>
      </c>
      <c r="AQ12" s="19">
        <f>-IF(ISBLANK(AR12),0,IF(ISERROR(VLOOKUP(AR12,MaKhuyenMai!$B$4:$H$5001,7,FALSE)),0,IF(AND(VLOOKUP(AR12,MaKhuyenMai!$B$4:$K$5001,8,FALSE)&lt;=$F$24,VLOOKUP(AR12,MaKhuyenMai!$B$4:$L$18,3,FALSE)="x",VLOOKUP(AR12,MaKhuyenMai!$B$4:$L$18,11,FALSE)="x"),VLOOKUP(AR12,MaKhuyenMai!$B$4:$H$5001,7,FALSE)*AP12,0)))</f>
        <v>0</v>
      </c>
      <c r="AR12" s="20"/>
      <c r="AS12" s="68"/>
      <c r="AT12" s="16"/>
      <c r="AU12" s="16">
        <v>10</v>
      </c>
      <c r="AV12" s="18"/>
      <c r="AW12" s="18"/>
      <c r="AX12" s="18"/>
      <c r="AY12" s="19">
        <f>IF(ISBLANK(AV12),0,IF(ISERROR(VLOOKUP(AV12,Menu!$A$3:$L$5000,10,FALSE)),0,IF(AW12="M",VLOOKUP(AV12,Menu!$A$3:$L$57,10,FALSE)*AX12,VLOOKUP(AV12,Menu!$A$3:$L$57,12,FALSE)*AX12)))</f>
        <v>0</v>
      </c>
      <c r="AZ12" s="19">
        <f>-IF(ISBLANK(BA12),0,IF(ISERROR(VLOOKUP(BA12,MaKhuyenMai!$B$4:$H$5001,7,FALSE)),0,IF(AND(VLOOKUP(BA12,MaKhuyenMai!$B$4:$K$5001,8,FALSE)&lt;=$F$24,VLOOKUP(BA12,MaKhuyenMai!$B$4:$L$18,3,FALSE)="x",VLOOKUP(BA12,MaKhuyenMai!$B$4:$L$18,11,FALSE)="x"),VLOOKUP(BA12,MaKhuyenMai!$B$4:$H$5001,7,FALSE)*AY12,0)))</f>
        <v>0</v>
      </c>
      <c r="BA12" s="20"/>
      <c r="BB12" s="68"/>
      <c r="BC12" s="16"/>
      <c r="BD12" s="16">
        <v>10</v>
      </c>
      <c r="BH12" s="19">
        <f>IF(ISBLANK(BE12),0,IF(ISERROR(VLOOKUP(BE12,Menu!$A$3:$L$5000,10,FALSE)),0,IF(BF12="M",VLOOKUP(BE12,Menu!$A$3:$L$57,10,FALSE)*BG12,VLOOKUP(BE12,Menu!$A$3:$L$57,12,FALSE)*BG12)))</f>
        <v>0</v>
      </c>
      <c r="BI12" s="19">
        <f>-IF(ISBLANK(BJ12),0,IF(ISERROR(VLOOKUP(BJ12,MaKhuyenMai!$B$4:$H$5001,7,FALSE)),0,IF(AND(VLOOKUP(BJ12,MaKhuyenMai!$B$4:$K$5001,8,FALSE)&lt;=$F$24,VLOOKUP(BJ12,MaKhuyenMai!$B$4:$L$18,3,FALSE)="x",VLOOKUP(BJ12,MaKhuyenMai!$B$4:$L$18,11,FALSE)="x"),VLOOKUP(BJ12,MaKhuyenMai!$B$4:$H$5001,7,FALSE)*BH12,0)))</f>
        <v>0</v>
      </c>
      <c r="BK12" s="68"/>
      <c r="BL12" s="16"/>
      <c r="BM12" s="16">
        <v>10</v>
      </c>
      <c r="BN12" s="22" t="s">
        <v>113</v>
      </c>
      <c r="BO12" s="18" t="s">
        <v>200</v>
      </c>
      <c r="BP12" s="18">
        <v>4</v>
      </c>
      <c r="BQ12" s="19">
        <f>IF(ISBLANK(BN12),0,IF(ISERROR(VLOOKUP(BN12,Menu!$A$3:$L$5000,10,FALSE)),0,IF(BO12="M",VLOOKUP(BN12,Menu!$A$3:$L$57,10,FALSE)*BP12,VLOOKUP(BN12,Menu!$A$3:$L$57,12,FALSE)*BP12)))</f>
        <v>88000</v>
      </c>
      <c r="BR12" s="19">
        <f>-IF(ISBLANK(BS12),0,IF(ISERROR(VLOOKUP(BS12,MaKhuyenMai!$B$4:$H$5001,7,FALSE)),0,IF(AND(VLOOKUP(BS12,MaKhuyenMai!$B$4:$K$5001,8,FALSE)&lt;=$F$24,VLOOKUP(BS12,MaKhuyenMai!$B$4:$L$18,3,FALSE)="x",VLOOKUP(BS12,MaKhuyenMai!$B$4:$L$18,11,FALSE)="x"),VLOOKUP(BS12,MaKhuyenMai!$B$4:$H$5001,7,FALSE)*BQ12,0)))</f>
        <v>-8800</v>
      </c>
      <c r="BS12" s="20" t="s">
        <v>18</v>
      </c>
      <c r="BT12" s="68"/>
      <c r="BU12" s="16"/>
      <c r="BV12" s="16">
        <v>10</v>
      </c>
      <c r="BW12" s="18"/>
      <c r="BX12" s="18"/>
      <c r="BY12" s="18"/>
      <c r="BZ12" s="19">
        <f>IF(ISBLANK(BW12),0,IF(ISERROR(VLOOKUP(BW12,Menu!$A$3:$L$5000,10,FALSE)),0,IF(BX12="M",VLOOKUP(BW12,Menu!$A$3:$L$57,10,FALSE)*BY12,VLOOKUP(BW12,Menu!$A$3:$L$57,12,FALSE)*BY12)))</f>
        <v>0</v>
      </c>
      <c r="CA12" s="19">
        <f>-IF(ISBLANK(CB12),0,IF(ISERROR(VLOOKUP(CB12,MaKhuyenMai!$B$4:$H$5001,7,FALSE)),0,IF(AND(VLOOKUP(CB12,MaKhuyenMai!$B$4:$K$5001,8,FALSE)&lt;=$F$24,VLOOKUP(CB12,MaKhuyenMai!$B$4:$L$18,3,FALSE)="x",VLOOKUP(CB12,MaKhuyenMai!$B$4:$L$18,11,FALSE)="x"),VLOOKUP(CB12,MaKhuyenMai!$B$4:$H$5001,7,FALSE)*BZ12,0)))</f>
        <v>0</v>
      </c>
      <c r="CB12" s="20"/>
      <c r="CC12" s="68"/>
      <c r="CD12" s="16"/>
      <c r="CE12" s="16">
        <v>10</v>
      </c>
      <c r="CF12" s="18"/>
      <c r="CG12" s="18"/>
      <c r="CH12" s="18"/>
      <c r="CI12" s="19">
        <f>IF(ISBLANK(CF12),0,IF(ISERROR(VLOOKUP(CF12,Menu!$A$3:$L$5000,10,FALSE)),0,IF(CG12="M",VLOOKUP(CF12,Menu!$A$3:$L$57,10,FALSE)*CH12,VLOOKUP(CF12,Menu!$A$3:$L$57,12,FALSE)*CH12)))</f>
        <v>0</v>
      </c>
      <c r="CJ12" s="19">
        <f>-IF(ISBLANK(CK12),0,IF(ISERROR(VLOOKUP(CK12,MaKhuyenMai!$B$4:$H$5001,7,FALSE)),0,IF(AND(VLOOKUP(CK12,MaKhuyenMai!$B$4:$K$5001,8,FALSE)&lt;=$F$24,VLOOKUP(CK12,MaKhuyenMai!$B$4:$L$18,3,FALSE)="x",VLOOKUP(CK12,MaKhuyenMai!$B$4:$L$18,11,FALSE)="x"),VLOOKUP(CK12,MaKhuyenMai!$B$4:$H$5001,7,FALSE)*CI12,0)))</f>
        <v>0</v>
      </c>
      <c r="CK12" s="20"/>
      <c r="CL12" s="68"/>
      <c r="CM12" s="16"/>
      <c r="CN12" s="16">
        <v>10</v>
      </c>
      <c r="CO12" s="18"/>
      <c r="CP12" s="18"/>
      <c r="CQ12" s="18"/>
      <c r="CR12" s="19">
        <f>IF(ISBLANK(CO12),0,IF(ISERROR(VLOOKUP(CO12,Menu!$A$3:$L$5000,10,FALSE)),0,IF(CP12="M",VLOOKUP(CO12,Menu!$A$3:$L$57,10,FALSE)*CQ12,VLOOKUP(CO12,Menu!$A$3:$L$57,12,FALSE)*CQ12)))</f>
        <v>0</v>
      </c>
      <c r="CS12" s="19">
        <f>-IF(ISBLANK(CT12),0,IF(ISERROR(VLOOKUP(CT12,MaKhuyenMai!$B$4:$H$5001,7,FALSE)),0,IF(AND(VLOOKUP(CT12,MaKhuyenMai!$B$4:$K$5001,8,FALSE)&lt;=$F$24,VLOOKUP(CT12,MaKhuyenMai!$B$4:$L$18,3,FALSE)="x",VLOOKUP(CT12,MaKhuyenMai!$B$4:$L$18,11,FALSE)="x"),VLOOKUP(CT12,MaKhuyenMai!$B$4:$H$5001,7,FALSE)*CR12,0)))</f>
        <v>0</v>
      </c>
      <c r="CT12" s="20"/>
      <c r="CU12" s="68"/>
      <c r="CV12" s="16"/>
      <c r="CW12" s="16">
        <v>10</v>
      </c>
      <c r="CX12" s="18"/>
      <c r="CY12" s="18"/>
      <c r="CZ12" s="18"/>
      <c r="DA12" s="19">
        <f>IF(ISBLANK(CX12),0,IF(ISERROR(VLOOKUP(CX12,Menu!$A$3:$L$5000,10,FALSE)),0,IF(CY12="M",VLOOKUP(CX12,Menu!$A$3:$L$57,10,FALSE)*CZ12,VLOOKUP(CX12,Menu!$A$3:$L$57,12,FALSE)*CZ12)))</f>
        <v>0</v>
      </c>
      <c r="DB12" s="19">
        <f>-IF(ISBLANK(DC12),0,IF(ISERROR(VLOOKUP(DC12,MaKhuyenMai!$B$4:$H$5001,7,FALSE)),0,IF(AND(VLOOKUP(DC12,MaKhuyenMai!$B$4:$K$5001,8,FALSE)&lt;=$F$24,VLOOKUP(DC12,MaKhuyenMai!$B$4:$L$18,3,FALSE)="x",VLOOKUP(DC12,MaKhuyenMai!$B$4:$L$18,11,FALSE)="x"),VLOOKUP(DC12,MaKhuyenMai!$B$4:$H$5001,7,FALSE)*DA12,0)))</f>
        <v>0</v>
      </c>
      <c r="DC12" s="20"/>
      <c r="DD12" s="68"/>
      <c r="DE12" s="16"/>
      <c r="DF12" s="16">
        <v>10</v>
      </c>
      <c r="DG12" s="18"/>
      <c r="DH12" s="18"/>
      <c r="DI12" s="18"/>
      <c r="DJ12" s="19">
        <f>IF(ISBLANK(DG12),0,IF(ISERROR(VLOOKUP(DG12,Menu!$A$3:$L$5000,10,FALSE)),0,IF(DH12="M",VLOOKUP(DG12,Menu!$A$3:$L$57,10,FALSE)*DI12,VLOOKUP(DG12,Menu!$A$3:$L$57,12,FALSE)*DI12)))</f>
        <v>0</v>
      </c>
      <c r="DK12" s="19">
        <f>-IF(ISBLANK(DL12),0,IF(ISERROR(VLOOKUP(DL12,MaKhuyenMai!$B$4:$H$5001,7,FALSE)),0,IF(AND(VLOOKUP(DL12,MaKhuyenMai!$B$4:$K$5001,8,FALSE)&lt;=$F$24,VLOOKUP(DL12,MaKhuyenMai!$B$4:$L$18,3,FALSE)="x",VLOOKUP(DL12,MaKhuyenMai!$B$4:$L$18,11,FALSE)="x"),VLOOKUP(DL12,MaKhuyenMai!$B$4:$H$5001,7,FALSE)*DJ12,0)))</f>
        <v>0</v>
      </c>
      <c r="DL12" s="20"/>
      <c r="DM12" s="68"/>
      <c r="DN12" s="16"/>
      <c r="DO12" s="16">
        <v>10</v>
      </c>
      <c r="DP12" s="18"/>
      <c r="DQ12" s="18"/>
      <c r="DR12" s="18"/>
      <c r="DS12" s="19">
        <f>IF(ISBLANK(DP12),0,IF(ISERROR(VLOOKUP(DP12,Menu!$A$3:$L$5000,10,FALSE)),0,IF(DQ12="M",VLOOKUP(DP12,Menu!$A$3:$L$57,10,FALSE)*DR12,VLOOKUP(DP12,Menu!$A$3:$L$57,12,FALSE)*DR12)))</f>
        <v>0</v>
      </c>
      <c r="DT12" s="19">
        <f>-IF(ISBLANK(DU12),0,IF(ISERROR(VLOOKUP(DU12,MaKhuyenMai!$B$4:$H$5001,7,FALSE)),0,IF(AND(VLOOKUP(DU12,MaKhuyenMai!$B$4:$K$5001,8,FALSE)&lt;=$F$24,VLOOKUP(DU12,MaKhuyenMai!$B$4:$L$18,3,FALSE)="x",VLOOKUP(DU12,MaKhuyenMai!$B$4:$L$18,11,FALSE)="x"),VLOOKUP(DU12,MaKhuyenMai!$B$4:$H$5001,7,FALSE)*DS12,0)))</f>
        <v>0</v>
      </c>
      <c r="DU12" s="20"/>
      <c r="DV12" s="68"/>
      <c r="DW12" s="16"/>
      <c r="DX12" s="16">
        <v>10</v>
      </c>
      <c r="DY12" s="18"/>
      <c r="DZ12" s="18"/>
      <c r="EA12" s="18"/>
      <c r="EB12" s="19">
        <f>IF(ISBLANK(DY12),0,IF(ISERROR(VLOOKUP(DY12,Menu!$A$3:$L$5000,10,FALSE)),0,IF(DZ12="M",VLOOKUP(DY12,Menu!$A$3:$L$57,10,FALSE)*EA12,VLOOKUP(DY12,Menu!$A$3:$L$57,12,FALSE)*EA12)))</f>
        <v>0</v>
      </c>
      <c r="EC12" s="19">
        <f>-IF(ISBLANK(ED12),0,IF(ISERROR(VLOOKUP(ED12,MaKhuyenMai!$B$4:$H$5001,7,FALSE)),0,IF(AND(VLOOKUP(ED12,MaKhuyenMai!$B$4:$K$5001,8,FALSE)&lt;=$F$24,VLOOKUP(ED12,MaKhuyenMai!$B$4:$L$18,3,FALSE)="x",VLOOKUP(ED12,MaKhuyenMai!$B$4:$L$18,11,FALSE)="x"),VLOOKUP(ED12,MaKhuyenMai!$B$4:$H$5001,7,FALSE)*EB12,0)))</f>
        <v>0</v>
      </c>
      <c r="ED12" s="20"/>
      <c r="EE12" s="68"/>
      <c r="EF12" s="16"/>
      <c r="EG12" s="16">
        <v>10</v>
      </c>
      <c r="EH12" s="18"/>
      <c r="EI12" s="18"/>
      <c r="EJ12" s="18"/>
      <c r="EK12" s="19">
        <f>IF(ISBLANK(EH12),0,IF(ISERROR(VLOOKUP(EH12,Menu!$A$3:$L$5000,10,FALSE)),0,IF(EI12="M",VLOOKUP(EH12,Menu!$A$3:$L$57,10,FALSE)*EJ12,VLOOKUP(EH12,Menu!$A$3:$L$57,12,FALSE)*EJ12)))</f>
        <v>0</v>
      </c>
      <c r="EL12" s="19">
        <f>-IF(ISBLANK(EM12),0,IF(ISERROR(VLOOKUP(EM12,MaKhuyenMai!$B$4:$H$5001,7,FALSE)),0,IF(AND(VLOOKUP(EM12,MaKhuyenMai!$B$4:$K$5001,8,FALSE)&lt;=$F$24,VLOOKUP(EM12,MaKhuyenMai!$B$4:$L$18,3,FALSE)="x",VLOOKUP(EM12,MaKhuyenMai!$B$4:$L$18,11,FALSE)="x"),VLOOKUP(EM12,MaKhuyenMai!$B$4:$H$5001,7,FALSE)*EK12,0)))</f>
        <v>0</v>
      </c>
      <c r="EM12" s="20"/>
      <c r="EN12" s="68"/>
      <c r="EO12" s="16"/>
      <c r="EP12" s="16">
        <v>10</v>
      </c>
      <c r="EQ12" s="18"/>
      <c r="ER12" s="18"/>
      <c r="ES12" s="18"/>
      <c r="ET12" s="19">
        <f>IF(ISBLANK(EQ12),0,IF(ISERROR(VLOOKUP(EQ12,Menu!$A$3:$L$5000,10,FALSE)),0,IF(ER12="M",VLOOKUP(EQ12,Menu!$A$3:$L$57,10,FALSE)*ES12,VLOOKUP(EQ12,Menu!$A$3:$L$57,12,FALSE)*ES12)))</f>
        <v>0</v>
      </c>
      <c r="EU12" s="19">
        <f>-IF(ISBLANK(EV12),0,IF(ISERROR(VLOOKUP(EV12,MaKhuyenMai!$B$4:$H$5001,7,FALSE)),0,IF(AND(VLOOKUP(EV12,MaKhuyenMai!$B$4:$K$5001,8,FALSE)&lt;=$F$24,VLOOKUP(EV12,MaKhuyenMai!$B$4:$L$18,3,FALSE)="x",VLOOKUP(EV12,MaKhuyenMai!$B$4:$L$18,11,FALSE)="x"),VLOOKUP(EV12,MaKhuyenMai!$B$4:$H$5001,7,FALSE)*ET12,0)))</f>
        <v>0</v>
      </c>
      <c r="EV12" s="20"/>
      <c r="EW12" s="68"/>
      <c r="EX12" s="16"/>
      <c r="EY12" s="16">
        <v>10</v>
      </c>
      <c r="EZ12" s="18"/>
      <c r="FA12" s="18"/>
      <c r="FB12" s="18"/>
      <c r="FC12" s="19">
        <f>IF(ISBLANK(EZ12),0,IF(ISERROR(VLOOKUP(EZ12,Menu!$A$3:$L$5000,10,FALSE)),0,IF(FA12="M",VLOOKUP(EZ12,Menu!$A$3:$L$57,10,FALSE)*FB12,VLOOKUP(EZ12,Menu!$A$3:$L$57,12,FALSE)*FB12)))</f>
        <v>0</v>
      </c>
      <c r="FD12" s="19">
        <f>-IF(ISBLANK(FE12),0,IF(ISERROR(VLOOKUP(FE12,MaKhuyenMai!$B$4:$H$5001,7,FALSE)),0,IF(AND(VLOOKUP(FE12,MaKhuyenMai!$B$4:$K$5001,8,FALSE)&lt;=$F$24,VLOOKUP(FE12,MaKhuyenMai!$B$4:$L$18,3,FALSE)="x",VLOOKUP(FE12,MaKhuyenMai!$B$4:$L$18,11,FALSE)="x"),VLOOKUP(FE12,MaKhuyenMai!$B$4:$H$5001,7,FALSE)*FC12,0)))</f>
        <v>0</v>
      </c>
      <c r="FE12" s="20"/>
      <c r="FF12" s="68"/>
      <c r="FG12" s="16"/>
      <c r="FH12" s="16">
        <v>10</v>
      </c>
      <c r="FI12" s="18"/>
      <c r="FJ12" s="18"/>
      <c r="FK12" s="18"/>
      <c r="FL12" s="19">
        <f>IF(ISBLANK(FI12),0,IF(ISERROR(VLOOKUP(FI12,Menu!$A$3:$L$5000,10,FALSE)),0,IF(FJ12="M",VLOOKUP(FI12,Menu!$A$3:$L$57,10,FALSE)*FK12,VLOOKUP(FI12,Menu!$A$3:$L$57,12,FALSE)*FK12)))</f>
        <v>0</v>
      </c>
      <c r="FM12" s="19">
        <f>-IF(ISBLANK(FN12),0,IF(ISERROR(VLOOKUP(FN12,MaKhuyenMai!$B$4:$H$5001,7,FALSE)),0,IF(AND(VLOOKUP(FN12,MaKhuyenMai!$B$4:$K$5001,8,FALSE)&lt;=$F$24,VLOOKUP(FN12,MaKhuyenMai!$B$4:$L$18,3,FALSE)="x",VLOOKUP(FN12,MaKhuyenMai!$B$4:$L$18,11,FALSE)="x"),VLOOKUP(FN12,MaKhuyenMai!$B$4:$H$5001,7,FALSE)*FL12,0)))</f>
        <v>0</v>
      </c>
      <c r="FN12" s="20"/>
      <c r="FO12" s="68"/>
      <c r="FP12" s="16"/>
      <c r="FQ12" s="16">
        <v>10</v>
      </c>
      <c r="FR12" s="18"/>
      <c r="FS12" s="18"/>
      <c r="FT12" s="18"/>
      <c r="FU12" s="19">
        <f>IF(ISBLANK(FR12),0,IF(ISERROR(VLOOKUP(FR12,Menu!$A$3:$L$5000,10,FALSE)),0,IF(FS12="M",VLOOKUP(FR12,Menu!$A$3:$L$57,10,FALSE)*FT12,VLOOKUP(FR12,Menu!$A$3:$L$57,12,FALSE)*FT12)))</f>
        <v>0</v>
      </c>
      <c r="FV12" s="19">
        <f>-IF(ISBLANK(FW12),0,IF(ISERROR(VLOOKUP(FW12,MaKhuyenMai!$B$4:$H$5001,7,FALSE)),0,IF(AND(VLOOKUP(FW12,MaKhuyenMai!$B$4:$K$5001,8,FALSE)&lt;=$F$24,VLOOKUP(FW12,MaKhuyenMai!$B$4:$L$18,3,FALSE)="x",VLOOKUP(FW12,MaKhuyenMai!$B$4:$L$18,11,FALSE)="x"),VLOOKUP(FW12,MaKhuyenMai!$B$4:$H$5001,7,FALSE)*FU12,0)))</f>
        <v>0</v>
      </c>
      <c r="FW12" s="20"/>
      <c r="FX12" s="68"/>
      <c r="FY12" s="16"/>
      <c r="FZ12" s="16">
        <v>10</v>
      </c>
      <c r="GA12" s="18"/>
      <c r="GB12" s="18"/>
      <c r="GC12" s="18"/>
      <c r="GD12" s="19">
        <f>IF(ISBLANK(GA12),0,IF(ISERROR(VLOOKUP(GA12,Menu!$A$3:$L$5000,10,FALSE)),0,IF(GB12="M",VLOOKUP(GA12,Menu!$A$3:$L$57,10,FALSE)*GC12,VLOOKUP(GA12,Menu!$A$3:$L$57,12,FALSE)*GC12)))</f>
        <v>0</v>
      </c>
      <c r="GE12" s="19">
        <f>-IF(ISBLANK(GF12),0,IF(ISERROR(VLOOKUP(GF12,MaKhuyenMai!$B$4:$H$5001,7,FALSE)),0,IF(AND(VLOOKUP(GF12,MaKhuyenMai!$B$4:$K$5001,8,FALSE)&lt;=$F$24,VLOOKUP(GF12,MaKhuyenMai!$B$4:$L$18,3,FALSE)="x",VLOOKUP(GF12,MaKhuyenMai!$B$4:$L$18,11,FALSE)="x"),VLOOKUP(GF12,MaKhuyenMai!$B$4:$H$5001,7,FALSE)*GD12,0)))</f>
        <v>0</v>
      </c>
      <c r="GF12" s="20"/>
      <c r="GG12" s="68"/>
      <c r="GH12" s="16"/>
      <c r="GI12" s="16">
        <v>10</v>
      </c>
      <c r="GM12" s="19">
        <f>IF(ISBLANK(GJ49),0,IF(ISERROR(VLOOKUP(GJ49,Menu!$A$3:$L$5000,10,FALSE)),0,IF(GK49="M",VLOOKUP(GJ49,Menu!$A$3:$L$57,10,FALSE)*GL49,VLOOKUP(GJ49,Menu!$A$3:$L$57,12,FALSE)*GL49)))</f>
        <v>396000</v>
      </c>
      <c r="GN12" s="19">
        <f>-IF(ISBLANK(GO12),0,IF(ISERROR(VLOOKUP(GO12,MaKhuyenMai!$B$4:$H$5001,7,FALSE)),0,IF(AND(VLOOKUP(GO12,MaKhuyenMai!$B$4:$K$5001,8,FALSE)&lt;=$F$24,VLOOKUP(GO12,MaKhuyenMai!$B$4:$L$18,3,FALSE)="x",VLOOKUP(GO12,MaKhuyenMai!$B$4:$L$18,11,FALSE)="x"),VLOOKUP(GO12,MaKhuyenMai!$B$4:$H$5001,7,FALSE)*GM12,0)))</f>
        <v>-39600</v>
      </c>
      <c r="GO12" s="20" t="s">
        <v>18</v>
      </c>
      <c r="GP12" s="68"/>
      <c r="GQ12" s="16"/>
      <c r="GR12" s="16">
        <v>10</v>
      </c>
      <c r="GS12" s="22" t="s">
        <v>113</v>
      </c>
      <c r="GT12" s="18" t="s">
        <v>200</v>
      </c>
      <c r="GU12" s="18">
        <v>4</v>
      </c>
      <c r="GV12" s="19">
        <f>IF(ISBLANK(GS12),0,IF(ISERROR(VLOOKUP(GS12,Menu!$A$3:$L$5000,10,FALSE)),0,IF(GT12="M",VLOOKUP(GS12,Menu!$A$3:$L$57,10,FALSE)*GU12,VLOOKUP(GS12,Menu!$A$3:$L$57,12,FALSE)*GU12)))</f>
        <v>88000</v>
      </c>
      <c r="GW12" s="19">
        <f>-IF(ISBLANK(GX12),0,IF(ISERROR(VLOOKUP(GX12,MaKhuyenMai!$B$4:$H$5001,7,FALSE)),0,IF(AND(VLOOKUP(GX12,MaKhuyenMai!$B$4:$K$5001,8,FALSE)&lt;=$F$24,VLOOKUP(GX12,MaKhuyenMai!$B$4:$L$18,3,FALSE)="x",VLOOKUP(GX12,MaKhuyenMai!$B$4:$L$18,11,FALSE)="x"),VLOOKUP(GX12,MaKhuyenMai!$B$4:$H$5001,7,FALSE)*GV12,0)))</f>
        <v>-8800</v>
      </c>
      <c r="GX12" s="20" t="s">
        <v>18</v>
      </c>
      <c r="GY12" s="68"/>
      <c r="GZ12" s="16"/>
      <c r="HA12" s="16">
        <v>10</v>
      </c>
      <c r="HB12" s="18"/>
      <c r="HC12" s="18"/>
      <c r="HD12" s="18"/>
      <c r="HE12" s="19">
        <f>IF(ISBLANK(HB12),0,IF(ISERROR(VLOOKUP(HB12,Menu!$A$3:$L$5000,10,FALSE)),0,IF(HC12="M",VLOOKUP(HB12,Menu!$A$3:$L$57,10,FALSE)*HD12,VLOOKUP(HB12,Menu!$A$3:$L$57,12,FALSE)*HD12)))</f>
        <v>0</v>
      </c>
      <c r="HF12" s="19">
        <f>-IF(ISBLANK(HG12),0,IF(ISERROR(VLOOKUP(HG12,MaKhuyenMai!$B$4:$H$5001,7,FALSE)),0,IF(AND(VLOOKUP(HG12,MaKhuyenMai!$B$4:$K$5001,8,FALSE)&lt;=$F$24,VLOOKUP(HG12,MaKhuyenMai!$B$4:$L$18,3,FALSE)="x",VLOOKUP(HG12,MaKhuyenMai!$B$4:$L$18,11,FALSE)="x"),VLOOKUP(HG12,MaKhuyenMai!$B$4:$H$5001,7,FALSE)*HE12,0)))</f>
        <v>0</v>
      </c>
      <c r="HG12" s="20"/>
      <c r="HH12" s="68"/>
      <c r="HI12" s="16"/>
      <c r="HJ12" s="16">
        <v>10</v>
      </c>
      <c r="HK12" s="18"/>
      <c r="HL12" s="18"/>
      <c r="HM12" s="18"/>
      <c r="HN12" s="19">
        <f>IF(ISBLANK(HK12),0,IF(ISERROR(VLOOKUP(HK12,Menu!$A$3:$L$5000,10,FALSE)),0,IF(HL12="M",VLOOKUP(HK12,Menu!$A$3:$L$57,10,FALSE)*HM12,VLOOKUP(HK12,Menu!$A$3:$L$57,12,FALSE)*HM12)))</f>
        <v>0</v>
      </c>
      <c r="HO12" s="19">
        <f>-IF(ISBLANK(HP12),0,IF(ISERROR(VLOOKUP(HP12,MaKhuyenMai!$B$4:$H$5001,7,FALSE)),0,IF(AND(VLOOKUP(HP12,MaKhuyenMai!$B$4:$K$5001,8,FALSE)&lt;=$F$24,VLOOKUP(HP12,MaKhuyenMai!$B$4:$L$18,3,FALSE)="x",VLOOKUP(HP12,MaKhuyenMai!$B$4:$L$18,11,FALSE)="x"),VLOOKUP(HP12,MaKhuyenMai!$B$4:$H$5001,7,FALSE)*HN12,0)))</f>
        <v>0</v>
      </c>
      <c r="HP12" s="20"/>
      <c r="HQ12" s="68"/>
      <c r="HR12" s="16"/>
      <c r="HS12" s="16">
        <v>10</v>
      </c>
      <c r="HT12" s="18"/>
      <c r="HU12" s="18"/>
      <c r="HV12" s="18"/>
      <c r="HW12" s="19">
        <f>IF(ISBLANK(HT12),0,IF(ISERROR(VLOOKUP(HT12,Menu!$A$3:$L$5000,10,FALSE)),0,IF(HU12="M",VLOOKUP(HT12,Menu!$A$3:$L$57,10,FALSE)*HV12,VLOOKUP(HT12,Menu!$A$3:$L$57,12,FALSE)*HV12)))</f>
        <v>0</v>
      </c>
      <c r="HX12" s="19">
        <f>-IF(ISBLANK(HY12),0,IF(ISERROR(VLOOKUP(HY12,MaKhuyenMai!$B$4:$H$5001,7,FALSE)),0,IF(AND(VLOOKUP(HY12,MaKhuyenMai!$B$4:$K$5001,8,FALSE)&lt;=$F$24,VLOOKUP(HY12,MaKhuyenMai!$B$4:$L$18,3,FALSE)="x",VLOOKUP(HY12,MaKhuyenMai!$B$4:$L$18,11,FALSE)="x"),VLOOKUP(HY12,MaKhuyenMai!$B$4:$H$5001,7,FALSE)*HW12,0)))</f>
        <v>0</v>
      </c>
      <c r="HY12" s="20"/>
      <c r="HZ12" s="68"/>
      <c r="IA12" s="16"/>
      <c r="IB12" s="16">
        <v>10</v>
      </c>
      <c r="IC12" s="18"/>
      <c r="ID12" s="18"/>
      <c r="IE12" s="18"/>
      <c r="IF12" s="19">
        <f>IF(ISBLANK(IC12),0,IF(ISERROR(VLOOKUP(IC12,Menu!$A$3:$L$5000,10,FALSE)),0,IF(ID12="M",VLOOKUP(IC12,Menu!$A$3:$L$57,10,FALSE)*IE12,VLOOKUP(IC12,Menu!$A$3:$L$57,12,FALSE)*IE12)))</f>
        <v>0</v>
      </c>
      <c r="IG12" s="19">
        <f>-IF(ISBLANK(IH12),0,IF(ISERROR(VLOOKUP(IH12,MaKhuyenMai!$B$4:$H$5001,7,FALSE)),0,IF(AND(VLOOKUP(IH12,MaKhuyenMai!$B$4:$K$5001,8,FALSE)&lt;=$F$24,VLOOKUP(IH12,MaKhuyenMai!$B$4:$L$18,3,FALSE)="x",VLOOKUP(IH12,MaKhuyenMai!$B$4:$L$18,11,FALSE)="x"),VLOOKUP(IH12,MaKhuyenMai!$B$4:$H$5001,7,FALSE)*IF12,0)))</f>
        <v>0</v>
      </c>
      <c r="IH12" s="20"/>
      <c r="II12" s="68"/>
      <c r="IJ12" s="16"/>
      <c r="IK12" s="16">
        <v>10</v>
      </c>
      <c r="IL12" s="18"/>
      <c r="IM12" s="18"/>
      <c r="IN12" s="18"/>
      <c r="IO12" s="19">
        <f>IF(ISBLANK(IL12),0,IF(ISERROR(VLOOKUP(IL12,Menu!$A$3:$L$5000,10,FALSE)),0,IF(IM12="M",VLOOKUP(IL12,Menu!$A$3:$L$57,10,FALSE)*IN12,VLOOKUP(IL12,Menu!$A$3:$L$57,12,FALSE)*IN12)))</f>
        <v>0</v>
      </c>
      <c r="IP12" s="19">
        <f>-IF(ISBLANK(IQ12),0,IF(ISERROR(VLOOKUP(IQ12,MaKhuyenMai!$B$4:$H$5001,7,FALSE)),0,IF(AND(VLOOKUP(IQ12,MaKhuyenMai!$B$4:$K$5001,8,FALSE)&lt;=$F$24,VLOOKUP(IQ12,MaKhuyenMai!$B$4:$L$18,3,FALSE)="x",VLOOKUP(IQ12,MaKhuyenMai!$B$4:$L$18,11,FALSE)="x"),VLOOKUP(IQ12,MaKhuyenMai!$B$4:$H$5001,7,FALSE)*IO12,0)))</f>
        <v>0</v>
      </c>
      <c r="IQ12" s="20"/>
      <c r="IR12" s="68"/>
      <c r="IS12" s="16"/>
      <c r="IT12" s="16">
        <v>10</v>
      </c>
      <c r="IU12" s="18"/>
      <c r="IV12" s="18"/>
    </row>
    <row r="13" spans="1:256">
      <c r="A13" s="16"/>
      <c r="B13" s="17">
        <v>11</v>
      </c>
      <c r="C13" s="18"/>
      <c r="D13" s="18"/>
      <c r="E13" s="18"/>
      <c r="F13" s="19">
        <f>IF(ISBLANK(C13),0,IF(ISERROR(VLOOKUP(C13,Menu!$A$3:$L$5000,10,FALSE)),0,IF(D13="M",VLOOKUP(C13,Menu!$A$3:$L$57,10,FALSE)*E13,VLOOKUP(C13,Menu!$A$3:$L$57,12,FALSE)*E13)))</f>
        <v>0</v>
      </c>
      <c r="G13" s="19">
        <f>-IF(ISBLANK(H13),0,IF(ISERROR(VLOOKUP(H13,MaKhuyenMai!$B$4:$H$5001,7,FALSE)),0,IF(AND(VLOOKUP(H13,MaKhuyenMai!$B$4:$K$5001,8,FALSE)&lt;=$F$24,VLOOKUP(H13,MaKhuyenMai!$B$4:$L$18,3,FALSE)="x",VLOOKUP(H13,MaKhuyenMai!$B$4:$L$18,11,FALSE)="x"),VLOOKUP(H13,MaKhuyenMai!$B$4:$H$5001,7,FALSE)*F13,0)))</f>
        <v>0</v>
      </c>
      <c r="H13" s="20"/>
      <c r="I13" s="68"/>
      <c r="J13" s="16"/>
      <c r="K13" s="17">
        <v>11</v>
      </c>
      <c r="L13" s="18"/>
      <c r="M13" s="18"/>
      <c r="N13" s="18"/>
      <c r="O13" s="19">
        <f>IF(ISBLANK(L13),0,IF(ISERROR(VLOOKUP(L13,Menu!$A$3:$L$5000,10,FALSE)),0,IF(M13="M",VLOOKUP(L13,Menu!$A$3:$L$57,10,FALSE)*N13,VLOOKUP(L13,Menu!$A$3:$L$57,12,FALSE)*N13)))</f>
        <v>0</v>
      </c>
      <c r="P13" s="19">
        <f>-IF(ISBLANK(Q13),0,IF(ISERROR(VLOOKUP(Q13,MaKhuyenMai!$B$4:$H$5001,7,FALSE)),0,IF(AND(VLOOKUP(Q13,MaKhuyenMai!$B$4:$K$5001,8,FALSE)&lt;=$F$24,VLOOKUP(Q13,MaKhuyenMai!$B$4:$L$18,3,FALSE)="x",VLOOKUP(Q13,MaKhuyenMai!$B$4:$L$18,11,FALSE)="x"),VLOOKUP(Q13,MaKhuyenMai!$B$4:$H$5001,7,FALSE)*O13,0)))</f>
        <v>0</v>
      </c>
      <c r="Q13" s="20"/>
      <c r="R13" s="68"/>
      <c r="S13" s="16"/>
      <c r="T13" s="17">
        <v>11</v>
      </c>
      <c r="U13" s="18"/>
      <c r="V13" s="18"/>
      <c r="W13" s="18"/>
      <c r="X13" s="19">
        <f>IF(ISBLANK(U13),0,IF(ISERROR(VLOOKUP(U13,Menu!$A$3:$L$5000,10,FALSE)),0,IF(V13="M",VLOOKUP(U13,Menu!$A$3:$L$57,10,FALSE)*W13,VLOOKUP(U13,Menu!$A$3:$L$57,12,FALSE)*W13)))</f>
        <v>0</v>
      </c>
      <c r="Y13" s="19">
        <f>-IF(ISBLANK(Z13),0,IF(ISERROR(VLOOKUP(Z13,MaKhuyenMai!$B$4:$H$5001,7,FALSE)),0,IF(AND(VLOOKUP(Z13,MaKhuyenMai!$B$4:$K$5001,8,FALSE)&lt;=$F$24,VLOOKUP(Z13,MaKhuyenMai!$B$4:$L$18,3,FALSE)="x",VLOOKUP(Z13,MaKhuyenMai!$B$4:$L$18,11,FALSE)="x"),VLOOKUP(Z13,MaKhuyenMai!$B$4:$H$5001,7,FALSE)*X13,0)))</f>
        <v>0</v>
      </c>
      <c r="Z13" s="20"/>
      <c r="AA13" s="68"/>
      <c r="AB13" s="16"/>
      <c r="AC13" s="17">
        <v>11</v>
      </c>
      <c r="AD13" s="18"/>
      <c r="AE13" s="18"/>
      <c r="AF13" s="18"/>
      <c r="AG13" s="19">
        <f>IF(ISBLANK(AD13),0,IF(ISERROR(VLOOKUP(AD13,Menu!$A$3:$L$5000,10,FALSE)),0,IF(AE13="M",VLOOKUP(AD13,Menu!$A$3:$L$57,10,FALSE)*AF13,VLOOKUP(AD13,Menu!$A$3:$L$57,12,FALSE)*AF13)))</f>
        <v>0</v>
      </c>
      <c r="AH13" s="19">
        <f>-IF(ISBLANK(AI13),0,IF(ISERROR(VLOOKUP(AI13,MaKhuyenMai!$B$4:$H$5001,7,FALSE)),0,IF(AND(VLOOKUP(AI13,MaKhuyenMai!$B$4:$K$5001,8,FALSE)&lt;=$F$24,VLOOKUP(AI13,MaKhuyenMai!$B$4:$L$18,3,FALSE)="x",VLOOKUP(AI13,MaKhuyenMai!$B$4:$L$18,11,FALSE)="x"),VLOOKUP(AI13,MaKhuyenMai!$B$4:$H$5001,7,FALSE)*AG13,0)))</f>
        <v>0</v>
      </c>
      <c r="AI13" s="20"/>
      <c r="AJ13" s="68"/>
      <c r="AK13" s="16"/>
      <c r="AL13" s="17">
        <v>11</v>
      </c>
      <c r="AM13" s="18"/>
      <c r="AN13" s="18"/>
      <c r="AO13" s="18"/>
      <c r="AP13" s="19">
        <f>IF(ISBLANK(AM13),0,IF(ISERROR(VLOOKUP(AM13,Menu!$A$3:$L$5000,10,FALSE)),0,IF(AN13="M",VLOOKUP(AM13,Menu!$A$3:$L$57,10,FALSE)*AO13,VLOOKUP(AM13,Menu!$A$3:$L$57,12,FALSE)*AO13)))</f>
        <v>0</v>
      </c>
      <c r="AQ13" s="19">
        <f>-IF(ISBLANK(AR13),0,IF(ISERROR(VLOOKUP(AR13,MaKhuyenMai!$B$4:$H$5001,7,FALSE)),0,IF(AND(VLOOKUP(AR13,MaKhuyenMai!$B$4:$K$5001,8,FALSE)&lt;=$F$24,VLOOKUP(AR13,MaKhuyenMai!$B$4:$L$18,3,FALSE)="x",VLOOKUP(AR13,MaKhuyenMai!$B$4:$L$18,11,FALSE)="x"),VLOOKUP(AR13,MaKhuyenMai!$B$4:$H$5001,7,FALSE)*AP13,0)))</f>
        <v>0</v>
      </c>
      <c r="AR13" s="20"/>
      <c r="AS13" s="68"/>
      <c r="AT13" s="16"/>
      <c r="AU13" s="17">
        <v>11</v>
      </c>
      <c r="AV13" s="18"/>
      <c r="AW13" s="18"/>
      <c r="AX13" s="18"/>
      <c r="AY13" s="19">
        <f>IF(ISBLANK(AV13),0,IF(ISERROR(VLOOKUP(AV13,Menu!$A$3:$L$5000,10,FALSE)),0,IF(AW13="M",VLOOKUP(AV13,Menu!$A$3:$L$57,10,FALSE)*AX13,VLOOKUP(AV13,Menu!$A$3:$L$57,12,FALSE)*AX13)))</f>
        <v>0</v>
      </c>
      <c r="AZ13" s="19">
        <f>-IF(ISBLANK(BA13),0,IF(ISERROR(VLOOKUP(BA13,MaKhuyenMai!$B$4:$H$5001,7,FALSE)),0,IF(AND(VLOOKUP(BA13,MaKhuyenMai!$B$4:$K$5001,8,FALSE)&lt;=$F$24,VLOOKUP(BA13,MaKhuyenMai!$B$4:$L$18,3,FALSE)="x",VLOOKUP(BA13,MaKhuyenMai!$B$4:$L$18,11,FALSE)="x"),VLOOKUP(BA13,MaKhuyenMai!$B$4:$H$5001,7,FALSE)*AY13,0)))</f>
        <v>0</v>
      </c>
      <c r="BA13" s="20"/>
      <c r="BB13" s="68"/>
      <c r="BC13" s="16"/>
      <c r="BD13" s="17">
        <v>11</v>
      </c>
      <c r="BH13" s="19">
        <f>IF(ISBLANK(BE13),0,IF(ISERROR(VLOOKUP(BE13,Menu!$A$3:$L$5000,10,FALSE)),0,IF(BF13="M",VLOOKUP(BE13,Menu!$A$3:$L$57,10,FALSE)*BG13,VLOOKUP(BE13,Menu!$A$3:$L$57,12,FALSE)*BG13)))</f>
        <v>0</v>
      </c>
      <c r="BI13" s="19">
        <f>-IF(ISBLANK(BJ13),0,IF(ISERROR(VLOOKUP(BJ13,MaKhuyenMai!$B$4:$H$5001,7,FALSE)),0,IF(AND(VLOOKUP(BJ13,MaKhuyenMai!$B$4:$K$5001,8,FALSE)&lt;=$F$24,VLOOKUP(BJ13,MaKhuyenMai!$B$4:$L$18,3,FALSE)="x",VLOOKUP(BJ13,MaKhuyenMai!$B$4:$L$18,11,FALSE)="x"),VLOOKUP(BJ13,MaKhuyenMai!$B$4:$H$5001,7,FALSE)*BH13,0)))</f>
        <v>0</v>
      </c>
      <c r="BK13" s="68"/>
      <c r="BL13" s="16"/>
      <c r="BM13" s="17">
        <v>11</v>
      </c>
      <c r="BN13" s="22" t="s">
        <v>71</v>
      </c>
      <c r="BO13" s="18" t="s">
        <v>201</v>
      </c>
      <c r="BP13" s="18">
        <v>2</v>
      </c>
      <c r="BQ13" s="19">
        <f>IF(ISBLANK(BN13),0,IF(ISERROR(VLOOKUP(BN13,Menu!$A$3:$L$5000,10,FALSE)),0,IF(BO13="M",VLOOKUP(BN13,Menu!$A$3:$L$57,10,FALSE)*BP13,VLOOKUP(BN13,Menu!$A$3:$L$57,12,FALSE)*BP13)))</f>
        <v>100000</v>
      </c>
      <c r="BR13" s="19">
        <f>-IF(ISBLANK(BS13),0,IF(ISERROR(VLOOKUP(BS13,MaKhuyenMai!$B$4:$H$5001,7,FALSE)),0,IF(AND(VLOOKUP(BS13,MaKhuyenMai!$B$4:$K$5001,8,FALSE)&lt;=$F$24,VLOOKUP(BS13,MaKhuyenMai!$B$4:$L$18,3,FALSE)="x",VLOOKUP(BS13,MaKhuyenMai!$B$4:$L$18,11,FALSE)="x"),VLOOKUP(BS13,MaKhuyenMai!$B$4:$H$5001,7,FALSE)*BQ13,0)))</f>
        <v>0</v>
      </c>
      <c r="BS13" s="20"/>
      <c r="BT13" s="68"/>
      <c r="BU13" s="16"/>
      <c r="BV13" s="17">
        <v>11</v>
      </c>
      <c r="BW13" s="18"/>
      <c r="BX13" s="18"/>
      <c r="BY13" s="18"/>
      <c r="BZ13" s="19">
        <f>IF(ISBLANK(BW13),0,IF(ISERROR(VLOOKUP(BW13,Menu!$A$3:$L$5000,10,FALSE)),0,IF(BX13="M",VLOOKUP(BW13,Menu!$A$3:$L$57,10,FALSE)*BY13,VLOOKUP(BW13,Menu!$A$3:$L$57,12,FALSE)*BY13)))</f>
        <v>0</v>
      </c>
      <c r="CA13" s="19">
        <f>-IF(ISBLANK(CB13),0,IF(ISERROR(VLOOKUP(CB13,MaKhuyenMai!$B$4:$H$5001,7,FALSE)),0,IF(AND(VLOOKUP(CB13,MaKhuyenMai!$B$4:$K$5001,8,FALSE)&lt;=$F$24,VLOOKUP(CB13,MaKhuyenMai!$B$4:$L$18,3,FALSE)="x",VLOOKUP(CB13,MaKhuyenMai!$B$4:$L$18,11,FALSE)="x"),VLOOKUP(CB13,MaKhuyenMai!$B$4:$H$5001,7,FALSE)*BZ13,0)))</f>
        <v>0</v>
      </c>
      <c r="CB13" s="20"/>
      <c r="CC13" s="68"/>
      <c r="CD13" s="16"/>
      <c r="CE13" s="17">
        <v>11</v>
      </c>
      <c r="CF13" s="18"/>
      <c r="CG13" s="18"/>
      <c r="CH13" s="18"/>
      <c r="CI13" s="19">
        <f>IF(ISBLANK(CF13),0,IF(ISERROR(VLOOKUP(CF13,Menu!$A$3:$L$5000,10,FALSE)),0,IF(CG13="M",VLOOKUP(CF13,Menu!$A$3:$L$57,10,FALSE)*CH13,VLOOKUP(CF13,Menu!$A$3:$L$57,12,FALSE)*CH13)))</f>
        <v>0</v>
      </c>
      <c r="CJ13" s="19">
        <f>-IF(ISBLANK(CK13),0,IF(ISERROR(VLOOKUP(CK13,MaKhuyenMai!$B$4:$H$5001,7,FALSE)),0,IF(AND(VLOOKUP(CK13,MaKhuyenMai!$B$4:$K$5001,8,FALSE)&lt;=$F$24,VLOOKUP(CK13,MaKhuyenMai!$B$4:$L$18,3,FALSE)="x",VLOOKUP(CK13,MaKhuyenMai!$B$4:$L$18,11,FALSE)="x"),VLOOKUP(CK13,MaKhuyenMai!$B$4:$H$5001,7,FALSE)*CI13,0)))</f>
        <v>0</v>
      </c>
      <c r="CK13" s="20"/>
      <c r="CL13" s="68"/>
      <c r="CM13" s="16"/>
      <c r="CN13" s="17">
        <v>11</v>
      </c>
      <c r="CO13" s="18"/>
      <c r="CP13" s="18"/>
      <c r="CQ13" s="18"/>
      <c r="CR13" s="19">
        <f>IF(ISBLANK(CO13),0,IF(ISERROR(VLOOKUP(CO13,Menu!$A$3:$L$5000,10,FALSE)),0,IF(CP13="M",VLOOKUP(CO13,Menu!$A$3:$L$57,10,FALSE)*CQ13,VLOOKUP(CO13,Menu!$A$3:$L$57,12,FALSE)*CQ13)))</f>
        <v>0</v>
      </c>
      <c r="CS13" s="19">
        <f>-IF(ISBLANK(CT13),0,IF(ISERROR(VLOOKUP(CT13,MaKhuyenMai!$B$4:$H$5001,7,FALSE)),0,IF(AND(VLOOKUP(CT13,MaKhuyenMai!$B$4:$K$5001,8,FALSE)&lt;=$F$24,VLOOKUP(CT13,MaKhuyenMai!$B$4:$L$18,3,FALSE)="x",VLOOKUP(CT13,MaKhuyenMai!$B$4:$L$18,11,FALSE)="x"),VLOOKUP(CT13,MaKhuyenMai!$B$4:$H$5001,7,FALSE)*CR13,0)))</f>
        <v>0</v>
      </c>
      <c r="CT13" s="20"/>
      <c r="CU13" s="68"/>
      <c r="CV13" s="16"/>
      <c r="CW13" s="17">
        <v>11</v>
      </c>
      <c r="CX13" s="18"/>
      <c r="CY13" s="18"/>
      <c r="CZ13" s="18"/>
      <c r="DA13" s="19">
        <f>IF(ISBLANK(CX13),0,IF(ISERROR(VLOOKUP(CX13,Menu!$A$3:$L$5000,10,FALSE)),0,IF(CY13="M",VLOOKUP(CX13,Menu!$A$3:$L$57,10,FALSE)*CZ13,VLOOKUP(CX13,Menu!$A$3:$L$57,12,FALSE)*CZ13)))</f>
        <v>0</v>
      </c>
      <c r="DB13" s="19">
        <f>-IF(ISBLANK(DC13),0,IF(ISERROR(VLOOKUP(DC13,MaKhuyenMai!$B$4:$H$5001,7,FALSE)),0,IF(AND(VLOOKUP(DC13,MaKhuyenMai!$B$4:$K$5001,8,FALSE)&lt;=$F$24,VLOOKUP(DC13,MaKhuyenMai!$B$4:$L$18,3,FALSE)="x",VLOOKUP(DC13,MaKhuyenMai!$B$4:$L$18,11,FALSE)="x"),VLOOKUP(DC13,MaKhuyenMai!$B$4:$H$5001,7,FALSE)*DA13,0)))</f>
        <v>0</v>
      </c>
      <c r="DC13" s="20"/>
      <c r="DD13" s="68"/>
      <c r="DE13" s="16"/>
      <c r="DF13" s="17">
        <v>11</v>
      </c>
      <c r="DG13" s="18"/>
      <c r="DH13" s="18"/>
      <c r="DI13" s="18"/>
      <c r="DJ13" s="19">
        <f>IF(ISBLANK(DG13),0,IF(ISERROR(VLOOKUP(DG13,Menu!$A$3:$L$5000,10,FALSE)),0,IF(DH13="M",VLOOKUP(DG13,Menu!$A$3:$L$57,10,FALSE)*DI13,VLOOKUP(DG13,Menu!$A$3:$L$57,12,FALSE)*DI13)))</f>
        <v>0</v>
      </c>
      <c r="DK13" s="19">
        <f>-IF(ISBLANK(DL13),0,IF(ISERROR(VLOOKUP(DL13,MaKhuyenMai!$B$4:$H$5001,7,FALSE)),0,IF(AND(VLOOKUP(DL13,MaKhuyenMai!$B$4:$K$5001,8,FALSE)&lt;=$F$24,VLOOKUP(DL13,MaKhuyenMai!$B$4:$L$18,3,FALSE)="x",VLOOKUP(DL13,MaKhuyenMai!$B$4:$L$18,11,FALSE)="x"),VLOOKUP(DL13,MaKhuyenMai!$B$4:$H$5001,7,FALSE)*DJ13,0)))</f>
        <v>0</v>
      </c>
      <c r="DL13" s="20"/>
      <c r="DM13" s="68"/>
      <c r="DN13" s="16"/>
      <c r="DO13" s="17">
        <v>11</v>
      </c>
      <c r="DP13" s="18"/>
      <c r="DQ13" s="18"/>
      <c r="DR13" s="18"/>
      <c r="DS13" s="19">
        <f>IF(ISBLANK(DP13),0,IF(ISERROR(VLOOKUP(DP13,Menu!$A$3:$L$5000,10,FALSE)),0,IF(DQ13="M",VLOOKUP(DP13,Menu!$A$3:$L$57,10,FALSE)*DR13,VLOOKUP(DP13,Menu!$A$3:$L$57,12,FALSE)*DR13)))</f>
        <v>0</v>
      </c>
      <c r="DT13" s="19">
        <f>-IF(ISBLANK(DU13),0,IF(ISERROR(VLOOKUP(DU13,MaKhuyenMai!$B$4:$H$5001,7,FALSE)),0,IF(AND(VLOOKUP(DU13,MaKhuyenMai!$B$4:$K$5001,8,FALSE)&lt;=$F$24,VLOOKUP(DU13,MaKhuyenMai!$B$4:$L$18,3,FALSE)="x",VLOOKUP(DU13,MaKhuyenMai!$B$4:$L$18,11,FALSE)="x"),VLOOKUP(DU13,MaKhuyenMai!$B$4:$H$5001,7,FALSE)*DS13,0)))</f>
        <v>0</v>
      </c>
      <c r="DU13" s="20"/>
      <c r="DV13" s="68"/>
      <c r="DW13" s="16"/>
      <c r="DX13" s="17">
        <v>11</v>
      </c>
      <c r="DY13" s="18"/>
      <c r="DZ13" s="18"/>
      <c r="EA13" s="18"/>
      <c r="EB13" s="19">
        <f>IF(ISBLANK(DY13),0,IF(ISERROR(VLOOKUP(DY13,Menu!$A$3:$L$5000,10,FALSE)),0,IF(DZ13="M",VLOOKUP(DY13,Menu!$A$3:$L$57,10,FALSE)*EA13,VLOOKUP(DY13,Menu!$A$3:$L$57,12,FALSE)*EA13)))</f>
        <v>0</v>
      </c>
      <c r="EC13" s="19">
        <f>-IF(ISBLANK(ED13),0,IF(ISERROR(VLOOKUP(ED13,MaKhuyenMai!$B$4:$H$5001,7,FALSE)),0,IF(AND(VLOOKUP(ED13,MaKhuyenMai!$B$4:$K$5001,8,FALSE)&lt;=$F$24,VLOOKUP(ED13,MaKhuyenMai!$B$4:$L$18,3,FALSE)="x",VLOOKUP(ED13,MaKhuyenMai!$B$4:$L$18,11,FALSE)="x"),VLOOKUP(ED13,MaKhuyenMai!$B$4:$H$5001,7,FALSE)*EB13,0)))</f>
        <v>0</v>
      </c>
      <c r="ED13" s="20"/>
      <c r="EE13" s="68"/>
      <c r="EF13" s="16"/>
      <c r="EG13" s="17">
        <v>11</v>
      </c>
      <c r="EH13" s="18"/>
      <c r="EI13" s="18"/>
      <c r="EJ13" s="18"/>
      <c r="EK13" s="19">
        <f>IF(ISBLANK(EH13),0,IF(ISERROR(VLOOKUP(EH13,Menu!$A$3:$L$5000,10,FALSE)),0,IF(EI13="M",VLOOKUP(EH13,Menu!$A$3:$L$57,10,FALSE)*EJ13,VLOOKUP(EH13,Menu!$A$3:$L$57,12,FALSE)*EJ13)))</f>
        <v>0</v>
      </c>
      <c r="EL13" s="19">
        <f>-IF(ISBLANK(EM13),0,IF(ISERROR(VLOOKUP(EM13,MaKhuyenMai!$B$4:$H$5001,7,FALSE)),0,IF(AND(VLOOKUP(EM13,MaKhuyenMai!$B$4:$K$5001,8,FALSE)&lt;=$F$24,VLOOKUP(EM13,MaKhuyenMai!$B$4:$L$18,3,FALSE)="x",VLOOKUP(EM13,MaKhuyenMai!$B$4:$L$18,11,FALSE)="x"),VLOOKUP(EM13,MaKhuyenMai!$B$4:$H$5001,7,FALSE)*EK13,0)))</f>
        <v>0</v>
      </c>
      <c r="EM13" s="20"/>
      <c r="EN13" s="68"/>
      <c r="EO13" s="16"/>
      <c r="EP13" s="17">
        <v>11</v>
      </c>
      <c r="EQ13" s="18"/>
      <c r="ER13" s="18"/>
      <c r="ES13" s="18"/>
      <c r="ET13" s="19">
        <f>IF(ISBLANK(EQ13),0,IF(ISERROR(VLOOKUP(EQ13,Menu!$A$3:$L$5000,10,FALSE)),0,IF(ER13="M",VLOOKUP(EQ13,Menu!$A$3:$L$57,10,FALSE)*ES13,VLOOKUP(EQ13,Menu!$A$3:$L$57,12,FALSE)*ES13)))</f>
        <v>0</v>
      </c>
      <c r="EU13" s="19">
        <f>-IF(ISBLANK(EV13),0,IF(ISERROR(VLOOKUP(EV13,MaKhuyenMai!$B$4:$H$5001,7,FALSE)),0,IF(AND(VLOOKUP(EV13,MaKhuyenMai!$B$4:$K$5001,8,FALSE)&lt;=$F$24,VLOOKUP(EV13,MaKhuyenMai!$B$4:$L$18,3,FALSE)="x",VLOOKUP(EV13,MaKhuyenMai!$B$4:$L$18,11,FALSE)="x"),VLOOKUP(EV13,MaKhuyenMai!$B$4:$H$5001,7,FALSE)*ET13,0)))</f>
        <v>0</v>
      </c>
      <c r="EV13" s="20"/>
      <c r="EW13" s="68"/>
      <c r="EX13" s="16"/>
      <c r="EY13" s="17">
        <v>11</v>
      </c>
      <c r="EZ13" s="18"/>
      <c r="FA13" s="18"/>
      <c r="FB13" s="18"/>
      <c r="FC13" s="19">
        <f>IF(ISBLANK(EZ13),0,IF(ISERROR(VLOOKUP(EZ13,Menu!$A$3:$L$5000,10,FALSE)),0,IF(FA13="M",VLOOKUP(EZ13,Menu!$A$3:$L$57,10,FALSE)*FB13,VLOOKUP(EZ13,Menu!$A$3:$L$57,12,FALSE)*FB13)))</f>
        <v>0</v>
      </c>
      <c r="FD13" s="19">
        <f>-IF(ISBLANK(FE13),0,IF(ISERROR(VLOOKUP(FE13,MaKhuyenMai!$B$4:$H$5001,7,FALSE)),0,IF(AND(VLOOKUP(FE13,MaKhuyenMai!$B$4:$K$5001,8,FALSE)&lt;=$F$24,VLOOKUP(FE13,MaKhuyenMai!$B$4:$L$18,3,FALSE)="x",VLOOKUP(FE13,MaKhuyenMai!$B$4:$L$18,11,FALSE)="x"),VLOOKUP(FE13,MaKhuyenMai!$B$4:$H$5001,7,FALSE)*FC13,0)))</f>
        <v>0</v>
      </c>
      <c r="FE13" s="20"/>
      <c r="FF13" s="68"/>
      <c r="FG13" s="16"/>
      <c r="FH13" s="17">
        <v>11</v>
      </c>
      <c r="FI13" s="18"/>
      <c r="FJ13" s="18"/>
      <c r="FK13" s="18"/>
      <c r="FL13" s="19">
        <f>IF(ISBLANK(FI13),0,IF(ISERROR(VLOOKUP(FI13,Menu!$A$3:$L$5000,10,FALSE)),0,IF(FJ13="M",VLOOKUP(FI13,Menu!$A$3:$L$57,10,FALSE)*FK13,VLOOKUP(FI13,Menu!$A$3:$L$57,12,FALSE)*FK13)))</f>
        <v>0</v>
      </c>
      <c r="FM13" s="19">
        <f>-IF(ISBLANK(FN13),0,IF(ISERROR(VLOOKUP(FN13,MaKhuyenMai!$B$4:$H$5001,7,FALSE)),0,IF(AND(VLOOKUP(FN13,MaKhuyenMai!$B$4:$K$5001,8,FALSE)&lt;=$F$24,VLOOKUP(FN13,MaKhuyenMai!$B$4:$L$18,3,FALSE)="x",VLOOKUP(FN13,MaKhuyenMai!$B$4:$L$18,11,FALSE)="x"),VLOOKUP(FN13,MaKhuyenMai!$B$4:$H$5001,7,FALSE)*FL13,0)))</f>
        <v>0</v>
      </c>
      <c r="FN13" s="20"/>
      <c r="FO13" s="68"/>
      <c r="FP13" s="16"/>
      <c r="FQ13" s="17">
        <v>11</v>
      </c>
      <c r="FR13" s="18"/>
      <c r="FS13" s="18"/>
      <c r="FT13" s="18"/>
      <c r="FU13" s="19">
        <f>IF(ISBLANK(FR13),0,IF(ISERROR(VLOOKUP(FR13,Menu!$A$3:$L$5000,10,FALSE)),0,IF(FS13="M",VLOOKUP(FR13,Menu!$A$3:$L$57,10,FALSE)*FT13,VLOOKUP(FR13,Menu!$A$3:$L$57,12,FALSE)*FT13)))</f>
        <v>0</v>
      </c>
      <c r="FV13" s="19">
        <f>-IF(ISBLANK(FW13),0,IF(ISERROR(VLOOKUP(FW13,MaKhuyenMai!$B$4:$H$5001,7,FALSE)),0,IF(AND(VLOOKUP(FW13,MaKhuyenMai!$B$4:$K$5001,8,FALSE)&lt;=$F$24,VLOOKUP(FW13,MaKhuyenMai!$B$4:$L$18,3,FALSE)="x",VLOOKUP(FW13,MaKhuyenMai!$B$4:$L$18,11,FALSE)="x"),VLOOKUP(FW13,MaKhuyenMai!$B$4:$H$5001,7,FALSE)*FU13,0)))</f>
        <v>0</v>
      </c>
      <c r="FW13" s="20"/>
      <c r="FX13" s="68"/>
      <c r="FY13" s="16"/>
      <c r="FZ13" s="17">
        <v>11</v>
      </c>
      <c r="GA13" s="18"/>
      <c r="GB13" s="18"/>
      <c r="GC13" s="18"/>
      <c r="GD13" s="19">
        <f>IF(ISBLANK(GA13),0,IF(ISERROR(VLOOKUP(GA13,Menu!$A$3:$L$5000,10,FALSE)),0,IF(GB13="M",VLOOKUP(GA13,Menu!$A$3:$L$57,10,FALSE)*GC13,VLOOKUP(GA13,Menu!$A$3:$L$57,12,FALSE)*GC13)))</f>
        <v>0</v>
      </c>
      <c r="GE13" s="19">
        <f>-IF(ISBLANK(GF13),0,IF(ISERROR(VLOOKUP(GF13,MaKhuyenMai!$B$4:$H$5001,7,FALSE)),0,IF(AND(VLOOKUP(GF13,MaKhuyenMai!$B$4:$K$5001,8,FALSE)&lt;=$F$24,VLOOKUP(GF13,MaKhuyenMai!$B$4:$L$18,3,FALSE)="x",VLOOKUP(GF13,MaKhuyenMai!$B$4:$L$18,11,FALSE)="x"),VLOOKUP(GF13,MaKhuyenMai!$B$4:$H$5001,7,FALSE)*GD13,0)))</f>
        <v>0</v>
      </c>
      <c r="GF13" s="20"/>
      <c r="GG13" s="68"/>
      <c r="GH13" s="16"/>
      <c r="GI13" s="17">
        <v>11</v>
      </c>
      <c r="GM13" s="19">
        <f>IF(ISBLANK(GJ50),0,IF(ISERROR(VLOOKUP(GJ50,Menu!$A$3:$L$5000,10,FALSE)),0,IF(GK50="M",VLOOKUP(GJ50,Menu!$A$3:$L$57,10,FALSE)*GL50,VLOOKUP(GJ50,Menu!$A$3:$L$57,12,FALSE)*GL50)))</f>
        <v>90000</v>
      </c>
      <c r="GN13" s="19">
        <f>-IF(ISBLANK(GO13),0,IF(ISERROR(VLOOKUP(GO13,MaKhuyenMai!$B$4:$H$5001,7,FALSE)),0,IF(AND(VLOOKUP(GO13,MaKhuyenMai!$B$4:$K$5001,8,FALSE)&lt;=$F$24,VLOOKUP(GO13,MaKhuyenMai!$B$4:$L$18,3,FALSE)="x",VLOOKUP(GO13,MaKhuyenMai!$B$4:$L$18,11,FALSE)="x"),VLOOKUP(GO13,MaKhuyenMai!$B$4:$H$5001,7,FALSE)*GM13,0)))</f>
        <v>0</v>
      </c>
      <c r="GO13" s="20"/>
      <c r="GP13" s="68"/>
      <c r="GQ13" s="16"/>
      <c r="GR13" s="17">
        <v>11</v>
      </c>
      <c r="GS13" s="22" t="s">
        <v>71</v>
      </c>
      <c r="GT13" s="18" t="s">
        <v>201</v>
      </c>
      <c r="GU13" s="18">
        <v>2</v>
      </c>
      <c r="GV13" s="19">
        <f>IF(ISBLANK(GS13),0,IF(ISERROR(VLOOKUP(GS13,Menu!$A$3:$L$5000,10,FALSE)),0,IF(GT13="M",VLOOKUP(GS13,Menu!$A$3:$L$57,10,FALSE)*GU13,VLOOKUP(GS13,Menu!$A$3:$L$57,12,FALSE)*GU13)))</f>
        <v>100000</v>
      </c>
      <c r="GW13" s="19">
        <f>-IF(ISBLANK(GX13),0,IF(ISERROR(VLOOKUP(GX13,MaKhuyenMai!$B$4:$H$5001,7,FALSE)),0,IF(AND(VLOOKUP(GX13,MaKhuyenMai!$B$4:$K$5001,8,FALSE)&lt;=$F$24,VLOOKUP(GX13,MaKhuyenMai!$B$4:$L$18,3,FALSE)="x",VLOOKUP(GX13,MaKhuyenMai!$B$4:$L$18,11,FALSE)="x"),VLOOKUP(GX13,MaKhuyenMai!$B$4:$H$5001,7,FALSE)*GV13,0)))</f>
        <v>0</v>
      </c>
      <c r="GX13" s="20"/>
      <c r="GY13" s="68"/>
      <c r="GZ13" s="16"/>
      <c r="HA13" s="17">
        <v>11</v>
      </c>
      <c r="HB13" s="18"/>
      <c r="HC13" s="18"/>
      <c r="HD13" s="18"/>
      <c r="HE13" s="19">
        <f>IF(ISBLANK(HB13),0,IF(ISERROR(VLOOKUP(HB13,Menu!$A$3:$L$5000,10,FALSE)),0,IF(HC13="M",VLOOKUP(HB13,Menu!$A$3:$L$57,10,FALSE)*HD13,VLOOKUP(HB13,Menu!$A$3:$L$57,12,FALSE)*HD13)))</f>
        <v>0</v>
      </c>
      <c r="HF13" s="19">
        <f>-IF(ISBLANK(HG13),0,IF(ISERROR(VLOOKUP(HG13,MaKhuyenMai!$B$4:$H$5001,7,FALSE)),0,IF(AND(VLOOKUP(HG13,MaKhuyenMai!$B$4:$K$5001,8,FALSE)&lt;=$F$24,VLOOKUP(HG13,MaKhuyenMai!$B$4:$L$18,3,FALSE)="x",VLOOKUP(HG13,MaKhuyenMai!$B$4:$L$18,11,FALSE)="x"),VLOOKUP(HG13,MaKhuyenMai!$B$4:$H$5001,7,FALSE)*HE13,0)))</f>
        <v>0</v>
      </c>
      <c r="HG13" s="20"/>
      <c r="HH13" s="68"/>
      <c r="HI13" s="16"/>
      <c r="HJ13" s="17">
        <v>11</v>
      </c>
      <c r="HK13" s="18"/>
      <c r="HL13" s="18"/>
      <c r="HM13" s="18"/>
      <c r="HN13" s="19">
        <f>IF(ISBLANK(HK13),0,IF(ISERROR(VLOOKUP(HK13,Menu!$A$3:$L$5000,10,FALSE)),0,IF(HL13="M",VLOOKUP(HK13,Menu!$A$3:$L$57,10,FALSE)*HM13,VLOOKUP(HK13,Menu!$A$3:$L$57,12,FALSE)*HM13)))</f>
        <v>0</v>
      </c>
      <c r="HO13" s="19">
        <f>-IF(ISBLANK(HP13),0,IF(ISERROR(VLOOKUP(HP13,MaKhuyenMai!$B$4:$H$5001,7,FALSE)),0,IF(AND(VLOOKUP(HP13,MaKhuyenMai!$B$4:$K$5001,8,FALSE)&lt;=$F$24,VLOOKUP(HP13,MaKhuyenMai!$B$4:$L$18,3,FALSE)="x",VLOOKUP(HP13,MaKhuyenMai!$B$4:$L$18,11,FALSE)="x"),VLOOKUP(HP13,MaKhuyenMai!$B$4:$H$5001,7,FALSE)*HN13,0)))</f>
        <v>0</v>
      </c>
      <c r="HP13" s="20"/>
      <c r="HQ13" s="68"/>
      <c r="HR13" s="16"/>
      <c r="HS13" s="17">
        <v>11</v>
      </c>
      <c r="HT13" s="18"/>
      <c r="HU13" s="18"/>
      <c r="HV13" s="18"/>
      <c r="HW13" s="19">
        <f>IF(ISBLANK(HT13),0,IF(ISERROR(VLOOKUP(HT13,Menu!$A$3:$L$5000,10,FALSE)),0,IF(HU13="M",VLOOKUP(HT13,Menu!$A$3:$L$57,10,FALSE)*HV13,VLOOKUP(HT13,Menu!$A$3:$L$57,12,FALSE)*HV13)))</f>
        <v>0</v>
      </c>
      <c r="HX13" s="19">
        <f>-IF(ISBLANK(HY13),0,IF(ISERROR(VLOOKUP(HY13,MaKhuyenMai!$B$4:$H$5001,7,FALSE)),0,IF(AND(VLOOKUP(HY13,MaKhuyenMai!$B$4:$K$5001,8,FALSE)&lt;=$F$24,VLOOKUP(HY13,MaKhuyenMai!$B$4:$L$18,3,FALSE)="x",VLOOKUP(HY13,MaKhuyenMai!$B$4:$L$18,11,FALSE)="x"),VLOOKUP(HY13,MaKhuyenMai!$B$4:$H$5001,7,FALSE)*HW13,0)))</f>
        <v>0</v>
      </c>
      <c r="HY13" s="20"/>
      <c r="HZ13" s="68"/>
      <c r="IA13" s="16"/>
      <c r="IB13" s="17">
        <v>11</v>
      </c>
      <c r="IC13" s="18"/>
      <c r="ID13" s="18"/>
      <c r="IE13" s="18"/>
      <c r="IF13" s="19">
        <f>IF(ISBLANK(IC13),0,IF(ISERROR(VLOOKUP(IC13,Menu!$A$3:$L$5000,10,FALSE)),0,IF(ID13="M",VLOOKUP(IC13,Menu!$A$3:$L$57,10,FALSE)*IE13,VLOOKUP(IC13,Menu!$A$3:$L$57,12,FALSE)*IE13)))</f>
        <v>0</v>
      </c>
      <c r="IG13" s="19">
        <f>-IF(ISBLANK(IH13),0,IF(ISERROR(VLOOKUP(IH13,MaKhuyenMai!$B$4:$H$5001,7,FALSE)),0,IF(AND(VLOOKUP(IH13,MaKhuyenMai!$B$4:$K$5001,8,FALSE)&lt;=$F$24,VLOOKUP(IH13,MaKhuyenMai!$B$4:$L$18,3,FALSE)="x",VLOOKUP(IH13,MaKhuyenMai!$B$4:$L$18,11,FALSE)="x"),VLOOKUP(IH13,MaKhuyenMai!$B$4:$H$5001,7,FALSE)*IF13,0)))</f>
        <v>0</v>
      </c>
      <c r="IH13" s="20"/>
      <c r="II13" s="68"/>
      <c r="IJ13" s="16"/>
      <c r="IK13" s="17">
        <v>11</v>
      </c>
      <c r="IL13" s="18"/>
      <c r="IM13" s="18"/>
      <c r="IN13" s="18"/>
      <c r="IO13" s="19">
        <f>IF(ISBLANK(IL13),0,IF(ISERROR(VLOOKUP(IL13,Menu!$A$3:$L$5000,10,FALSE)),0,IF(IM13="M",VLOOKUP(IL13,Menu!$A$3:$L$57,10,FALSE)*IN13,VLOOKUP(IL13,Menu!$A$3:$L$57,12,FALSE)*IN13)))</f>
        <v>0</v>
      </c>
      <c r="IP13" s="19">
        <f>-IF(ISBLANK(IQ13),0,IF(ISERROR(VLOOKUP(IQ13,MaKhuyenMai!$B$4:$H$5001,7,FALSE)),0,IF(AND(VLOOKUP(IQ13,MaKhuyenMai!$B$4:$K$5001,8,FALSE)&lt;=$F$24,VLOOKUP(IQ13,MaKhuyenMai!$B$4:$L$18,3,FALSE)="x",VLOOKUP(IQ13,MaKhuyenMai!$B$4:$L$18,11,FALSE)="x"),VLOOKUP(IQ13,MaKhuyenMai!$B$4:$H$5001,7,FALSE)*IO13,0)))</f>
        <v>0</v>
      </c>
      <c r="IQ13" s="20"/>
      <c r="IR13" s="68"/>
      <c r="IS13" s="16"/>
      <c r="IT13" s="17">
        <v>11</v>
      </c>
      <c r="IU13" s="18"/>
      <c r="IV13" s="18"/>
    </row>
    <row r="14" spans="1:256">
      <c r="A14" s="16"/>
      <c r="B14" s="16">
        <v>12</v>
      </c>
      <c r="C14" s="18"/>
      <c r="D14" s="18"/>
      <c r="E14" s="18"/>
      <c r="F14" s="19">
        <f>IF(ISBLANK(C14),0,IF(ISERROR(VLOOKUP(C14,Menu!$A$3:$L$5000,10,FALSE)),0,IF(D14="M",VLOOKUP(C14,Menu!$A$3:$L$57,10,FALSE)*E14,VLOOKUP(C14,Menu!$A$3:$L$57,12,FALSE)*E14)))</f>
        <v>0</v>
      </c>
      <c r="G14" s="19">
        <f>-IF(ISBLANK(H14),0,IF(ISERROR(VLOOKUP(H14,MaKhuyenMai!$B$4:$H$5001,7,FALSE)),0,IF(AND(VLOOKUP(H14,MaKhuyenMai!$B$4:$K$5001,8,FALSE)&lt;=$F$24,VLOOKUP(H14,MaKhuyenMai!$B$4:$L$18,3,FALSE)="x",VLOOKUP(H14,MaKhuyenMai!$B$4:$L$18,11,FALSE)="x"),VLOOKUP(H14,MaKhuyenMai!$B$4:$H$5001,7,FALSE)*F14,0)))</f>
        <v>0</v>
      </c>
      <c r="H14" s="20"/>
      <c r="I14" s="68"/>
      <c r="J14" s="16"/>
      <c r="K14" s="16">
        <v>12</v>
      </c>
      <c r="L14" s="18"/>
      <c r="M14" s="18"/>
      <c r="N14" s="18"/>
      <c r="O14" s="19">
        <f>IF(ISBLANK(L14),0,IF(ISERROR(VLOOKUP(L14,Menu!$A$3:$L$5000,10,FALSE)),0,IF(M14="M",VLOOKUP(L14,Menu!$A$3:$L$57,10,FALSE)*N14,VLOOKUP(L14,Menu!$A$3:$L$57,12,FALSE)*N14)))</f>
        <v>0</v>
      </c>
      <c r="P14" s="19">
        <f>-IF(ISBLANK(Q14),0,IF(ISERROR(VLOOKUP(Q14,MaKhuyenMai!$B$4:$H$5001,7,FALSE)),0,IF(AND(VLOOKUP(Q14,MaKhuyenMai!$B$4:$K$5001,8,FALSE)&lt;=$F$24,VLOOKUP(Q14,MaKhuyenMai!$B$4:$L$18,3,FALSE)="x",VLOOKUP(Q14,MaKhuyenMai!$B$4:$L$18,11,FALSE)="x"),VLOOKUP(Q14,MaKhuyenMai!$B$4:$H$5001,7,FALSE)*O14,0)))</f>
        <v>0</v>
      </c>
      <c r="Q14" s="20"/>
      <c r="R14" s="68"/>
      <c r="S14" s="16"/>
      <c r="T14" s="16">
        <v>12</v>
      </c>
      <c r="U14" s="18"/>
      <c r="V14" s="18"/>
      <c r="W14" s="18"/>
      <c r="X14" s="19">
        <f>IF(ISBLANK(U14),0,IF(ISERROR(VLOOKUP(U14,Menu!$A$3:$L$5000,10,FALSE)),0,IF(V14="M",VLOOKUP(U14,Menu!$A$3:$L$57,10,FALSE)*W14,VLOOKUP(U14,Menu!$A$3:$L$57,12,FALSE)*W14)))</f>
        <v>0</v>
      </c>
      <c r="Y14" s="19">
        <f>-IF(ISBLANK(Z14),0,IF(ISERROR(VLOOKUP(Z14,MaKhuyenMai!$B$4:$H$5001,7,FALSE)),0,IF(AND(VLOOKUP(Z14,MaKhuyenMai!$B$4:$K$5001,8,FALSE)&lt;=$F$24,VLOOKUP(Z14,MaKhuyenMai!$B$4:$L$18,3,FALSE)="x",VLOOKUP(Z14,MaKhuyenMai!$B$4:$L$18,11,FALSE)="x"),VLOOKUP(Z14,MaKhuyenMai!$B$4:$H$5001,7,FALSE)*X14,0)))</f>
        <v>0</v>
      </c>
      <c r="Z14" s="20"/>
      <c r="AA14" s="68"/>
      <c r="AB14" s="16"/>
      <c r="AC14" s="16">
        <v>12</v>
      </c>
      <c r="AD14" s="18"/>
      <c r="AE14" s="18"/>
      <c r="AF14" s="18"/>
      <c r="AG14" s="19">
        <f>IF(ISBLANK(AD14),0,IF(ISERROR(VLOOKUP(AD14,Menu!$A$3:$L$5000,10,FALSE)),0,IF(AE14="M",VLOOKUP(AD14,Menu!$A$3:$L$57,10,FALSE)*AF14,VLOOKUP(AD14,Menu!$A$3:$L$57,12,FALSE)*AF14)))</f>
        <v>0</v>
      </c>
      <c r="AH14" s="19">
        <f>-IF(ISBLANK(AI14),0,IF(ISERROR(VLOOKUP(AI14,MaKhuyenMai!$B$4:$H$5001,7,FALSE)),0,IF(AND(VLOOKUP(AI14,MaKhuyenMai!$B$4:$K$5001,8,FALSE)&lt;=$F$24,VLOOKUP(AI14,MaKhuyenMai!$B$4:$L$18,3,FALSE)="x",VLOOKUP(AI14,MaKhuyenMai!$B$4:$L$18,11,FALSE)="x"),VLOOKUP(AI14,MaKhuyenMai!$B$4:$H$5001,7,FALSE)*AG14,0)))</f>
        <v>0</v>
      </c>
      <c r="AI14" s="20"/>
      <c r="AJ14" s="68"/>
      <c r="AK14" s="16"/>
      <c r="AL14" s="16">
        <v>12</v>
      </c>
      <c r="AM14" s="18"/>
      <c r="AN14" s="18"/>
      <c r="AO14" s="18"/>
      <c r="AP14" s="19">
        <f>IF(ISBLANK(AM14),0,IF(ISERROR(VLOOKUP(AM14,Menu!$A$3:$L$5000,10,FALSE)),0,IF(AN14="M",VLOOKUP(AM14,Menu!$A$3:$L$57,10,FALSE)*AO14,VLOOKUP(AM14,Menu!$A$3:$L$57,12,FALSE)*AO14)))</f>
        <v>0</v>
      </c>
      <c r="AQ14" s="19">
        <f>-IF(ISBLANK(AR14),0,IF(ISERROR(VLOOKUP(AR14,MaKhuyenMai!$B$4:$H$5001,7,FALSE)),0,IF(AND(VLOOKUP(AR14,MaKhuyenMai!$B$4:$K$5001,8,FALSE)&lt;=$F$24,VLOOKUP(AR14,MaKhuyenMai!$B$4:$L$18,3,FALSE)="x",VLOOKUP(AR14,MaKhuyenMai!$B$4:$L$18,11,FALSE)="x"),VLOOKUP(AR14,MaKhuyenMai!$B$4:$H$5001,7,FALSE)*AP14,0)))</f>
        <v>0</v>
      </c>
      <c r="AR14" s="20"/>
      <c r="AS14" s="68"/>
      <c r="AT14" s="16"/>
      <c r="AU14" s="16">
        <v>12</v>
      </c>
      <c r="AV14" s="18"/>
      <c r="AW14" s="18"/>
      <c r="AX14" s="18"/>
      <c r="AY14" s="19">
        <f>IF(ISBLANK(AV14),0,IF(ISERROR(VLOOKUP(AV14,Menu!$A$3:$L$5000,10,FALSE)),0,IF(AW14="M",VLOOKUP(AV14,Menu!$A$3:$L$57,10,FALSE)*AX14,VLOOKUP(AV14,Menu!$A$3:$L$57,12,FALSE)*AX14)))</f>
        <v>0</v>
      </c>
      <c r="AZ14" s="19">
        <f>-IF(ISBLANK(BA14),0,IF(ISERROR(VLOOKUP(BA14,MaKhuyenMai!$B$4:$H$5001,7,FALSE)),0,IF(AND(VLOOKUP(BA14,MaKhuyenMai!$B$4:$K$5001,8,FALSE)&lt;=$F$24,VLOOKUP(BA14,MaKhuyenMai!$B$4:$L$18,3,FALSE)="x",VLOOKUP(BA14,MaKhuyenMai!$B$4:$L$18,11,FALSE)="x"),VLOOKUP(BA14,MaKhuyenMai!$B$4:$H$5001,7,FALSE)*AY14,0)))</f>
        <v>0</v>
      </c>
      <c r="BA14" s="20"/>
      <c r="BB14" s="68"/>
      <c r="BC14" s="16"/>
      <c r="BD14" s="16">
        <v>12</v>
      </c>
      <c r="BE14" s="18"/>
      <c r="BF14" s="18"/>
      <c r="BG14" s="18"/>
      <c r="BH14" s="19">
        <f>IF(ISBLANK(BE14),0,IF(ISERROR(VLOOKUP(BE14,Menu!$A$3:$L$5000,10,FALSE)),0,IF(BF14="M",VLOOKUP(BE14,Menu!$A$3:$L$57,10,FALSE)*BG14,VLOOKUP(BE14,Menu!$A$3:$L$57,12,FALSE)*BG14)))</f>
        <v>0</v>
      </c>
      <c r="BI14" s="19">
        <f>-IF(ISBLANK(BJ14),0,IF(ISERROR(VLOOKUP(BJ14,MaKhuyenMai!$B$4:$H$5001,7,FALSE)),0,IF(AND(VLOOKUP(BJ14,MaKhuyenMai!$B$4:$K$5001,8,FALSE)&lt;=$F$24,VLOOKUP(BJ14,MaKhuyenMai!$B$4:$L$18,3,FALSE)="x",VLOOKUP(BJ14,MaKhuyenMai!$B$4:$L$18,11,FALSE)="x"),VLOOKUP(BJ14,MaKhuyenMai!$B$4:$H$5001,7,FALSE)*BH14,0)))</f>
        <v>0</v>
      </c>
      <c r="BJ14" s="20"/>
      <c r="BK14" s="68"/>
      <c r="BL14" s="16"/>
      <c r="BM14" s="16">
        <v>12</v>
      </c>
      <c r="BN14" s="22" t="s">
        <v>123</v>
      </c>
      <c r="BO14" s="18" t="s">
        <v>200</v>
      </c>
      <c r="BP14" s="18">
        <v>1</v>
      </c>
      <c r="BQ14" s="19">
        <f>IF(ISBLANK(BN14),0,IF(ISERROR(VLOOKUP(BN14,Menu!$A$3:$L$5000,10,FALSE)),0,IF(BO14="M",VLOOKUP(BN14,Menu!$A$3:$L$57,10,FALSE)*BP14,VLOOKUP(BN14,Menu!$A$3:$L$57,12,FALSE)*BP14)))</f>
        <v>35000</v>
      </c>
      <c r="BR14" s="19">
        <f>-IF(ISBLANK(BS14),0,IF(ISERROR(VLOOKUP(BS14,MaKhuyenMai!$B$4:$H$5001,7,FALSE)),0,IF(AND(VLOOKUP(BS14,MaKhuyenMai!$B$4:$K$5001,8,FALSE)&lt;=$F$24,VLOOKUP(BS14,MaKhuyenMai!$B$4:$L$18,3,FALSE)="x",VLOOKUP(BS14,MaKhuyenMai!$B$4:$L$18,11,FALSE)="x"),VLOOKUP(BS14,MaKhuyenMai!$B$4:$H$5001,7,FALSE)*BQ14,0)))</f>
        <v>0</v>
      </c>
      <c r="BS14" s="20"/>
      <c r="BT14" s="68"/>
      <c r="BU14" s="16"/>
      <c r="BV14" s="16">
        <v>12</v>
      </c>
      <c r="BW14" s="18"/>
      <c r="BX14" s="18"/>
      <c r="BY14" s="18"/>
      <c r="BZ14" s="19">
        <f>IF(ISBLANK(BW14),0,IF(ISERROR(VLOOKUP(BW14,Menu!$A$3:$L$5000,10,FALSE)),0,IF(BX14="M",VLOOKUP(BW14,Menu!$A$3:$L$57,10,FALSE)*BY14,VLOOKUP(BW14,Menu!$A$3:$L$57,12,FALSE)*BY14)))</f>
        <v>0</v>
      </c>
      <c r="CA14" s="19">
        <f>-IF(ISBLANK(CB14),0,IF(ISERROR(VLOOKUP(CB14,MaKhuyenMai!$B$4:$H$5001,7,FALSE)),0,IF(AND(VLOOKUP(CB14,MaKhuyenMai!$B$4:$K$5001,8,FALSE)&lt;=$F$24,VLOOKUP(CB14,MaKhuyenMai!$B$4:$L$18,3,FALSE)="x",VLOOKUP(CB14,MaKhuyenMai!$B$4:$L$18,11,FALSE)="x"),VLOOKUP(CB14,MaKhuyenMai!$B$4:$H$5001,7,FALSE)*BZ14,0)))</f>
        <v>0</v>
      </c>
      <c r="CB14" s="20"/>
      <c r="CC14" s="68"/>
      <c r="CD14" s="16"/>
      <c r="CE14" s="16">
        <v>12</v>
      </c>
      <c r="CF14" s="18"/>
      <c r="CG14" s="18"/>
      <c r="CH14" s="18"/>
      <c r="CI14" s="19">
        <f>IF(ISBLANK(CF14),0,IF(ISERROR(VLOOKUP(CF14,Menu!$A$3:$L$5000,10,FALSE)),0,IF(CG14="M",VLOOKUP(CF14,Menu!$A$3:$L$57,10,FALSE)*CH14,VLOOKUP(CF14,Menu!$A$3:$L$57,12,FALSE)*CH14)))</f>
        <v>0</v>
      </c>
      <c r="CJ14" s="19">
        <f>-IF(ISBLANK(CK14),0,IF(ISERROR(VLOOKUP(CK14,MaKhuyenMai!$B$4:$H$5001,7,FALSE)),0,IF(AND(VLOOKUP(CK14,MaKhuyenMai!$B$4:$K$5001,8,FALSE)&lt;=$F$24,VLOOKUP(CK14,MaKhuyenMai!$B$4:$L$18,3,FALSE)="x",VLOOKUP(CK14,MaKhuyenMai!$B$4:$L$18,11,FALSE)="x"),VLOOKUP(CK14,MaKhuyenMai!$B$4:$H$5001,7,FALSE)*CI14,0)))</f>
        <v>0</v>
      </c>
      <c r="CK14" s="20"/>
      <c r="CL14" s="68"/>
      <c r="CM14" s="16"/>
      <c r="CN14" s="16">
        <v>12</v>
      </c>
      <c r="CO14" s="18"/>
      <c r="CP14" s="18"/>
      <c r="CQ14" s="18"/>
      <c r="CR14" s="19">
        <f>IF(ISBLANK(CO14),0,IF(ISERROR(VLOOKUP(CO14,Menu!$A$3:$L$5000,10,FALSE)),0,IF(CP14="M",VLOOKUP(CO14,Menu!$A$3:$L$57,10,FALSE)*CQ14,VLOOKUP(CO14,Menu!$A$3:$L$57,12,FALSE)*CQ14)))</f>
        <v>0</v>
      </c>
      <c r="CS14" s="19">
        <f>-IF(ISBLANK(CT14),0,IF(ISERROR(VLOOKUP(CT14,MaKhuyenMai!$B$4:$H$5001,7,FALSE)),0,IF(AND(VLOOKUP(CT14,MaKhuyenMai!$B$4:$K$5001,8,FALSE)&lt;=$F$24,VLOOKUP(CT14,MaKhuyenMai!$B$4:$L$18,3,FALSE)="x",VLOOKUP(CT14,MaKhuyenMai!$B$4:$L$18,11,FALSE)="x"),VLOOKUP(CT14,MaKhuyenMai!$B$4:$H$5001,7,FALSE)*CR14,0)))</f>
        <v>0</v>
      </c>
      <c r="CT14" s="20"/>
      <c r="CU14" s="68"/>
      <c r="CV14" s="16"/>
      <c r="CW14" s="16">
        <v>12</v>
      </c>
      <c r="CX14" s="18"/>
      <c r="CY14" s="18"/>
      <c r="CZ14" s="18"/>
      <c r="DA14" s="19">
        <f>IF(ISBLANK(CX14),0,IF(ISERROR(VLOOKUP(CX14,Menu!$A$3:$L$5000,10,FALSE)),0,IF(CY14="M",VLOOKUP(CX14,Menu!$A$3:$L$57,10,FALSE)*CZ14,VLOOKUP(CX14,Menu!$A$3:$L$57,12,FALSE)*CZ14)))</f>
        <v>0</v>
      </c>
      <c r="DB14" s="19">
        <f>-IF(ISBLANK(DC14),0,IF(ISERROR(VLOOKUP(DC14,MaKhuyenMai!$B$4:$H$5001,7,FALSE)),0,IF(AND(VLOOKUP(DC14,MaKhuyenMai!$B$4:$K$5001,8,FALSE)&lt;=$F$24,VLOOKUP(DC14,MaKhuyenMai!$B$4:$L$18,3,FALSE)="x",VLOOKUP(DC14,MaKhuyenMai!$B$4:$L$18,11,FALSE)="x"),VLOOKUP(DC14,MaKhuyenMai!$B$4:$H$5001,7,FALSE)*DA14,0)))</f>
        <v>0</v>
      </c>
      <c r="DC14" s="20"/>
      <c r="DD14" s="68"/>
      <c r="DE14" s="16"/>
      <c r="DF14" s="16">
        <v>12</v>
      </c>
      <c r="DG14" s="18"/>
      <c r="DH14" s="18"/>
      <c r="DI14" s="18"/>
      <c r="DJ14" s="19">
        <f>IF(ISBLANK(DG14),0,IF(ISERROR(VLOOKUP(DG14,Menu!$A$3:$L$5000,10,FALSE)),0,IF(DH14="M",VLOOKUP(DG14,Menu!$A$3:$L$57,10,FALSE)*DI14,VLOOKUP(DG14,Menu!$A$3:$L$57,12,FALSE)*DI14)))</f>
        <v>0</v>
      </c>
      <c r="DK14" s="19">
        <f>-IF(ISBLANK(DL14),0,IF(ISERROR(VLOOKUP(DL14,MaKhuyenMai!$B$4:$H$5001,7,FALSE)),0,IF(AND(VLOOKUP(DL14,MaKhuyenMai!$B$4:$K$5001,8,FALSE)&lt;=$F$24,VLOOKUP(DL14,MaKhuyenMai!$B$4:$L$18,3,FALSE)="x",VLOOKUP(DL14,MaKhuyenMai!$B$4:$L$18,11,FALSE)="x"),VLOOKUP(DL14,MaKhuyenMai!$B$4:$H$5001,7,FALSE)*DJ14,0)))</f>
        <v>0</v>
      </c>
      <c r="DL14" s="20"/>
      <c r="DM14" s="68"/>
      <c r="DN14" s="16"/>
      <c r="DO14" s="16">
        <v>12</v>
      </c>
      <c r="DP14" s="18"/>
      <c r="DQ14" s="18"/>
      <c r="DR14" s="18"/>
      <c r="DS14" s="19">
        <f>IF(ISBLANK(DP14),0,IF(ISERROR(VLOOKUP(DP14,Menu!$A$3:$L$5000,10,FALSE)),0,IF(DQ14="M",VLOOKUP(DP14,Menu!$A$3:$L$57,10,FALSE)*DR14,VLOOKUP(DP14,Menu!$A$3:$L$57,12,FALSE)*DR14)))</f>
        <v>0</v>
      </c>
      <c r="DT14" s="19">
        <f>-IF(ISBLANK(DU14),0,IF(ISERROR(VLOOKUP(DU14,MaKhuyenMai!$B$4:$H$5001,7,FALSE)),0,IF(AND(VLOOKUP(DU14,MaKhuyenMai!$B$4:$K$5001,8,FALSE)&lt;=$F$24,VLOOKUP(DU14,MaKhuyenMai!$B$4:$L$18,3,FALSE)="x",VLOOKUP(DU14,MaKhuyenMai!$B$4:$L$18,11,FALSE)="x"),VLOOKUP(DU14,MaKhuyenMai!$B$4:$H$5001,7,FALSE)*DS14,0)))</f>
        <v>0</v>
      </c>
      <c r="DU14" s="20"/>
      <c r="DV14" s="68"/>
      <c r="DW14" s="16"/>
      <c r="DX14" s="16">
        <v>12</v>
      </c>
      <c r="DY14" s="18"/>
      <c r="DZ14" s="18"/>
      <c r="EA14" s="18"/>
      <c r="EB14" s="19">
        <f>IF(ISBLANK(DY14),0,IF(ISERROR(VLOOKUP(DY14,Menu!$A$3:$L$5000,10,FALSE)),0,IF(DZ14="M",VLOOKUP(DY14,Menu!$A$3:$L$57,10,FALSE)*EA14,VLOOKUP(DY14,Menu!$A$3:$L$57,12,FALSE)*EA14)))</f>
        <v>0</v>
      </c>
      <c r="EC14" s="19">
        <f>-IF(ISBLANK(ED14),0,IF(ISERROR(VLOOKUP(ED14,MaKhuyenMai!$B$4:$H$5001,7,FALSE)),0,IF(AND(VLOOKUP(ED14,MaKhuyenMai!$B$4:$K$5001,8,FALSE)&lt;=$F$24,VLOOKUP(ED14,MaKhuyenMai!$B$4:$L$18,3,FALSE)="x",VLOOKUP(ED14,MaKhuyenMai!$B$4:$L$18,11,FALSE)="x"),VLOOKUP(ED14,MaKhuyenMai!$B$4:$H$5001,7,FALSE)*EB14,0)))</f>
        <v>0</v>
      </c>
      <c r="ED14" s="20"/>
      <c r="EE14" s="68"/>
      <c r="EF14" s="16"/>
      <c r="EG14" s="16">
        <v>12</v>
      </c>
      <c r="EH14" s="18"/>
      <c r="EI14" s="18"/>
      <c r="EJ14" s="18"/>
      <c r="EK14" s="19">
        <f>IF(ISBLANK(EH14),0,IF(ISERROR(VLOOKUP(EH14,Menu!$A$3:$L$5000,10,FALSE)),0,IF(EI14="M",VLOOKUP(EH14,Menu!$A$3:$L$57,10,FALSE)*EJ14,VLOOKUP(EH14,Menu!$A$3:$L$57,12,FALSE)*EJ14)))</f>
        <v>0</v>
      </c>
      <c r="EL14" s="19">
        <f>-IF(ISBLANK(EM14),0,IF(ISERROR(VLOOKUP(EM14,MaKhuyenMai!$B$4:$H$5001,7,FALSE)),0,IF(AND(VLOOKUP(EM14,MaKhuyenMai!$B$4:$K$5001,8,FALSE)&lt;=$F$24,VLOOKUP(EM14,MaKhuyenMai!$B$4:$L$18,3,FALSE)="x",VLOOKUP(EM14,MaKhuyenMai!$B$4:$L$18,11,FALSE)="x"),VLOOKUP(EM14,MaKhuyenMai!$B$4:$H$5001,7,FALSE)*EK14,0)))</f>
        <v>0</v>
      </c>
      <c r="EM14" s="20"/>
      <c r="EN14" s="68"/>
      <c r="EO14" s="16"/>
      <c r="EP14" s="16">
        <v>12</v>
      </c>
      <c r="EQ14" s="18"/>
      <c r="ER14" s="18"/>
      <c r="ES14" s="18"/>
      <c r="ET14" s="19">
        <f>IF(ISBLANK(EQ14),0,IF(ISERROR(VLOOKUP(EQ14,Menu!$A$3:$L$5000,10,FALSE)),0,IF(ER14="M",VLOOKUP(EQ14,Menu!$A$3:$L$57,10,FALSE)*ES14,VLOOKUP(EQ14,Menu!$A$3:$L$57,12,FALSE)*ES14)))</f>
        <v>0</v>
      </c>
      <c r="EU14" s="19">
        <f>-IF(ISBLANK(EV14),0,IF(ISERROR(VLOOKUP(EV14,MaKhuyenMai!$B$4:$H$5001,7,FALSE)),0,IF(AND(VLOOKUP(EV14,MaKhuyenMai!$B$4:$K$5001,8,FALSE)&lt;=$F$24,VLOOKUP(EV14,MaKhuyenMai!$B$4:$L$18,3,FALSE)="x",VLOOKUP(EV14,MaKhuyenMai!$B$4:$L$18,11,FALSE)="x"),VLOOKUP(EV14,MaKhuyenMai!$B$4:$H$5001,7,FALSE)*ET14,0)))</f>
        <v>0</v>
      </c>
      <c r="EV14" s="20"/>
      <c r="EW14" s="68"/>
      <c r="EX14" s="16"/>
      <c r="EY14" s="16">
        <v>12</v>
      </c>
      <c r="EZ14" s="18"/>
      <c r="FA14" s="18"/>
      <c r="FB14" s="18"/>
      <c r="FC14" s="19">
        <f>IF(ISBLANK(EZ14),0,IF(ISERROR(VLOOKUP(EZ14,Menu!$A$3:$L$5000,10,FALSE)),0,IF(FA14="M",VLOOKUP(EZ14,Menu!$A$3:$L$57,10,FALSE)*FB14,VLOOKUP(EZ14,Menu!$A$3:$L$57,12,FALSE)*FB14)))</f>
        <v>0</v>
      </c>
      <c r="FD14" s="19">
        <f>-IF(ISBLANK(FE14),0,IF(ISERROR(VLOOKUP(FE14,MaKhuyenMai!$B$4:$H$5001,7,FALSE)),0,IF(AND(VLOOKUP(FE14,MaKhuyenMai!$B$4:$K$5001,8,FALSE)&lt;=$F$24,VLOOKUP(FE14,MaKhuyenMai!$B$4:$L$18,3,FALSE)="x",VLOOKUP(FE14,MaKhuyenMai!$B$4:$L$18,11,FALSE)="x"),VLOOKUP(FE14,MaKhuyenMai!$B$4:$H$5001,7,FALSE)*FC14,0)))</f>
        <v>0</v>
      </c>
      <c r="FE14" s="20"/>
      <c r="FF14" s="68"/>
      <c r="FG14" s="16"/>
      <c r="FH14" s="16">
        <v>12</v>
      </c>
      <c r="FI14" s="18"/>
      <c r="FJ14" s="18"/>
      <c r="FK14" s="18"/>
      <c r="FL14" s="19">
        <f>IF(ISBLANK(FI14),0,IF(ISERROR(VLOOKUP(FI14,Menu!$A$3:$L$5000,10,FALSE)),0,IF(FJ14="M",VLOOKUP(FI14,Menu!$A$3:$L$57,10,FALSE)*FK14,VLOOKUP(FI14,Menu!$A$3:$L$57,12,FALSE)*FK14)))</f>
        <v>0</v>
      </c>
      <c r="FM14" s="19">
        <f>-IF(ISBLANK(FN14),0,IF(ISERROR(VLOOKUP(FN14,MaKhuyenMai!$B$4:$H$5001,7,FALSE)),0,IF(AND(VLOOKUP(FN14,MaKhuyenMai!$B$4:$K$5001,8,FALSE)&lt;=$F$24,VLOOKUP(FN14,MaKhuyenMai!$B$4:$L$18,3,FALSE)="x",VLOOKUP(FN14,MaKhuyenMai!$B$4:$L$18,11,FALSE)="x"),VLOOKUP(FN14,MaKhuyenMai!$B$4:$H$5001,7,FALSE)*FL14,0)))</f>
        <v>0</v>
      </c>
      <c r="FN14" s="20"/>
      <c r="FO14" s="68"/>
      <c r="FP14" s="16"/>
      <c r="FQ14" s="16">
        <v>12</v>
      </c>
      <c r="FR14" s="18"/>
      <c r="FS14" s="18"/>
      <c r="FT14" s="18"/>
      <c r="FU14" s="19">
        <f>IF(ISBLANK(FR14),0,IF(ISERROR(VLOOKUP(FR14,Menu!$A$3:$L$5000,10,FALSE)),0,IF(FS14="M",VLOOKUP(FR14,Menu!$A$3:$L$57,10,FALSE)*FT14,VLOOKUP(FR14,Menu!$A$3:$L$57,12,FALSE)*FT14)))</f>
        <v>0</v>
      </c>
      <c r="FV14" s="19">
        <f>-IF(ISBLANK(FW14),0,IF(ISERROR(VLOOKUP(FW14,MaKhuyenMai!$B$4:$H$5001,7,FALSE)),0,IF(AND(VLOOKUP(FW14,MaKhuyenMai!$B$4:$K$5001,8,FALSE)&lt;=$F$24,VLOOKUP(FW14,MaKhuyenMai!$B$4:$L$18,3,FALSE)="x",VLOOKUP(FW14,MaKhuyenMai!$B$4:$L$18,11,FALSE)="x"),VLOOKUP(FW14,MaKhuyenMai!$B$4:$H$5001,7,FALSE)*FU14,0)))</f>
        <v>0</v>
      </c>
      <c r="FW14" s="20"/>
      <c r="FX14" s="68"/>
      <c r="FY14" s="16"/>
      <c r="FZ14" s="16">
        <v>12</v>
      </c>
      <c r="GA14" s="18"/>
      <c r="GB14" s="18"/>
      <c r="GC14" s="18"/>
      <c r="GD14" s="19">
        <f>IF(ISBLANK(GA14),0,IF(ISERROR(VLOOKUP(GA14,Menu!$A$3:$L$5000,10,FALSE)),0,IF(GB14="M",VLOOKUP(GA14,Menu!$A$3:$L$57,10,FALSE)*GC14,VLOOKUP(GA14,Menu!$A$3:$L$57,12,FALSE)*GC14)))</f>
        <v>0</v>
      </c>
      <c r="GE14" s="19">
        <f>-IF(ISBLANK(GF14),0,IF(ISERROR(VLOOKUP(GF14,MaKhuyenMai!$B$4:$H$5001,7,FALSE)),0,IF(AND(VLOOKUP(GF14,MaKhuyenMai!$B$4:$K$5001,8,FALSE)&lt;=$F$24,VLOOKUP(GF14,MaKhuyenMai!$B$4:$L$18,3,FALSE)="x",VLOOKUP(GF14,MaKhuyenMai!$B$4:$L$18,11,FALSE)="x"),VLOOKUP(GF14,MaKhuyenMai!$B$4:$H$5001,7,FALSE)*GD14,0)))</f>
        <v>0</v>
      </c>
      <c r="GF14" s="20"/>
      <c r="GG14" s="68"/>
      <c r="GH14" s="16"/>
      <c r="GI14" s="16">
        <v>12</v>
      </c>
      <c r="GJ14" s="18"/>
      <c r="GK14" s="18"/>
      <c r="GL14" s="18"/>
      <c r="GM14" s="19">
        <f>IF(ISBLANK(GJ14),0,IF(ISERROR(VLOOKUP(GJ14,Menu!$A$3:$L$5000,10,FALSE)),0,IF(GK14="M",VLOOKUP(GJ14,Menu!$A$3:$L$57,10,FALSE)*GL14,VLOOKUP(GJ14,Menu!$A$3:$L$57,12,FALSE)*GL14)))</f>
        <v>0</v>
      </c>
      <c r="GN14" s="19">
        <f>-IF(ISBLANK(GO14),0,IF(ISERROR(VLOOKUP(GO14,MaKhuyenMai!$B$4:$H$5001,7,FALSE)),0,IF(AND(VLOOKUP(GO14,MaKhuyenMai!$B$4:$K$5001,8,FALSE)&lt;=$F$24,VLOOKUP(GO14,MaKhuyenMai!$B$4:$L$18,3,FALSE)="x",VLOOKUP(GO14,MaKhuyenMai!$B$4:$L$18,11,FALSE)="x"),VLOOKUP(GO14,MaKhuyenMai!$B$4:$H$5001,7,FALSE)*GM14,0)))</f>
        <v>0</v>
      </c>
      <c r="GO14" s="20"/>
      <c r="GP14" s="68"/>
      <c r="GQ14" s="16"/>
      <c r="GR14" s="16">
        <v>12</v>
      </c>
      <c r="GS14" s="22" t="s">
        <v>123</v>
      </c>
      <c r="GT14" s="18" t="s">
        <v>200</v>
      </c>
      <c r="GU14" s="18">
        <v>1</v>
      </c>
      <c r="GV14" s="19">
        <f>IF(ISBLANK(GS14),0,IF(ISERROR(VLOOKUP(GS14,Menu!$A$3:$L$5000,10,FALSE)),0,IF(GT14="M",VLOOKUP(GS14,Menu!$A$3:$L$57,10,FALSE)*GU14,VLOOKUP(GS14,Menu!$A$3:$L$57,12,FALSE)*GU14)))</f>
        <v>35000</v>
      </c>
      <c r="GW14" s="19">
        <f>-IF(ISBLANK(GX14),0,IF(ISERROR(VLOOKUP(GX14,MaKhuyenMai!$B$4:$H$5001,7,FALSE)),0,IF(AND(VLOOKUP(GX14,MaKhuyenMai!$B$4:$K$5001,8,FALSE)&lt;=$F$24,VLOOKUP(GX14,MaKhuyenMai!$B$4:$L$18,3,FALSE)="x",VLOOKUP(GX14,MaKhuyenMai!$B$4:$L$18,11,FALSE)="x"),VLOOKUP(GX14,MaKhuyenMai!$B$4:$H$5001,7,FALSE)*GV14,0)))</f>
        <v>0</v>
      </c>
      <c r="GX14" s="20"/>
      <c r="GY14" s="68"/>
      <c r="GZ14" s="16"/>
      <c r="HA14" s="16">
        <v>12</v>
      </c>
      <c r="HB14" s="18"/>
      <c r="HC14" s="18"/>
      <c r="HD14" s="18"/>
      <c r="HE14" s="19">
        <f>IF(ISBLANK(HB14),0,IF(ISERROR(VLOOKUP(HB14,Menu!$A$3:$L$5000,10,FALSE)),0,IF(HC14="M",VLOOKUP(HB14,Menu!$A$3:$L$57,10,FALSE)*HD14,VLOOKUP(HB14,Menu!$A$3:$L$57,12,FALSE)*HD14)))</f>
        <v>0</v>
      </c>
      <c r="HF14" s="19">
        <f>-IF(ISBLANK(HG14),0,IF(ISERROR(VLOOKUP(HG14,MaKhuyenMai!$B$4:$H$5001,7,FALSE)),0,IF(AND(VLOOKUP(HG14,MaKhuyenMai!$B$4:$K$5001,8,FALSE)&lt;=$F$24,VLOOKUP(HG14,MaKhuyenMai!$B$4:$L$18,3,FALSE)="x",VLOOKUP(HG14,MaKhuyenMai!$B$4:$L$18,11,FALSE)="x"),VLOOKUP(HG14,MaKhuyenMai!$B$4:$H$5001,7,FALSE)*HE14,0)))</f>
        <v>0</v>
      </c>
      <c r="HG14" s="20"/>
      <c r="HH14" s="68"/>
      <c r="HI14" s="16"/>
      <c r="HJ14" s="16">
        <v>12</v>
      </c>
      <c r="HK14" s="18"/>
      <c r="HL14" s="18"/>
      <c r="HM14" s="18"/>
      <c r="HN14" s="19">
        <f>IF(ISBLANK(HK14),0,IF(ISERROR(VLOOKUP(HK14,Menu!$A$3:$L$5000,10,FALSE)),0,IF(HL14="M",VLOOKUP(HK14,Menu!$A$3:$L$57,10,FALSE)*HM14,VLOOKUP(HK14,Menu!$A$3:$L$57,12,FALSE)*HM14)))</f>
        <v>0</v>
      </c>
      <c r="HO14" s="19">
        <f>-IF(ISBLANK(HP14),0,IF(ISERROR(VLOOKUP(HP14,MaKhuyenMai!$B$4:$H$5001,7,FALSE)),0,IF(AND(VLOOKUP(HP14,MaKhuyenMai!$B$4:$K$5001,8,FALSE)&lt;=$F$24,VLOOKUP(HP14,MaKhuyenMai!$B$4:$L$18,3,FALSE)="x",VLOOKUP(HP14,MaKhuyenMai!$B$4:$L$18,11,FALSE)="x"),VLOOKUP(HP14,MaKhuyenMai!$B$4:$H$5001,7,FALSE)*HN14,0)))</f>
        <v>0</v>
      </c>
      <c r="HP14" s="20"/>
      <c r="HQ14" s="68"/>
      <c r="HR14" s="16"/>
      <c r="HS14" s="16">
        <v>12</v>
      </c>
      <c r="HT14" s="18"/>
      <c r="HU14" s="18"/>
      <c r="HV14" s="18"/>
      <c r="HW14" s="19">
        <f>IF(ISBLANK(HT14),0,IF(ISERROR(VLOOKUP(HT14,Menu!$A$3:$L$5000,10,FALSE)),0,IF(HU14="M",VLOOKUP(HT14,Menu!$A$3:$L$57,10,FALSE)*HV14,VLOOKUP(HT14,Menu!$A$3:$L$57,12,FALSE)*HV14)))</f>
        <v>0</v>
      </c>
      <c r="HX14" s="19">
        <f>-IF(ISBLANK(HY14),0,IF(ISERROR(VLOOKUP(HY14,MaKhuyenMai!$B$4:$H$5001,7,FALSE)),0,IF(AND(VLOOKUP(HY14,MaKhuyenMai!$B$4:$K$5001,8,FALSE)&lt;=$F$24,VLOOKUP(HY14,MaKhuyenMai!$B$4:$L$18,3,FALSE)="x",VLOOKUP(HY14,MaKhuyenMai!$B$4:$L$18,11,FALSE)="x"),VLOOKUP(HY14,MaKhuyenMai!$B$4:$H$5001,7,FALSE)*HW14,0)))</f>
        <v>0</v>
      </c>
      <c r="HY14" s="20"/>
      <c r="HZ14" s="68"/>
      <c r="IA14" s="16"/>
      <c r="IB14" s="16">
        <v>12</v>
      </c>
      <c r="IC14" s="18"/>
      <c r="ID14" s="18"/>
      <c r="IE14" s="18"/>
      <c r="IF14" s="19">
        <f>IF(ISBLANK(IC14),0,IF(ISERROR(VLOOKUP(IC14,Menu!$A$3:$L$5000,10,FALSE)),0,IF(ID14="M",VLOOKUP(IC14,Menu!$A$3:$L$57,10,FALSE)*IE14,VLOOKUP(IC14,Menu!$A$3:$L$57,12,FALSE)*IE14)))</f>
        <v>0</v>
      </c>
      <c r="IG14" s="19">
        <f>-IF(ISBLANK(IH14),0,IF(ISERROR(VLOOKUP(IH14,MaKhuyenMai!$B$4:$H$5001,7,FALSE)),0,IF(AND(VLOOKUP(IH14,MaKhuyenMai!$B$4:$K$5001,8,FALSE)&lt;=$F$24,VLOOKUP(IH14,MaKhuyenMai!$B$4:$L$18,3,FALSE)="x",VLOOKUP(IH14,MaKhuyenMai!$B$4:$L$18,11,FALSE)="x"),VLOOKUP(IH14,MaKhuyenMai!$B$4:$H$5001,7,FALSE)*IF14,0)))</f>
        <v>0</v>
      </c>
      <c r="IH14" s="20"/>
      <c r="II14" s="68"/>
      <c r="IJ14" s="16"/>
      <c r="IK14" s="16">
        <v>12</v>
      </c>
      <c r="IL14" s="18"/>
      <c r="IM14" s="18"/>
      <c r="IN14" s="18"/>
      <c r="IO14" s="19">
        <f>IF(ISBLANK(IL14),0,IF(ISERROR(VLOOKUP(IL14,Menu!$A$3:$L$5000,10,FALSE)),0,IF(IM14="M",VLOOKUP(IL14,Menu!$A$3:$L$57,10,FALSE)*IN14,VLOOKUP(IL14,Menu!$A$3:$L$57,12,FALSE)*IN14)))</f>
        <v>0</v>
      </c>
      <c r="IP14" s="19">
        <f>-IF(ISBLANK(IQ14),0,IF(ISERROR(VLOOKUP(IQ14,MaKhuyenMai!$B$4:$H$5001,7,FALSE)),0,IF(AND(VLOOKUP(IQ14,MaKhuyenMai!$B$4:$K$5001,8,FALSE)&lt;=$F$24,VLOOKUP(IQ14,MaKhuyenMai!$B$4:$L$18,3,FALSE)="x",VLOOKUP(IQ14,MaKhuyenMai!$B$4:$L$18,11,FALSE)="x"),VLOOKUP(IQ14,MaKhuyenMai!$B$4:$H$5001,7,FALSE)*IO14,0)))</f>
        <v>0</v>
      </c>
      <c r="IQ14" s="20"/>
      <c r="IR14" s="68"/>
      <c r="IS14" s="16"/>
      <c r="IT14" s="16">
        <v>12</v>
      </c>
      <c r="IU14" s="18"/>
      <c r="IV14" s="18"/>
    </row>
    <row r="15" spans="1:256">
      <c r="A15" s="16"/>
      <c r="B15" s="17">
        <v>13</v>
      </c>
      <c r="C15" s="18"/>
      <c r="D15" s="18"/>
      <c r="E15" s="18"/>
      <c r="F15" s="19">
        <f>IF(ISBLANK(C15),0,IF(ISERROR(VLOOKUP(C15,Menu!$A$3:$L$5000,10,FALSE)),0,IF(D15="M",VLOOKUP(C15,Menu!$A$3:$L$57,10,FALSE)*E15,VLOOKUP(C15,Menu!$A$3:$L$57,12,FALSE)*E15)))</f>
        <v>0</v>
      </c>
      <c r="G15" s="19">
        <f>-IF(ISBLANK(H15),0,IF(ISERROR(VLOOKUP(H15,MaKhuyenMai!$B$4:$H$5001,7,FALSE)),0,IF(AND(VLOOKUP(H15,MaKhuyenMai!$B$4:$K$5001,8,FALSE)&lt;=$F$24,VLOOKUP(H15,MaKhuyenMai!$B$4:$L$18,3,FALSE)="x",VLOOKUP(H15,MaKhuyenMai!$B$4:$L$18,11,FALSE)="x"),VLOOKUP(H15,MaKhuyenMai!$B$4:$H$5001,7,FALSE)*F15,0)))</f>
        <v>0</v>
      </c>
      <c r="H15" s="20"/>
      <c r="I15" s="68"/>
      <c r="J15" s="16"/>
      <c r="K15" s="17">
        <v>13</v>
      </c>
      <c r="L15" s="18"/>
      <c r="M15" s="18"/>
      <c r="N15" s="18"/>
      <c r="O15" s="19">
        <f>IF(ISBLANK(L15),0,IF(ISERROR(VLOOKUP(L15,Menu!$A$3:$L$5000,10,FALSE)),0,IF(M15="M",VLOOKUP(L15,Menu!$A$3:$L$57,10,FALSE)*N15,VLOOKUP(L15,Menu!$A$3:$L$57,12,FALSE)*N15)))</f>
        <v>0</v>
      </c>
      <c r="P15" s="19">
        <f>-IF(ISBLANK(Q15),0,IF(ISERROR(VLOOKUP(Q15,MaKhuyenMai!$B$4:$H$5001,7,FALSE)),0,IF(AND(VLOOKUP(Q15,MaKhuyenMai!$B$4:$K$5001,8,FALSE)&lt;=$F$24,VLOOKUP(Q15,MaKhuyenMai!$B$4:$L$18,3,FALSE)="x",VLOOKUP(Q15,MaKhuyenMai!$B$4:$L$18,11,FALSE)="x"),VLOOKUP(Q15,MaKhuyenMai!$B$4:$H$5001,7,FALSE)*O15,0)))</f>
        <v>0</v>
      </c>
      <c r="Q15" s="20"/>
      <c r="R15" s="68"/>
      <c r="S15" s="16"/>
      <c r="T15" s="17">
        <v>13</v>
      </c>
      <c r="U15" s="18"/>
      <c r="V15" s="18"/>
      <c r="W15" s="18"/>
      <c r="X15" s="19">
        <f>IF(ISBLANK(U15),0,IF(ISERROR(VLOOKUP(U15,Menu!$A$3:$L$5000,10,FALSE)),0,IF(V15="M",VLOOKUP(U15,Menu!$A$3:$L$57,10,FALSE)*W15,VLOOKUP(U15,Menu!$A$3:$L$57,12,FALSE)*W15)))</f>
        <v>0</v>
      </c>
      <c r="Y15" s="19">
        <f>-IF(ISBLANK(Z15),0,IF(ISERROR(VLOOKUP(Z15,MaKhuyenMai!$B$4:$H$5001,7,FALSE)),0,IF(AND(VLOOKUP(Z15,MaKhuyenMai!$B$4:$K$5001,8,FALSE)&lt;=$F$24,VLOOKUP(Z15,MaKhuyenMai!$B$4:$L$18,3,FALSE)="x",VLOOKUP(Z15,MaKhuyenMai!$B$4:$L$18,11,FALSE)="x"),VLOOKUP(Z15,MaKhuyenMai!$B$4:$H$5001,7,FALSE)*X15,0)))</f>
        <v>0</v>
      </c>
      <c r="Z15" s="20"/>
      <c r="AA15" s="68"/>
      <c r="AB15" s="16"/>
      <c r="AC15" s="17">
        <v>13</v>
      </c>
      <c r="AD15" s="18"/>
      <c r="AE15" s="18"/>
      <c r="AF15" s="18"/>
      <c r="AG15" s="19">
        <f>IF(ISBLANK(AD15),0,IF(ISERROR(VLOOKUP(AD15,Menu!$A$3:$L$5000,10,FALSE)),0,IF(AE15="M",VLOOKUP(AD15,Menu!$A$3:$L$57,10,FALSE)*AF15,VLOOKUP(AD15,Menu!$A$3:$L$57,12,FALSE)*AF15)))</f>
        <v>0</v>
      </c>
      <c r="AH15" s="19">
        <f>-IF(ISBLANK(AI15),0,IF(ISERROR(VLOOKUP(AI15,MaKhuyenMai!$B$4:$H$5001,7,FALSE)),0,IF(AND(VLOOKUP(AI15,MaKhuyenMai!$B$4:$K$5001,8,FALSE)&lt;=$F$24,VLOOKUP(AI15,MaKhuyenMai!$B$4:$L$18,3,FALSE)="x",VLOOKUP(AI15,MaKhuyenMai!$B$4:$L$18,11,FALSE)="x"),VLOOKUP(AI15,MaKhuyenMai!$B$4:$H$5001,7,FALSE)*AG15,0)))</f>
        <v>0</v>
      </c>
      <c r="AI15" s="20"/>
      <c r="AJ15" s="68"/>
      <c r="AK15" s="16"/>
      <c r="AL15" s="17">
        <v>13</v>
      </c>
      <c r="AM15" s="18"/>
      <c r="AN15" s="18"/>
      <c r="AO15" s="18"/>
      <c r="AP15" s="19">
        <f>IF(ISBLANK(AM15),0,IF(ISERROR(VLOOKUP(AM15,Menu!$A$3:$L$5000,10,FALSE)),0,IF(AN15="M",VLOOKUP(AM15,Menu!$A$3:$L$57,10,FALSE)*AO15,VLOOKUP(AM15,Menu!$A$3:$L$57,12,FALSE)*AO15)))</f>
        <v>0</v>
      </c>
      <c r="AQ15" s="19">
        <f>-IF(ISBLANK(AR15),0,IF(ISERROR(VLOOKUP(AR15,MaKhuyenMai!$B$4:$H$5001,7,FALSE)),0,IF(AND(VLOOKUP(AR15,MaKhuyenMai!$B$4:$K$5001,8,FALSE)&lt;=$F$24,VLOOKUP(AR15,MaKhuyenMai!$B$4:$L$18,3,FALSE)="x",VLOOKUP(AR15,MaKhuyenMai!$B$4:$L$18,11,FALSE)="x"),VLOOKUP(AR15,MaKhuyenMai!$B$4:$H$5001,7,FALSE)*AP15,0)))</f>
        <v>0</v>
      </c>
      <c r="AR15" s="20"/>
      <c r="AS15" s="68"/>
      <c r="AT15" s="16"/>
      <c r="AU15" s="17">
        <v>13</v>
      </c>
      <c r="AV15" s="18"/>
      <c r="AW15" s="18"/>
      <c r="AX15" s="18"/>
      <c r="AY15" s="19">
        <f>IF(ISBLANK(AV15),0,IF(ISERROR(VLOOKUP(AV15,Menu!$A$3:$L$5000,10,FALSE)),0,IF(AW15="M",VLOOKUP(AV15,Menu!$A$3:$L$57,10,FALSE)*AX15,VLOOKUP(AV15,Menu!$A$3:$L$57,12,FALSE)*AX15)))</f>
        <v>0</v>
      </c>
      <c r="AZ15" s="19">
        <f>-IF(ISBLANK(BA15),0,IF(ISERROR(VLOOKUP(BA15,MaKhuyenMai!$B$4:$H$5001,7,FALSE)),0,IF(AND(VLOOKUP(BA15,MaKhuyenMai!$B$4:$K$5001,8,FALSE)&lt;=$F$24,VLOOKUP(BA15,MaKhuyenMai!$B$4:$L$18,3,FALSE)="x",VLOOKUP(BA15,MaKhuyenMai!$B$4:$L$18,11,FALSE)="x"),VLOOKUP(BA15,MaKhuyenMai!$B$4:$H$5001,7,FALSE)*AY15,0)))</f>
        <v>0</v>
      </c>
      <c r="BA15" s="20"/>
      <c r="BB15" s="68"/>
      <c r="BC15" s="16"/>
      <c r="BD15" s="17">
        <v>13</v>
      </c>
      <c r="BE15" s="18"/>
      <c r="BF15" s="18"/>
      <c r="BG15" s="18"/>
      <c r="BH15" s="19">
        <f>IF(ISBLANK(BE15),0,IF(ISERROR(VLOOKUP(BE15,Menu!$A$3:$L$5000,10,FALSE)),0,IF(BF15="M",VLOOKUP(BE15,Menu!$A$3:$L$57,10,FALSE)*BG15,VLOOKUP(BE15,Menu!$A$3:$L$57,12,FALSE)*BG15)))</f>
        <v>0</v>
      </c>
      <c r="BI15" s="19">
        <f>-IF(ISBLANK(BJ15),0,IF(ISERROR(VLOOKUP(BJ15,MaKhuyenMai!$B$4:$H$5001,7,FALSE)),0,IF(AND(VLOOKUP(BJ15,MaKhuyenMai!$B$4:$K$5001,8,FALSE)&lt;=$F$24,VLOOKUP(BJ15,MaKhuyenMai!$B$4:$L$18,3,FALSE)="x",VLOOKUP(BJ15,MaKhuyenMai!$B$4:$L$18,11,FALSE)="x"),VLOOKUP(BJ15,MaKhuyenMai!$B$4:$H$5001,7,FALSE)*BH15,0)))</f>
        <v>0</v>
      </c>
      <c r="BJ15" s="20"/>
      <c r="BK15" s="68"/>
      <c r="BL15" s="16"/>
      <c r="BM15" s="17">
        <v>13</v>
      </c>
      <c r="BN15" s="22" t="s">
        <v>164</v>
      </c>
      <c r="BO15" s="18" t="s">
        <v>200</v>
      </c>
      <c r="BP15" s="18">
        <v>3</v>
      </c>
      <c r="BQ15" s="19">
        <f>IF(ISBLANK(BN15),0,IF(ISERROR(VLOOKUP(BN15,Menu!$A$3:$L$5000,10,FALSE)),0,IF(BO15="M",VLOOKUP(BN15,Menu!$A$3:$L$57,10,FALSE)*BP15,VLOOKUP(BN15,Menu!$A$3:$L$57,12,FALSE)*BP15)))</f>
        <v>186000</v>
      </c>
      <c r="BR15" s="19">
        <f>-IF(ISBLANK(BS15),0,IF(ISERROR(VLOOKUP(BS15,MaKhuyenMai!$B$4:$H$5001,7,FALSE)),0,IF(AND(VLOOKUP(BS15,MaKhuyenMai!$B$4:$K$5001,8,FALSE)&lt;=$F$24,VLOOKUP(BS15,MaKhuyenMai!$B$4:$L$18,3,FALSE)="x",VLOOKUP(BS15,MaKhuyenMai!$B$4:$L$18,11,FALSE)="x"),VLOOKUP(BS15,MaKhuyenMai!$B$4:$H$5001,7,FALSE)*BQ15,0)))</f>
        <v>-18600</v>
      </c>
      <c r="BS15" s="20" t="s">
        <v>18</v>
      </c>
      <c r="BT15" s="68"/>
      <c r="BU15" s="16"/>
      <c r="BV15" s="17">
        <v>13</v>
      </c>
      <c r="BW15" s="18"/>
      <c r="BX15" s="18"/>
      <c r="BY15" s="18"/>
      <c r="BZ15" s="19">
        <f>IF(ISBLANK(BW15),0,IF(ISERROR(VLOOKUP(BW15,Menu!$A$3:$L$5000,10,FALSE)),0,IF(BX15="M",VLOOKUP(BW15,Menu!$A$3:$L$57,10,FALSE)*BY15,VLOOKUP(BW15,Menu!$A$3:$L$57,12,FALSE)*BY15)))</f>
        <v>0</v>
      </c>
      <c r="CA15" s="19">
        <f>-IF(ISBLANK(CB15),0,IF(ISERROR(VLOOKUP(CB15,MaKhuyenMai!$B$4:$H$5001,7,FALSE)),0,IF(AND(VLOOKUP(CB15,MaKhuyenMai!$B$4:$K$5001,8,FALSE)&lt;=$F$24,VLOOKUP(CB15,MaKhuyenMai!$B$4:$L$18,3,FALSE)="x",VLOOKUP(CB15,MaKhuyenMai!$B$4:$L$18,11,FALSE)="x"),VLOOKUP(CB15,MaKhuyenMai!$B$4:$H$5001,7,FALSE)*BZ15,0)))</f>
        <v>0</v>
      </c>
      <c r="CB15" s="20"/>
      <c r="CC15" s="68"/>
      <c r="CD15" s="16"/>
      <c r="CE15" s="17">
        <v>13</v>
      </c>
      <c r="CF15" s="18"/>
      <c r="CG15" s="18"/>
      <c r="CH15" s="18"/>
      <c r="CI15" s="19">
        <f>IF(ISBLANK(CF15),0,IF(ISERROR(VLOOKUP(CF15,Menu!$A$3:$L$5000,10,FALSE)),0,IF(CG15="M",VLOOKUP(CF15,Menu!$A$3:$L$57,10,FALSE)*CH15,VLOOKUP(CF15,Menu!$A$3:$L$57,12,FALSE)*CH15)))</f>
        <v>0</v>
      </c>
      <c r="CJ15" s="19">
        <f>-IF(ISBLANK(CK15),0,IF(ISERROR(VLOOKUP(CK15,MaKhuyenMai!$B$4:$H$5001,7,FALSE)),0,IF(AND(VLOOKUP(CK15,MaKhuyenMai!$B$4:$K$5001,8,FALSE)&lt;=$F$24,VLOOKUP(CK15,MaKhuyenMai!$B$4:$L$18,3,FALSE)="x",VLOOKUP(CK15,MaKhuyenMai!$B$4:$L$18,11,FALSE)="x"),VLOOKUP(CK15,MaKhuyenMai!$B$4:$H$5001,7,FALSE)*CI15,0)))</f>
        <v>0</v>
      </c>
      <c r="CK15" s="20"/>
      <c r="CL15" s="68"/>
      <c r="CM15" s="16"/>
      <c r="CN15" s="17">
        <v>13</v>
      </c>
      <c r="CO15" s="18"/>
      <c r="CP15" s="18"/>
      <c r="CQ15" s="18"/>
      <c r="CR15" s="19">
        <f>IF(ISBLANK(CO15),0,IF(ISERROR(VLOOKUP(CO15,Menu!$A$3:$L$5000,10,FALSE)),0,IF(CP15="M",VLOOKUP(CO15,Menu!$A$3:$L$57,10,FALSE)*CQ15,VLOOKUP(CO15,Menu!$A$3:$L$57,12,FALSE)*CQ15)))</f>
        <v>0</v>
      </c>
      <c r="CS15" s="19">
        <f>-IF(ISBLANK(CT15),0,IF(ISERROR(VLOOKUP(CT15,MaKhuyenMai!$B$4:$H$5001,7,FALSE)),0,IF(AND(VLOOKUP(CT15,MaKhuyenMai!$B$4:$K$5001,8,FALSE)&lt;=$F$24,VLOOKUP(CT15,MaKhuyenMai!$B$4:$L$18,3,FALSE)="x",VLOOKUP(CT15,MaKhuyenMai!$B$4:$L$18,11,FALSE)="x"),VLOOKUP(CT15,MaKhuyenMai!$B$4:$H$5001,7,FALSE)*CR15,0)))</f>
        <v>0</v>
      </c>
      <c r="CT15" s="20"/>
      <c r="CU15" s="68"/>
      <c r="CV15" s="16"/>
      <c r="CW15" s="17">
        <v>13</v>
      </c>
      <c r="CX15" s="18"/>
      <c r="CY15" s="18"/>
      <c r="CZ15" s="18"/>
      <c r="DA15" s="19">
        <f>IF(ISBLANK(CX15),0,IF(ISERROR(VLOOKUP(CX15,Menu!$A$3:$L$5000,10,FALSE)),0,IF(CY15="M",VLOOKUP(CX15,Menu!$A$3:$L$57,10,FALSE)*CZ15,VLOOKUP(CX15,Menu!$A$3:$L$57,12,FALSE)*CZ15)))</f>
        <v>0</v>
      </c>
      <c r="DB15" s="19">
        <f>-IF(ISBLANK(DC15),0,IF(ISERROR(VLOOKUP(DC15,MaKhuyenMai!$B$4:$H$5001,7,FALSE)),0,IF(AND(VLOOKUP(DC15,MaKhuyenMai!$B$4:$K$5001,8,FALSE)&lt;=$F$24,VLOOKUP(DC15,MaKhuyenMai!$B$4:$L$18,3,FALSE)="x",VLOOKUP(DC15,MaKhuyenMai!$B$4:$L$18,11,FALSE)="x"),VLOOKUP(DC15,MaKhuyenMai!$B$4:$H$5001,7,FALSE)*DA15,0)))</f>
        <v>0</v>
      </c>
      <c r="DC15" s="20"/>
      <c r="DD15" s="68"/>
      <c r="DE15" s="16"/>
      <c r="DF15" s="17">
        <v>13</v>
      </c>
      <c r="DG15" s="18"/>
      <c r="DH15" s="18"/>
      <c r="DI15" s="18"/>
      <c r="DJ15" s="19">
        <f>IF(ISBLANK(DG15),0,IF(ISERROR(VLOOKUP(DG15,Menu!$A$3:$L$5000,10,FALSE)),0,IF(DH15="M",VLOOKUP(DG15,Menu!$A$3:$L$57,10,FALSE)*DI15,VLOOKUP(DG15,Menu!$A$3:$L$57,12,FALSE)*DI15)))</f>
        <v>0</v>
      </c>
      <c r="DK15" s="19">
        <f>-IF(ISBLANK(DL15),0,IF(ISERROR(VLOOKUP(DL15,MaKhuyenMai!$B$4:$H$5001,7,FALSE)),0,IF(AND(VLOOKUP(DL15,MaKhuyenMai!$B$4:$K$5001,8,FALSE)&lt;=$F$24,VLOOKUP(DL15,MaKhuyenMai!$B$4:$L$18,3,FALSE)="x",VLOOKUP(DL15,MaKhuyenMai!$B$4:$L$18,11,FALSE)="x"),VLOOKUP(DL15,MaKhuyenMai!$B$4:$H$5001,7,FALSE)*DJ15,0)))</f>
        <v>0</v>
      </c>
      <c r="DL15" s="20"/>
      <c r="DM15" s="68"/>
      <c r="DN15" s="16"/>
      <c r="DO15" s="17">
        <v>13</v>
      </c>
      <c r="DP15" s="18"/>
      <c r="DQ15" s="18"/>
      <c r="DR15" s="18"/>
      <c r="DS15" s="19">
        <f>IF(ISBLANK(DP15),0,IF(ISERROR(VLOOKUP(DP15,Menu!$A$3:$L$5000,10,FALSE)),0,IF(DQ15="M",VLOOKUP(DP15,Menu!$A$3:$L$57,10,FALSE)*DR15,VLOOKUP(DP15,Menu!$A$3:$L$57,12,FALSE)*DR15)))</f>
        <v>0</v>
      </c>
      <c r="DT15" s="19">
        <f>-IF(ISBLANK(DU15),0,IF(ISERROR(VLOOKUP(DU15,MaKhuyenMai!$B$4:$H$5001,7,FALSE)),0,IF(AND(VLOOKUP(DU15,MaKhuyenMai!$B$4:$K$5001,8,FALSE)&lt;=$F$24,VLOOKUP(DU15,MaKhuyenMai!$B$4:$L$18,3,FALSE)="x",VLOOKUP(DU15,MaKhuyenMai!$B$4:$L$18,11,FALSE)="x"),VLOOKUP(DU15,MaKhuyenMai!$B$4:$H$5001,7,FALSE)*DS15,0)))</f>
        <v>0</v>
      </c>
      <c r="DU15" s="20"/>
      <c r="DV15" s="68"/>
      <c r="DW15" s="16"/>
      <c r="DX15" s="17">
        <v>13</v>
      </c>
      <c r="DY15" s="18"/>
      <c r="DZ15" s="18"/>
      <c r="EA15" s="18"/>
      <c r="EB15" s="19">
        <f>IF(ISBLANK(DY15),0,IF(ISERROR(VLOOKUP(DY15,Menu!$A$3:$L$5000,10,FALSE)),0,IF(DZ15="M",VLOOKUP(DY15,Menu!$A$3:$L$57,10,FALSE)*EA15,VLOOKUP(DY15,Menu!$A$3:$L$57,12,FALSE)*EA15)))</f>
        <v>0</v>
      </c>
      <c r="EC15" s="19">
        <f>-IF(ISBLANK(ED15),0,IF(ISERROR(VLOOKUP(ED15,MaKhuyenMai!$B$4:$H$5001,7,FALSE)),0,IF(AND(VLOOKUP(ED15,MaKhuyenMai!$B$4:$K$5001,8,FALSE)&lt;=$F$24,VLOOKUP(ED15,MaKhuyenMai!$B$4:$L$18,3,FALSE)="x",VLOOKUP(ED15,MaKhuyenMai!$B$4:$L$18,11,FALSE)="x"),VLOOKUP(ED15,MaKhuyenMai!$B$4:$H$5001,7,FALSE)*EB15,0)))</f>
        <v>0</v>
      </c>
      <c r="ED15" s="20"/>
      <c r="EE15" s="68"/>
      <c r="EF15" s="16"/>
      <c r="EG15" s="17">
        <v>13</v>
      </c>
      <c r="EH15" s="18"/>
      <c r="EI15" s="18"/>
      <c r="EJ15" s="18"/>
      <c r="EK15" s="19">
        <f>IF(ISBLANK(EH15),0,IF(ISERROR(VLOOKUP(EH15,Menu!$A$3:$L$5000,10,FALSE)),0,IF(EI15="M",VLOOKUP(EH15,Menu!$A$3:$L$57,10,FALSE)*EJ15,VLOOKUP(EH15,Menu!$A$3:$L$57,12,FALSE)*EJ15)))</f>
        <v>0</v>
      </c>
      <c r="EL15" s="19">
        <f>-IF(ISBLANK(EM15),0,IF(ISERROR(VLOOKUP(EM15,MaKhuyenMai!$B$4:$H$5001,7,FALSE)),0,IF(AND(VLOOKUP(EM15,MaKhuyenMai!$B$4:$K$5001,8,FALSE)&lt;=$F$24,VLOOKUP(EM15,MaKhuyenMai!$B$4:$L$18,3,FALSE)="x",VLOOKUP(EM15,MaKhuyenMai!$B$4:$L$18,11,FALSE)="x"),VLOOKUP(EM15,MaKhuyenMai!$B$4:$H$5001,7,FALSE)*EK15,0)))</f>
        <v>0</v>
      </c>
      <c r="EM15" s="20"/>
      <c r="EN15" s="68"/>
      <c r="EO15" s="16"/>
      <c r="EP15" s="17">
        <v>13</v>
      </c>
      <c r="EQ15" s="18"/>
      <c r="ER15" s="18"/>
      <c r="ES15" s="18"/>
      <c r="ET15" s="19">
        <f>IF(ISBLANK(EQ15),0,IF(ISERROR(VLOOKUP(EQ15,Menu!$A$3:$L$5000,10,FALSE)),0,IF(ER15="M",VLOOKUP(EQ15,Menu!$A$3:$L$57,10,FALSE)*ES15,VLOOKUP(EQ15,Menu!$A$3:$L$57,12,FALSE)*ES15)))</f>
        <v>0</v>
      </c>
      <c r="EU15" s="19">
        <f>-IF(ISBLANK(EV15),0,IF(ISERROR(VLOOKUP(EV15,MaKhuyenMai!$B$4:$H$5001,7,FALSE)),0,IF(AND(VLOOKUP(EV15,MaKhuyenMai!$B$4:$K$5001,8,FALSE)&lt;=$F$24,VLOOKUP(EV15,MaKhuyenMai!$B$4:$L$18,3,FALSE)="x",VLOOKUP(EV15,MaKhuyenMai!$B$4:$L$18,11,FALSE)="x"),VLOOKUP(EV15,MaKhuyenMai!$B$4:$H$5001,7,FALSE)*ET15,0)))</f>
        <v>0</v>
      </c>
      <c r="EV15" s="20"/>
      <c r="EW15" s="68"/>
      <c r="EX15" s="16"/>
      <c r="EY15" s="17">
        <v>13</v>
      </c>
      <c r="EZ15" s="18"/>
      <c r="FA15" s="18"/>
      <c r="FB15" s="18"/>
      <c r="FC15" s="19">
        <f>IF(ISBLANK(EZ15),0,IF(ISERROR(VLOOKUP(EZ15,Menu!$A$3:$L$5000,10,FALSE)),0,IF(FA15="M",VLOOKUP(EZ15,Menu!$A$3:$L$57,10,FALSE)*FB15,VLOOKUP(EZ15,Menu!$A$3:$L$57,12,FALSE)*FB15)))</f>
        <v>0</v>
      </c>
      <c r="FD15" s="19">
        <f>-IF(ISBLANK(FE15),0,IF(ISERROR(VLOOKUP(FE15,MaKhuyenMai!$B$4:$H$5001,7,FALSE)),0,IF(AND(VLOOKUP(FE15,MaKhuyenMai!$B$4:$K$5001,8,FALSE)&lt;=$F$24,VLOOKUP(FE15,MaKhuyenMai!$B$4:$L$18,3,FALSE)="x",VLOOKUP(FE15,MaKhuyenMai!$B$4:$L$18,11,FALSE)="x"),VLOOKUP(FE15,MaKhuyenMai!$B$4:$H$5001,7,FALSE)*FC15,0)))</f>
        <v>0</v>
      </c>
      <c r="FE15" s="20"/>
      <c r="FF15" s="68"/>
      <c r="FG15" s="16"/>
      <c r="FH15" s="17">
        <v>13</v>
      </c>
      <c r="FI15" s="18"/>
      <c r="FJ15" s="18"/>
      <c r="FK15" s="18"/>
      <c r="FL15" s="19">
        <f>IF(ISBLANK(FI15),0,IF(ISERROR(VLOOKUP(FI15,Menu!$A$3:$L$5000,10,FALSE)),0,IF(FJ15="M",VLOOKUP(FI15,Menu!$A$3:$L$57,10,FALSE)*FK15,VLOOKUP(FI15,Menu!$A$3:$L$57,12,FALSE)*FK15)))</f>
        <v>0</v>
      </c>
      <c r="FM15" s="19">
        <f>-IF(ISBLANK(FN15),0,IF(ISERROR(VLOOKUP(FN15,MaKhuyenMai!$B$4:$H$5001,7,FALSE)),0,IF(AND(VLOOKUP(FN15,MaKhuyenMai!$B$4:$K$5001,8,FALSE)&lt;=$F$24,VLOOKUP(FN15,MaKhuyenMai!$B$4:$L$18,3,FALSE)="x",VLOOKUP(FN15,MaKhuyenMai!$B$4:$L$18,11,FALSE)="x"),VLOOKUP(FN15,MaKhuyenMai!$B$4:$H$5001,7,FALSE)*FL15,0)))</f>
        <v>0</v>
      </c>
      <c r="FN15" s="20"/>
      <c r="FO15" s="68"/>
      <c r="FP15" s="16"/>
      <c r="FQ15" s="17">
        <v>13</v>
      </c>
      <c r="FR15" s="18"/>
      <c r="FS15" s="18"/>
      <c r="FT15" s="18"/>
      <c r="FU15" s="19">
        <f>IF(ISBLANK(FR15),0,IF(ISERROR(VLOOKUP(FR15,Menu!$A$3:$L$5000,10,FALSE)),0,IF(FS15="M",VLOOKUP(FR15,Menu!$A$3:$L$57,10,FALSE)*FT15,VLOOKUP(FR15,Menu!$A$3:$L$57,12,FALSE)*FT15)))</f>
        <v>0</v>
      </c>
      <c r="FV15" s="19">
        <f>-IF(ISBLANK(FW15),0,IF(ISERROR(VLOOKUP(FW15,MaKhuyenMai!$B$4:$H$5001,7,FALSE)),0,IF(AND(VLOOKUP(FW15,MaKhuyenMai!$B$4:$K$5001,8,FALSE)&lt;=$F$24,VLOOKUP(FW15,MaKhuyenMai!$B$4:$L$18,3,FALSE)="x",VLOOKUP(FW15,MaKhuyenMai!$B$4:$L$18,11,FALSE)="x"),VLOOKUP(FW15,MaKhuyenMai!$B$4:$H$5001,7,FALSE)*FU15,0)))</f>
        <v>0</v>
      </c>
      <c r="FW15" s="20"/>
      <c r="FX15" s="68"/>
      <c r="FY15" s="16"/>
      <c r="FZ15" s="17">
        <v>13</v>
      </c>
      <c r="GA15" s="18"/>
      <c r="GB15" s="18"/>
      <c r="GC15" s="18"/>
      <c r="GD15" s="19">
        <f>IF(ISBLANK(GA15),0,IF(ISERROR(VLOOKUP(GA15,Menu!$A$3:$L$5000,10,FALSE)),0,IF(GB15="M",VLOOKUP(GA15,Menu!$A$3:$L$57,10,FALSE)*GC15,VLOOKUP(GA15,Menu!$A$3:$L$57,12,FALSE)*GC15)))</f>
        <v>0</v>
      </c>
      <c r="GE15" s="19">
        <f>-IF(ISBLANK(GF15),0,IF(ISERROR(VLOOKUP(GF15,MaKhuyenMai!$B$4:$H$5001,7,FALSE)),0,IF(AND(VLOOKUP(GF15,MaKhuyenMai!$B$4:$K$5001,8,FALSE)&lt;=$F$24,VLOOKUP(GF15,MaKhuyenMai!$B$4:$L$18,3,FALSE)="x",VLOOKUP(GF15,MaKhuyenMai!$B$4:$L$18,11,FALSE)="x"),VLOOKUP(GF15,MaKhuyenMai!$B$4:$H$5001,7,FALSE)*GD15,0)))</f>
        <v>0</v>
      </c>
      <c r="GF15" s="20"/>
      <c r="GG15" s="68"/>
      <c r="GH15" s="16"/>
      <c r="GI15" s="17">
        <v>13</v>
      </c>
      <c r="GJ15" s="18"/>
      <c r="GK15" s="18"/>
      <c r="GL15" s="18"/>
      <c r="GM15" s="19">
        <f>IF(ISBLANK(GJ15),0,IF(ISERROR(VLOOKUP(GJ15,Menu!$A$3:$L$5000,10,FALSE)),0,IF(GK15="M",VLOOKUP(GJ15,Menu!$A$3:$L$57,10,FALSE)*GL15,VLOOKUP(GJ15,Menu!$A$3:$L$57,12,FALSE)*GL15)))</f>
        <v>0</v>
      </c>
      <c r="GN15" s="19">
        <f>-IF(ISBLANK(GO15),0,IF(ISERROR(VLOOKUP(GO15,MaKhuyenMai!$B$4:$H$5001,7,FALSE)),0,IF(AND(VLOOKUP(GO15,MaKhuyenMai!$B$4:$K$5001,8,FALSE)&lt;=$F$24,VLOOKUP(GO15,MaKhuyenMai!$B$4:$L$18,3,FALSE)="x",VLOOKUP(GO15,MaKhuyenMai!$B$4:$L$18,11,FALSE)="x"),VLOOKUP(GO15,MaKhuyenMai!$B$4:$H$5001,7,FALSE)*GM15,0)))</f>
        <v>0</v>
      </c>
      <c r="GO15" s="20"/>
      <c r="GP15" s="68"/>
      <c r="GQ15" s="16"/>
      <c r="GR15" s="17">
        <v>13</v>
      </c>
      <c r="GS15" s="22" t="s">
        <v>164</v>
      </c>
      <c r="GT15" s="18" t="s">
        <v>200</v>
      </c>
      <c r="GU15" s="18">
        <v>3</v>
      </c>
      <c r="GV15" s="19">
        <f>IF(ISBLANK(GS15),0,IF(ISERROR(VLOOKUP(GS15,Menu!$A$3:$L$5000,10,FALSE)),0,IF(GT15="M",VLOOKUP(GS15,Menu!$A$3:$L$57,10,FALSE)*GU15,VLOOKUP(GS15,Menu!$A$3:$L$57,12,FALSE)*GU15)))</f>
        <v>186000</v>
      </c>
      <c r="GW15" s="19">
        <f>-IF(ISBLANK(GX15),0,IF(ISERROR(VLOOKUP(GX15,MaKhuyenMai!$B$4:$H$5001,7,FALSE)),0,IF(AND(VLOOKUP(GX15,MaKhuyenMai!$B$4:$K$5001,8,FALSE)&lt;=$F$24,VLOOKUP(GX15,MaKhuyenMai!$B$4:$L$18,3,FALSE)="x",VLOOKUP(GX15,MaKhuyenMai!$B$4:$L$18,11,FALSE)="x"),VLOOKUP(GX15,MaKhuyenMai!$B$4:$H$5001,7,FALSE)*GV15,0)))</f>
        <v>-18600</v>
      </c>
      <c r="GX15" s="20" t="s">
        <v>18</v>
      </c>
      <c r="GY15" s="68"/>
      <c r="GZ15" s="16"/>
      <c r="HA15" s="17">
        <v>13</v>
      </c>
      <c r="HB15" s="18"/>
      <c r="HC15" s="18"/>
      <c r="HD15" s="18"/>
      <c r="HE15" s="19">
        <f>IF(ISBLANK(HB15),0,IF(ISERROR(VLOOKUP(HB15,Menu!$A$3:$L$5000,10,FALSE)),0,IF(HC15="M",VLOOKUP(HB15,Menu!$A$3:$L$57,10,FALSE)*HD15,VLOOKUP(HB15,Menu!$A$3:$L$57,12,FALSE)*HD15)))</f>
        <v>0</v>
      </c>
      <c r="HF15" s="19">
        <f>-IF(ISBLANK(HG15),0,IF(ISERROR(VLOOKUP(HG15,MaKhuyenMai!$B$4:$H$5001,7,FALSE)),0,IF(AND(VLOOKUP(HG15,MaKhuyenMai!$B$4:$K$5001,8,FALSE)&lt;=$F$24,VLOOKUP(HG15,MaKhuyenMai!$B$4:$L$18,3,FALSE)="x",VLOOKUP(HG15,MaKhuyenMai!$B$4:$L$18,11,FALSE)="x"),VLOOKUP(HG15,MaKhuyenMai!$B$4:$H$5001,7,FALSE)*HE15,0)))</f>
        <v>0</v>
      </c>
      <c r="HG15" s="20"/>
      <c r="HH15" s="68"/>
      <c r="HI15" s="16"/>
      <c r="HJ15" s="17">
        <v>13</v>
      </c>
      <c r="HK15" s="18"/>
      <c r="HL15" s="18"/>
      <c r="HM15" s="18"/>
      <c r="HN15" s="19">
        <f>IF(ISBLANK(HK15),0,IF(ISERROR(VLOOKUP(HK15,Menu!$A$3:$L$5000,10,FALSE)),0,IF(HL15="M",VLOOKUP(HK15,Menu!$A$3:$L$57,10,FALSE)*HM15,VLOOKUP(HK15,Menu!$A$3:$L$57,12,FALSE)*HM15)))</f>
        <v>0</v>
      </c>
      <c r="HO15" s="19">
        <f>-IF(ISBLANK(HP15),0,IF(ISERROR(VLOOKUP(HP15,MaKhuyenMai!$B$4:$H$5001,7,FALSE)),0,IF(AND(VLOOKUP(HP15,MaKhuyenMai!$B$4:$K$5001,8,FALSE)&lt;=$F$24,VLOOKUP(HP15,MaKhuyenMai!$B$4:$L$18,3,FALSE)="x",VLOOKUP(HP15,MaKhuyenMai!$B$4:$L$18,11,FALSE)="x"),VLOOKUP(HP15,MaKhuyenMai!$B$4:$H$5001,7,FALSE)*HN15,0)))</f>
        <v>0</v>
      </c>
      <c r="HP15" s="20"/>
      <c r="HQ15" s="68"/>
      <c r="HR15" s="16"/>
      <c r="HS15" s="17">
        <v>13</v>
      </c>
      <c r="HT15" s="18"/>
      <c r="HU15" s="18"/>
      <c r="HV15" s="18"/>
      <c r="HW15" s="19">
        <f>IF(ISBLANK(HT15),0,IF(ISERROR(VLOOKUP(HT15,Menu!$A$3:$L$5000,10,FALSE)),0,IF(HU15="M",VLOOKUP(HT15,Menu!$A$3:$L$57,10,FALSE)*HV15,VLOOKUP(HT15,Menu!$A$3:$L$57,12,FALSE)*HV15)))</f>
        <v>0</v>
      </c>
      <c r="HX15" s="19">
        <f>-IF(ISBLANK(HY15),0,IF(ISERROR(VLOOKUP(HY15,MaKhuyenMai!$B$4:$H$5001,7,FALSE)),0,IF(AND(VLOOKUP(HY15,MaKhuyenMai!$B$4:$K$5001,8,FALSE)&lt;=$F$24,VLOOKUP(HY15,MaKhuyenMai!$B$4:$L$18,3,FALSE)="x",VLOOKUP(HY15,MaKhuyenMai!$B$4:$L$18,11,FALSE)="x"),VLOOKUP(HY15,MaKhuyenMai!$B$4:$H$5001,7,FALSE)*HW15,0)))</f>
        <v>0</v>
      </c>
      <c r="HY15" s="20"/>
      <c r="HZ15" s="68"/>
      <c r="IA15" s="16"/>
      <c r="IB15" s="17">
        <v>13</v>
      </c>
      <c r="IC15" s="18"/>
      <c r="ID15" s="18"/>
      <c r="IE15" s="18"/>
      <c r="IF15" s="19">
        <f>IF(ISBLANK(IC15),0,IF(ISERROR(VLOOKUP(IC15,Menu!$A$3:$L$5000,10,FALSE)),0,IF(ID15="M",VLOOKUP(IC15,Menu!$A$3:$L$57,10,FALSE)*IE15,VLOOKUP(IC15,Menu!$A$3:$L$57,12,FALSE)*IE15)))</f>
        <v>0</v>
      </c>
      <c r="IG15" s="19">
        <f>-IF(ISBLANK(IH15),0,IF(ISERROR(VLOOKUP(IH15,MaKhuyenMai!$B$4:$H$5001,7,FALSE)),0,IF(AND(VLOOKUP(IH15,MaKhuyenMai!$B$4:$K$5001,8,FALSE)&lt;=$F$24,VLOOKUP(IH15,MaKhuyenMai!$B$4:$L$18,3,FALSE)="x",VLOOKUP(IH15,MaKhuyenMai!$B$4:$L$18,11,FALSE)="x"),VLOOKUP(IH15,MaKhuyenMai!$B$4:$H$5001,7,FALSE)*IF15,0)))</f>
        <v>0</v>
      </c>
      <c r="IH15" s="20"/>
      <c r="II15" s="68"/>
      <c r="IJ15" s="16"/>
      <c r="IK15" s="17">
        <v>13</v>
      </c>
      <c r="IL15" s="18"/>
      <c r="IM15" s="18"/>
      <c r="IN15" s="18"/>
      <c r="IO15" s="19">
        <f>IF(ISBLANK(IL15),0,IF(ISERROR(VLOOKUP(IL15,Menu!$A$3:$L$5000,10,FALSE)),0,IF(IM15="M",VLOOKUP(IL15,Menu!$A$3:$L$57,10,FALSE)*IN15,VLOOKUP(IL15,Menu!$A$3:$L$57,12,FALSE)*IN15)))</f>
        <v>0</v>
      </c>
      <c r="IP15" s="19">
        <f>-IF(ISBLANK(IQ15),0,IF(ISERROR(VLOOKUP(IQ15,MaKhuyenMai!$B$4:$H$5001,7,FALSE)),0,IF(AND(VLOOKUP(IQ15,MaKhuyenMai!$B$4:$K$5001,8,FALSE)&lt;=$F$24,VLOOKUP(IQ15,MaKhuyenMai!$B$4:$L$18,3,FALSE)="x",VLOOKUP(IQ15,MaKhuyenMai!$B$4:$L$18,11,FALSE)="x"),VLOOKUP(IQ15,MaKhuyenMai!$B$4:$H$5001,7,FALSE)*IO15,0)))</f>
        <v>0</v>
      </c>
      <c r="IQ15" s="20"/>
      <c r="IR15" s="68"/>
      <c r="IS15" s="16"/>
      <c r="IT15" s="17">
        <v>13</v>
      </c>
      <c r="IU15" s="18"/>
      <c r="IV15" s="18"/>
    </row>
    <row r="16" spans="1:256">
      <c r="A16" s="16"/>
      <c r="B16" s="16">
        <v>14</v>
      </c>
      <c r="C16" s="18"/>
      <c r="D16" s="18"/>
      <c r="E16" s="18"/>
      <c r="F16" s="19">
        <f>IF(ISBLANK(C16),0,IF(ISERROR(VLOOKUP(C16,Menu!$A$3:$L$5000,10,FALSE)),0,IF(D16="M",VLOOKUP(C16,Menu!$A$3:$L$57,10,FALSE)*E16,VLOOKUP(C16,Menu!$A$3:$L$57,12,FALSE)*E16)))</f>
        <v>0</v>
      </c>
      <c r="G16" s="19">
        <f>-IF(ISBLANK(H16),0,IF(ISERROR(VLOOKUP(H16,MaKhuyenMai!$B$4:$H$5001,7,FALSE)),0,IF(AND(VLOOKUP(H16,MaKhuyenMai!$B$4:$K$5001,8,FALSE)&lt;=$F$24,VLOOKUP(H16,MaKhuyenMai!$B$4:$L$18,3,FALSE)="x",VLOOKUP(H16,MaKhuyenMai!$B$4:$L$18,11,FALSE)="x"),VLOOKUP(H16,MaKhuyenMai!$B$4:$H$5001,7,FALSE)*F16,0)))</f>
        <v>0</v>
      </c>
      <c r="H16" s="20"/>
      <c r="I16" s="68"/>
      <c r="J16" s="16"/>
      <c r="K16" s="16">
        <v>14</v>
      </c>
      <c r="L16" s="18"/>
      <c r="M16" s="18"/>
      <c r="N16" s="18"/>
      <c r="O16" s="19">
        <f>IF(ISBLANK(L16),0,IF(ISERROR(VLOOKUP(L16,Menu!$A$3:$L$5000,10,FALSE)),0,IF(M16="M",VLOOKUP(L16,Menu!$A$3:$L$57,10,FALSE)*N16,VLOOKUP(L16,Menu!$A$3:$L$57,12,FALSE)*N16)))</f>
        <v>0</v>
      </c>
      <c r="P16" s="19">
        <f>-IF(ISBLANK(Q16),0,IF(ISERROR(VLOOKUP(Q16,MaKhuyenMai!$B$4:$H$5001,7,FALSE)),0,IF(AND(VLOOKUP(Q16,MaKhuyenMai!$B$4:$K$5001,8,FALSE)&lt;=$F$24,VLOOKUP(Q16,MaKhuyenMai!$B$4:$L$18,3,FALSE)="x",VLOOKUP(Q16,MaKhuyenMai!$B$4:$L$18,11,FALSE)="x"),VLOOKUP(Q16,MaKhuyenMai!$B$4:$H$5001,7,FALSE)*O16,0)))</f>
        <v>0</v>
      </c>
      <c r="Q16" s="20"/>
      <c r="R16" s="68"/>
      <c r="S16" s="16"/>
      <c r="T16" s="16">
        <v>14</v>
      </c>
      <c r="U16" s="18"/>
      <c r="V16" s="18"/>
      <c r="W16" s="18"/>
      <c r="X16" s="19">
        <f>IF(ISBLANK(U16),0,IF(ISERROR(VLOOKUP(U16,Menu!$A$3:$L$5000,10,FALSE)),0,IF(V16="M",VLOOKUP(U16,Menu!$A$3:$L$57,10,FALSE)*W16,VLOOKUP(U16,Menu!$A$3:$L$57,12,FALSE)*W16)))</f>
        <v>0</v>
      </c>
      <c r="Y16" s="19">
        <f>-IF(ISBLANK(Z16),0,IF(ISERROR(VLOOKUP(Z16,MaKhuyenMai!$B$4:$H$5001,7,FALSE)),0,IF(AND(VLOOKUP(Z16,MaKhuyenMai!$B$4:$K$5001,8,FALSE)&lt;=$F$24,VLOOKUP(Z16,MaKhuyenMai!$B$4:$L$18,3,FALSE)="x",VLOOKUP(Z16,MaKhuyenMai!$B$4:$L$18,11,FALSE)="x"),VLOOKUP(Z16,MaKhuyenMai!$B$4:$H$5001,7,FALSE)*X16,0)))</f>
        <v>0</v>
      </c>
      <c r="Z16" s="20"/>
      <c r="AA16" s="68"/>
      <c r="AB16" s="16"/>
      <c r="AC16" s="16">
        <v>14</v>
      </c>
      <c r="AD16" s="18"/>
      <c r="AE16" s="18"/>
      <c r="AF16" s="18"/>
      <c r="AG16" s="19">
        <f>IF(ISBLANK(AD16),0,IF(ISERROR(VLOOKUP(AD16,Menu!$A$3:$L$5000,10,FALSE)),0,IF(AE16="M",VLOOKUP(AD16,Menu!$A$3:$L$57,10,FALSE)*AF16,VLOOKUP(AD16,Menu!$A$3:$L$57,12,FALSE)*AF16)))</f>
        <v>0</v>
      </c>
      <c r="AH16" s="19">
        <f>-IF(ISBLANK(AI16),0,IF(ISERROR(VLOOKUP(AI16,MaKhuyenMai!$B$4:$H$5001,7,FALSE)),0,IF(AND(VLOOKUP(AI16,MaKhuyenMai!$B$4:$K$5001,8,FALSE)&lt;=$F$24,VLOOKUP(AI16,MaKhuyenMai!$B$4:$L$18,3,FALSE)="x",VLOOKUP(AI16,MaKhuyenMai!$B$4:$L$18,11,FALSE)="x"),VLOOKUP(AI16,MaKhuyenMai!$B$4:$H$5001,7,FALSE)*AG16,0)))</f>
        <v>0</v>
      </c>
      <c r="AI16" s="20"/>
      <c r="AJ16" s="68"/>
      <c r="AK16" s="16"/>
      <c r="AL16" s="16">
        <v>14</v>
      </c>
      <c r="AM16" s="18"/>
      <c r="AN16" s="18"/>
      <c r="AO16" s="18"/>
      <c r="AP16" s="19">
        <f>IF(ISBLANK(AM16),0,IF(ISERROR(VLOOKUP(AM16,Menu!$A$3:$L$5000,10,FALSE)),0,IF(AN16="M",VLOOKUP(AM16,Menu!$A$3:$L$57,10,FALSE)*AO16,VLOOKUP(AM16,Menu!$A$3:$L$57,12,FALSE)*AO16)))</f>
        <v>0</v>
      </c>
      <c r="AQ16" s="19">
        <f>-IF(ISBLANK(AR16),0,IF(ISERROR(VLOOKUP(AR16,MaKhuyenMai!$B$4:$H$5001,7,FALSE)),0,IF(AND(VLOOKUP(AR16,MaKhuyenMai!$B$4:$K$5001,8,FALSE)&lt;=$F$24,VLOOKUP(AR16,MaKhuyenMai!$B$4:$L$18,3,FALSE)="x",VLOOKUP(AR16,MaKhuyenMai!$B$4:$L$18,11,FALSE)="x"),VLOOKUP(AR16,MaKhuyenMai!$B$4:$H$5001,7,FALSE)*AP16,0)))</f>
        <v>0</v>
      </c>
      <c r="AR16" s="20"/>
      <c r="AS16" s="68"/>
      <c r="AT16" s="16"/>
      <c r="AU16" s="16">
        <v>14</v>
      </c>
      <c r="AV16" s="18"/>
      <c r="AW16" s="18"/>
      <c r="AX16" s="18"/>
      <c r="AY16" s="19">
        <f>IF(ISBLANK(AV16),0,IF(ISERROR(VLOOKUP(AV16,Menu!$A$3:$L$5000,10,FALSE)),0,IF(AW16="M",VLOOKUP(AV16,Menu!$A$3:$L$57,10,FALSE)*AX16,VLOOKUP(AV16,Menu!$A$3:$L$57,12,FALSE)*AX16)))</f>
        <v>0</v>
      </c>
      <c r="AZ16" s="19">
        <f>-IF(ISBLANK(BA16),0,IF(ISERROR(VLOOKUP(BA16,MaKhuyenMai!$B$4:$H$5001,7,FALSE)),0,IF(AND(VLOOKUP(BA16,MaKhuyenMai!$B$4:$K$5001,8,FALSE)&lt;=$F$24,VLOOKUP(BA16,MaKhuyenMai!$B$4:$L$18,3,FALSE)="x",VLOOKUP(BA16,MaKhuyenMai!$B$4:$L$18,11,FALSE)="x"),VLOOKUP(BA16,MaKhuyenMai!$B$4:$H$5001,7,FALSE)*AY16,0)))</f>
        <v>0</v>
      </c>
      <c r="BA16" s="20"/>
      <c r="BB16" s="68"/>
      <c r="BC16" s="16"/>
      <c r="BD16" s="16">
        <v>14</v>
      </c>
      <c r="BE16" s="18"/>
      <c r="BF16" s="18"/>
      <c r="BG16" s="18"/>
      <c r="BH16" s="19">
        <f>IF(ISBLANK(BE16),0,IF(ISERROR(VLOOKUP(BE16,Menu!$A$3:$L$5000,10,FALSE)),0,IF(BF16="M",VLOOKUP(BE16,Menu!$A$3:$L$57,10,FALSE)*BG16,VLOOKUP(BE16,Menu!$A$3:$L$57,12,FALSE)*BG16)))</f>
        <v>0</v>
      </c>
      <c r="BI16" s="19">
        <f>-IF(ISBLANK(BJ16),0,IF(ISERROR(VLOOKUP(BJ16,MaKhuyenMai!$B$4:$H$5001,7,FALSE)),0,IF(AND(VLOOKUP(BJ16,MaKhuyenMai!$B$4:$K$5001,8,FALSE)&lt;=$F$24,VLOOKUP(BJ16,MaKhuyenMai!$B$4:$L$18,3,FALSE)="x",VLOOKUP(BJ16,MaKhuyenMai!$B$4:$L$18,11,FALSE)="x"),VLOOKUP(BJ16,MaKhuyenMai!$B$4:$H$5001,7,FALSE)*BH16,0)))</f>
        <v>0</v>
      </c>
      <c r="BJ16" s="20"/>
      <c r="BK16" s="68"/>
      <c r="BL16" s="16"/>
      <c r="BM16" s="16">
        <v>14</v>
      </c>
      <c r="BN16" s="22" t="s">
        <v>169</v>
      </c>
      <c r="BO16" s="18" t="s">
        <v>200</v>
      </c>
      <c r="BP16" s="18">
        <v>3</v>
      </c>
      <c r="BQ16" s="19">
        <f>IF(ISBLANK(BN16),0,IF(ISERROR(VLOOKUP(BN16,Menu!$A$3:$L$5000,10,FALSE)),0,IF(BO16="M",VLOOKUP(BN16,Menu!$A$3:$L$57,10,FALSE)*BP16,VLOOKUP(BN16,Menu!$A$3:$L$57,12,FALSE)*BP16)))</f>
        <v>30000</v>
      </c>
      <c r="BR16" s="19">
        <f>-IF(ISBLANK(BS16),0,IF(ISERROR(VLOOKUP(BS16,MaKhuyenMai!$B$4:$H$5001,7,FALSE)),0,IF(AND(VLOOKUP(BS16,MaKhuyenMai!$B$4:$K$5001,8,FALSE)&lt;=$F$24,VLOOKUP(BS16,MaKhuyenMai!$B$4:$L$18,3,FALSE)="x",VLOOKUP(BS16,MaKhuyenMai!$B$4:$L$18,11,FALSE)="x"),VLOOKUP(BS16,MaKhuyenMai!$B$4:$H$5001,7,FALSE)*BQ16,0)))</f>
        <v>0</v>
      </c>
      <c r="BS16" s="20"/>
      <c r="BT16" s="68"/>
      <c r="BU16" s="16"/>
      <c r="BV16" s="16">
        <v>14</v>
      </c>
      <c r="BW16" s="18"/>
      <c r="BX16" s="18"/>
      <c r="BY16" s="18"/>
      <c r="BZ16" s="19">
        <f>IF(ISBLANK(BW16),0,IF(ISERROR(VLOOKUP(BW16,Menu!$A$3:$L$5000,10,FALSE)),0,IF(BX16="M",VLOOKUP(BW16,Menu!$A$3:$L$57,10,FALSE)*BY16,VLOOKUP(BW16,Menu!$A$3:$L$57,12,FALSE)*BY16)))</f>
        <v>0</v>
      </c>
      <c r="CA16" s="19">
        <f>-IF(ISBLANK(CB16),0,IF(ISERROR(VLOOKUP(CB16,MaKhuyenMai!$B$4:$H$5001,7,FALSE)),0,IF(AND(VLOOKUP(CB16,MaKhuyenMai!$B$4:$K$5001,8,FALSE)&lt;=$F$24,VLOOKUP(CB16,MaKhuyenMai!$B$4:$L$18,3,FALSE)="x",VLOOKUP(CB16,MaKhuyenMai!$B$4:$L$18,11,FALSE)="x"),VLOOKUP(CB16,MaKhuyenMai!$B$4:$H$5001,7,FALSE)*BZ16,0)))</f>
        <v>0</v>
      </c>
      <c r="CB16" s="20"/>
      <c r="CC16" s="68"/>
      <c r="CD16" s="16"/>
      <c r="CE16" s="16">
        <v>14</v>
      </c>
      <c r="CF16" s="18"/>
      <c r="CG16" s="18"/>
      <c r="CH16" s="18"/>
      <c r="CI16" s="19">
        <f>IF(ISBLANK(CF16),0,IF(ISERROR(VLOOKUP(CF16,Menu!$A$3:$L$5000,10,FALSE)),0,IF(CG16="M",VLOOKUP(CF16,Menu!$A$3:$L$57,10,FALSE)*CH16,VLOOKUP(CF16,Menu!$A$3:$L$57,12,FALSE)*CH16)))</f>
        <v>0</v>
      </c>
      <c r="CJ16" s="19">
        <f>-IF(ISBLANK(CK16),0,IF(ISERROR(VLOOKUP(CK16,MaKhuyenMai!$B$4:$H$5001,7,FALSE)),0,IF(AND(VLOOKUP(CK16,MaKhuyenMai!$B$4:$K$5001,8,FALSE)&lt;=$F$24,VLOOKUP(CK16,MaKhuyenMai!$B$4:$L$18,3,FALSE)="x",VLOOKUP(CK16,MaKhuyenMai!$B$4:$L$18,11,FALSE)="x"),VLOOKUP(CK16,MaKhuyenMai!$B$4:$H$5001,7,FALSE)*CI16,0)))</f>
        <v>0</v>
      </c>
      <c r="CK16" s="20"/>
      <c r="CL16" s="68"/>
      <c r="CM16" s="16"/>
      <c r="CN16" s="16">
        <v>14</v>
      </c>
      <c r="CO16" s="18"/>
      <c r="CP16" s="18"/>
      <c r="CQ16" s="18"/>
      <c r="CR16" s="19">
        <f>IF(ISBLANK(CO16),0,IF(ISERROR(VLOOKUP(CO16,Menu!$A$3:$L$5000,10,FALSE)),0,IF(CP16="M",VLOOKUP(CO16,Menu!$A$3:$L$57,10,FALSE)*CQ16,VLOOKUP(CO16,Menu!$A$3:$L$57,12,FALSE)*CQ16)))</f>
        <v>0</v>
      </c>
      <c r="CS16" s="19">
        <f>-IF(ISBLANK(CT16),0,IF(ISERROR(VLOOKUP(CT16,MaKhuyenMai!$B$4:$H$5001,7,FALSE)),0,IF(AND(VLOOKUP(CT16,MaKhuyenMai!$B$4:$K$5001,8,FALSE)&lt;=$F$24,VLOOKUP(CT16,MaKhuyenMai!$B$4:$L$18,3,FALSE)="x",VLOOKUP(CT16,MaKhuyenMai!$B$4:$L$18,11,FALSE)="x"),VLOOKUP(CT16,MaKhuyenMai!$B$4:$H$5001,7,FALSE)*CR16,0)))</f>
        <v>0</v>
      </c>
      <c r="CT16" s="20"/>
      <c r="CU16" s="68"/>
      <c r="CV16" s="16"/>
      <c r="CW16" s="16">
        <v>14</v>
      </c>
      <c r="CX16" s="18"/>
      <c r="CY16" s="18"/>
      <c r="CZ16" s="18"/>
      <c r="DA16" s="19">
        <f>IF(ISBLANK(CX16),0,IF(ISERROR(VLOOKUP(CX16,Menu!$A$3:$L$5000,10,FALSE)),0,IF(CY16="M",VLOOKUP(CX16,Menu!$A$3:$L$57,10,FALSE)*CZ16,VLOOKUP(CX16,Menu!$A$3:$L$57,12,FALSE)*CZ16)))</f>
        <v>0</v>
      </c>
      <c r="DB16" s="19">
        <f>-IF(ISBLANK(DC16),0,IF(ISERROR(VLOOKUP(DC16,MaKhuyenMai!$B$4:$H$5001,7,FALSE)),0,IF(AND(VLOOKUP(DC16,MaKhuyenMai!$B$4:$K$5001,8,FALSE)&lt;=$F$24,VLOOKUP(DC16,MaKhuyenMai!$B$4:$L$18,3,FALSE)="x",VLOOKUP(DC16,MaKhuyenMai!$B$4:$L$18,11,FALSE)="x"),VLOOKUP(DC16,MaKhuyenMai!$B$4:$H$5001,7,FALSE)*DA16,0)))</f>
        <v>0</v>
      </c>
      <c r="DC16" s="20"/>
      <c r="DD16" s="68"/>
      <c r="DE16" s="16"/>
      <c r="DF16" s="16">
        <v>14</v>
      </c>
      <c r="DG16" s="18"/>
      <c r="DH16" s="18"/>
      <c r="DI16" s="18"/>
      <c r="DJ16" s="19">
        <f>IF(ISBLANK(DG16),0,IF(ISERROR(VLOOKUP(DG16,Menu!$A$3:$L$5000,10,FALSE)),0,IF(DH16="M",VLOOKUP(DG16,Menu!$A$3:$L$57,10,FALSE)*DI16,VLOOKUP(DG16,Menu!$A$3:$L$57,12,FALSE)*DI16)))</f>
        <v>0</v>
      </c>
      <c r="DK16" s="19">
        <f>-IF(ISBLANK(DL16),0,IF(ISERROR(VLOOKUP(DL16,MaKhuyenMai!$B$4:$H$5001,7,FALSE)),0,IF(AND(VLOOKUP(DL16,MaKhuyenMai!$B$4:$K$5001,8,FALSE)&lt;=$F$24,VLOOKUP(DL16,MaKhuyenMai!$B$4:$L$18,3,FALSE)="x",VLOOKUP(DL16,MaKhuyenMai!$B$4:$L$18,11,FALSE)="x"),VLOOKUP(DL16,MaKhuyenMai!$B$4:$H$5001,7,FALSE)*DJ16,0)))</f>
        <v>0</v>
      </c>
      <c r="DL16" s="20"/>
      <c r="DM16" s="68"/>
      <c r="DN16" s="16"/>
      <c r="DO16" s="16">
        <v>14</v>
      </c>
      <c r="DP16" s="18"/>
      <c r="DQ16" s="18"/>
      <c r="DR16" s="18"/>
      <c r="DS16" s="19">
        <f>IF(ISBLANK(DP16),0,IF(ISERROR(VLOOKUP(DP16,Menu!$A$3:$L$5000,10,FALSE)),0,IF(DQ16="M",VLOOKUP(DP16,Menu!$A$3:$L$57,10,FALSE)*DR16,VLOOKUP(DP16,Menu!$A$3:$L$57,12,FALSE)*DR16)))</f>
        <v>0</v>
      </c>
      <c r="DT16" s="19">
        <f>-IF(ISBLANK(DU16),0,IF(ISERROR(VLOOKUP(DU16,MaKhuyenMai!$B$4:$H$5001,7,FALSE)),0,IF(AND(VLOOKUP(DU16,MaKhuyenMai!$B$4:$K$5001,8,FALSE)&lt;=$F$24,VLOOKUP(DU16,MaKhuyenMai!$B$4:$L$18,3,FALSE)="x",VLOOKUP(DU16,MaKhuyenMai!$B$4:$L$18,11,FALSE)="x"),VLOOKUP(DU16,MaKhuyenMai!$B$4:$H$5001,7,FALSE)*DS16,0)))</f>
        <v>0</v>
      </c>
      <c r="DU16" s="20"/>
      <c r="DV16" s="68"/>
      <c r="DW16" s="16"/>
      <c r="DX16" s="16">
        <v>14</v>
      </c>
      <c r="DY16" s="18"/>
      <c r="DZ16" s="18"/>
      <c r="EA16" s="18"/>
      <c r="EB16" s="19">
        <f>IF(ISBLANK(DY16),0,IF(ISERROR(VLOOKUP(DY16,Menu!$A$3:$L$5000,10,FALSE)),0,IF(DZ16="M",VLOOKUP(DY16,Menu!$A$3:$L$57,10,FALSE)*EA16,VLOOKUP(DY16,Menu!$A$3:$L$57,12,FALSE)*EA16)))</f>
        <v>0</v>
      </c>
      <c r="EC16" s="19">
        <f>-IF(ISBLANK(ED16),0,IF(ISERROR(VLOOKUP(ED16,MaKhuyenMai!$B$4:$H$5001,7,FALSE)),0,IF(AND(VLOOKUP(ED16,MaKhuyenMai!$B$4:$K$5001,8,FALSE)&lt;=$F$24,VLOOKUP(ED16,MaKhuyenMai!$B$4:$L$18,3,FALSE)="x",VLOOKUP(ED16,MaKhuyenMai!$B$4:$L$18,11,FALSE)="x"),VLOOKUP(ED16,MaKhuyenMai!$B$4:$H$5001,7,FALSE)*EB16,0)))</f>
        <v>0</v>
      </c>
      <c r="ED16" s="20"/>
      <c r="EE16" s="68"/>
      <c r="EF16" s="16"/>
      <c r="EG16" s="16">
        <v>14</v>
      </c>
      <c r="EH16" s="18"/>
      <c r="EI16" s="18"/>
      <c r="EJ16" s="18"/>
      <c r="EK16" s="19">
        <f>IF(ISBLANK(EH16),0,IF(ISERROR(VLOOKUP(EH16,Menu!$A$3:$L$5000,10,FALSE)),0,IF(EI16="M",VLOOKUP(EH16,Menu!$A$3:$L$57,10,FALSE)*EJ16,VLOOKUP(EH16,Menu!$A$3:$L$57,12,FALSE)*EJ16)))</f>
        <v>0</v>
      </c>
      <c r="EL16" s="19">
        <f>-IF(ISBLANK(EM16),0,IF(ISERROR(VLOOKUP(EM16,MaKhuyenMai!$B$4:$H$5001,7,FALSE)),0,IF(AND(VLOOKUP(EM16,MaKhuyenMai!$B$4:$K$5001,8,FALSE)&lt;=$F$24,VLOOKUP(EM16,MaKhuyenMai!$B$4:$L$18,3,FALSE)="x",VLOOKUP(EM16,MaKhuyenMai!$B$4:$L$18,11,FALSE)="x"),VLOOKUP(EM16,MaKhuyenMai!$B$4:$H$5001,7,FALSE)*EK16,0)))</f>
        <v>0</v>
      </c>
      <c r="EM16" s="20"/>
      <c r="EN16" s="68"/>
      <c r="EO16" s="16"/>
      <c r="EP16" s="16">
        <v>14</v>
      </c>
      <c r="EQ16" s="18"/>
      <c r="ER16" s="18"/>
      <c r="ES16" s="18"/>
      <c r="ET16" s="19">
        <f>IF(ISBLANK(EQ16),0,IF(ISERROR(VLOOKUP(EQ16,Menu!$A$3:$L$5000,10,FALSE)),0,IF(ER16="M",VLOOKUP(EQ16,Menu!$A$3:$L$57,10,FALSE)*ES16,VLOOKUP(EQ16,Menu!$A$3:$L$57,12,FALSE)*ES16)))</f>
        <v>0</v>
      </c>
      <c r="EU16" s="19">
        <f>-IF(ISBLANK(EV16),0,IF(ISERROR(VLOOKUP(EV16,MaKhuyenMai!$B$4:$H$5001,7,FALSE)),0,IF(AND(VLOOKUP(EV16,MaKhuyenMai!$B$4:$K$5001,8,FALSE)&lt;=$F$24,VLOOKUP(EV16,MaKhuyenMai!$B$4:$L$18,3,FALSE)="x",VLOOKUP(EV16,MaKhuyenMai!$B$4:$L$18,11,FALSE)="x"),VLOOKUP(EV16,MaKhuyenMai!$B$4:$H$5001,7,FALSE)*ET16,0)))</f>
        <v>0</v>
      </c>
      <c r="EV16" s="20"/>
      <c r="EW16" s="68"/>
      <c r="EX16" s="16"/>
      <c r="EY16" s="16">
        <v>14</v>
      </c>
      <c r="EZ16" s="18"/>
      <c r="FA16" s="18"/>
      <c r="FB16" s="18"/>
      <c r="FC16" s="19">
        <f>IF(ISBLANK(EZ16),0,IF(ISERROR(VLOOKUP(EZ16,Menu!$A$3:$L$5000,10,FALSE)),0,IF(FA16="M",VLOOKUP(EZ16,Menu!$A$3:$L$57,10,FALSE)*FB16,VLOOKUP(EZ16,Menu!$A$3:$L$57,12,FALSE)*FB16)))</f>
        <v>0</v>
      </c>
      <c r="FD16" s="19">
        <f>-IF(ISBLANK(FE16),0,IF(ISERROR(VLOOKUP(FE16,MaKhuyenMai!$B$4:$H$5001,7,FALSE)),0,IF(AND(VLOOKUP(FE16,MaKhuyenMai!$B$4:$K$5001,8,FALSE)&lt;=$F$24,VLOOKUP(FE16,MaKhuyenMai!$B$4:$L$18,3,FALSE)="x",VLOOKUP(FE16,MaKhuyenMai!$B$4:$L$18,11,FALSE)="x"),VLOOKUP(FE16,MaKhuyenMai!$B$4:$H$5001,7,FALSE)*FC16,0)))</f>
        <v>0</v>
      </c>
      <c r="FE16" s="20"/>
      <c r="FF16" s="68"/>
      <c r="FG16" s="16"/>
      <c r="FH16" s="16">
        <v>14</v>
      </c>
      <c r="FI16" s="18"/>
      <c r="FJ16" s="18"/>
      <c r="FK16" s="18"/>
      <c r="FL16" s="19">
        <f>IF(ISBLANK(FI16),0,IF(ISERROR(VLOOKUP(FI16,Menu!$A$3:$L$5000,10,FALSE)),0,IF(FJ16="M",VLOOKUP(FI16,Menu!$A$3:$L$57,10,FALSE)*FK16,VLOOKUP(FI16,Menu!$A$3:$L$57,12,FALSE)*FK16)))</f>
        <v>0</v>
      </c>
      <c r="FM16" s="19">
        <f>-IF(ISBLANK(FN16),0,IF(ISERROR(VLOOKUP(FN16,MaKhuyenMai!$B$4:$H$5001,7,FALSE)),0,IF(AND(VLOOKUP(FN16,MaKhuyenMai!$B$4:$K$5001,8,FALSE)&lt;=$F$24,VLOOKUP(FN16,MaKhuyenMai!$B$4:$L$18,3,FALSE)="x",VLOOKUP(FN16,MaKhuyenMai!$B$4:$L$18,11,FALSE)="x"),VLOOKUP(FN16,MaKhuyenMai!$B$4:$H$5001,7,FALSE)*FL16,0)))</f>
        <v>0</v>
      </c>
      <c r="FN16" s="20"/>
      <c r="FO16" s="68"/>
      <c r="FP16" s="16"/>
      <c r="FQ16" s="16">
        <v>14</v>
      </c>
      <c r="FR16" s="18"/>
      <c r="FS16" s="18"/>
      <c r="FT16" s="18"/>
      <c r="FU16" s="19">
        <f>IF(ISBLANK(FR16),0,IF(ISERROR(VLOOKUP(FR16,Menu!$A$3:$L$5000,10,FALSE)),0,IF(FS16="M",VLOOKUP(FR16,Menu!$A$3:$L$57,10,FALSE)*FT16,VLOOKUP(FR16,Menu!$A$3:$L$57,12,FALSE)*FT16)))</f>
        <v>0</v>
      </c>
      <c r="FV16" s="19">
        <f>-IF(ISBLANK(FW16),0,IF(ISERROR(VLOOKUP(FW16,MaKhuyenMai!$B$4:$H$5001,7,FALSE)),0,IF(AND(VLOOKUP(FW16,MaKhuyenMai!$B$4:$K$5001,8,FALSE)&lt;=$F$24,VLOOKUP(FW16,MaKhuyenMai!$B$4:$L$18,3,FALSE)="x",VLOOKUP(FW16,MaKhuyenMai!$B$4:$L$18,11,FALSE)="x"),VLOOKUP(FW16,MaKhuyenMai!$B$4:$H$5001,7,FALSE)*FU16,0)))</f>
        <v>0</v>
      </c>
      <c r="FW16" s="20"/>
      <c r="FX16" s="68"/>
      <c r="FY16" s="16"/>
      <c r="FZ16" s="16">
        <v>14</v>
      </c>
      <c r="GA16" s="18"/>
      <c r="GB16" s="18"/>
      <c r="GC16" s="18"/>
      <c r="GD16" s="19">
        <f>IF(ISBLANK(GA16),0,IF(ISERROR(VLOOKUP(GA16,Menu!$A$3:$L$5000,10,FALSE)),0,IF(GB16="M",VLOOKUP(GA16,Menu!$A$3:$L$57,10,FALSE)*GC16,VLOOKUP(GA16,Menu!$A$3:$L$57,12,FALSE)*GC16)))</f>
        <v>0</v>
      </c>
      <c r="GE16" s="19">
        <f>-IF(ISBLANK(GF16),0,IF(ISERROR(VLOOKUP(GF16,MaKhuyenMai!$B$4:$H$5001,7,FALSE)),0,IF(AND(VLOOKUP(GF16,MaKhuyenMai!$B$4:$K$5001,8,FALSE)&lt;=$F$24,VLOOKUP(GF16,MaKhuyenMai!$B$4:$L$18,3,FALSE)="x",VLOOKUP(GF16,MaKhuyenMai!$B$4:$L$18,11,FALSE)="x"),VLOOKUP(GF16,MaKhuyenMai!$B$4:$H$5001,7,FALSE)*GD16,0)))</f>
        <v>0</v>
      </c>
      <c r="GF16" s="20"/>
      <c r="GG16" s="68"/>
      <c r="GH16" s="16"/>
      <c r="GI16" s="16">
        <v>14</v>
      </c>
      <c r="GJ16" s="18"/>
      <c r="GK16" s="18"/>
      <c r="GL16" s="18"/>
      <c r="GM16" s="19">
        <f>IF(ISBLANK(GJ16),0,IF(ISERROR(VLOOKUP(GJ16,Menu!$A$3:$L$5000,10,FALSE)),0,IF(GK16="M",VLOOKUP(GJ16,Menu!$A$3:$L$57,10,FALSE)*GL16,VLOOKUP(GJ16,Menu!$A$3:$L$57,12,FALSE)*GL16)))</f>
        <v>0</v>
      </c>
      <c r="GN16" s="19">
        <f>-IF(ISBLANK(GO16),0,IF(ISERROR(VLOOKUP(GO16,MaKhuyenMai!$B$4:$H$5001,7,FALSE)),0,IF(AND(VLOOKUP(GO16,MaKhuyenMai!$B$4:$K$5001,8,FALSE)&lt;=$F$24,VLOOKUP(GO16,MaKhuyenMai!$B$4:$L$18,3,FALSE)="x",VLOOKUP(GO16,MaKhuyenMai!$B$4:$L$18,11,FALSE)="x"),VLOOKUP(GO16,MaKhuyenMai!$B$4:$H$5001,7,FALSE)*GM16,0)))</f>
        <v>0</v>
      </c>
      <c r="GO16" s="20"/>
      <c r="GP16" s="68"/>
      <c r="GQ16" s="16"/>
      <c r="GR16" s="16">
        <v>14</v>
      </c>
      <c r="GS16" s="22" t="s">
        <v>169</v>
      </c>
      <c r="GT16" s="18" t="s">
        <v>200</v>
      </c>
      <c r="GU16" s="18">
        <v>3</v>
      </c>
      <c r="GV16" s="19">
        <f>IF(ISBLANK(GS16),0,IF(ISERROR(VLOOKUP(GS16,Menu!$A$3:$L$5000,10,FALSE)),0,IF(GT16="M",VLOOKUP(GS16,Menu!$A$3:$L$57,10,FALSE)*GU16,VLOOKUP(GS16,Menu!$A$3:$L$57,12,FALSE)*GU16)))</f>
        <v>30000</v>
      </c>
      <c r="GW16" s="19">
        <f>-IF(ISBLANK(GX16),0,IF(ISERROR(VLOOKUP(GX16,MaKhuyenMai!$B$4:$H$5001,7,FALSE)),0,IF(AND(VLOOKUP(GX16,MaKhuyenMai!$B$4:$K$5001,8,FALSE)&lt;=$F$24,VLOOKUP(GX16,MaKhuyenMai!$B$4:$L$18,3,FALSE)="x",VLOOKUP(GX16,MaKhuyenMai!$B$4:$L$18,11,FALSE)="x"),VLOOKUP(GX16,MaKhuyenMai!$B$4:$H$5001,7,FALSE)*GV16,0)))</f>
        <v>0</v>
      </c>
      <c r="GX16" s="20"/>
      <c r="GY16" s="68"/>
      <c r="GZ16" s="16"/>
      <c r="HA16" s="16">
        <v>14</v>
      </c>
      <c r="HB16" s="18"/>
      <c r="HC16" s="18"/>
      <c r="HD16" s="18"/>
      <c r="HE16" s="19">
        <f>IF(ISBLANK(HB16),0,IF(ISERROR(VLOOKUP(HB16,Menu!$A$3:$L$5000,10,FALSE)),0,IF(HC16="M",VLOOKUP(HB16,Menu!$A$3:$L$57,10,FALSE)*HD16,VLOOKUP(HB16,Menu!$A$3:$L$57,12,FALSE)*HD16)))</f>
        <v>0</v>
      </c>
      <c r="HF16" s="19">
        <f>-IF(ISBLANK(HG16),0,IF(ISERROR(VLOOKUP(HG16,MaKhuyenMai!$B$4:$H$5001,7,FALSE)),0,IF(AND(VLOOKUP(HG16,MaKhuyenMai!$B$4:$K$5001,8,FALSE)&lt;=$F$24,VLOOKUP(HG16,MaKhuyenMai!$B$4:$L$18,3,FALSE)="x",VLOOKUP(HG16,MaKhuyenMai!$B$4:$L$18,11,FALSE)="x"),VLOOKUP(HG16,MaKhuyenMai!$B$4:$H$5001,7,FALSE)*HE16,0)))</f>
        <v>0</v>
      </c>
      <c r="HG16" s="20"/>
      <c r="HH16" s="68"/>
      <c r="HI16" s="16"/>
      <c r="HJ16" s="16">
        <v>14</v>
      </c>
      <c r="HK16" s="18"/>
      <c r="HL16" s="18"/>
      <c r="HM16" s="18"/>
      <c r="HN16" s="19">
        <f>IF(ISBLANK(HK16),0,IF(ISERROR(VLOOKUP(HK16,Menu!$A$3:$L$5000,10,FALSE)),0,IF(HL16="M",VLOOKUP(HK16,Menu!$A$3:$L$57,10,FALSE)*HM16,VLOOKUP(HK16,Menu!$A$3:$L$57,12,FALSE)*HM16)))</f>
        <v>0</v>
      </c>
      <c r="HO16" s="19">
        <f>-IF(ISBLANK(HP16),0,IF(ISERROR(VLOOKUP(HP16,MaKhuyenMai!$B$4:$H$5001,7,FALSE)),0,IF(AND(VLOOKUP(HP16,MaKhuyenMai!$B$4:$K$5001,8,FALSE)&lt;=$F$24,VLOOKUP(HP16,MaKhuyenMai!$B$4:$L$18,3,FALSE)="x",VLOOKUP(HP16,MaKhuyenMai!$B$4:$L$18,11,FALSE)="x"),VLOOKUP(HP16,MaKhuyenMai!$B$4:$H$5001,7,FALSE)*HN16,0)))</f>
        <v>0</v>
      </c>
      <c r="HP16" s="20"/>
      <c r="HQ16" s="68"/>
      <c r="HR16" s="16"/>
      <c r="HS16" s="16">
        <v>14</v>
      </c>
      <c r="HT16" s="18"/>
      <c r="HU16" s="18"/>
      <c r="HV16" s="18"/>
      <c r="HW16" s="19">
        <f>IF(ISBLANK(HT16),0,IF(ISERROR(VLOOKUP(HT16,Menu!$A$3:$L$5000,10,FALSE)),0,IF(HU16="M",VLOOKUP(HT16,Menu!$A$3:$L$57,10,FALSE)*HV16,VLOOKUP(HT16,Menu!$A$3:$L$57,12,FALSE)*HV16)))</f>
        <v>0</v>
      </c>
      <c r="HX16" s="19">
        <f>-IF(ISBLANK(HY16),0,IF(ISERROR(VLOOKUP(HY16,MaKhuyenMai!$B$4:$H$5001,7,FALSE)),0,IF(AND(VLOOKUP(HY16,MaKhuyenMai!$B$4:$K$5001,8,FALSE)&lt;=$F$24,VLOOKUP(HY16,MaKhuyenMai!$B$4:$L$18,3,FALSE)="x",VLOOKUP(HY16,MaKhuyenMai!$B$4:$L$18,11,FALSE)="x"),VLOOKUP(HY16,MaKhuyenMai!$B$4:$H$5001,7,FALSE)*HW16,0)))</f>
        <v>0</v>
      </c>
      <c r="HY16" s="20"/>
      <c r="HZ16" s="68"/>
      <c r="IA16" s="16"/>
      <c r="IB16" s="16">
        <v>14</v>
      </c>
      <c r="IC16" s="18"/>
      <c r="ID16" s="18"/>
      <c r="IE16" s="18"/>
      <c r="IF16" s="19">
        <f>IF(ISBLANK(IC16),0,IF(ISERROR(VLOOKUP(IC16,Menu!$A$3:$L$5000,10,FALSE)),0,IF(ID16="M",VLOOKUP(IC16,Menu!$A$3:$L$57,10,FALSE)*IE16,VLOOKUP(IC16,Menu!$A$3:$L$57,12,FALSE)*IE16)))</f>
        <v>0</v>
      </c>
      <c r="IG16" s="19">
        <f>-IF(ISBLANK(IH16),0,IF(ISERROR(VLOOKUP(IH16,MaKhuyenMai!$B$4:$H$5001,7,FALSE)),0,IF(AND(VLOOKUP(IH16,MaKhuyenMai!$B$4:$K$5001,8,FALSE)&lt;=$F$24,VLOOKUP(IH16,MaKhuyenMai!$B$4:$L$18,3,FALSE)="x",VLOOKUP(IH16,MaKhuyenMai!$B$4:$L$18,11,FALSE)="x"),VLOOKUP(IH16,MaKhuyenMai!$B$4:$H$5001,7,FALSE)*IF16,0)))</f>
        <v>0</v>
      </c>
      <c r="IH16" s="20"/>
      <c r="II16" s="68"/>
      <c r="IJ16" s="16"/>
      <c r="IK16" s="16">
        <v>14</v>
      </c>
      <c r="IL16" s="18"/>
      <c r="IM16" s="18"/>
      <c r="IN16" s="18"/>
      <c r="IO16" s="19">
        <f>IF(ISBLANK(IL16),0,IF(ISERROR(VLOOKUP(IL16,Menu!$A$3:$L$5000,10,FALSE)),0,IF(IM16="M",VLOOKUP(IL16,Menu!$A$3:$L$57,10,FALSE)*IN16,VLOOKUP(IL16,Menu!$A$3:$L$57,12,FALSE)*IN16)))</f>
        <v>0</v>
      </c>
      <c r="IP16" s="19">
        <f>-IF(ISBLANK(IQ16),0,IF(ISERROR(VLOOKUP(IQ16,MaKhuyenMai!$B$4:$H$5001,7,FALSE)),0,IF(AND(VLOOKUP(IQ16,MaKhuyenMai!$B$4:$K$5001,8,FALSE)&lt;=$F$24,VLOOKUP(IQ16,MaKhuyenMai!$B$4:$L$18,3,FALSE)="x",VLOOKUP(IQ16,MaKhuyenMai!$B$4:$L$18,11,FALSE)="x"),VLOOKUP(IQ16,MaKhuyenMai!$B$4:$H$5001,7,FALSE)*IO16,0)))</f>
        <v>0</v>
      </c>
      <c r="IQ16" s="20"/>
      <c r="IR16" s="68"/>
      <c r="IS16" s="16"/>
      <c r="IT16" s="16">
        <v>14</v>
      </c>
      <c r="IU16" s="18"/>
      <c r="IV16" s="18"/>
    </row>
    <row r="17" spans="1:256">
      <c r="A17" s="16"/>
      <c r="B17" s="17">
        <v>15</v>
      </c>
      <c r="C17" s="18"/>
      <c r="D17" s="18"/>
      <c r="E17" s="18"/>
      <c r="F17" s="19">
        <f>IF(ISBLANK(C17),0,IF(ISERROR(VLOOKUP(C17,Menu!$A$3:$L$5000,10,FALSE)),0,IF(D17="M",VLOOKUP(C17,Menu!$A$3:$L$57,10,FALSE)*E17,VLOOKUP(C17,Menu!$A$3:$L$57,12,FALSE)*E17)))</f>
        <v>0</v>
      </c>
      <c r="G17" s="19">
        <f>-IF(ISBLANK(H17),0,IF(ISERROR(VLOOKUP(H17,MaKhuyenMai!$B$4:$H$5001,7,FALSE)),0,IF(AND(VLOOKUP(H17,MaKhuyenMai!$B$4:$K$5001,8,FALSE)&lt;=$F$24,VLOOKUP(H17,MaKhuyenMai!$B$4:$L$18,3,FALSE)="x",VLOOKUP(H17,MaKhuyenMai!$B$4:$L$18,11,FALSE)="x"),VLOOKUP(H17,MaKhuyenMai!$B$4:$H$5001,7,FALSE)*F17,0)))</f>
        <v>0</v>
      </c>
      <c r="H17" s="20"/>
      <c r="I17" s="68"/>
      <c r="J17" s="16"/>
      <c r="K17" s="17">
        <v>15</v>
      </c>
      <c r="L17" s="18"/>
      <c r="M17" s="18"/>
      <c r="N17" s="18"/>
      <c r="O17" s="19">
        <f>IF(ISBLANK(L17),0,IF(ISERROR(VLOOKUP(L17,Menu!$A$3:$L$5000,10,FALSE)),0,IF(M17="M",VLOOKUP(L17,Menu!$A$3:$L$57,10,FALSE)*N17,VLOOKUP(L17,Menu!$A$3:$L$57,12,FALSE)*N17)))</f>
        <v>0</v>
      </c>
      <c r="P17" s="19">
        <f>-IF(ISBLANK(Q17),0,IF(ISERROR(VLOOKUP(Q17,MaKhuyenMai!$B$4:$H$5001,7,FALSE)),0,IF(AND(VLOOKUP(Q17,MaKhuyenMai!$B$4:$K$5001,8,FALSE)&lt;=$F$24,VLOOKUP(Q17,MaKhuyenMai!$B$4:$L$18,3,FALSE)="x",VLOOKUP(Q17,MaKhuyenMai!$B$4:$L$18,11,FALSE)="x"),VLOOKUP(Q17,MaKhuyenMai!$B$4:$H$5001,7,FALSE)*O17,0)))</f>
        <v>0</v>
      </c>
      <c r="Q17" s="20"/>
      <c r="R17" s="68"/>
      <c r="S17" s="16"/>
      <c r="T17" s="17">
        <v>15</v>
      </c>
      <c r="U17" s="18"/>
      <c r="V17" s="18"/>
      <c r="W17" s="18"/>
      <c r="X17" s="19">
        <f>IF(ISBLANK(U17),0,IF(ISERROR(VLOOKUP(U17,Menu!$A$3:$L$5000,10,FALSE)),0,IF(V17="M",VLOOKUP(U17,Menu!$A$3:$L$57,10,FALSE)*W17,VLOOKUP(U17,Menu!$A$3:$L$57,12,FALSE)*W17)))</f>
        <v>0</v>
      </c>
      <c r="Y17" s="19">
        <f>-IF(ISBLANK(Z17),0,IF(ISERROR(VLOOKUP(Z17,MaKhuyenMai!$B$4:$H$5001,7,FALSE)),0,IF(AND(VLOOKUP(Z17,MaKhuyenMai!$B$4:$K$5001,8,FALSE)&lt;=$F$24,VLOOKUP(Z17,MaKhuyenMai!$B$4:$L$18,3,FALSE)="x",VLOOKUP(Z17,MaKhuyenMai!$B$4:$L$18,11,FALSE)="x"),VLOOKUP(Z17,MaKhuyenMai!$B$4:$H$5001,7,FALSE)*X17,0)))</f>
        <v>0</v>
      </c>
      <c r="Z17" s="20"/>
      <c r="AA17" s="68"/>
      <c r="AB17" s="16"/>
      <c r="AC17" s="17">
        <v>15</v>
      </c>
      <c r="AD17" s="18"/>
      <c r="AE17" s="18"/>
      <c r="AF17" s="18"/>
      <c r="AG17" s="19">
        <f>IF(ISBLANK(AD17),0,IF(ISERROR(VLOOKUP(AD17,Menu!$A$3:$L$5000,10,FALSE)),0,IF(AE17="M",VLOOKUP(AD17,Menu!$A$3:$L$57,10,FALSE)*AF17,VLOOKUP(AD17,Menu!$A$3:$L$57,12,FALSE)*AF17)))</f>
        <v>0</v>
      </c>
      <c r="AH17" s="19">
        <f>-IF(ISBLANK(AI17),0,IF(ISERROR(VLOOKUP(AI17,MaKhuyenMai!$B$4:$H$5001,7,FALSE)),0,IF(AND(VLOOKUP(AI17,MaKhuyenMai!$B$4:$K$5001,8,FALSE)&lt;=$F$24,VLOOKUP(AI17,MaKhuyenMai!$B$4:$L$18,3,FALSE)="x",VLOOKUP(AI17,MaKhuyenMai!$B$4:$L$18,11,FALSE)="x"),VLOOKUP(AI17,MaKhuyenMai!$B$4:$H$5001,7,FALSE)*AG17,0)))</f>
        <v>0</v>
      </c>
      <c r="AI17" s="20"/>
      <c r="AJ17" s="68"/>
      <c r="AK17" s="16"/>
      <c r="AL17" s="17">
        <v>15</v>
      </c>
      <c r="AM17" s="18"/>
      <c r="AN17" s="18"/>
      <c r="AO17" s="18"/>
      <c r="AP17" s="19">
        <f>IF(ISBLANK(AM17),0,IF(ISERROR(VLOOKUP(AM17,Menu!$A$3:$L$5000,10,FALSE)),0,IF(AN17="M",VLOOKUP(AM17,Menu!$A$3:$L$57,10,FALSE)*AO17,VLOOKUP(AM17,Menu!$A$3:$L$57,12,FALSE)*AO17)))</f>
        <v>0</v>
      </c>
      <c r="AQ17" s="19">
        <f>-IF(ISBLANK(AR17),0,IF(ISERROR(VLOOKUP(AR17,MaKhuyenMai!$B$4:$H$5001,7,FALSE)),0,IF(AND(VLOOKUP(AR17,MaKhuyenMai!$B$4:$K$5001,8,FALSE)&lt;=$F$24,VLOOKUP(AR17,MaKhuyenMai!$B$4:$L$18,3,FALSE)="x",VLOOKUP(AR17,MaKhuyenMai!$B$4:$L$18,11,FALSE)="x"),VLOOKUP(AR17,MaKhuyenMai!$B$4:$H$5001,7,FALSE)*AP17,0)))</f>
        <v>0</v>
      </c>
      <c r="AR17" s="20"/>
      <c r="AS17" s="68"/>
      <c r="AT17" s="16"/>
      <c r="AU17" s="17">
        <v>15</v>
      </c>
      <c r="AV17" s="18"/>
      <c r="AW17" s="18"/>
      <c r="AX17" s="18"/>
      <c r="AY17" s="19">
        <f>IF(ISBLANK(AV17),0,IF(ISERROR(VLOOKUP(AV17,Menu!$A$3:$L$5000,10,FALSE)),0,IF(AW17="M",VLOOKUP(AV17,Menu!$A$3:$L$57,10,FALSE)*AX17,VLOOKUP(AV17,Menu!$A$3:$L$57,12,FALSE)*AX17)))</f>
        <v>0</v>
      </c>
      <c r="AZ17" s="19">
        <f>-IF(ISBLANK(BA17),0,IF(ISERROR(VLOOKUP(BA17,MaKhuyenMai!$B$4:$H$5001,7,FALSE)),0,IF(AND(VLOOKUP(BA17,MaKhuyenMai!$B$4:$K$5001,8,FALSE)&lt;=$F$24,VLOOKUP(BA17,MaKhuyenMai!$B$4:$L$18,3,FALSE)="x",VLOOKUP(BA17,MaKhuyenMai!$B$4:$L$18,11,FALSE)="x"),VLOOKUP(BA17,MaKhuyenMai!$B$4:$H$5001,7,FALSE)*AY17,0)))</f>
        <v>0</v>
      </c>
      <c r="BA17" s="20"/>
      <c r="BB17" s="68"/>
      <c r="BC17" s="16"/>
      <c r="BD17" s="17">
        <v>15</v>
      </c>
      <c r="BE17" s="18"/>
      <c r="BF17" s="18"/>
      <c r="BG17" s="18"/>
      <c r="BH17" s="19">
        <f>IF(ISBLANK(BE17),0,IF(ISERROR(VLOOKUP(BE17,Menu!$A$3:$L$5000,10,FALSE)),0,IF(BF17="M",VLOOKUP(BE17,Menu!$A$3:$L$57,10,FALSE)*BG17,VLOOKUP(BE17,Menu!$A$3:$L$57,12,FALSE)*BG17)))</f>
        <v>0</v>
      </c>
      <c r="BI17" s="19">
        <f>-IF(ISBLANK(BJ17),0,IF(ISERROR(VLOOKUP(BJ17,MaKhuyenMai!$B$4:$H$5001,7,FALSE)),0,IF(AND(VLOOKUP(BJ17,MaKhuyenMai!$B$4:$K$5001,8,FALSE)&lt;=$F$24,VLOOKUP(BJ17,MaKhuyenMai!$B$4:$L$18,3,FALSE)="x",VLOOKUP(BJ17,MaKhuyenMai!$B$4:$L$18,11,FALSE)="x"),VLOOKUP(BJ17,MaKhuyenMai!$B$4:$H$5001,7,FALSE)*BH17,0)))</f>
        <v>0</v>
      </c>
      <c r="BJ17" s="20"/>
      <c r="BK17" s="68"/>
      <c r="BL17" s="16"/>
      <c r="BM17" s="17">
        <v>15</v>
      </c>
      <c r="BN17" s="18"/>
      <c r="BO17" s="18"/>
      <c r="BP17" s="18"/>
      <c r="BQ17" s="19">
        <f>IF(ISBLANK(BN17),0,IF(ISERROR(VLOOKUP(BN17,Menu!$A$3:$L$5000,10,FALSE)),0,IF(BO17="M",VLOOKUP(BN17,Menu!$A$3:$L$57,10,FALSE)*BP17,VLOOKUP(BN17,Menu!$A$3:$L$57,12,FALSE)*BP17)))</f>
        <v>0</v>
      </c>
      <c r="BR17" s="19">
        <f>-IF(ISBLANK(BS17),0,IF(ISERROR(VLOOKUP(BS17,MaKhuyenMai!$B$4:$H$5001,7,FALSE)),0,IF(AND(VLOOKUP(BS17,MaKhuyenMai!$B$4:$K$5001,8,FALSE)&lt;=$F$24,VLOOKUP(BS17,MaKhuyenMai!$B$4:$L$18,3,FALSE)="x",VLOOKUP(BS17,MaKhuyenMai!$B$4:$L$18,11,FALSE)="x"),VLOOKUP(BS17,MaKhuyenMai!$B$4:$H$5001,7,FALSE)*BQ17,0)))</f>
        <v>0</v>
      </c>
      <c r="BS17" s="20"/>
      <c r="BT17" s="68"/>
      <c r="BU17" s="16"/>
      <c r="BV17" s="17">
        <v>15</v>
      </c>
      <c r="BW17" s="18"/>
      <c r="BX17" s="18"/>
      <c r="BY17" s="18"/>
      <c r="BZ17" s="19">
        <f>IF(ISBLANK(BW17),0,IF(ISERROR(VLOOKUP(BW17,Menu!$A$3:$L$5000,10,FALSE)),0,IF(BX17="M",VLOOKUP(BW17,Menu!$A$3:$L$57,10,FALSE)*BY17,VLOOKUP(BW17,Menu!$A$3:$L$57,12,FALSE)*BY17)))</f>
        <v>0</v>
      </c>
      <c r="CA17" s="19">
        <f>-IF(ISBLANK(CB17),0,IF(ISERROR(VLOOKUP(CB17,MaKhuyenMai!$B$4:$H$5001,7,FALSE)),0,IF(AND(VLOOKUP(CB17,MaKhuyenMai!$B$4:$K$5001,8,FALSE)&lt;=$F$24,VLOOKUP(CB17,MaKhuyenMai!$B$4:$L$18,3,FALSE)="x",VLOOKUP(CB17,MaKhuyenMai!$B$4:$L$18,11,FALSE)="x"),VLOOKUP(CB17,MaKhuyenMai!$B$4:$H$5001,7,FALSE)*BZ17,0)))</f>
        <v>0</v>
      </c>
      <c r="CB17" s="20"/>
      <c r="CC17" s="68"/>
      <c r="CD17" s="16"/>
      <c r="CE17" s="17">
        <v>15</v>
      </c>
      <c r="CF17" s="18"/>
      <c r="CG17" s="18"/>
      <c r="CH17" s="18"/>
      <c r="CI17" s="19">
        <f>IF(ISBLANK(CF17),0,IF(ISERROR(VLOOKUP(CF17,Menu!$A$3:$L$5000,10,FALSE)),0,IF(CG17="M",VLOOKUP(CF17,Menu!$A$3:$L$57,10,FALSE)*CH17,VLOOKUP(CF17,Menu!$A$3:$L$57,12,FALSE)*CH17)))</f>
        <v>0</v>
      </c>
      <c r="CJ17" s="19">
        <f>-IF(ISBLANK(CK17),0,IF(ISERROR(VLOOKUP(CK17,MaKhuyenMai!$B$4:$H$5001,7,FALSE)),0,IF(AND(VLOOKUP(CK17,MaKhuyenMai!$B$4:$K$5001,8,FALSE)&lt;=$F$24,VLOOKUP(CK17,MaKhuyenMai!$B$4:$L$18,3,FALSE)="x",VLOOKUP(CK17,MaKhuyenMai!$B$4:$L$18,11,FALSE)="x"),VLOOKUP(CK17,MaKhuyenMai!$B$4:$H$5001,7,FALSE)*CI17,0)))</f>
        <v>0</v>
      </c>
      <c r="CK17" s="20"/>
      <c r="CL17" s="68"/>
      <c r="CM17" s="16"/>
      <c r="CN17" s="17">
        <v>15</v>
      </c>
      <c r="CO17" s="18"/>
      <c r="CP17" s="18"/>
      <c r="CQ17" s="18"/>
      <c r="CR17" s="19">
        <f>IF(ISBLANK(CO17),0,IF(ISERROR(VLOOKUP(CO17,Menu!$A$3:$L$5000,10,FALSE)),0,IF(CP17="M",VLOOKUP(CO17,Menu!$A$3:$L$57,10,FALSE)*CQ17,VLOOKUP(CO17,Menu!$A$3:$L$57,12,FALSE)*CQ17)))</f>
        <v>0</v>
      </c>
      <c r="CS17" s="19">
        <f>-IF(ISBLANK(CT17),0,IF(ISERROR(VLOOKUP(CT17,MaKhuyenMai!$B$4:$H$5001,7,FALSE)),0,IF(AND(VLOOKUP(CT17,MaKhuyenMai!$B$4:$K$5001,8,FALSE)&lt;=$F$24,VLOOKUP(CT17,MaKhuyenMai!$B$4:$L$18,3,FALSE)="x",VLOOKUP(CT17,MaKhuyenMai!$B$4:$L$18,11,FALSE)="x"),VLOOKUP(CT17,MaKhuyenMai!$B$4:$H$5001,7,FALSE)*CR17,0)))</f>
        <v>0</v>
      </c>
      <c r="CT17" s="20"/>
      <c r="CU17" s="68"/>
      <c r="CV17" s="16"/>
      <c r="CW17" s="17">
        <v>15</v>
      </c>
      <c r="CX17" s="18"/>
      <c r="CY17" s="18"/>
      <c r="CZ17" s="18"/>
      <c r="DA17" s="19">
        <f>IF(ISBLANK(CX17),0,IF(ISERROR(VLOOKUP(CX17,Menu!$A$3:$L$5000,10,FALSE)),0,IF(CY17="M",VLOOKUP(CX17,Menu!$A$3:$L$57,10,FALSE)*CZ17,VLOOKUP(CX17,Menu!$A$3:$L$57,12,FALSE)*CZ17)))</f>
        <v>0</v>
      </c>
      <c r="DB17" s="19">
        <f>-IF(ISBLANK(DC17),0,IF(ISERROR(VLOOKUP(DC17,MaKhuyenMai!$B$4:$H$5001,7,FALSE)),0,IF(AND(VLOOKUP(DC17,MaKhuyenMai!$B$4:$K$5001,8,FALSE)&lt;=$F$24,VLOOKUP(DC17,MaKhuyenMai!$B$4:$L$18,3,FALSE)="x",VLOOKUP(DC17,MaKhuyenMai!$B$4:$L$18,11,FALSE)="x"),VLOOKUP(DC17,MaKhuyenMai!$B$4:$H$5001,7,FALSE)*DA17,0)))</f>
        <v>0</v>
      </c>
      <c r="DC17" s="20"/>
      <c r="DD17" s="68"/>
      <c r="DE17" s="16"/>
      <c r="DF17" s="17">
        <v>15</v>
      </c>
      <c r="DG17" s="18"/>
      <c r="DH17" s="18"/>
      <c r="DI17" s="18"/>
      <c r="DJ17" s="19">
        <f>IF(ISBLANK(DG17),0,IF(ISERROR(VLOOKUP(DG17,Menu!$A$3:$L$5000,10,FALSE)),0,IF(DH17="M",VLOOKUP(DG17,Menu!$A$3:$L$57,10,FALSE)*DI17,VLOOKUP(DG17,Menu!$A$3:$L$57,12,FALSE)*DI17)))</f>
        <v>0</v>
      </c>
      <c r="DK17" s="19">
        <f>-IF(ISBLANK(DL17),0,IF(ISERROR(VLOOKUP(DL17,MaKhuyenMai!$B$4:$H$5001,7,FALSE)),0,IF(AND(VLOOKUP(DL17,MaKhuyenMai!$B$4:$K$5001,8,FALSE)&lt;=$F$24,VLOOKUP(DL17,MaKhuyenMai!$B$4:$L$18,3,FALSE)="x",VLOOKUP(DL17,MaKhuyenMai!$B$4:$L$18,11,FALSE)="x"),VLOOKUP(DL17,MaKhuyenMai!$B$4:$H$5001,7,FALSE)*DJ17,0)))</f>
        <v>0</v>
      </c>
      <c r="DL17" s="20"/>
      <c r="DM17" s="68"/>
      <c r="DN17" s="16"/>
      <c r="DO17" s="17">
        <v>15</v>
      </c>
      <c r="DP17" s="18"/>
      <c r="DQ17" s="18"/>
      <c r="DR17" s="18"/>
      <c r="DS17" s="19">
        <f>IF(ISBLANK(DP17),0,IF(ISERROR(VLOOKUP(DP17,Menu!$A$3:$L$5000,10,FALSE)),0,IF(DQ17="M",VLOOKUP(DP17,Menu!$A$3:$L$57,10,FALSE)*DR17,VLOOKUP(DP17,Menu!$A$3:$L$57,12,FALSE)*DR17)))</f>
        <v>0</v>
      </c>
      <c r="DT17" s="19">
        <f>-IF(ISBLANK(DU17),0,IF(ISERROR(VLOOKUP(DU17,MaKhuyenMai!$B$4:$H$5001,7,FALSE)),0,IF(AND(VLOOKUP(DU17,MaKhuyenMai!$B$4:$K$5001,8,FALSE)&lt;=$F$24,VLOOKUP(DU17,MaKhuyenMai!$B$4:$L$18,3,FALSE)="x",VLOOKUP(DU17,MaKhuyenMai!$B$4:$L$18,11,FALSE)="x"),VLOOKUP(DU17,MaKhuyenMai!$B$4:$H$5001,7,FALSE)*DS17,0)))</f>
        <v>0</v>
      </c>
      <c r="DU17" s="20"/>
      <c r="DV17" s="68"/>
      <c r="DW17" s="16"/>
      <c r="DX17" s="17">
        <v>15</v>
      </c>
      <c r="DY17" s="18"/>
      <c r="DZ17" s="18"/>
      <c r="EA17" s="18"/>
      <c r="EB17" s="19">
        <f>IF(ISBLANK(DY17),0,IF(ISERROR(VLOOKUP(DY17,Menu!$A$3:$L$5000,10,FALSE)),0,IF(DZ17="M",VLOOKUP(DY17,Menu!$A$3:$L$57,10,FALSE)*EA17,VLOOKUP(DY17,Menu!$A$3:$L$57,12,FALSE)*EA17)))</f>
        <v>0</v>
      </c>
      <c r="EC17" s="19">
        <f>-IF(ISBLANK(ED17),0,IF(ISERROR(VLOOKUP(ED17,MaKhuyenMai!$B$4:$H$5001,7,FALSE)),0,IF(AND(VLOOKUP(ED17,MaKhuyenMai!$B$4:$K$5001,8,FALSE)&lt;=$F$24,VLOOKUP(ED17,MaKhuyenMai!$B$4:$L$18,3,FALSE)="x",VLOOKUP(ED17,MaKhuyenMai!$B$4:$L$18,11,FALSE)="x"),VLOOKUP(ED17,MaKhuyenMai!$B$4:$H$5001,7,FALSE)*EB17,0)))</f>
        <v>0</v>
      </c>
      <c r="ED17" s="20"/>
      <c r="EE17" s="68"/>
      <c r="EF17" s="16"/>
      <c r="EG17" s="17">
        <v>15</v>
      </c>
      <c r="EH17" s="18"/>
      <c r="EI17" s="18"/>
      <c r="EJ17" s="18"/>
      <c r="EK17" s="19">
        <f>IF(ISBLANK(EH17),0,IF(ISERROR(VLOOKUP(EH17,Menu!$A$3:$L$5000,10,FALSE)),0,IF(EI17="M",VLOOKUP(EH17,Menu!$A$3:$L$57,10,FALSE)*EJ17,VLOOKUP(EH17,Menu!$A$3:$L$57,12,FALSE)*EJ17)))</f>
        <v>0</v>
      </c>
      <c r="EL17" s="19">
        <f>-IF(ISBLANK(EM17),0,IF(ISERROR(VLOOKUP(EM17,MaKhuyenMai!$B$4:$H$5001,7,FALSE)),0,IF(AND(VLOOKUP(EM17,MaKhuyenMai!$B$4:$K$5001,8,FALSE)&lt;=$F$24,VLOOKUP(EM17,MaKhuyenMai!$B$4:$L$18,3,FALSE)="x",VLOOKUP(EM17,MaKhuyenMai!$B$4:$L$18,11,FALSE)="x"),VLOOKUP(EM17,MaKhuyenMai!$B$4:$H$5001,7,FALSE)*EK17,0)))</f>
        <v>0</v>
      </c>
      <c r="EM17" s="20"/>
      <c r="EN17" s="68"/>
      <c r="EO17" s="16"/>
      <c r="EP17" s="17">
        <v>15</v>
      </c>
      <c r="EQ17" s="18"/>
      <c r="ER17" s="18"/>
      <c r="ES17" s="18"/>
      <c r="ET17" s="19">
        <f>IF(ISBLANK(EQ17),0,IF(ISERROR(VLOOKUP(EQ17,Menu!$A$3:$L$5000,10,FALSE)),0,IF(ER17="M",VLOOKUP(EQ17,Menu!$A$3:$L$57,10,FALSE)*ES17,VLOOKUP(EQ17,Menu!$A$3:$L$57,12,FALSE)*ES17)))</f>
        <v>0</v>
      </c>
      <c r="EU17" s="19">
        <f>-IF(ISBLANK(EV17),0,IF(ISERROR(VLOOKUP(EV17,MaKhuyenMai!$B$4:$H$5001,7,FALSE)),0,IF(AND(VLOOKUP(EV17,MaKhuyenMai!$B$4:$K$5001,8,FALSE)&lt;=$F$24,VLOOKUP(EV17,MaKhuyenMai!$B$4:$L$18,3,FALSE)="x",VLOOKUP(EV17,MaKhuyenMai!$B$4:$L$18,11,FALSE)="x"),VLOOKUP(EV17,MaKhuyenMai!$B$4:$H$5001,7,FALSE)*ET17,0)))</f>
        <v>0</v>
      </c>
      <c r="EV17" s="20"/>
      <c r="EW17" s="68"/>
      <c r="EX17" s="16"/>
      <c r="EY17" s="17">
        <v>15</v>
      </c>
      <c r="EZ17" s="18"/>
      <c r="FA17" s="18"/>
      <c r="FB17" s="18"/>
      <c r="FC17" s="19">
        <f>IF(ISBLANK(EZ17),0,IF(ISERROR(VLOOKUP(EZ17,Menu!$A$3:$L$5000,10,FALSE)),0,IF(FA17="M",VLOOKUP(EZ17,Menu!$A$3:$L$57,10,FALSE)*FB17,VLOOKUP(EZ17,Menu!$A$3:$L$57,12,FALSE)*FB17)))</f>
        <v>0</v>
      </c>
      <c r="FD17" s="19">
        <f>-IF(ISBLANK(FE17),0,IF(ISERROR(VLOOKUP(FE17,MaKhuyenMai!$B$4:$H$5001,7,FALSE)),0,IF(AND(VLOOKUP(FE17,MaKhuyenMai!$B$4:$K$5001,8,FALSE)&lt;=$F$24,VLOOKUP(FE17,MaKhuyenMai!$B$4:$L$18,3,FALSE)="x",VLOOKUP(FE17,MaKhuyenMai!$B$4:$L$18,11,FALSE)="x"),VLOOKUP(FE17,MaKhuyenMai!$B$4:$H$5001,7,FALSE)*FC17,0)))</f>
        <v>0</v>
      </c>
      <c r="FE17" s="20"/>
      <c r="FF17" s="68"/>
      <c r="FG17" s="16"/>
      <c r="FH17" s="17">
        <v>15</v>
      </c>
      <c r="FI17" s="18"/>
      <c r="FJ17" s="18"/>
      <c r="FK17" s="18"/>
      <c r="FL17" s="19">
        <f>IF(ISBLANK(FI17),0,IF(ISERROR(VLOOKUP(FI17,Menu!$A$3:$L$5000,10,FALSE)),0,IF(FJ17="M",VLOOKUP(FI17,Menu!$A$3:$L$57,10,FALSE)*FK17,VLOOKUP(FI17,Menu!$A$3:$L$57,12,FALSE)*FK17)))</f>
        <v>0</v>
      </c>
      <c r="FM17" s="19">
        <f>-IF(ISBLANK(FN17),0,IF(ISERROR(VLOOKUP(FN17,MaKhuyenMai!$B$4:$H$5001,7,FALSE)),0,IF(AND(VLOOKUP(FN17,MaKhuyenMai!$B$4:$K$5001,8,FALSE)&lt;=$F$24,VLOOKUP(FN17,MaKhuyenMai!$B$4:$L$18,3,FALSE)="x",VLOOKUP(FN17,MaKhuyenMai!$B$4:$L$18,11,FALSE)="x"),VLOOKUP(FN17,MaKhuyenMai!$B$4:$H$5001,7,FALSE)*FL17,0)))</f>
        <v>0</v>
      </c>
      <c r="FN17" s="20"/>
      <c r="FO17" s="68"/>
      <c r="FP17" s="16"/>
      <c r="FQ17" s="17">
        <v>15</v>
      </c>
      <c r="FR17" s="18"/>
      <c r="FS17" s="18"/>
      <c r="FT17" s="18"/>
      <c r="FU17" s="19">
        <f>IF(ISBLANK(FR17),0,IF(ISERROR(VLOOKUP(FR17,Menu!$A$3:$L$5000,10,FALSE)),0,IF(FS17="M",VLOOKUP(FR17,Menu!$A$3:$L$57,10,FALSE)*FT17,VLOOKUP(FR17,Menu!$A$3:$L$57,12,FALSE)*FT17)))</f>
        <v>0</v>
      </c>
      <c r="FV17" s="19">
        <f>-IF(ISBLANK(FW17),0,IF(ISERROR(VLOOKUP(FW17,MaKhuyenMai!$B$4:$H$5001,7,FALSE)),0,IF(AND(VLOOKUP(FW17,MaKhuyenMai!$B$4:$K$5001,8,FALSE)&lt;=$F$24,VLOOKUP(FW17,MaKhuyenMai!$B$4:$L$18,3,FALSE)="x",VLOOKUP(FW17,MaKhuyenMai!$B$4:$L$18,11,FALSE)="x"),VLOOKUP(FW17,MaKhuyenMai!$B$4:$H$5001,7,FALSE)*FU17,0)))</f>
        <v>0</v>
      </c>
      <c r="FW17" s="20"/>
      <c r="FX17" s="68"/>
      <c r="FY17" s="16"/>
      <c r="FZ17" s="17">
        <v>15</v>
      </c>
      <c r="GA17" s="18"/>
      <c r="GB17" s="18"/>
      <c r="GC17" s="18"/>
      <c r="GD17" s="19">
        <f>IF(ISBLANK(GA17),0,IF(ISERROR(VLOOKUP(GA17,Menu!$A$3:$L$5000,10,FALSE)),0,IF(GB17="M",VLOOKUP(GA17,Menu!$A$3:$L$57,10,FALSE)*GC17,VLOOKUP(GA17,Menu!$A$3:$L$57,12,FALSE)*GC17)))</f>
        <v>0</v>
      </c>
      <c r="GE17" s="19">
        <f>-IF(ISBLANK(GF17),0,IF(ISERROR(VLOOKUP(GF17,MaKhuyenMai!$B$4:$H$5001,7,FALSE)),0,IF(AND(VLOOKUP(GF17,MaKhuyenMai!$B$4:$K$5001,8,FALSE)&lt;=$F$24,VLOOKUP(GF17,MaKhuyenMai!$B$4:$L$18,3,FALSE)="x",VLOOKUP(GF17,MaKhuyenMai!$B$4:$L$18,11,FALSE)="x"),VLOOKUP(GF17,MaKhuyenMai!$B$4:$H$5001,7,FALSE)*GD17,0)))</f>
        <v>0</v>
      </c>
      <c r="GF17" s="20"/>
      <c r="GG17" s="68"/>
      <c r="GH17" s="16"/>
      <c r="GI17" s="17">
        <v>15</v>
      </c>
      <c r="GJ17" s="18"/>
      <c r="GK17" s="18"/>
      <c r="GL17" s="18"/>
      <c r="GM17" s="19">
        <f>IF(ISBLANK(GJ17),0,IF(ISERROR(VLOOKUP(GJ17,Menu!$A$3:$L$5000,10,FALSE)),0,IF(GK17="M",VLOOKUP(GJ17,Menu!$A$3:$L$57,10,FALSE)*GL17,VLOOKUP(GJ17,Menu!$A$3:$L$57,12,FALSE)*GL17)))</f>
        <v>0</v>
      </c>
      <c r="GN17" s="19">
        <f>-IF(ISBLANK(GO17),0,IF(ISERROR(VLOOKUP(GO17,MaKhuyenMai!$B$4:$H$5001,7,FALSE)),0,IF(AND(VLOOKUP(GO17,MaKhuyenMai!$B$4:$K$5001,8,FALSE)&lt;=$F$24,VLOOKUP(GO17,MaKhuyenMai!$B$4:$L$18,3,FALSE)="x",VLOOKUP(GO17,MaKhuyenMai!$B$4:$L$18,11,FALSE)="x"),VLOOKUP(GO17,MaKhuyenMai!$B$4:$H$5001,7,FALSE)*GM17,0)))</f>
        <v>0</v>
      </c>
      <c r="GO17" s="20"/>
      <c r="GP17" s="68"/>
      <c r="GQ17" s="16"/>
      <c r="GR17" s="17">
        <v>15</v>
      </c>
      <c r="GS17" s="18"/>
      <c r="GT17" s="18"/>
      <c r="GU17" s="18"/>
      <c r="GV17" s="19">
        <f>IF(ISBLANK(GS17),0,IF(ISERROR(VLOOKUP(GS17,Menu!$A$3:$L$5000,10,FALSE)),0,IF(GT17="M",VLOOKUP(GS17,Menu!$A$3:$L$57,10,FALSE)*GU17,VLOOKUP(GS17,Menu!$A$3:$L$57,12,FALSE)*GU17)))</f>
        <v>0</v>
      </c>
      <c r="GW17" s="19">
        <f>-IF(ISBLANK(GX17),0,IF(ISERROR(VLOOKUP(GX17,MaKhuyenMai!$B$4:$H$5001,7,FALSE)),0,IF(AND(VLOOKUP(GX17,MaKhuyenMai!$B$4:$K$5001,8,FALSE)&lt;=$F$24,VLOOKUP(GX17,MaKhuyenMai!$B$4:$L$18,3,FALSE)="x",VLOOKUP(GX17,MaKhuyenMai!$B$4:$L$18,11,FALSE)="x"),VLOOKUP(GX17,MaKhuyenMai!$B$4:$H$5001,7,FALSE)*GV17,0)))</f>
        <v>0</v>
      </c>
      <c r="GX17" s="20"/>
      <c r="GY17" s="68"/>
      <c r="GZ17" s="16"/>
      <c r="HA17" s="17">
        <v>15</v>
      </c>
      <c r="HB17" s="18"/>
      <c r="HC17" s="18"/>
      <c r="HD17" s="18"/>
      <c r="HE17" s="19">
        <f>IF(ISBLANK(HB17),0,IF(ISERROR(VLOOKUP(HB17,Menu!$A$3:$L$5000,10,FALSE)),0,IF(HC17="M",VLOOKUP(HB17,Menu!$A$3:$L$57,10,FALSE)*HD17,VLOOKUP(HB17,Menu!$A$3:$L$57,12,FALSE)*HD17)))</f>
        <v>0</v>
      </c>
      <c r="HF17" s="19">
        <f>-IF(ISBLANK(HG17),0,IF(ISERROR(VLOOKUP(HG17,MaKhuyenMai!$B$4:$H$5001,7,FALSE)),0,IF(AND(VLOOKUP(HG17,MaKhuyenMai!$B$4:$K$5001,8,FALSE)&lt;=$F$24,VLOOKUP(HG17,MaKhuyenMai!$B$4:$L$18,3,FALSE)="x",VLOOKUP(HG17,MaKhuyenMai!$B$4:$L$18,11,FALSE)="x"),VLOOKUP(HG17,MaKhuyenMai!$B$4:$H$5001,7,FALSE)*HE17,0)))</f>
        <v>0</v>
      </c>
      <c r="HG17" s="20"/>
      <c r="HH17" s="68"/>
      <c r="HI17" s="16"/>
      <c r="HJ17" s="17">
        <v>15</v>
      </c>
      <c r="HK17" s="18"/>
      <c r="HL17" s="18"/>
      <c r="HM17" s="18"/>
      <c r="HN17" s="19">
        <f>IF(ISBLANK(HK17),0,IF(ISERROR(VLOOKUP(HK17,Menu!$A$3:$L$5000,10,FALSE)),0,IF(HL17="M",VLOOKUP(HK17,Menu!$A$3:$L$57,10,FALSE)*HM17,VLOOKUP(HK17,Menu!$A$3:$L$57,12,FALSE)*HM17)))</f>
        <v>0</v>
      </c>
      <c r="HO17" s="19">
        <f>-IF(ISBLANK(HP17),0,IF(ISERROR(VLOOKUP(HP17,MaKhuyenMai!$B$4:$H$5001,7,FALSE)),0,IF(AND(VLOOKUP(HP17,MaKhuyenMai!$B$4:$K$5001,8,FALSE)&lt;=$F$24,VLOOKUP(HP17,MaKhuyenMai!$B$4:$L$18,3,FALSE)="x",VLOOKUP(HP17,MaKhuyenMai!$B$4:$L$18,11,FALSE)="x"),VLOOKUP(HP17,MaKhuyenMai!$B$4:$H$5001,7,FALSE)*HN17,0)))</f>
        <v>0</v>
      </c>
      <c r="HP17" s="20"/>
      <c r="HQ17" s="68"/>
      <c r="HR17" s="16"/>
      <c r="HS17" s="17">
        <v>15</v>
      </c>
      <c r="HT17" s="18"/>
      <c r="HU17" s="18"/>
      <c r="HV17" s="18"/>
      <c r="HW17" s="19">
        <f>IF(ISBLANK(HT17),0,IF(ISERROR(VLOOKUP(HT17,Menu!$A$3:$L$5000,10,FALSE)),0,IF(HU17="M",VLOOKUP(HT17,Menu!$A$3:$L$57,10,FALSE)*HV17,VLOOKUP(HT17,Menu!$A$3:$L$57,12,FALSE)*HV17)))</f>
        <v>0</v>
      </c>
      <c r="HX17" s="19">
        <f>-IF(ISBLANK(HY17),0,IF(ISERROR(VLOOKUP(HY17,MaKhuyenMai!$B$4:$H$5001,7,FALSE)),0,IF(AND(VLOOKUP(HY17,MaKhuyenMai!$B$4:$K$5001,8,FALSE)&lt;=$F$24,VLOOKUP(HY17,MaKhuyenMai!$B$4:$L$18,3,FALSE)="x",VLOOKUP(HY17,MaKhuyenMai!$B$4:$L$18,11,FALSE)="x"),VLOOKUP(HY17,MaKhuyenMai!$B$4:$H$5001,7,FALSE)*HW17,0)))</f>
        <v>0</v>
      </c>
      <c r="HY17" s="20"/>
      <c r="HZ17" s="68"/>
      <c r="IA17" s="16"/>
      <c r="IB17" s="17">
        <v>15</v>
      </c>
      <c r="IC17" s="18"/>
      <c r="ID17" s="18"/>
      <c r="IE17" s="18"/>
      <c r="IF17" s="19">
        <f>IF(ISBLANK(IC17),0,IF(ISERROR(VLOOKUP(IC17,Menu!$A$3:$L$5000,10,FALSE)),0,IF(ID17="M",VLOOKUP(IC17,Menu!$A$3:$L$57,10,FALSE)*IE17,VLOOKUP(IC17,Menu!$A$3:$L$57,12,FALSE)*IE17)))</f>
        <v>0</v>
      </c>
      <c r="IG17" s="19">
        <f>-IF(ISBLANK(IH17),0,IF(ISERROR(VLOOKUP(IH17,MaKhuyenMai!$B$4:$H$5001,7,FALSE)),0,IF(AND(VLOOKUP(IH17,MaKhuyenMai!$B$4:$K$5001,8,FALSE)&lt;=$F$24,VLOOKUP(IH17,MaKhuyenMai!$B$4:$L$18,3,FALSE)="x",VLOOKUP(IH17,MaKhuyenMai!$B$4:$L$18,11,FALSE)="x"),VLOOKUP(IH17,MaKhuyenMai!$B$4:$H$5001,7,FALSE)*IF17,0)))</f>
        <v>0</v>
      </c>
      <c r="IH17" s="20"/>
      <c r="II17" s="68"/>
      <c r="IJ17" s="16"/>
      <c r="IK17" s="17">
        <v>15</v>
      </c>
      <c r="IL17" s="18"/>
      <c r="IM17" s="18"/>
      <c r="IN17" s="18"/>
      <c r="IO17" s="19">
        <f>IF(ISBLANK(IL17),0,IF(ISERROR(VLOOKUP(IL17,Menu!$A$3:$L$5000,10,FALSE)),0,IF(IM17="M",VLOOKUP(IL17,Menu!$A$3:$L$57,10,FALSE)*IN17,VLOOKUP(IL17,Menu!$A$3:$L$57,12,FALSE)*IN17)))</f>
        <v>0</v>
      </c>
      <c r="IP17" s="19">
        <f>-IF(ISBLANK(IQ17),0,IF(ISERROR(VLOOKUP(IQ17,MaKhuyenMai!$B$4:$H$5001,7,FALSE)),0,IF(AND(VLOOKUP(IQ17,MaKhuyenMai!$B$4:$K$5001,8,FALSE)&lt;=$F$24,VLOOKUP(IQ17,MaKhuyenMai!$B$4:$L$18,3,FALSE)="x",VLOOKUP(IQ17,MaKhuyenMai!$B$4:$L$18,11,FALSE)="x"),VLOOKUP(IQ17,MaKhuyenMai!$B$4:$H$5001,7,FALSE)*IO17,0)))</f>
        <v>0</v>
      </c>
      <c r="IQ17" s="20"/>
      <c r="IR17" s="68"/>
      <c r="IS17" s="16"/>
      <c r="IT17" s="17">
        <v>15</v>
      </c>
      <c r="IU17" s="18"/>
      <c r="IV17" s="18"/>
    </row>
    <row r="18" spans="1:256">
      <c r="A18" s="16"/>
      <c r="B18" s="16">
        <v>16</v>
      </c>
      <c r="C18" s="18"/>
      <c r="D18" s="18"/>
      <c r="E18" s="18"/>
      <c r="F18" s="19">
        <f>IF(ISBLANK(C18),0,IF(ISERROR(VLOOKUP(C18,Menu!$A$3:$L$5000,10,FALSE)),0,IF(D18="M",VLOOKUP(C18,Menu!$A$3:$L$57,10,FALSE)*E18,VLOOKUP(C18,Menu!$A$3:$L$57,12,FALSE)*E18)))</f>
        <v>0</v>
      </c>
      <c r="G18" s="19">
        <f>-IF(ISBLANK(H18),0,IF(ISERROR(VLOOKUP(H18,MaKhuyenMai!$B$4:$H$5001,7,FALSE)),0,IF(AND(VLOOKUP(H18,MaKhuyenMai!$B$4:$K$5001,8,FALSE)&lt;=$F$24,VLOOKUP(H18,MaKhuyenMai!$B$4:$L$18,3,FALSE)="x",VLOOKUP(H18,MaKhuyenMai!$B$4:$L$18,11,FALSE)="x"),VLOOKUP(H18,MaKhuyenMai!$B$4:$H$5001,7,FALSE)*F18,0)))</f>
        <v>0</v>
      </c>
      <c r="H18" s="20"/>
      <c r="I18" s="68"/>
      <c r="J18" s="16"/>
      <c r="K18" s="16">
        <v>16</v>
      </c>
      <c r="L18" s="18"/>
      <c r="M18" s="18"/>
      <c r="N18" s="18"/>
      <c r="O18" s="19">
        <f>IF(ISBLANK(L18),0,IF(ISERROR(VLOOKUP(L18,Menu!$A$3:$L$5000,10,FALSE)),0,IF(M18="M",VLOOKUP(L18,Menu!$A$3:$L$57,10,FALSE)*N18,VLOOKUP(L18,Menu!$A$3:$L$57,12,FALSE)*N18)))</f>
        <v>0</v>
      </c>
      <c r="P18" s="19">
        <f>-IF(ISBLANK(Q18),0,IF(ISERROR(VLOOKUP(Q18,MaKhuyenMai!$B$4:$H$5001,7,FALSE)),0,IF(AND(VLOOKUP(Q18,MaKhuyenMai!$B$4:$K$5001,8,FALSE)&lt;=$F$24,VLOOKUP(Q18,MaKhuyenMai!$B$4:$L$18,3,FALSE)="x",VLOOKUP(Q18,MaKhuyenMai!$B$4:$L$18,11,FALSE)="x"),VLOOKUP(Q18,MaKhuyenMai!$B$4:$H$5001,7,FALSE)*O18,0)))</f>
        <v>0</v>
      </c>
      <c r="Q18" s="20"/>
      <c r="R18" s="68"/>
      <c r="S18" s="16"/>
      <c r="T18" s="16">
        <v>16</v>
      </c>
      <c r="U18" s="18"/>
      <c r="V18" s="18"/>
      <c r="W18" s="18"/>
      <c r="X18" s="19">
        <f>IF(ISBLANK(U18),0,IF(ISERROR(VLOOKUP(U18,Menu!$A$3:$L$5000,10,FALSE)),0,IF(V18="M",VLOOKUP(U18,Menu!$A$3:$L$57,10,FALSE)*W18,VLOOKUP(U18,Menu!$A$3:$L$57,12,FALSE)*W18)))</f>
        <v>0</v>
      </c>
      <c r="Y18" s="19">
        <f>-IF(ISBLANK(Z18),0,IF(ISERROR(VLOOKUP(Z18,MaKhuyenMai!$B$4:$H$5001,7,FALSE)),0,IF(AND(VLOOKUP(Z18,MaKhuyenMai!$B$4:$K$5001,8,FALSE)&lt;=$F$24,VLOOKUP(Z18,MaKhuyenMai!$B$4:$L$18,3,FALSE)="x",VLOOKUP(Z18,MaKhuyenMai!$B$4:$L$18,11,FALSE)="x"),VLOOKUP(Z18,MaKhuyenMai!$B$4:$H$5001,7,FALSE)*X18,0)))</f>
        <v>0</v>
      </c>
      <c r="Z18" s="20"/>
      <c r="AA18" s="68"/>
      <c r="AB18" s="16"/>
      <c r="AC18" s="16">
        <v>16</v>
      </c>
      <c r="AD18" s="18"/>
      <c r="AE18" s="18"/>
      <c r="AF18" s="18"/>
      <c r="AG18" s="19">
        <f>IF(ISBLANK(AD18),0,IF(ISERROR(VLOOKUP(AD18,Menu!$A$3:$L$5000,10,FALSE)),0,IF(AE18="M",VLOOKUP(AD18,Menu!$A$3:$L$57,10,FALSE)*AF18,VLOOKUP(AD18,Menu!$A$3:$L$57,12,FALSE)*AF18)))</f>
        <v>0</v>
      </c>
      <c r="AH18" s="19">
        <f>-IF(ISBLANK(AI18),0,IF(ISERROR(VLOOKUP(AI18,MaKhuyenMai!$B$4:$H$5001,7,FALSE)),0,IF(AND(VLOOKUP(AI18,MaKhuyenMai!$B$4:$K$5001,8,FALSE)&lt;=$F$24,VLOOKUP(AI18,MaKhuyenMai!$B$4:$L$18,3,FALSE)="x",VLOOKUP(AI18,MaKhuyenMai!$B$4:$L$18,11,FALSE)="x"),VLOOKUP(AI18,MaKhuyenMai!$B$4:$H$5001,7,FALSE)*AG18,0)))</f>
        <v>0</v>
      </c>
      <c r="AI18" s="20"/>
      <c r="AJ18" s="68"/>
      <c r="AK18" s="16"/>
      <c r="AL18" s="16">
        <v>16</v>
      </c>
      <c r="AM18" s="18"/>
      <c r="AN18" s="18"/>
      <c r="AO18" s="18"/>
      <c r="AP18" s="19">
        <f>IF(ISBLANK(AM18),0,IF(ISERROR(VLOOKUP(AM18,Menu!$A$3:$L$5000,10,FALSE)),0,IF(AN18="M",VLOOKUP(AM18,Menu!$A$3:$L$57,10,FALSE)*AO18,VLOOKUP(AM18,Menu!$A$3:$L$57,12,FALSE)*AO18)))</f>
        <v>0</v>
      </c>
      <c r="AQ18" s="19">
        <f>-IF(ISBLANK(AR18),0,IF(ISERROR(VLOOKUP(AR18,MaKhuyenMai!$B$4:$H$5001,7,FALSE)),0,IF(AND(VLOOKUP(AR18,MaKhuyenMai!$B$4:$K$5001,8,FALSE)&lt;=$F$24,VLOOKUP(AR18,MaKhuyenMai!$B$4:$L$18,3,FALSE)="x",VLOOKUP(AR18,MaKhuyenMai!$B$4:$L$18,11,FALSE)="x"),VLOOKUP(AR18,MaKhuyenMai!$B$4:$H$5001,7,FALSE)*AP18,0)))</f>
        <v>0</v>
      </c>
      <c r="AR18" s="20"/>
      <c r="AS18" s="68"/>
      <c r="AT18" s="16"/>
      <c r="AU18" s="16">
        <v>16</v>
      </c>
      <c r="AV18" s="18"/>
      <c r="AW18" s="18"/>
      <c r="AX18" s="18"/>
      <c r="AY18" s="19">
        <f>IF(ISBLANK(AV18),0,IF(ISERROR(VLOOKUP(AV18,Menu!$A$3:$L$5000,10,FALSE)),0,IF(AW18="M",VLOOKUP(AV18,Menu!$A$3:$L$57,10,FALSE)*AX18,VLOOKUP(AV18,Menu!$A$3:$L$57,12,FALSE)*AX18)))</f>
        <v>0</v>
      </c>
      <c r="AZ18" s="19">
        <f>-IF(ISBLANK(BA18),0,IF(ISERROR(VLOOKUP(BA18,MaKhuyenMai!$B$4:$H$5001,7,FALSE)),0,IF(AND(VLOOKUP(BA18,MaKhuyenMai!$B$4:$K$5001,8,FALSE)&lt;=$F$24,VLOOKUP(BA18,MaKhuyenMai!$B$4:$L$18,3,FALSE)="x",VLOOKUP(BA18,MaKhuyenMai!$B$4:$L$18,11,FALSE)="x"),VLOOKUP(BA18,MaKhuyenMai!$B$4:$H$5001,7,FALSE)*AY18,0)))</f>
        <v>0</v>
      </c>
      <c r="BA18" s="20"/>
      <c r="BB18" s="68"/>
      <c r="BC18" s="16"/>
      <c r="BD18" s="16">
        <v>16</v>
      </c>
      <c r="BE18" s="18"/>
      <c r="BF18" s="18"/>
      <c r="BG18" s="18"/>
      <c r="BH18" s="19">
        <f>IF(ISBLANK(BE18),0,IF(ISERROR(VLOOKUP(BE18,Menu!$A$3:$L$5000,10,FALSE)),0,IF(BF18="M",VLOOKUP(BE18,Menu!$A$3:$L$57,10,FALSE)*BG18,VLOOKUP(BE18,Menu!$A$3:$L$57,12,FALSE)*BG18)))</f>
        <v>0</v>
      </c>
      <c r="BI18" s="19">
        <f>-IF(ISBLANK(BJ18),0,IF(ISERROR(VLOOKUP(BJ18,MaKhuyenMai!$B$4:$H$5001,7,FALSE)),0,IF(AND(VLOOKUP(BJ18,MaKhuyenMai!$B$4:$K$5001,8,FALSE)&lt;=$F$24,VLOOKUP(BJ18,MaKhuyenMai!$B$4:$L$18,3,FALSE)="x",VLOOKUP(BJ18,MaKhuyenMai!$B$4:$L$18,11,FALSE)="x"),VLOOKUP(BJ18,MaKhuyenMai!$B$4:$H$5001,7,FALSE)*BH18,0)))</f>
        <v>0</v>
      </c>
      <c r="BJ18" s="20"/>
      <c r="BK18" s="68"/>
      <c r="BL18" s="16"/>
      <c r="BM18" s="16">
        <v>16</v>
      </c>
      <c r="BN18" s="18"/>
      <c r="BO18" s="18"/>
      <c r="BP18" s="18"/>
      <c r="BQ18" s="19">
        <f>IF(ISBLANK(BN18),0,IF(ISERROR(VLOOKUP(BN18,Menu!$A$3:$L$5000,10,FALSE)),0,IF(BO18="M",VLOOKUP(BN18,Menu!$A$3:$L$57,10,FALSE)*BP18,VLOOKUP(BN18,Menu!$A$3:$L$57,12,FALSE)*BP18)))</f>
        <v>0</v>
      </c>
      <c r="BR18" s="19">
        <f>-IF(ISBLANK(BS18),0,IF(ISERROR(VLOOKUP(BS18,MaKhuyenMai!$B$4:$H$5001,7,FALSE)),0,IF(AND(VLOOKUP(BS18,MaKhuyenMai!$B$4:$K$5001,8,FALSE)&lt;=$F$24,VLOOKUP(BS18,MaKhuyenMai!$B$4:$L$18,3,FALSE)="x",VLOOKUP(BS18,MaKhuyenMai!$B$4:$L$18,11,FALSE)="x"),VLOOKUP(BS18,MaKhuyenMai!$B$4:$H$5001,7,FALSE)*BQ18,0)))</f>
        <v>0</v>
      </c>
      <c r="BS18" s="20"/>
      <c r="BT18" s="68"/>
      <c r="BU18" s="16"/>
      <c r="BV18" s="16">
        <v>16</v>
      </c>
      <c r="BW18" s="18"/>
      <c r="BX18" s="18"/>
      <c r="BY18" s="18"/>
      <c r="BZ18" s="19">
        <f>IF(ISBLANK(BW18),0,IF(ISERROR(VLOOKUP(BW18,Menu!$A$3:$L$5000,10,FALSE)),0,IF(BX18="M",VLOOKUP(BW18,Menu!$A$3:$L$57,10,FALSE)*BY18,VLOOKUP(BW18,Menu!$A$3:$L$57,12,FALSE)*BY18)))</f>
        <v>0</v>
      </c>
      <c r="CA18" s="19">
        <f>-IF(ISBLANK(CB18),0,IF(ISERROR(VLOOKUP(CB18,MaKhuyenMai!$B$4:$H$5001,7,FALSE)),0,IF(AND(VLOOKUP(CB18,MaKhuyenMai!$B$4:$K$5001,8,FALSE)&lt;=$F$24,VLOOKUP(CB18,MaKhuyenMai!$B$4:$L$18,3,FALSE)="x",VLOOKUP(CB18,MaKhuyenMai!$B$4:$L$18,11,FALSE)="x"),VLOOKUP(CB18,MaKhuyenMai!$B$4:$H$5001,7,FALSE)*BZ18,0)))</f>
        <v>0</v>
      </c>
      <c r="CB18" s="20"/>
      <c r="CC18" s="68"/>
      <c r="CD18" s="16"/>
      <c r="CE18" s="16">
        <v>16</v>
      </c>
      <c r="CF18" s="18"/>
      <c r="CG18" s="18"/>
      <c r="CH18" s="18"/>
      <c r="CI18" s="19">
        <f>IF(ISBLANK(CF18),0,IF(ISERROR(VLOOKUP(CF18,Menu!$A$3:$L$5000,10,FALSE)),0,IF(CG18="M",VLOOKUP(CF18,Menu!$A$3:$L$57,10,FALSE)*CH18,VLOOKUP(CF18,Menu!$A$3:$L$57,12,FALSE)*CH18)))</f>
        <v>0</v>
      </c>
      <c r="CJ18" s="19">
        <f>-IF(ISBLANK(CK18),0,IF(ISERROR(VLOOKUP(CK18,MaKhuyenMai!$B$4:$H$5001,7,FALSE)),0,IF(AND(VLOOKUP(CK18,MaKhuyenMai!$B$4:$K$5001,8,FALSE)&lt;=$F$24,VLOOKUP(CK18,MaKhuyenMai!$B$4:$L$18,3,FALSE)="x",VLOOKUP(CK18,MaKhuyenMai!$B$4:$L$18,11,FALSE)="x"),VLOOKUP(CK18,MaKhuyenMai!$B$4:$H$5001,7,FALSE)*CI18,0)))</f>
        <v>0</v>
      </c>
      <c r="CK18" s="20"/>
      <c r="CL18" s="68"/>
      <c r="CM18" s="16"/>
      <c r="CN18" s="16">
        <v>16</v>
      </c>
      <c r="CO18" s="18"/>
      <c r="CP18" s="18"/>
      <c r="CQ18" s="18"/>
      <c r="CR18" s="19">
        <f>IF(ISBLANK(CO18),0,IF(ISERROR(VLOOKUP(CO18,Menu!$A$3:$L$5000,10,FALSE)),0,IF(CP18="M",VLOOKUP(CO18,Menu!$A$3:$L$57,10,FALSE)*CQ18,VLOOKUP(CO18,Menu!$A$3:$L$57,12,FALSE)*CQ18)))</f>
        <v>0</v>
      </c>
      <c r="CS18" s="19">
        <f>-IF(ISBLANK(CT18),0,IF(ISERROR(VLOOKUP(CT18,MaKhuyenMai!$B$4:$H$5001,7,FALSE)),0,IF(AND(VLOOKUP(CT18,MaKhuyenMai!$B$4:$K$5001,8,FALSE)&lt;=$F$24,VLOOKUP(CT18,MaKhuyenMai!$B$4:$L$18,3,FALSE)="x",VLOOKUP(CT18,MaKhuyenMai!$B$4:$L$18,11,FALSE)="x"),VLOOKUP(CT18,MaKhuyenMai!$B$4:$H$5001,7,FALSE)*CR18,0)))</f>
        <v>0</v>
      </c>
      <c r="CT18" s="20"/>
      <c r="CU18" s="68"/>
      <c r="CV18" s="16"/>
      <c r="CW18" s="16">
        <v>16</v>
      </c>
      <c r="CX18" s="18"/>
      <c r="CY18" s="18"/>
      <c r="CZ18" s="18"/>
      <c r="DA18" s="19">
        <f>IF(ISBLANK(CX18),0,IF(ISERROR(VLOOKUP(CX18,Menu!$A$3:$L$5000,10,FALSE)),0,IF(CY18="M",VLOOKUP(CX18,Menu!$A$3:$L$57,10,FALSE)*CZ18,VLOOKUP(CX18,Menu!$A$3:$L$57,12,FALSE)*CZ18)))</f>
        <v>0</v>
      </c>
      <c r="DB18" s="19">
        <f>-IF(ISBLANK(DC18),0,IF(ISERROR(VLOOKUP(DC18,MaKhuyenMai!$B$4:$H$5001,7,FALSE)),0,IF(AND(VLOOKUP(DC18,MaKhuyenMai!$B$4:$K$5001,8,FALSE)&lt;=$F$24,VLOOKUP(DC18,MaKhuyenMai!$B$4:$L$18,3,FALSE)="x",VLOOKUP(DC18,MaKhuyenMai!$B$4:$L$18,11,FALSE)="x"),VLOOKUP(DC18,MaKhuyenMai!$B$4:$H$5001,7,FALSE)*DA18,0)))</f>
        <v>0</v>
      </c>
      <c r="DC18" s="20"/>
      <c r="DD18" s="68"/>
      <c r="DE18" s="16"/>
      <c r="DF18" s="16">
        <v>16</v>
      </c>
      <c r="DG18" s="18"/>
      <c r="DH18" s="18"/>
      <c r="DI18" s="18"/>
      <c r="DJ18" s="19">
        <f>IF(ISBLANK(DG18),0,IF(ISERROR(VLOOKUP(DG18,Menu!$A$3:$L$5000,10,FALSE)),0,IF(DH18="M",VLOOKUP(DG18,Menu!$A$3:$L$57,10,FALSE)*DI18,VLOOKUP(DG18,Menu!$A$3:$L$57,12,FALSE)*DI18)))</f>
        <v>0</v>
      </c>
      <c r="DK18" s="19">
        <f>-IF(ISBLANK(DL18),0,IF(ISERROR(VLOOKUP(DL18,MaKhuyenMai!$B$4:$H$5001,7,FALSE)),0,IF(AND(VLOOKUP(DL18,MaKhuyenMai!$B$4:$K$5001,8,FALSE)&lt;=$F$24,VLOOKUP(DL18,MaKhuyenMai!$B$4:$L$18,3,FALSE)="x",VLOOKUP(DL18,MaKhuyenMai!$B$4:$L$18,11,FALSE)="x"),VLOOKUP(DL18,MaKhuyenMai!$B$4:$H$5001,7,FALSE)*DJ18,0)))</f>
        <v>0</v>
      </c>
      <c r="DL18" s="20"/>
      <c r="DM18" s="68"/>
      <c r="DN18" s="16"/>
      <c r="DO18" s="16">
        <v>16</v>
      </c>
      <c r="DP18" s="18"/>
      <c r="DQ18" s="18"/>
      <c r="DR18" s="18"/>
      <c r="DS18" s="19">
        <f>IF(ISBLANK(DP18),0,IF(ISERROR(VLOOKUP(DP18,Menu!$A$3:$L$5000,10,FALSE)),0,IF(DQ18="M",VLOOKUP(DP18,Menu!$A$3:$L$57,10,FALSE)*DR18,VLOOKUP(DP18,Menu!$A$3:$L$57,12,FALSE)*DR18)))</f>
        <v>0</v>
      </c>
      <c r="DT18" s="19">
        <f>-IF(ISBLANK(DU18),0,IF(ISERROR(VLOOKUP(DU18,MaKhuyenMai!$B$4:$H$5001,7,FALSE)),0,IF(AND(VLOOKUP(DU18,MaKhuyenMai!$B$4:$K$5001,8,FALSE)&lt;=$F$24,VLOOKUP(DU18,MaKhuyenMai!$B$4:$L$18,3,FALSE)="x",VLOOKUP(DU18,MaKhuyenMai!$B$4:$L$18,11,FALSE)="x"),VLOOKUP(DU18,MaKhuyenMai!$B$4:$H$5001,7,FALSE)*DS18,0)))</f>
        <v>0</v>
      </c>
      <c r="DU18" s="20"/>
      <c r="DV18" s="68"/>
      <c r="DW18" s="16"/>
      <c r="DX18" s="16">
        <v>16</v>
      </c>
      <c r="DY18" s="18"/>
      <c r="DZ18" s="18"/>
      <c r="EA18" s="18"/>
      <c r="EB18" s="19">
        <f>IF(ISBLANK(DY18),0,IF(ISERROR(VLOOKUP(DY18,Menu!$A$3:$L$5000,10,FALSE)),0,IF(DZ18="M",VLOOKUP(DY18,Menu!$A$3:$L$57,10,FALSE)*EA18,VLOOKUP(DY18,Menu!$A$3:$L$57,12,FALSE)*EA18)))</f>
        <v>0</v>
      </c>
      <c r="EC18" s="19">
        <f>-IF(ISBLANK(ED18),0,IF(ISERROR(VLOOKUP(ED18,MaKhuyenMai!$B$4:$H$5001,7,FALSE)),0,IF(AND(VLOOKUP(ED18,MaKhuyenMai!$B$4:$K$5001,8,FALSE)&lt;=$F$24,VLOOKUP(ED18,MaKhuyenMai!$B$4:$L$18,3,FALSE)="x",VLOOKUP(ED18,MaKhuyenMai!$B$4:$L$18,11,FALSE)="x"),VLOOKUP(ED18,MaKhuyenMai!$B$4:$H$5001,7,FALSE)*EB18,0)))</f>
        <v>0</v>
      </c>
      <c r="ED18" s="20"/>
      <c r="EE18" s="68"/>
      <c r="EF18" s="16"/>
      <c r="EG18" s="16">
        <v>16</v>
      </c>
      <c r="EH18" s="18"/>
      <c r="EI18" s="18"/>
      <c r="EJ18" s="18"/>
      <c r="EK18" s="19">
        <f>IF(ISBLANK(EH18),0,IF(ISERROR(VLOOKUP(EH18,Menu!$A$3:$L$5000,10,FALSE)),0,IF(EI18="M",VLOOKUP(EH18,Menu!$A$3:$L$57,10,FALSE)*EJ18,VLOOKUP(EH18,Menu!$A$3:$L$57,12,FALSE)*EJ18)))</f>
        <v>0</v>
      </c>
      <c r="EL18" s="19">
        <f>-IF(ISBLANK(EM18),0,IF(ISERROR(VLOOKUP(EM18,MaKhuyenMai!$B$4:$H$5001,7,FALSE)),0,IF(AND(VLOOKUP(EM18,MaKhuyenMai!$B$4:$K$5001,8,FALSE)&lt;=$F$24,VLOOKUP(EM18,MaKhuyenMai!$B$4:$L$18,3,FALSE)="x",VLOOKUP(EM18,MaKhuyenMai!$B$4:$L$18,11,FALSE)="x"),VLOOKUP(EM18,MaKhuyenMai!$B$4:$H$5001,7,FALSE)*EK18,0)))</f>
        <v>0</v>
      </c>
      <c r="EM18" s="20"/>
      <c r="EN18" s="68"/>
      <c r="EO18" s="16"/>
      <c r="EP18" s="16">
        <v>16</v>
      </c>
      <c r="EQ18" s="18"/>
      <c r="ER18" s="18"/>
      <c r="ES18" s="18"/>
      <c r="ET18" s="19">
        <f>IF(ISBLANK(EQ18),0,IF(ISERROR(VLOOKUP(EQ18,Menu!$A$3:$L$5000,10,FALSE)),0,IF(ER18="M",VLOOKUP(EQ18,Menu!$A$3:$L$57,10,FALSE)*ES18,VLOOKUP(EQ18,Menu!$A$3:$L$57,12,FALSE)*ES18)))</f>
        <v>0</v>
      </c>
      <c r="EU18" s="19">
        <f>-IF(ISBLANK(EV18),0,IF(ISERROR(VLOOKUP(EV18,MaKhuyenMai!$B$4:$H$5001,7,FALSE)),0,IF(AND(VLOOKUP(EV18,MaKhuyenMai!$B$4:$K$5001,8,FALSE)&lt;=$F$24,VLOOKUP(EV18,MaKhuyenMai!$B$4:$L$18,3,FALSE)="x",VLOOKUP(EV18,MaKhuyenMai!$B$4:$L$18,11,FALSE)="x"),VLOOKUP(EV18,MaKhuyenMai!$B$4:$H$5001,7,FALSE)*ET18,0)))</f>
        <v>0</v>
      </c>
      <c r="EV18" s="20"/>
      <c r="EW18" s="68"/>
      <c r="EX18" s="16"/>
      <c r="EY18" s="16">
        <v>16</v>
      </c>
      <c r="EZ18" s="18"/>
      <c r="FA18" s="18"/>
      <c r="FB18" s="18"/>
      <c r="FC18" s="19">
        <f>IF(ISBLANK(EZ18),0,IF(ISERROR(VLOOKUP(EZ18,Menu!$A$3:$L$5000,10,FALSE)),0,IF(FA18="M",VLOOKUP(EZ18,Menu!$A$3:$L$57,10,FALSE)*FB18,VLOOKUP(EZ18,Menu!$A$3:$L$57,12,FALSE)*FB18)))</f>
        <v>0</v>
      </c>
      <c r="FD18" s="19">
        <f>-IF(ISBLANK(FE18),0,IF(ISERROR(VLOOKUP(FE18,MaKhuyenMai!$B$4:$H$5001,7,FALSE)),0,IF(AND(VLOOKUP(FE18,MaKhuyenMai!$B$4:$K$5001,8,FALSE)&lt;=$F$24,VLOOKUP(FE18,MaKhuyenMai!$B$4:$L$18,3,FALSE)="x",VLOOKUP(FE18,MaKhuyenMai!$B$4:$L$18,11,FALSE)="x"),VLOOKUP(FE18,MaKhuyenMai!$B$4:$H$5001,7,FALSE)*FC18,0)))</f>
        <v>0</v>
      </c>
      <c r="FE18" s="20"/>
      <c r="FF18" s="68"/>
      <c r="FG18" s="16"/>
      <c r="FH18" s="16">
        <v>16</v>
      </c>
      <c r="FI18" s="18"/>
      <c r="FJ18" s="18"/>
      <c r="FK18" s="18"/>
      <c r="FL18" s="19">
        <f>IF(ISBLANK(FI18),0,IF(ISERROR(VLOOKUP(FI18,Menu!$A$3:$L$5000,10,FALSE)),0,IF(FJ18="M",VLOOKUP(FI18,Menu!$A$3:$L$57,10,FALSE)*FK18,VLOOKUP(FI18,Menu!$A$3:$L$57,12,FALSE)*FK18)))</f>
        <v>0</v>
      </c>
      <c r="FM18" s="19">
        <f>-IF(ISBLANK(FN18),0,IF(ISERROR(VLOOKUP(FN18,MaKhuyenMai!$B$4:$H$5001,7,FALSE)),0,IF(AND(VLOOKUP(FN18,MaKhuyenMai!$B$4:$K$5001,8,FALSE)&lt;=$F$24,VLOOKUP(FN18,MaKhuyenMai!$B$4:$L$18,3,FALSE)="x",VLOOKUP(FN18,MaKhuyenMai!$B$4:$L$18,11,FALSE)="x"),VLOOKUP(FN18,MaKhuyenMai!$B$4:$H$5001,7,FALSE)*FL18,0)))</f>
        <v>0</v>
      </c>
      <c r="FN18" s="20"/>
      <c r="FO18" s="68"/>
      <c r="FP18" s="16"/>
      <c r="FQ18" s="16">
        <v>16</v>
      </c>
      <c r="FR18" s="18"/>
      <c r="FS18" s="18"/>
      <c r="FT18" s="18"/>
      <c r="FU18" s="19">
        <f>IF(ISBLANK(FR18),0,IF(ISERROR(VLOOKUP(FR18,Menu!$A$3:$L$5000,10,FALSE)),0,IF(FS18="M",VLOOKUP(FR18,Menu!$A$3:$L$57,10,FALSE)*FT18,VLOOKUP(FR18,Menu!$A$3:$L$57,12,FALSE)*FT18)))</f>
        <v>0</v>
      </c>
      <c r="FV18" s="19">
        <f>-IF(ISBLANK(FW18),0,IF(ISERROR(VLOOKUP(FW18,MaKhuyenMai!$B$4:$H$5001,7,FALSE)),0,IF(AND(VLOOKUP(FW18,MaKhuyenMai!$B$4:$K$5001,8,FALSE)&lt;=$F$24,VLOOKUP(FW18,MaKhuyenMai!$B$4:$L$18,3,FALSE)="x",VLOOKUP(FW18,MaKhuyenMai!$B$4:$L$18,11,FALSE)="x"),VLOOKUP(FW18,MaKhuyenMai!$B$4:$H$5001,7,FALSE)*FU18,0)))</f>
        <v>0</v>
      </c>
      <c r="FW18" s="20"/>
      <c r="FX18" s="68"/>
      <c r="FY18" s="16"/>
      <c r="FZ18" s="16">
        <v>16</v>
      </c>
      <c r="GA18" s="18"/>
      <c r="GB18" s="18"/>
      <c r="GC18" s="18"/>
      <c r="GD18" s="19">
        <f>IF(ISBLANK(GA18),0,IF(ISERROR(VLOOKUP(GA18,Menu!$A$3:$L$5000,10,FALSE)),0,IF(GB18="M",VLOOKUP(GA18,Menu!$A$3:$L$57,10,FALSE)*GC18,VLOOKUP(GA18,Menu!$A$3:$L$57,12,FALSE)*GC18)))</f>
        <v>0</v>
      </c>
      <c r="GE18" s="19">
        <f>-IF(ISBLANK(GF18),0,IF(ISERROR(VLOOKUP(GF18,MaKhuyenMai!$B$4:$H$5001,7,FALSE)),0,IF(AND(VLOOKUP(GF18,MaKhuyenMai!$B$4:$K$5001,8,FALSE)&lt;=$F$24,VLOOKUP(GF18,MaKhuyenMai!$B$4:$L$18,3,FALSE)="x",VLOOKUP(GF18,MaKhuyenMai!$B$4:$L$18,11,FALSE)="x"),VLOOKUP(GF18,MaKhuyenMai!$B$4:$H$5001,7,FALSE)*GD18,0)))</f>
        <v>0</v>
      </c>
      <c r="GF18" s="20"/>
      <c r="GG18" s="68"/>
      <c r="GH18" s="16"/>
      <c r="GI18" s="16">
        <v>16</v>
      </c>
      <c r="GJ18" s="18"/>
      <c r="GK18" s="18"/>
      <c r="GL18" s="18"/>
      <c r="GM18" s="19">
        <f>IF(ISBLANK(GJ18),0,IF(ISERROR(VLOOKUP(GJ18,Menu!$A$3:$L$5000,10,FALSE)),0,IF(GK18="M",VLOOKUP(GJ18,Menu!$A$3:$L$57,10,FALSE)*GL18,VLOOKUP(GJ18,Menu!$A$3:$L$57,12,FALSE)*GL18)))</f>
        <v>0</v>
      </c>
      <c r="GN18" s="19">
        <f>-IF(ISBLANK(GO18),0,IF(ISERROR(VLOOKUP(GO18,MaKhuyenMai!$B$4:$H$5001,7,FALSE)),0,IF(AND(VLOOKUP(GO18,MaKhuyenMai!$B$4:$K$5001,8,FALSE)&lt;=$F$24,VLOOKUP(GO18,MaKhuyenMai!$B$4:$L$18,3,FALSE)="x",VLOOKUP(GO18,MaKhuyenMai!$B$4:$L$18,11,FALSE)="x"),VLOOKUP(GO18,MaKhuyenMai!$B$4:$H$5001,7,FALSE)*GM18,0)))</f>
        <v>0</v>
      </c>
      <c r="GO18" s="20"/>
      <c r="GP18" s="68"/>
      <c r="GQ18" s="16"/>
      <c r="GR18" s="16">
        <v>16</v>
      </c>
      <c r="GS18" s="18"/>
      <c r="GT18" s="18"/>
      <c r="GU18" s="18"/>
      <c r="GV18" s="19">
        <f>IF(ISBLANK(GS18),0,IF(ISERROR(VLOOKUP(GS18,Menu!$A$3:$L$5000,10,FALSE)),0,IF(GT18="M",VLOOKUP(GS18,Menu!$A$3:$L$57,10,FALSE)*GU18,VLOOKUP(GS18,Menu!$A$3:$L$57,12,FALSE)*GU18)))</f>
        <v>0</v>
      </c>
      <c r="GW18" s="19">
        <f>-IF(ISBLANK(GX18),0,IF(ISERROR(VLOOKUP(GX18,MaKhuyenMai!$B$4:$H$5001,7,FALSE)),0,IF(AND(VLOOKUP(GX18,MaKhuyenMai!$B$4:$K$5001,8,FALSE)&lt;=$F$24,VLOOKUP(GX18,MaKhuyenMai!$B$4:$L$18,3,FALSE)="x",VLOOKUP(GX18,MaKhuyenMai!$B$4:$L$18,11,FALSE)="x"),VLOOKUP(GX18,MaKhuyenMai!$B$4:$H$5001,7,FALSE)*GV18,0)))</f>
        <v>0</v>
      </c>
      <c r="GX18" s="20"/>
      <c r="GY18" s="68"/>
      <c r="GZ18" s="16"/>
      <c r="HA18" s="16">
        <v>16</v>
      </c>
      <c r="HB18" s="18"/>
      <c r="HC18" s="18"/>
      <c r="HD18" s="18"/>
      <c r="HE18" s="19">
        <f>IF(ISBLANK(HB18),0,IF(ISERROR(VLOOKUP(HB18,Menu!$A$3:$L$5000,10,FALSE)),0,IF(HC18="M",VLOOKUP(HB18,Menu!$A$3:$L$57,10,FALSE)*HD18,VLOOKUP(HB18,Menu!$A$3:$L$57,12,FALSE)*HD18)))</f>
        <v>0</v>
      </c>
      <c r="HF18" s="19">
        <f>-IF(ISBLANK(HG18),0,IF(ISERROR(VLOOKUP(HG18,MaKhuyenMai!$B$4:$H$5001,7,FALSE)),0,IF(AND(VLOOKUP(HG18,MaKhuyenMai!$B$4:$K$5001,8,FALSE)&lt;=$F$24,VLOOKUP(HG18,MaKhuyenMai!$B$4:$L$18,3,FALSE)="x",VLOOKUP(HG18,MaKhuyenMai!$B$4:$L$18,11,FALSE)="x"),VLOOKUP(HG18,MaKhuyenMai!$B$4:$H$5001,7,FALSE)*HE18,0)))</f>
        <v>0</v>
      </c>
      <c r="HG18" s="20"/>
      <c r="HH18" s="68"/>
      <c r="HI18" s="16"/>
      <c r="HJ18" s="16">
        <v>16</v>
      </c>
      <c r="HK18" s="18"/>
      <c r="HL18" s="18"/>
      <c r="HM18" s="18"/>
      <c r="HN18" s="19">
        <f>IF(ISBLANK(HK18),0,IF(ISERROR(VLOOKUP(HK18,Menu!$A$3:$L$5000,10,FALSE)),0,IF(HL18="M",VLOOKUP(HK18,Menu!$A$3:$L$57,10,FALSE)*HM18,VLOOKUP(HK18,Menu!$A$3:$L$57,12,FALSE)*HM18)))</f>
        <v>0</v>
      </c>
      <c r="HO18" s="19">
        <f>-IF(ISBLANK(HP18),0,IF(ISERROR(VLOOKUP(HP18,MaKhuyenMai!$B$4:$H$5001,7,FALSE)),0,IF(AND(VLOOKUP(HP18,MaKhuyenMai!$B$4:$K$5001,8,FALSE)&lt;=$F$24,VLOOKUP(HP18,MaKhuyenMai!$B$4:$L$18,3,FALSE)="x",VLOOKUP(HP18,MaKhuyenMai!$B$4:$L$18,11,FALSE)="x"),VLOOKUP(HP18,MaKhuyenMai!$B$4:$H$5001,7,FALSE)*HN18,0)))</f>
        <v>0</v>
      </c>
      <c r="HP18" s="20"/>
      <c r="HQ18" s="68"/>
      <c r="HR18" s="16"/>
      <c r="HS18" s="16">
        <v>16</v>
      </c>
      <c r="HT18" s="18"/>
      <c r="HU18" s="18"/>
      <c r="HV18" s="18"/>
      <c r="HW18" s="19">
        <f>IF(ISBLANK(HT18),0,IF(ISERROR(VLOOKUP(HT18,Menu!$A$3:$L$5000,10,FALSE)),0,IF(HU18="M",VLOOKUP(HT18,Menu!$A$3:$L$57,10,FALSE)*HV18,VLOOKUP(HT18,Menu!$A$3:$L$57,12,FALSE)*HV18)))</f>
        <v>0</v>
      </c>
      <c r="HX18" s="19">
        <f>-IF(ISBLANK(HY18),0,IF(ISERROR(VLOOKUP(HY18,MaKhuyenMai!$B$4:$H$5001,7,FALSE)),0,IF(AND(VLOOKUP(HY18,MaKhuyenMai!$B$4:$K$5001,8,FALSE)&lt;=$F$24,VLOOKUP(HY18,MaKhuyenMai!$B$4:$L$18,3,FALSE)="x",VLOOKUP(HY18,MaKhuyenMai!$B$4:$L$18,11,FALSE)="x"),VLOOKUP(HY18,MaKhuyenMai!$B$4:$H$5001,7,FALSE)*HW18,0)))</f>
        <v>0</v>
      </c>
      <c r="HY18" s="20"/>
      <c r="HZ18" s="68"/>
      <c r="IA18" s="16"/>
      <c r="IB18" s="16">
        <v>16</v>
      </c>
      <c r="IC18" s="18"/>
      <c r="ID18" s="18"/>
      <c r="IE18" s="18"/>
      <c r="IF18" s="19">
        <f>IF(ISBLANK(IC18),0,IF(ISERROR(VLOOKUP(IC18,Menu!$A$3:$L$5000,10,FALSE)),0,IF(ID18="M",VLOOKUP(IC18,Menu!$A$3:$L$57,10,FALSE)*IE18,VLOOKUP(IC18,Menu!$A$3:$L$57,12,FALSE)*IE18)))</f>
        <v>0</v>
      </c>
      <c r="IG18" s="19">
        <f>-IF(ISBLANK(IH18),0,IF(ISERROR(VLOOKUP(IH18,MaKhuyenMai!$B$4:$H$5001,7,FALSE)),0,IF(AND(VLOOKUP(IH18,MaKhuyenMai!$B$4:$K$5001,8,FALSE)&lt;=$F$24,VLOOKUP(IH18,MaKhuyenMai!$B$4:$L$18,3,FALSE)="x",VLOOKUP(IH18,MaKhuyenMai!$B$4:$L$18,11,FALSE)="x"),VLOOKUP(IH18,MaKhuyenMai!$B$4:$H$5001,7,FALSE)*IF18,0)))</f>
        <v>0</v>
      </c>
      <c r="IH18" s="20"/>
      <c r="II18" s="68"/>
      <c r="IJ18" s="16"/>
      <c r="IK18" s="16">
        <v>16</v>
      </c>
      <c r="IL18" s="18"/>
      <c r="IM18" s="18"/>
      <c r="IN18" s="18"/>
      <c r="IO18" s="19">
        <f>IF(ISBLANK(IL18),0,IF(ISERROR(VLOOKUP(IL18,Menu!$A$3:$L$5000,10,FALSE)),0,IF(IM18="M",VLOOKUP(IL18,Menu!$A$3:$L$57,10,FALSE)*IN18,VLOOKUP(IL18,Menu!$A$3:$L$57,12,FALSE)*IN18)))</f>
        <v>0</v>
      </c>
      <c r="IP18" s="19">
        <f>-IF(ISBLANK(IQ18),0,IF(ISERROR(VLOOKUP(IQ18,MaKhuyenMai!$B$4:$H$5001,7,FALSE)),0,IF(AND(VLOOKUP(IQ18,MaKhuyenMai!$B$4:$K$5001,8,FALSE)&lt;=$F$24,VLOOKUP(IQ18,MaKhuyenMai!$B$4:$L$18,3,FALSE)="x",VLOOKUP(IQ18,MaKhuyenMai!$B$4:$L$18,11,FALSE)="x"),VLOOKUP(IQ18,MaKhuyenMai!$B$4:$H$5001,7,FALSE)*IO18,0)))</f>
        <v>0</v>
      </c>
      <c r="IQ18" s="20"/>
      <c r="IR18" s="68"/>
      <c r="IS18" s="16"/>
      <c r="IT18" s="16">
        <v>16</v>
      </c>
      <c r="IU18" s="18"/>
      <c r="IV18" s="18"/>
    </row>
    <row r="19" spans="1:256">
      <c r="A19" s="16"/>
      <c r="B19" s="17">
        <v>17</v>
      </c>
      <c r="C19" s="18"/>
      <c r="D19" s="18"/>
      <c r="E19" s="18"/>
      <c r="F19" s="19">
        <f>IF(ISBLANK(C19),0,IF(ISERROR(VLOOKUP(C19,Menu!$A$3:$L$5000,10,FALSE)),0,IF(D19="M",VLOOKUP(C19,Menu!$A$3:$L$57,10,FALSE)*E19,VLOOKUP(C19,Menu!$A$3:$L$57,12,FALSE)*E19)))</f>
        <v>0</v>
      </c>
      <c r="G19" s="19">
        <f>-IF(ISBLANK(H19),0,IF(ISERROR(VLOOKUP(H19,MaKhuyenMai!$B$4:$H$5001,7,FALSE)),0,IF(AND(VLOOKUP(H19,MaKhuyenMai!$B$4:$K$5001,8,FALSE)&lt;=$F$24,VLOOKUP(H19,MaKhuyenMai!$B$4:$L$18,3,FALSE)="x",VLOOKUP(H19,MaKhuyenMai!$B$4:$L$18,11,FALSE)="x"),VLOOKUP(H19,MaKhuyenMai!$B$4:$H$5001,7,FALSE)*F19,0)))</f>
        <v>0</v>
      </c>
      <c r="H19" s="20"/>
      <c r="I19" s="68"/>
      <c r="J19" s="16"/>
      <c r="K19" s="17">
        <v>17</v>
      </c>
      <c r="L19" s="18"/>
      <c r="M19" s="18"/>
      <c r="N19" s="18"/>
      <c r="O19" s="19">
        <f>IF(ISBLANK(L19),0,IF(ISERROR(VLOOKUP(L19,Menu!$A$3:$L$5000,10,FALSE)),0,IF(M19="M",VLOOKUP(L19,Menu!$A$3:$L$57,10,FALSE)*N19,VLOOKUP(L19,Menu!$A$3:$L$57,12,FALSE)*N19)))</f>
        <v>0</v>
      </c>
      <c r="P19" s="19">
        <f>-IF(ISBLANK(Q19),0,IF(ISERROR(VLOOKUP(Q19,MaKhuyenMai!$B$4:$H$5001,7,FALSE)),0,IF(AND(VLOOKUP(Q19,MaKhuyenMai!$B$4:$K$5001,8,FALSE)&lt;=$F$24,VLOOKUP(Q19,MaKhuyenMai!$B$4:$L$18,3,FALSE)="x",VLOOKUP(Q19,MaKhuyenMai!$B$4:$L$18,11,FALSE)="x"),VLOOKUP(Q19,MaKhuyenMai!$B$4:$H$5001,7,FALSE)*O19,0)))</f>
        <v>0</v>
      </c>
      <c r="Q19" s="20"/>
      <c r="R19" s="68"/>
      <c r="S19" s="16"/>
      <c r="T19" s="17">
        <v>17</v>
      </c>
      <c r="U19" s="18"/>
      <c r="V19" s="18"/>
      <c r="W19" s="18"/>
      <c r="X19" s="19">
        <f>IF(ISBLANK(U19),0,IF(ISERROR(VLOOKUP(U19,Menu!$A$3:$L$5000,10,FALSE)),0,IF(V19="M",VLOOKUP(U19,Menu!$A$3:$L$57,10,FALSE)*W19,VLOOKUP(U19,Menu!$A$3:$L$57,12,FALSE)*W19)))</f>
        <v>0</v>
      </c>
      <c r="Y19" s="19">
        <f>-IF(ISBLANK(Z19),0,IF(ISERROR(VLOOKUP(Z19,MaKhuyenMai!$B$4:$H$5001,7,FALSE)),0,IF(AND(VLOOKUP(Z19,MaKhuyenMai!$B$4:$K$5001,8,FALSE)&lt;=$F$24,VLOOKUP(Z19,MaKhuyenMai!$B$4:$L$18,3,FALSE)="x",VLOOKUP(Z19,MaKhuyenMai!$B$4:$L$18,11,FALSE)="x"),VLOOKUP(Z19,MaKhuyenMai!$B$4:$H$5001,7,FALSE)*X19,0)))</f>
        <v>0</v>
      </c>
      <c r="Z19" s="20"/>
      <c r="AA19" s="68"/>
      <c r="AB19" s="16"/>
      <c r="AC19" s="17">
        <v>17</v>
      </c>
      <c r="AD19" s="18"/>
      <c r="AE19" s="18"/>
      <c r="AF19" s="18"/>
      <c r="AG19" s="19">
        <f>IF(ISBLANK(AD19),0,IF(ISERROR(VLOOKUP(AD19,Menu!$A$3:$L$5000,10,FALSE)),0,IF(AE19="M",VLOOKUP(AD19,Menu!$A$3:$L$57,10,FALSE)*AF19,VLOOKUP(AD19,Menu!$A$3:$L$57,12,FALSE)*AF19)))</f>
        <v>0</v>
      </c>
      <c r="AH19" s="19">
        <f>-IF(ISBLANK(AI19),0,IF(ISERROR(VLOOKUP(AI19,MaKhuyenMai!$B$4:$H$5001,7,FALSE)),0,IF(AND(VLOOKUP(AI19,MaKhuyenMai!$B$4:$K$5001,8,FALSE)&lt;=$F$24,VLOOKUP(AI19,MaKhuyenMai!$B$4:$L$18,3,FALSE)="x",VLOOKUP(AI19,MaKhuyenMai!$B$4:$L$18,11,FALSE)="x"),VLOOKUP(AI19,MaKhuyenMai!$B$4:$H$5001,7,FALSE)*AG19,0)))</f>
        <v>0</v>
      </c>
      <c r="AI19" s="20"/>
      <c r="AJ19" s="68"/>
      <c r="AK19" s="16"/>
      <c r="AL19" s="17">
        <v>17</v>
      </c>
      <c r="AM19" s="18"/>
      <c r="AN19" s="18"/>
      <c r="AO19" s="18"/>
      <c r="AP19" s="19">
        <f>IF(ISBLANK(AM19),0,IF(ISERROR(VLOOKUP(AM19,Menu!$A$3:$L$5000,10,FALSE)),0,IF(AN19="M",VLOOKUP(AM19,Menu!$A$3:$L$57,10,FALSE)*AO19,VLOOKUP(AM19,Menu!$A$3:$L$57,12,FALSE)*AO19)))</f>
        <v>0</v>
      </c>
      <c r="AQ19" s="19">
        <f>-IF(ISBLANK(AR19),0,IF(ISERROR(VLOOKUP(AR19,MaKhuyenMai!$B$4:$H$5001,7,FALSE)),0,IF(AND(VLOOKUP(AR19,MaKhuyenMai!$B$4:$K$5001,8,FALSE)&lt;=$F$24,VLOOKUP(AR19,MaKhuyenMai!$B$4:$L$18,3,FALSE)="x",VLOOKUP(AR19,MaKhuyenMai!$B$4:$L$18,11,FALSE)="x"),VLOOKUP(AR19,MaKhuyenMai!$B$4:$H$5001,7,FALSE)*AP19,0)))</f>
        <v>0</v>
      </c>
      <c r="AR19" s="20"/>
      <c r="AS19" s="68"/>
      <c r="AT19" s="16"/>
      <c r="AU19" s="17">
        <v>17</v>
      </c>
      <c r="AV19" s="18"/>
      <c r="AW19" s="18"/>
      <c r="AX19" s="18"/>
      <c r="AY19" s="19">
        <f>IF(ISBLANK(AV19),0,IF(ISERROR(VLOOKUP(AV19,Menu!$A$3:$L$5000,10,FALSE)),0,IF(AW19="M",VLOOKUP(AV19,Menu!$A$3:$L$57,10,FALSE)*AX19,VLOOKUP(AV19,Menu!$A$3:$L$57,12,FALSE)*AX19)))</f>
        <v>0</v>
      </c>
      <c r="AZ19" s="19">
        <f>-IF(ISBLANK(BA19),0,IF(ISERROR(VLOOKUP(BA19,MaKhuyenMai!$B$4:$H$5001,7,FALSE)),0,IF(AND(VLOOKUP(BA19,MaKhuyenMai!$B$4:$K$5001,8,FALSE)&lt;=$F$24,VLOOKUP(BA19,MaKhuyenMai!$B$4:$L$18,3,FALSE)="x",VLOOKUP(BA19,MaKhuyenMai!$B$4:$L$18,11,FALSE)="x"),VLOOKUP(BA19,MaKhuyenMai!$B$4:$H$5001,7,FALSE)*AY19,0)))</f>
        <v>0</v>
      </c>
      <c r="BA19" s="20"/>
      <c r="BB19" s="68"/>
      <c r="BC19" s="16"/>
      <c r="BD19" s="17">
        <v>17</v>
      </c>
      <c r="BE19" s="18"/>
      <c r="BF19" s="18"/>
      <c r="BG19" s="18"/>
      <c r="BH19" s="19">
        <f>IF(ISBLANK(BE19),0,IF(ISERROR(VLOOKUP(BE19,Menu!$A$3:$L$5000,10,FALSE)),0,IF(BF19="M",VLOOKUP(BE19,Menu!$A$3:$L$57,10,FALSE)*BG19,VLOOKUP(BE19,Menu!$A$3:$L$57,12,FALSE)*BG19)))</f>
        <v>0</v>
      </c>
      <c r="BI19" s="19">
        <f>-IF(ISBLANK(BJ19),0,IF(ISERROR(VLOOKUP(BJ19,MaKhuyenMai!$B$4:$H$5001,7,FALSE)),0,IF(AND(VLOOKUP(BJ19,MaKhuyenMai!$B$4:$K$5001,8,FALSE)&lt;=$F$24,VLOOKUP(BJ19,MaKhuyenMai!$B$4:$L$18,3,FALSE)="x",VLOOKUP(BJ19,MaKhuyenMai!$B$4:$L$18,11,FALSE)="x"),VLOOKUP(BJ19,MaKhuyenMai!$B$4:$H$5001,7,FALSE)*BH19,0)))</f>
        <v>0</v>
      </c>
      <c r="BJ19" s="20"/>
      <c r="BK19" s="68"/>
      <c r="BL19" s="16"/>
      <c r="BM19" s="17">
        <v>17</v>
      </c>
      <c r="BN19" s="18"/>
      <c r="BO19" s="18"/>
      <c r="BP19" s="18"/>
      <c r="BQ19" s="19">
        <f>IF(ISBLANK(BN19),0,IF(ISERROR(VLOOKUP(BN19,Menu!$A$3:$L$5000,10,FALSE)),0,IF(BO19="M",VLOOKUP(BN19,Menu!$A$3:$L$57,10,FALSE)*BP19,VLOOKUP(BN19,Menu!$A$3:$L$57,12,FALSE)*BP19)))</f>
        <v>0</v>
      </c>
      <c r="BR19" s="19">
        <f>-IF(ISBLANK(BS19),0,IF(ISERROR(VLOOKUP(BS19,MaKhuyenMai!$B$4:$H$5001,7,FALSE)),0,IF(AND(VLOOKUP(BS19,MaKhuyenMai!$B$4:$K$5001,8,FALSE)&lt;=$F$24,VLOOKUP(BS19,MaKhuyenMai!$B$4:$L$18,3,FALSE)="x",VLOOKUP(BS19,MaKhuyenMai!$B$4:$L$18,11,FALSE)="x"),VLOOKUP(BS19,MaKhuyenMai!$B$4:$H$5001,7,FALSE)*BQ19,0)))</f>
        <v>0</v>
      </c>
      <c r="BS19" s="20"/>
      <c r="BT19" s="68"/>
      <c r="BU19" s="16"/>
      <c r="BV19" s="17">
        <v>17</v>
      </c>
      <c r="BW19" s="18"/>
      <c r="BX19" s="18"/>
      <c r="BY19" s="18"/>
      <c r="BZ19" s="19">
        <f>IF(ISBLANK(BW19),0,IF(ISERROR(VLOOKUP(BW19,Menu!$A$3:$L$5000,10,FALSE)),0,IF(BX19="M",VLOOKUP(BW19,Menu!$A$3:$L$57,10,FALSE)*BY19,VLOOKUP(BW19,Menu!$A$3:$L$57,12,FALSE)*BY19)))</f>
        <v>0</v>
      </c>
      <c r="CA19" s="19">
        <f>-IF(ISBLANK(CB19),0,IF(ISERROR(VLOOKUP(CB19,MaKhuyenMai!$B$4:$H$5001,7,FALSE)),0,IF(AND(VLOOKUP(CB19,MaKhuyenMai!$B$4:$K$5001,8,FALSE)&lt;=$F$24,VLOOKUP(CB19,MaKhuyenMai!$B$4:$L$18,3,FALSE)="x",VLOOKUP(CB19,MaKhuyenMai!$B$4:$L$18,11,FALSE)="x"),VLOOKUP(CB19,MaKhuyenMai!$B$4:$H$5001,7,FALSE)*BZ19,0)))</f>
        <v>0</v>
      </c>
      <c r="CB19" s="20"/>
      <c r="CC19" s="68"/>
      <c r="CD19" s="16"/>
      <c r="CE19" s="17">
        <v>17</v>
      </c>
      <c r="CF19" s="18"/>
      <c r="CG19" s="18"/>
      <c r="CH19" s="18"/>
      <c r="CI19" s="19">
        <f>IF(ISBLANK(CF19),0,IF(ISERROR(VLOOKUP(CF19,Menu!$A$3:$L$5000,10,FALSE)),0,IF(CG19="M",VLOOKUP(CF19,Menu!$A$3:$L$57,10,FALSE)*CH19,VLOOKUP(CF19,Menu!$A$3:$L$57,12,FALSE)*CH19)))</f>
        <v>0</v>
      </c>
      <c r="CJ19" s="19">
        <f>-IF(ISBLANK(CK19),0,IF(ISERROR(VLOOKUP(CK19,MaKhuyenMai!$B$4:$H$5001,7,FALSE)),0,IF(AND(VLOOKUP(CK19,MaKhuyenMai!$B$4:$K$5001,8,FALSE)&lt;=$F$24,VLOOKUP(CK19,MaKhuyenMai!$B$4:$L$18,3,FALSE)="x",VLOOKUP(CK19,MaKhuyenMai!$B$4:$L$18,11,FALSE)="x"),VLOOKUP(CK19,MaKhuyenMai!$B$4:$H$5001,7,FALSE)*CI19,0)))</f>
        <v>0</v>
      </c>
      <c r="CK19" s="20"/>
      <c r="CL19" s="68"/>
      <c r="CM19" s="16"/>
      <c r="CN19" s="17">
        <v>17</v>
      </c>
      <c r="CO19" s="18"/>
      <c r="CP19" s="18"/>
      <c r="CQ19" s="18"/>
      <c r="CR19" s="19">
        <f>IF(ISBLANK(CO19),0,IF(ISERROR(VLOOKUP(CO19,Menu!$A$3:$L$5000,10,FALSE)),0,IF(CP19="M",VLOOKUP(CO19,Menu!$A$3:$L$57,10,FALSE)*CQ19,VLOOKUP(CO19,Menu!$A$3:$L$57,12,FALSE)*CQ19)))</f>
        <v>0</v>
      </c>
      <c r="CS19" s="19">
        <f>-IF(ISBLANK(CT19),0,IF(ISERROR(VLOOKUP(CT19,MaKhuyenMai!$B$4:$H$5001,7,FALSE)),0,IF(AND(VLOOKUP(CT19,MaKhuyenMai!$B$4:$K$5001,8,FALSE)&lt;=$F$24,VLOOKUP(CT19,MaKhuyenMai!$B$4:$L$18,3,FALSE)="x",VLOOKUP(CT19,MaKhuyenMai!$B$4:$L$18,11,FALSE)="x"),VLOOKUP(CT19,MaKhuyenMai!$B$4:$H$5001,7,FALSE)*CR19,0)))</f>
        <v>0</v>
      </c>
      <c r="CT19" s="20"/>
      <c r="CU19" s="68"/>
      <c r="CV19" s="16"/>
      <c r="CW19" s="17">
        <v>17</v>
      </c>
      <c r="CX19" s="18"/>
      <c r="CY19" s="18"/>
      <c r="CZ19" s="18"/>
      <c r="DA19" s="19">
        <f>IF(ISBLANK(CX19),0,IF(ISERROR(VLOOKUP(CX19,Menu!$A$3:$L$5000,10,FALSE)),0,IF(CY19="M",VLOOKUP(CX19,Menu!$A$3:$L$57,10,FALSE)*CZ19,VLOOKUP(CX19,Menu!$A$3:$L$57,12,FALSE)*CZ19)))</f>
        <v>0</v>
      </c>
      <c r="DB19" s="19">
        <f>-IF(ISBLANK(DC19),0,IF(ISERROR(VLOOKUP(DC19,MaKhuyenMai!$B$4:$H$5001,7,FALSE)),0,IF(AND(VLOOKUP(DC19,MaKhuyenMai!$B$4:$K$5001,8,FALSE)&lt;=$F$24,VLOOKUP(DC19,MaKhuyenMai!$B$4:$L$18,3,FALSE)="x",VLOOKUP(DC19,MaKhuyenMai!$B$4:$L$18,11,FALSE)="x"),VLOOKUP(DC19,MaKhuyenMai!$B$4:$H$5001,7,FALSE)*DA19,0)))</f>
        <v>0</v>
      </c>
      <c r="DC19" s="20"/>
      <c r="DD19" s="68"/>
      <c r="DE19" s="16"/>
      <c r="DF19" s="17">
        <v>17</v>
      </c>
      <c r="DG19" s="18"/>
      <c r="DH19" s="18"/>
      <c r="DI19" s="18"/>
      <c r="DJ19" s="19">
        <f>IF(ISBLANK(DG19),0,IF(ISERROR(VLOOKUP(DG19,Menu!$A$3:$L$5000,10,FALSE)),0,IF(DH19="M",VLOOKUP(DG19,Menu!$A$3:$L$57,10,FALSE)*DI19,VLOOKUP(DG19,Menu!$A$3:$L$57,12,FALSE)*DI19)))</f>
        <v>0</v>
      </c>
      <c r="DK19" s="19">
        <f>-IF(ISBLANK(DL19),0,IF(ISERROR(VLOOKUP(DL19,MaKhuyenMai!$B$4:$H$5001,7,FALSE)),0,IF(AND(VLOOKUP(DL19,MaKhuyenMai!$B$4:$K$5001,8,FALSE)&lt;=$F$24,VLOOKUP(DL19,MaKhuyenMai!$B$4:$L$18,3,FALSE)="x",VLOOKUP(DL19,MaKhuyenMai!$B$4:$L$18,11,FALSE)="x"),VLOOKUP(DL19,MaKhuyenMai!$B$4:$H$5001,7,FALSE)*DJ19,0)))</f>
        <v>0</v>
      </c>
      <c r="DL19" s="20"/>
      <c r="DM19" s="68"/>
      <c r="DN19" s="16"/>
      <c r="DO19" s="17">
        <v>17</v>
      </c>
      <c r="DP19" s="18"/>
      <c r="DQ19" s="18"/>
      <c r="DR19" s="18"/>
      <c r="DS19" s="19">
        <f>IF(ISBLANK(DP19),0,IF(ISERROR(VLOOKUP(DP19,Menu!$A$3:$L$5000,10,FALSE)),0,IF(DQ19="M",VLOOKUP(DP19,Menu!$A$3:$L$57,10,FALSE)*DR19,VLOOKUP(DP19,Menu!$A$3:$L$57,12,FALSE)*DR19)))</f>
        <v>0</v>
      </c>
      <c r="DT19" s="19">
        <f>-IF(ISBLANK(DU19),0,IF(ISERROR(VLOOKUP(DU19,MaKhuyenMai!$B$4:$H$5001,7,FALSE)),0,IF(AND(VLOOKUP(DU19,MaKhuyenMai!$B$4:$K$5001,8,FALSE)&lt;=$F$24,VLOOKUP(DU19,MaKhuyenMai!$B$4:$L$18,3,FALSE)="x",VLOOKUP(DU19,MaKhuyenMai!$B$4:$L$18,11,FALSE)="x"),VLOOKUP(DU19,MaKhuyenMai!$B$4:$H$5001,7,FALSE)*DS19,0)))</f>
        <v>0</v>
      </c>
      <c r="DU19" s="20"/>
      <c r="DV19" s="68"/>
      <c r="DW19" s="16"/>
      <c r="DX19" s="17">
        <v>17</v>
      </c>
      <c r="DY19" s="18"/>
      <c r="DZ19" s="18"/>
      <c r="EA19" s="18"/>
      <c r="EB19" s="19">
        <f>IF(ISBLANK(DY19),0,IF(ISERROR(VLOOKUP(DY19,Menu!$A$3:$L$5000,10,FALSE)),0,IF(DZ19="M",VLOOKUP(DY19,Menu!$A$3:$L$57,10,FALSE)*EA19,VLOOKUP(DY19,Menu!$A$3:$L$57,12,FALSE)*EA19)))</f>
        <v>0</v>
      </c>
      <c r="EC19" s="19">
        <f>-IF(ISBLANK(ED19),0,IF(ISERROR(VLOOKUP(ED19,MaKhuyenMai!$B$4:$H$5001,7,FALSE)),0,IF(AND(VLOOKUP(ED19,MaKhuyenMai!$B$4:$K$5001,8,FALSE)&lt;=$F$24,VLOOKUP(ED19,MaKhuyenMai!$B$4:$L$18,3,FALSE)="x",VLOOKUP(ED19,MaKhuyenMai!$B$4:$L$18,11,FALSE)="x"),VLOOKUP(ED19,MaKhuyenMai!$B$4:$H$5001,7,FALSE)*EB19,0)))</f>
        <v>0</v>
      </c>
      <c r="ED19" s="20"/>
      <c r="EE19" s="68"/>
      <c r="EF19" s="16"/>
      <c r="EG19" s="17">
        <v>17</v>
      </c>
      <c r="EH19" s="18"/>
      <c r="EI19" s="18"/>
      <c r="EJ19" s="18"/>
      <c r="EK19" s="19">
        <f>IF(ISBLANK(EH19),0,IF(ISERROR(VLOOKUP(EH19,Menu!$A$3:$L$5000,10,FALSE)),0,IF(EI19="M",VLOOKUP(EH19,Menu!$A$3:$L$57,10,FALSE)*EJ19,VLOOKUP(EH19,Menu!$A$3:$L$57,12,FALSE)*EJ19)))</f>
        <v>0</v>
      </c>
      <c r="EL19" s="19">
        <f>-IF(ISBLANK(EM19),0,IF(ISERROR(VLOOKUP(EM19,MaKhuyenMai!$B$4:$H$5001,7,FALSE)),0,IF(AND(VLOOKUP(EM19,MaKhuyenMai!$B$4:$K$5001,8,FALSE)&lt;=$F$24,VLOOKUP(EM19,MaKhuyenMai!$B$4:$L$18,3,FALSE)="x",VLOOKUP(EM19,MaKhuyenMai!$B$4:$L$18,11,FALSE)="x"),VLOOKUP(EM19,MaKhuyenMai!$B$4:$H$5001,7,FALSE)*EK19,0)))</f>
        <v>0</v>
      </c>
      <c r="EM19" s="20"/>
      <c r="EN19" s="68"/>
      <c r="EO19" s="16"/>
      <c r="EP19" s="17">
        <v>17</v>
      </c>
      <c r="EQ19" s="18"/>
      <c r="ER19" s="18"/>
      <c r="ES19" s="18"/>
      <c r="ET19" s="19">
        <f>IF(ISBLANK(EQ19),0,IF(ISERROR(VLOOKUP(EQ19,Menu!$A$3:$L$5000,10,FALSE)),0,IF(ER19="M",VLOOKUP(EQ19,Menu!$A$3:$L$57,10,FALSE)*ES19,VLOOKUP(EQ19,Menu!$A$3:$L$57,12,FALSE)*ES19)))</f>
        <v>0</v>
      </c>
      <c r="EU19" s="19">
        <f>-IF(ISBLANK(EV19),0,IF(ISERROR(VLOOKUP(EV19,MaKhuyenMai!$B$4:$H$5001,7,FALSE)),0,IF(AND(VLOOKUP(EV19,MaKhuyenMai!$B$4:$K$5001,8,FALSE)&lt;=$F$24,VLOOKUP(EV19,MaKhuyenMai!$B$4:$L$18,3,FALSE)="x",VLOOKUP(EV19,MaKhuyenMai!$B$4:$L$18,11,FALSE)="x"),VLOOKUP(EV19,MaKhuyenMai!$B$4:$H$5001,7,FALSE)*ET19,0)))</f>
        <v>0</v>
      </c>
      <c r="EV19" s="20"/>
      <c r="EW19" s="68"/>
      <c r="EX19" s="16"/>
      <c r="EY19" s="17">
        <v>17</v>
      </c>
      <c r="EZ19" s="18"/>
      <c r="FA19" s="18"/>
      <c r="FB19" s="18"/>
      <c r="FC19" s="19">
        <f>IF(ISBLANK(EZ19),0,IF(ISERROR(VLOOKUP(EZ19,Menu!$A$3:$L$5000,10,FALSE)),0,IF(FA19="M",VLOOKUP(EZ19,Menu!$A$3:$L$57,10,FALSE)*FB19,VLOOKUP(EZ19,Menu!$A$3:$L$57,12,FALSE)*FB19)))</f>
        <v>0</v>
      </c>
      <c r="FD19" s="19">
        <f>-IF(ISBLANK(FE19),0,IF(ISERROR(VLOOKUP(FE19,MaKhuyenMai!$B$4:$H$5001,7,FALSE)),0,IF(AND(VLOOKUP(FE19,MaKhuyenMai!$B$4:$K$5001,8,FALSE)&lt;=$F$24,VLOOKUP(FE19,MaKhuyenMai!$B$4:$L$18,3,FALSE)="x",VLOOKUP(FE19,MaKhuyenMai!$B$4:$L$18,11,FALSE)="x"),VLOOKUP(FE19,MaKhuyenMai!$B$4:$H$5001,7,FALSE)*FC19,0)))</f>
        <v>0</v>
      </c>
      <c r="FE19" s="20"/>
      <c r="FF19" s="68"/>
      <c r="FG19" s="16"/>
      <c r="FH19" s="17">
        <v>17</v>
      </c>
      <c r="FI19" s="18"/>
      <c r="FJ19" s="18"/>
      <c r="FK19" s="18"/>
      <c r="FL19" s="19">
        <f>IF(ISBLANK(FI19),0,IF(ISERROR(VLOOKUP(FI19,Menu!$A$3:$L$5000,10,FALSE)),0,IF(FJ19="M",VLOOKUP(FI19,Menu!$A$3:$L$57,10,FALSE)*FK19,VLOOKUP(FI19,Menu!$A$3:$L$57,12,FALSE)*FK19)))</f>
        <v>0</v>
      </c>
      <c r="FM19" s="19">
        <f>-IF(ISBLANK(FN19),0,IF(ISERROR(VLOOKUP(FN19,MaKhuyenMai!$B$4:$H$5001,7,FALSE)),0,IF(AND(VLOOKUP(FN19,MaKhuyenMai!$B$4:$K$5001,8,FALSE)&lt;=$F$24,VLOOKUP(FN19,MaKhuyenMai!$B$4:$L$18,3,FALSE)="x",VLOOKUP(FN19,MaKhuyenMai!$B$4:$L$18,11,FALSE)="x"),VLOOKUP(FN19,MaKhuyenMai!$B$4:$H$5001,7,FALSE)*FL19,0)))</f>
        <v>0</v>
      </c>
      <c r="FN19" s="20"/>
      <c r="FO19" s="68"/>
      <c r="FP19" s="16"/>
      <c r="FQ19" s="17">
        <v>17</v>
      </c>
      <c r="FR19" s="18"/>
      <c r="FS19" s="18"/>
      <c r="FT19" s="18"/>
      <c r="FU19" s="19">
        <f>IF(ISBLANK(FR19),0,IF(ISERROR(VLOOKUP(FR19,Menu!$A$3:$L$5000,10,FALSE)),0,IF(FS19="M",VLOOKUP(FR19,Menu!$A$3:$L$57,10,FALSE)*FT19,VLOOKUP(FR19,Menu!$A$3:$L$57,12,FALSE)*FT19)))</f>
        <v>0</v>
      </c>
      <c r="FV19" s="19">
        <f>-IF(ISBLANK(FW19),0,IF(ISERROR(VLOOKUP(FW19,MaKhuyenMai!$B$4:$H$5001,7,FALSE)),0,IF(AND(VLOOKUP(FW19,MaKhuyenMai!$B$4:$K$5001,8,FALSE)&lt;=$F$24,VLOOKUP(FW19,MaKhuyenMai!$B$4:$L$18,3,FALSE)="x",VLOOKUP(FW19,MaKhuyenMai!$B$4:$L$18,11,FALSE)="x"),VLOOKUP(FW19,MaKhuyenMai!$B$4:$H$5001,7,FALSE)*FU19,0)))</f>
        <v>0</v>
      </c>
      <c r="FW19" s="20"/>
      <c r="FX19" s="68"/>
      <c r="FY19" s="16"/>
      <c r="FZ19" s="17">
        <v>17</v>
      </c>
      <c r="GA19" s="18"/>
      <c r="GB19" s="18"/>
      <c r="GC19" s="18"/>
      <c r="GD19" s="19">
        <f>IF(ISBLANK(GA19),0,IF(ISERROR(VLOOKUP(GA19,Menu!$A$3:$L$5000,10,FALSE)),0,IF(GB19="M",VLOOKUP(GA19,Menu!$A$3:$L$57,10,FALSE)*GC19,VLOOKUP(GA19,Menu!$A$3:$L$57,12,FALSE)*GC19)))</f>
        <v>0</v>
      </c>
      <c r="GE19" s="19">
        <f>-IF(ISBLANK(GF19),0,IF(ISERROR(VLOOKUP(GF19,MaKhuyenMai!$B$4:$H$5001,7,FALSE)),0,IF(AND(VLOOKUP(GF19,MaKhuyenMai!$B$4:$K$5001,8,FALSE)&lt;=$F$24,VLOOKUP(GF19,MaKhuyenMai!$B$4:$L$18,3,FALSE)="x",VLOOKUP(GF19,MaKhuyenMai!$B$4:$L$18,11,FALSE)="x"),VLOOKUP(GF19,MaKhuyenMai!$B$4:$H$5001,7,FALSE)*GD19,0)))</f>
        <v>0</v>
      </c>
      <c r="GF19" s="20"/>
      <c r="GG19" s="68"/>
      <c r="GH19" s="16"/>
      <c r="GI19" s="17">
        <v>17</v>
      </c>
      <c r="GJ19" s="18"/>
      <c r="GK19" s="18"/>
      <c r="GL19" s="18"/>
      <c r="GM19" s="19">
        <f>IF(ISBLANK(GJ19),0,IF(ISERROR(VLOOKUP(GJ19,Menu!$A$3:$L$5000,10,FALSE)),0,IF(GK19="M",VLOOKUP(GJ19,Menu!$A$3:$L$57,10,FALSE)*GL19,VLOOKUP(GJ19,Menu!$A$3:$L$57,12,FALSE)*GL19)))</f>
        <v>0</v>
      </c>
      <c r="GN19" s="19">
        <f>-IF(ISBLANK(GO19),0,IF(ISERROR(VLOOKUP(GO19,MaKhuyenMai!$B$4:$H$5001,7,FALSE)),0,IF(AND(VLOOKUP(GO19,MaKhuyenMai!$B$4:$K$5001,8,FALSE)&lt;=$F$24,VLOOKUP(GO19,MaKhuyenMai!$B$4:$L$18,3,FALSE)="x",VLOOKUP(GO19,MaKhuyenMai!$B$4:$L$18,11,FALSE)="x"),VLOOKUP(GO19,MaKhuyenMai!$B$4:$H$5001,7,FALSE)*GM19,0)))</f>
        <v>0</v>
      </c>
      <c r="GO19" s="20"/>
      <c r="GP19" s="68"/>
      <c r="GQ19" s="16"/>
      <c r="GR19" s="17">
        <v>17</v>
      </c>
      <c r="GS19" s="18"/>
      <c r="GT19" s="18"/>
      <c r="GU19" s="18"/>
      <c r="GV19" s="19">
        <f>IF(ISBLANK(GS19),0,IF(ISERROR(VLOOKUP(GS19,Menu!$A$3:$L$5000,10,FALSE)),0,IF(GT19="M",VLOOKUP(GS19,Menu!$A$3:$L$57,10,FALSE)*GU19,VLOOKUP(GS19,Menu!$A$3:$L$57,12,FALSE)*GU19)))</f>
        <v>0</v>
      </c>
      <c r="GW19" s="19">
        <f>-IF(ISBLANK(GX19),0,IF(ISERROR(VLOOKUP(GX19,MaKhuyenMai!$B$4:$H$5001,7,FALSE)),0,IF(AND(VLOOKUP(GX19,MaKhuyenMai!$B$4:$K$5001,8,FALSE)&lt;=$F$24,VLOOKUP(GX19,MaKhuyenMai!$B$4:$L$18,3,FALSE)="x",VLOOKUP(GX19,MaKhuyenMai!$B$4:$L$18,11,FALSE)="x"),VLOOKUP(GX19,MaKhuyenMai!$B$4:$H$5001,7,FALSE)*GV19,0)))</f>
        <v>0</v>
      </c>
      <c r="GX19" s="20"/>
      <c r="GY19" s="68"/>
      <c r="GZ19" s="16"/>
      <c r="HA19" s="17">
        <v>17</v>
      </c>
      <c r="HB19" s="18"/>
      <c r="HC19" s="18"/>
      <c r="HD19" s="18"/>
      <c r="HE19" s="19">
        <f>IF(ISBLANK(HB19),0,IF(ISERROR(VLOOKUP(HB19,Menu!$A$3:$L$5000,10,FALSE)),0,IF(HC19="M",VLOOKUP(HB19,Menu!$A$3:$L$57,10,FALSE)*HD19,VLOOKUP(HB19,Menu!$A$3:$L$57,12,FALSE)*HD19)))</f>
        <v>0</v>
      </c>
      <c r="HF19" s="19">
        <f>-IF(ISBLANK(HG19),0,IF(ISERROR(VLOOKUP(HG19,MaKhuyenMai!$B$4:$H$5001,7,FALSE)),0,IF(AND(VLOOKUP(HG19,MaKhuyenMai!$B$4:$K$5001,8,FALSE)&lt;=$F$24,VLOOKUP(HG19,MaKhuyenMai!$B$4:$L$18,3,FALSE)="x",VLOOKUP(HG19,MaKhuyenMai!$B$4:$L$18,11,FALSE)="x"),VLOOKUP(HG19,MaKhuyenMai!$B$4:$H$5001,7,FALSE)*HE19,0)))</f>
        <v>0</v>
      </c>
      <c r="HG19" s="20"/>
      <c r="HH19" s="68"/>
      <c r="HI19" s="16"/>
      <c r="HJ19" s="17">
        <v>17</v>
      </c>
      <c r="HK19" s="18"/>
      <c r="HL19" s="18"/>
      <c r="HM19" s="18"/>
      <c r="HN19" s="19">
        <f>IF(ISBLANK(HK19),0,IF(ISERROR(VLOOKUP(HK19,Menu!$A$3:$L$5000,10,FALSE)),0,IF(HL19="M",VLOOKUP(HK19,Menu!$A$3:$L$57,10,FALSE)*HM19,VLOOKUP(HK19,Menu!$A$3:$L$57,12,FALSE)*HM19)))</f>
        <v>0</v>
      </c>
      <c r="HO19" s="19">
        <f>-IF(ISBLANK(HP19),0,IF(ISERROR(VLOOKUP(HP19,MaKhuyenMai!$B$4:$H$5001,7,FALSE)),0,IF(AND(VLOOKUP(HP19,MaKhuyenMai!$B$4:$K$5001,8,FALSE)&lt;=$F$24,VLOOKUP(HP19,MaKhuyenMai!$B$4:$L$18,3,FALSE)="x",VLOOKUP(HP19,MaKhuyenMai!$B$4:$L$18,11,FALSE)="x"),VLOOKUP(HP19,MaKhuyenMai!$B$4:$H$5001,7,FALSE)*HN19,0)))</f>
        <v>0</v>
      </c>
      <c r="HP19" s="20"/>
      <c r="HQ19" s="68"/>
      <c r="HR19" s="16"/>
      <c r="HS19" s="17">
        <v>17</v>
      </c>
      <c r="HT19" s="18"/>
      <c r="HU19" s="18"/>
      <c r="HV19" s="18"/>
      <c r="HW19" s="19">
        <f>IF(ISBLANK(HT19),0,IF(ISERROR(VLOOKUP(HT19,Menu!$A$3:$L$5000,10,FALSE)),0,IF(HU19="M",VLOOKUP(HT19,Menu!$A$3:$L$57,10,FALSE)*HV19,VLOOKUP(HT19,Menu!$A$3:$L$57,12,FALSE)*HV19)))</f>
        <v>0</v>
      </c>
      <c r="HX19" s="19">
        <f>-IF(ISBLANK(HY19),0,IF(ISERROR(VLOOKUP(HY19,MaKhuyenMai!$B$4:$H$5001,7,FALSE)),0,IF(AND(VLOOKUP(HY19,MaKhuyenMai!$B$4:$K$5001,8,FALSE)&lt;=$F$24,VLOOKUP(HY19,MaKhuyenMai!$B$4:$L$18,3,FALSE)="x",VLOOKUP(HY19,MaKhuyenMai!$B$4:$L$18,11,FALSE)="x"),VLOOKUP(HY19,MaKhuyenMai!$B$4:$H$5001,7,FALSE)*HW19,0)))</f>
        <v>0</v>
      </c>
      <c r="HY19" s="20"/>
      <c r="HZ19" s="68"/>
      <c r="IA19" s="16"/>
      <c r="IB19" s="17">
        <v>17</v>
      </c>
      <c r="IC19" s="18"/>
      <c r="ID19" s="18"/>
      <c r="IE19" s="18"/>
      <c r="IF19" s="19">
        <f>IF(ISBLANK(IC19),0,IF(ISERROR(VLOOKUP(IC19,Menu!$A$3:$L$5000,10,FALSE)),0,IF(ID19="M",VLOOKUP(IC19,Menu!$A$3:$L$57,10,FALSE)*IE19,VLOOKUP(IC19,Menu!$A$3:$L$57,12,FALSE)*IE19)))</f>
        <v>0</v>
      </c>
      <c r="IG19" s="19">
        <f>-IF(ISBLANK(IH19),0,IF(ISERROR(VLOOKUP(IH19,MaKhuyenMai!$B$4:$H$5001,7,FALSE)),0,IF(AND(VLOOKUP(IH19,MaKhuyenMai!$B$4:$K$5001,8,FALSE)&lt;=$F$24,VLOOKUP(IH19,MaKhuyenMai!$B$4:$L$18,3,FALSE)="x",VLOOKUP(IH19,MaKhuyenMai!$B$4:$L$18,11,FALSE)="x"),VLOOKUP(IH19,MaKhuyenMai!$B$4:$H$5001,7,FALSE)*IF19,0)))</f>
        <v>0</v>
      </c>
      <c r="IH19" s="20"/>
      <c r="II19" s="68"/>
      <c r="IJ19" s="16"/>
      <c r="IK19" s="17">
        <v>17</v>
      </c>
      <c r="IL19" s="18"/>
      <c r="IM19" s="18"/>
      <c r="IN19" s="18"/>
      <c r="IO19" s="19">
        <f>IF(ISBLANK(IL19),0,IF(ISERROR(VLOOKUP(IL19,Menu!$A$3:$L$5000,10,FALSE)),0,IF(IM19="M",VLOOKUP(IL19,Menu!$A$3:$L$57,10,FALSE)*IN19,VLOOKUP(IL19,Menu!$A$3:$L$57,12,FALSE)*IN19)))</f>
        <v>0</v>
      </c>
      <c r="IP19" s="19">
        <f>-IF(ISBLANK(IQ19),0,IF(ISERROR(VLOOKUP(IQ19,MaKhuyenMai!$B$4:$H$5001,7,FALSE)),0,IF(AND(VLOOKUP(IQ19,MaKhuyenMai!$B$4:$K$5001,8,FALSE)&lt;=$F$24,VLOOKUP(IQ19,MaKhuyenMai!$B$4:$L$18,3,FALSE)="x",VLOOKUP(IQ19,MaKhuyenMai!$B$4:$L$18,11,FALSE)="x"),VLOOKUP(IQ19,MaKhuyenMai!$B$4:$H$5001,7,FALSE)*IO19,0)))</f>
        <v>0</v>
      </c>
      <c r="IQ19" s="20"/>
      <c r="IR19" s="68"/>
      <c r="IS19" s="16"/>
      <c r="IT19" s="17">
        <v>17</v>
      </c>
      <c r="IU19" s="18"/>
      <c r="IV19" s="18"/>
    </row>
    <row r="20" spans="1:256">
      <c r="A20" s="16"/>
      <c r="B20" s="16">
        <v>18</v>
      </c>
      <c r="C20" s="18"/>
      <c r="D20" s="18"/>
      <c r="E20" s="18"/>
      <c r="F20" s="19">
        <f>IF(ISBLANK(C20),0,IF(ISERROR(VLOOKUP(C20,Menu!$A$3:$L$5000,10,FALSE)),0,IF(D20="M",VLOOKUP(C20,Menu!$A$3:$L$57,10,FALSE)*E20,VLOOKUP(C20,Menu!$A$3:$L$57,12,FALSE)*E20)))</f>
        <v>0</v>
      </c>
      <c r="G20" s="19">
        <f>-IF(ISBLANK(H20),0,IF(ISERROR(VLOOKUP(H20,MaKhuyenMai!$B$4:$H$5001,7,FALSE)),0,IF(AND(VLOOKUP(H20,MaKhuyenMai!$B$4:$K$5001,8,FALSE)&lt;=$F$24,VLOOKUP(H20,MaKhuyenMai!$B$4:$L$18,3,FALSE)="x",VLOOKUP(H20,MaKhuyenMai!$B$4:$L$18,11,FALSE)="x"),VLOOKUP(H20,MaKhuyenMai!$B$4:$H$5001,7,FALSE)*F20,0)))</f>
        <v>0</v>
      </c>
      <c r="H20" s="20"/>
      <c r="I20" s="68"/>
      <c r="J20" s="16"/>
      <c r="K20" s="16">
        <v>18</v>
      </c>
      <c r="L20" s="18"/>
      <c r="M20" s="18"/>
      <c r="N20" s="18"/>
      <c r="O20" s="19">
        <f>IF(ISBLANK(L20),0,IF(ISERROR(VLOOKUP(L20,Menu!$A$3:$L$5000,10,FALSE)),0,IF(M20="M",VLOOKUP(L20,Menu!$A$3:$L$57,10,FALSE)*N20,VLOOKUP(L20,Menu!$A$3:$L$57,12,FALSE)*N20)))</f>
        <v>0</v>
      </c>
      <c r="P20" s="19">
        <f>-IF(ISBLANK(Q20),0,IF(ISERROR(VLOOKUP(Q20,MaKhuyenMai!$B$4:$H$5001,7,FALSE)),0,IF(AND(VLOOKUP(Q20,MaKhuyenMai!$B$4:$K$5001,8,FALSE)&lt;=$F$24,VLOOKUP(Q20,MaKhuyenMai!$B$4:$L$18,3,FALSE)="x",VLOOKUP(Q20,MaKhuyenMai!$B$4:$L$18,11,FALSE)="x"),VLOOKUP(Q20,MaKhuyenMai!$B$4:$H$5001,7,FALSE)*O20,0)))</f>
        <v>0</v>
      </c>
      <c r="Q20" s="20"/>
      <c r="R20" s="68"/>
      <c r="S20" s="16"/>
      <c r="T20" s="16">
        <v>18</v>
      </c>
      <c r="U20" s="18"/>
      <c r="V20" s="18"/>
      <c r="W20" s="18"/>
      <c r="X20" s="19">
        <f>IF(ISBLANK(U20),0,IF(ISERROR(VLOOKUP(U20,Menu!$A$3:$L$5000,10,FALSE)),0,IF(V20="M",VLOOKUP(U20,Menu!$A$3:$L$57,10,FALSE)*W20,VLOOKUP(U20,Menu!$A$3:$L$57,12,FALSE)*W20)))</f>
        <v>0</v>
      </c>
      <c r="Y20" s="19">
        <f>-IF(ISBLANK(Z20),0,IF(ISERROR(VLOOKUP(Z20,MaKhuyenMai!$B$4:$H$5001,7,FALSE)),0,IF(AND(VLOOKUP(Z20,MaKhuyenMai!$B$4:$K$5001,8,FALSE)&lt;=$F$24,VLOOKUP(Z20,MaKhuyenMai!$B$4:$L$18,3,FALSE)="x",VLOOKUP(Z20,MaKhuyenMai!$B$4:$L$18,11,FALSE)="x"),VLOOKUP(Z20,MaKhuyenMai!$B$4:$H$5001,7,FALSE)*X20,0)))</f>
        <v>0</v>
      </c>
      <c r="Z20" s="20"/>
      <c r="AA20" s="68"/>
      <c r="AB20" s="16"/>
      <c r="AC20" s="16">
        <v>18</v>
      </c>
      <c r="AD20" s="18"/>
      <c r="AE20" s="18"/>
      <c r="AF20" s="18"/>
      <c r="AG20" s="19">
        <f>IF(ISBLANK(AD20),0,IF(ISERROR(VLOOKUP(AD20,Menu!$A$3:$L$5000,10,FALSE)),0,IF(AE20="M",VLOOKUP(AD20,Menu!$A$3:$L$57,10,FALSE)*AF20,VLOOKUP(AD20,Menu!$A$3:$L$57,12,FALSE)*AF20)))</f>
        <v>0</v>
      </c>
      <c r="AH20" s="19">
        <f>-IF(ISBLANK(AI20),0,IF(ISERROR(VLOOKUP(AI20,MaKhuyenMai!$B$4:$H$5001,7,FALSE)),0,IF(AND(VLOOKUP(AI20,MaKhuyenMai!$B$4:$K$5001,8,FALSE)&lt;=$F$24,VLOOKUP(AI20,MaKhuyenMai!$B$4:$L$18,3,FALSE)="x",VLOOKUP(AI20,MaKhuyenMai!$B$4:$L$18,11,FALSE)="x"),VLOOKUP(AI20,MaKhuyenMai!$B$4:$H$5001,7,FALSE)*AG20,0)))</f>
        <v>0</v>
      </c>
      <c r="AI20" s="20"/>
      <c r="AJ20" s="68"/>
      <c r="AK20" s="16"/>
      <c r="AL20" s="16">
        <v>18</v>
      </c>
      <c r="AM20" s="18"/>
      <c r="AN20" s="18"/>
      <c r="AO20" s="18"/>
      <c r="AP20" s="19">
        <f>IF(ISBLANK(AM20),0,IF(ISERROR(VLOOKUP(AM20,Menu!$A$3:$L$5000,10,FALSE)),0,IF(AN20="M",VLOOKUP(AM20,Menu!$A$3:$L$57,10,FALSE)*AO20,VLOOKUP(AM20,Menu!$A$3:$L$57,12,FALSE)*AO20)))</f>
        <v>0</v>
      </c>
      <c r="AQ20" s="19">
        <f>-IF(ISBLANK(AR20),0,IF(ISERROR(VLOOKUP(AR20,MaKhuyenMai!$B$4:$H$5001,7,FALSE)),0,IF(AND(VLOOKUP(AR20,MaKhuyenMai!$B$4:$K$5001,8,FALSE)&lt;=$F$24,VLOOKUP(AR20,MaKhuyenMai!$B$4:$L$18,3,FALSE)="x",VLOOKUP(AR20,MaKhuyenMai!$B$4:$L$18,11,FALSE)="x"),VLOOKUP(AR20,MaKhuyenMai!$B$4:$H$5001,7,FALSE)*AP20,0)))</f>
        <v>0</v>
      </c>
      <c r="AR20" s="20"/>
      <c r="AS20" s="68"/>
      <c r="AT20" s="16"/>
      <c r="AU20" s="16">
        <v>18</v>
      </c>
      <c r="AV20" s="18"/>
      <c r="AW20" s="18"/>
      <c r="AX20" s="18"/>
      <c r="AY20" s="19">
        <f>IF(ISBLANK(AV20),0,IF(ISERROR(VLOOKUP(AV20,Menu!$A$3:$L$5000,10,FALSE)),0,IF(AW20="M",VLOOKUP(AV20,Menu!$A$3:$L$57,10,FALSE)*AX20,VLOOKUP(AV20,Menu!$A$3:$L$57,12,FALSE)*AX20)))</f>
        <v>0</v>
      </c>
      <c r="AZ20" s="19">
        <f>-IF(ISBLANK(BA20),0,IF(ISERROR(VLOOKUP(BA20,MaKhuyenMai!$B$4:$H$5001,7,FALSE)),0,IF(AND(VLOOKUP(BA20,MaKhuyenMai!$B$4:$K$5001,8,FALSE)&lt;=$F$24,VLOOKUP(BA20,MaKhuyenMai!$B$4:$L$18,3,FALSE)="x",VLOOKUP(BA20,MaKhuyenMai!$B$4:$L$18,11,FALSE)="x"),VLOOKUP(BA20,MaKhuyenMai!$B$4:$H$5001,7,FALSE)*AY20,0)))</f>
        <v>0</v>
      </c>
      <c r="BA20" s="20"/>
      <c r="BB20" s="68"/>
      <c r="BC20" s="16"/>
      <c r="BD20" s="16">
        <v>18</v>
      </c>
      <c r="BE20" s="18"/>
      <c r="BF20" s="18"/>
      <c r="BG20" s="18"/>
      <c r="BH20" s="19">
        <f>IF(ISBLANK(BE20),0,IF(ISERROR(VLOOKUP(BE20,Menu!$A$3:$L$5000,10,FALSE)),0,IF(BF20="M",VLOOKUP(BE20,Menu!$A$3:$L$57,10,FALSE)*BG20,VLOOKUP(BE20,Menu!$A$3:$L$57,12,FALSE)*BG20)))</f>
        <v>0</v>
      </c>
      <c r="BI20" s="19">
        <f>-IF(ISBLANK(BJ20),0,IF(ISERROR(VLOOKUP(BJ20,MaKhuyenMai!$B$4:$H$5001,7,FALSE)),0,IF(AND(VLOOKUP(BJ20,MaKhuyenMai!$B$4:$K$5001,8,FALSE)&lt;=$F$24,VLOOKUP(BJ20,MaKhuyenMai!$B$4:$L$18,3,FALSE)="x",VLOOKUP(BJ20,MaKhuyenMai!$B$4:$L$18,11,FALSE)="x"),VLOOKUP(BJ20,MaKhuyenMai!$B$4:$H$5001,7,FALSE)*BH20,0)))</f>
        <v>0</v>
      </c>
      <c r="BJ20" s="20"/>
      <c r="BK20" s="68"/>
      <c r="BL20" s="16"/>
      <c r="BM20" s="16">
        <v>18</v>
      </c>
      <c r="BN20" s="18"/>
      <c r="BO20" s="18"/>
      <c r="BP20" s="18"/>
      <c r="BQ20" s="19">
        <f>IF(ISBLANK(BN20),0,IF(ISERROR(VLOOKUP(BN20,Menu!$A$3:$L$5000,10,FALSE)),0,IF(BO20="M",VLOOKUP(BN20,Menu!$A$3:$L$57,10,FALSE)*BP20,VLOOKUP(BN20,Menu!$A$3:$L$57,12,FALSE)*BP20)))</f>
        <v>0</v>
      </c>
      <c r="BR20" s="19">
        <f>-IF(ISBLANK(BS20),0,IF(ISERROR(VLOOKUP(BS20,MaKhuyenMai!$B$4:$H$5001,7,FALSE)),0,IF(AND(VLOOKUP(BS20,MaKhuyenMai!$B$4:$K$5001,8,FALSE)&lt;=$F$24,VLOOKUP(BS20,MaKhuyenMai!$B$4:$L$18,3,FALSE)="x",VLOOKUP(BS20,MaKhuyenMai!$B$4:$L$18,11,FALSE)="x"),VLOOKUP(BS20,MaKhuyenMai!$B$4:$H$5001,7,FALSE)*BQ20,0)))</f>
        <v>0</v>
      </c>
      <c r="BS20" s="20"/>
      <c r="BT20" s="68"/>
      <c r="BU20" s="16"/>
      <c r="BV20" s="16">
        <v>18</v>
      </c>
      <c r="BW20" s="18"/>
      <c r="BX20" s="18"/>
      <c r="BY20" s="18"/>
      <c r="BZ20" s="19">
        <f>IF(ISBLANK(BW20),0,IF(ISERROR(VLOOKUP(BW20,Menu!$A$3:$L$5000,10,FALSE)),0,IF(BX20="M",VLOOKUP(BW20,Menu!$A$3:$L$57,10,FALSE)*BY20,VLOOKUP(BW20,Menu!$A$3:$L$57,12,FALSE)*BY20)))</f>
        <v>0</v>
      </c>
      <c r="CA20" s="19">
        <f>-IF(ISBLANK(CB20),0,IF(ISERROR(VLOOKUP(CB20,MaKhuyenMai!$B$4:$H$5001,7,FALSE)),0,IF(AND(VLOOKUP(CB20,MaKhuyenMai!$B$4:$K$5001,8,FALSE)&lt;=$F$24,VLOOKUP(CB20,MaKhuyenMai!$B$4:$L$18,3,FALSE)="x",VLOOKUP(CB20,MaKhuyenMai!$B$4:$L$18,11,FALSE)="x"),VLOOKUP(CB20,MaKhuyenMai!$B$4:$H$5001,7,FALSE)*BZ20,0)))</f>
        <v>0</v>
      </c>
      <c r="CB20" s="20"/>
      <c r="CC20" s="68"/>
      <c r="CD20" s="16"/>
      <c r="CE20" s="16">
        <v>18</v>
      </c>
      <c r="CF20" s="18"/>
      <c r="CG20" s="18"/>
      <c r="CH20" s="18"/>
      <c r="CI20" s="19">
        <f>IF(ISBLANK(CF20),0,IF(ISERROR(VLOOKUP(CF20,Menu!$A$3:$L$5000,10,FALSE)),0,IF(CG20="M",VLOOKUP(CF20,Menu!$A$3:$L$57,10,FALSE)*CH20,VLOOKUP(CF20,Menu!$A$3:$L$57,12,FALSE)*CH20)))</f>
        <v>0</v>
      </c>
      <c r="CJ20" s="19">
        <f>-IF(ISBLANK(CK20),0,IF(ISERROR(VLOOKUP(CK20,MaKhuyenMai!$B$4:$H$5001,7,FALSE)),0,IF(AND(VLOOKUP(CK20,MaKhuyenMai!$B$4:$K$5001,8,FALSE)&lt;=$F$24,VLOOKUP(CK20,MaKhuyenMai!$B$4:$L$18,3,FALSE)="x",VLOOKUP(CK20,MaKhuyenMai!$B$4:$L$18,11,FALSE)="x"),VLOOKUP(CK20,MaKhuyenMai!$B$4:$H$5001,7,FALSE)*CI20,0)))</f>
        <v>0</v>
      </c>
      <c r="CK20" s="20"/>
      <c r="CL20" s="68"/>
      <c r="CM20" s="16"/>
      <c r="CN20" s="16">
        <v>18</v>
      </c>
      <c r="CO20" s="18"/>
      <c r="CP20" s="18"/>
      <c r="CQ20" s="18"/>
      <c r="CR20" s="19">
        <f>IF(ISBLANK(CO20),0,IF(ISERROR(VLOOKUP(CO20,Menu!$A$3:$L$5000,10,FALSE)),0,IF(CP20="M",VLOOKUP(CO20,Menu!$A$3:$L$57,10,FALSE)*CQ20,VLOOKUP(CO20,Menu!$A$3:$L$57,12,FALSE)*CQ20)))</f>
        <v>0</v>
      </c>
      <c r="CS20" s="19">
        <f>-IF(ISBLANK(CT20),0,IF(ISERROR(VLOOKUP(CT20,MaKhuyenMai!$B$4:$H$5001,7,FALSE)),0,IF(AND(VLOOKUP(CT20,MaKhuyenMai!$B$4:$K$5001,8,FALSE)&lt;=$F$24,VLOOKUP(CT20,MaKhuyenMai!$B$4:$L$18,3,FALSE)="x",VLOOKUP(CT20,MaKhuyenMai!$B$4:$L$18,11,FALSE)="x"),VLOOKUP(CT20,MaKhuyenMai!$B$4:$H$5001,7,FALSE)*CR20,0)))</f>
        <v>0</v>
      </c>
      <c r="CT20" s="20"/>
      <c r="CU20" s="68"/>
      <c r="CV20" s="16"/>
      <c r="CW20" s="16">
        <v>18</v>
      </c>
      <c r="CX20" s="18"/>
      <c r="CY20" s="18"/>
      <c r="CZ20" s="18"/>
      <c r="DA20" s="19">
        <f>IF(ISBLANK(CX20),0,IF(ISERROR(VLOOKUP(CX20,Menu!$A$3:$L$5000,10,FALSE)),0,IF(CY20="M",VLOOKUP(CX20,Menu!$A$3:$L$57,10,FALSE)*CZ20,VLOOKUP(CX20,Menu!$A$3:$L$57,12,FALSE)*CZ20)))</f>
        <v>0</v>
      </c>
      <c r="DB20" s="19">
        <f>-IF(ISBLANK(DC20),0,IF(ISERROR(VLOOKUP(DC20,MaKhuyenMai!$B$4:$H$5001,7,FALSE)),0,IF(AND(VLOOKUP(DC20,MaKhuyenMai!$B$4:$K$5001,8,FALSE)&lt;=$F$24,VLOOKUP(DC20,MaKhuyenMai!$B$4:$L$18,3,FALSE)="x",VLOOKUP(DC20,MaKhuyenMai!$B$4:$L$18,11,FALSE)="x"),VLOOKUP(DC20,MaKhuyenMai!$B$4:$H$5001,7,FALSE)*DA20,0)))</f>
        <v>0</v>
      </c>
      <c r="DC20" s="20"/>
      <c r="DD20" s="68"/>
      <c r="DE20" s="16"/>
      <c r="DF20" s="16">
        <v>18</v>
      </c>
      <c r="DG20" s="18"/>
      <c r="DH20" s="18"/>
      <c r="DI20" s="18"/>
      <c r="DJ20" s="19">
        <f>IF(ISBLANK(DG20),0,IF(ISERROR(VLOOKUP(DG20,Menu!$A$3:$L$5000,10,FALSE)),0,IF(DH20="M",VLOOKUP(DG20,Menu!$A$3:$L$57,10,FALSE)*DI20,VLOOKUP(DG20,Menu!$A$3:$L$57,12,FALSE)*DI20)))</f>
        <v>0</v>
      </c>
      <c r="DK20" s="19">
        <f>-IF(ISBLANK(DL20),0,IF(ISERROR(VLOOKUP(DL20,MaKhuyenMai!$B$4:$H$5001,7,FALSE)),0,IF(AND(VLOOKUP(DL20,MaKhuyenMai!$B$4:$K$5001,8,FALSE)&lt;=$F$24,VLOOKUP(DL20,MaKhuyenMai!$B$4:$L$18,3,FALSE)="x",VLOOKUP(DL20,MaKhuyenMai!$B$4:$L$18,11,FALSE)="x"),VLOOKUP(DL20,MaKhuyenMai!$B$4:$H$5001,7,FALSE)*DJ20,0)))</f>
        <v>0</v>
      </c>
      <c r="DL20" s="20"/>
      <c r="DM20" s="68"/>
      <c r="DN20" s="16"/>
      <c r="DO20" s="16">
        <v>18</v>
      </c>
      <c r="DP20" s="18"/>
      <c r="DQ20" s="18"/>
      <c r="DR20" s="18"/>
      <c r="DS20" s="19">
        <f>IF(ISBLANK(DP20),0,IF(ISERROR(VLOOKUP(DP20,Menu!$A$3:$L$5000,10,FALSE)),0,IF(DQ20="M",VLOOKUP(DP20,Menu!$A$3:$L$57,10,FALSE)*DR20,VLOOKUP(DP20,Menu!$A$3:$L$57,12,FALSE)*DR20)))</f>
        <v>0</v>
      </c>
      <c r="DT20" s="19">
        <f>-IF(ISBLANK(DU20),0,IF(ISERROR(VLOOKUP(DU20,MaKhuyenMai!$B$4:$H$5001,7,FALSE)),0,IF(AND(VLOOKUP(DU20,MaKhuyenMai!$B$4:$K$5001,8,FALSE)&lt;=$F$24,VLOOKUP(DU20,MaKhuyenMai!$B$4:$L$18,3,FALSE)="x",VLOOKUP(DU20,MaKhuyenMai!$B$4:$L$18,11,FALSE)="x"),VLOOKUP(DU20,MaKhuyenMai!$B$4:$H$5001,7,FALSE)*DS20,0)))</f>
        <v>0</v>
      </c>
      <c r="DU20" s="20"/>
      <c r="DV20" s="68"/>
      <c r="DW20" s="16"/>
      <c r="DX20" s="16">
        <v>18</v>
      </c>
      <c r="DY20" s="18"/>
      <c r="DZ20" s="18"/>
      <c r="EA20" s="18"/>
      <c r="EB20" s="19">
        <f>IF(ISBLANK(DY20),0,IF(ISERROR(VLOOKUP(DY20,Menu!$A$3:$L$5000,10,FALSE)),0,IF(DZ20="M",VLOOKUP(DY20,Menu!$A$3:$L$57,10,FALSE)*EA20,VLOOKUP(DY20,Menu!$A$3:$L$57,12,FALSE)*EA20)))</f>
        <v>0</v>
      </c>
      <c r="EC20" s="19">
        <f>-IF(ISBLANK(ED20),0,IF(ISERROR(VLOOKUP(ED20,MaKhuyenMai!$B$4:$H$5001,7,FALSE)),0,IF(AND(VLOOKUP(ED20,MaKhuyenMai!$B$4:$K$5001,8,FALSE)&lt;=$F$24,VLOOKUP(ED20,MaKhuyenMai!$B$4:$L$18,3,FALSE)="x",VLOOKUP(ED20,MaKhuyenMai!$B$4:$L$18,11,FALSE)="x"),VLOOKUP(ED20,MaKhuyenMai!$B$4:$H$5001,7,FALSE)*EB20,0)))</f>
        <v>0</v>
      </c>
      <c r="ED20" s="20"/>
      <c r="EE20" s="68"/>
      <c r="EF20" s="16"/>
      <c r="EG20" s="16">
        <v>18</v>
      </c>
      <c r="EH20" s="18"/>
      <c r="EI20" s="18"/>
      <c r="EJ20" s="18"/>
      <c r="EK20" s="19">
        <f>IF(ISBLANK(EH20),0,IF(ISERROR(VLOOKUP(EH20,Menu!$A$3:$L$5000,10,FALSE)),0,IF(EI20="M",VLOOKUP(EH20,Menu!$A$3:$L$57,10,FALSE)*EJ20,VLOOKUP(EH20,Menu!$A$3:$L$57,12,FALSE)*EJ20)))</f>
        <v>0</v>
      </c>
      <c r="EL20" s="19">
        <f>-IF(ISBLANK(EM20),0,IF(ISERROR(VLOOKUP(EM20,MaKhuyenMai!$B$4:$H$5001,7,FALSE)),0,IF(AND(VLOOKUP(EM20,MaKhuyenMai!$B$4:$K$5001,8,FALSE)&lt;=$F$24,VLOOKUP(EM20,MaKhuyenMai!$B$4:$L$18,3,FALSE)="x",VLOOKUP(EM20,MaKhuyenMai!$B$4:$L$18,11,FALSE)="x"),VLOOKUP(EM20,MaKhuyenMai!$B$4:$H$5001,7,FALSE)*EK20,0)))</f>
        <v>0</v>
      </c>
      <c r="EM20" s="20"/>
      <c r="EN20" s="68"/>
      <c r="EO20" s="16"/>
      <c r="EP20" s="16">
        <v>18</v>
      </c>
      <c r="EQ20" s="18"/>
      <c r="ER20" s="18"/>
      <c r="ES20" s="18"/>
      <c r="ET20" s="19">
        <f>IF(ISBLANK(EQ20),0,IF(ISERROR(VLOOKUP(EQ20,Menu!$A$3:$L$5000,10,FALSE)),0,IF(ER20="M",VLOOKUP(EQ20,Menu!$A$3:$L$57,10,FALSE)*ES20,VLOOKUP(EQ20,Menu!$A$3:$L$57,12,FALSE)*ES20)))</f>
        <v>0</v>
      </c>
      <c r="EU20" s="19">
        <f>-IF(ISBLANK(EV20),0,IF(ISERROR(VLOOKUP(EV20,MaKhuyenMai!$B$4:$H$5001,7,FALSE)),0,IF(AND(VLOOKUP(EV20,MaKhuyenMai!$B$4:$K$5001,8,FALSE)&lt;=$F$24,VLOOKUP(EV20,MaKhuyenMai!$B$4:$L$18,3,FALSE)="x",VLOOKUP(EV20,MaKhuyenMai!$B$4:$L$18,11,FALSE)="x"),VLOOKUP(EV20,MaKhuyenMai!$B$4:$H$5001,7,FALSE)*ET20,0)))</f>
        <v>0</v>
      </c>
      <c r="EV20" s="20"/>
      <c r="EW20" s="68"/>
      <c r="EX20" s="16"/>
      <c r="EY20" s="16">
        <v>18</v>
      </c>
      <c r="EZ20" s="18"/>
      <c r="FA20" s="18"/>
      <c r="FB20" s="18"/>
      <c r="FC20" s="19">
        <f>IF(ISBLANK(EZ20),0,IF(ISERROR(VLOOKUP(EZ20,Menu!$A$3:$L$5000,10,FALSE)),0,IF(FA20="M",VLOOKUP(EZ20,Menu!$A$3:$L$57,10,FALSE)*FB20,VLOOKUP(EZ20,Menu!$A$3:$L$57,12,FALSE)*FB20)))</f>
        <v>0</v>
      </c>
      <c r="FD20" s="19">
        <f>-IF(ISBLANK(FE20),0,IF(ISERROR(VLOOKUP(FE20,MaKhuyenMai!$B$4:$H$5001,7,FALSE)),0,IF(AND(VLOOKUP(FE20,MaKhuyenMai!$B$4:$K$5001,8,FALSE)&lt;=$F$24,VLOOKUP(FE20,MaKhuyenMai!$B$4:$L$18,3,FALSE)="x",VLOOKUP(FE20,MaKhuyenMai!$B$4:$L$18,11,FALSE)="x"),VLOOKUP(FE20,MaKhuyenMai!$B$4:$H$5001,7,FALSE)*FC20,0)))</f>
        <v>0</v>
      </c>
      <c r="FE20" s="20"/>
      <c r="FF20" s="68"/>
      <c r="FG20" s="16"/>
      <c r="FH20" s="16">
        <v>18</v>
      </c>
      <c r="FI20" s="18"/>
      <c r="FJ20" s="18"/>
      <c r="FK20" s="18"/>
      <c r="FL20" s="19">
        <f>IF(ISBLANK(FI20),0,IF(ISERROR(VLOOKUP(FI20,Menu!$A$3:$L$5000,10,FALSE)),0,IF(FJ20="M",VLOOKUP(FI20,Menu!$A$3:$L$57,10,FALSE)*FK20,VLOOKUP(FI20,Menu!$A$3:$L$57,12,FALSE)*FK20)))</f>
        <v>0</v>
      </c>
      <c r="FM20" s="19">
        <f>-IF(ISBLANK(FN20),0,IF(ISERROR(VLOOKUP(FN20,MaKhuyenMai!$B$4:$H$5001,7,FALSE)),0,IF(AND(VLOOKUP(FN20,MaKhuyenMai!$B$4:$K$5001,8,FALSE)&lt;=$F$24,VLOOKUP(FN20,MaKhuyenMai!$B$4:$L$18,3,FALSE)="x",VLOOKUP(FN20,MaKhuyenMai!$B$4:$L$18,11,FALSE)="x"),VLOOKUP(FN20,MaKhuyenMai!$B$4:$H$5001,7,FALSE)*FL20,0)))</f>
        <v>0</v>
      </c>
      <c r="FN20" s="20"/>
      <c r="FO20" s="68"/>
      <c r="FP20" s="16"/>
      <c r="FQ20" s="16">
        <v>18</v>
      </c>
      <c r="FR20" s="18"/>
      <c r="FS20" s="18"/>
      <c r="FT20" s="18"/>
      <c r="FU20" s="19">
        <f>IF(ISBLANK(FR20),0,IF(ISERROR(VLOOKUP(FR20,Menu!$A$3:$L$5000,10,FALSE)),0,IF(FS20="M",VLOOKUP(FR20,Menu!$A$3:$L$57,10,FALSE)*FT20,VLOOKUP(FR20,Menu!$A$3:$L$57,12,FALSE)*FT20)))</f>
        <v>0</v>
      </c>
      <c r="FV20" s="19">
        <f>-IF(ISBLANK(FW20),0,IF(ISERROR(VLOOKUP(FW20,MaKhuyenMai!$B$4:$H$5001,7,FALSE)),0,IF(AND(VLOOKUP(FW20,MaKhuyenMai!$B$4:$K$5001,8,FALSE)&lt;=$F$24,VLOOKUP(FW20,MaKhuyenMai!$B$4:$L$18,3,FALSE)="x",VLOOKUP(FW20,MaKhuyenMai!$B$4:$L$18,11,FALSE)="x"),VLOOKUP(FW20,MaKhuyenMai!$B$4:$H$5001,7,FALSE)*FU20,0)))</f>
        <v>0</v>
      </c>
      <c r="FW20" s="20"/>
      <c r="FX20" s="68"/>
      <c r="FY20" s="16"/>
      <c r="FZ20" s="16">
        <v>18</v>
      </c>
      <c r="GA20" s="18"/>
      <c r="GB20" s="18"/>
      <c r="GC20" s="18"/>
      <c r="GD20" s="19">
        <f>IF(ISBLANK(GA20),0,IF(ISERROR(VLOOKUP(GA20,Menu!$A$3:$L$5000,10,FALSE)),0,IF(GB20="M",VLOOKUP(GA20,Menu!$A$3:$L$57,10,FALSE)*GC20,VLOOKUP(GA20,Menu!$A$3:$L$57,12,FALSE)*GC20)))</f>
        <v>0</v>
      </c>
      <c r="GE20" s="19">
        <f>-IF(ISBLANK(GF20),0,IF(ISERROR(VLOOKUP(GF20,MaKhuyenMai!$B$4:$H$5001,7,FALSE)),0,IF(AND(VLOOKUP(GF20,MaKhuyenMai!$B$4:$K$5001,8,FALSE)&lt;=$F$24,VLOOKUP(GF20,MaKhuyenMai!$B$4:$L$18,3,FALSE)="x",VLOOKUP(GF20,MaKhuyenMai!$B$4:$L$18,11,FALSE)="x"),VLOOKUP(GF20,MaKhuyenMai!$B$4:$H$5001,7,FALSE)*GD20,0)))</f>
        <v>0</v>
      </c>
      <c r="GF20" s="20"/>
      <c r="GG20" s="68"/>
      <c r="GH20" s="16"/>
      <c r="GI20" s="16">
        <v>18</v>
      </c>
      <c r="GJ20" s="18"/>
      <c r="GK20" s="18"/>
      <c r="GL20" s="18"/>
      <c r="GM20" s="19">
        <f>IF(ISBLANK(GJ20),0,IF(ISERROR(VLOOKUP(GJ20,Menu!$A$3:$L$5000,10,FALSE)),0,IF(GK20="M",VLOOKUP(GJ20,Menu!$A$3:$L$57,10,FALSE)*GL20,VLOOKUP(GJ20,Menu!$A$3:$L$57,12,FALSE)*GL20)))</f>
        <v>0</v>
      </c>
      <c r="GN20" s="19">
        <f>-IF(ISBLANK(GO20),0,IF(ISERROR(VLOOKUP(GO20,MaKhuyenMai!$B$4:$H$5001,7,FALSE)),0,IF(AND(VLOOKUP(GO20,MaKhuyenMai!$B$4:$K$5001,8,FALSE)&lt;=$F$24,VLOOKUP(GO20,MaKhuyenMai!$B$4:$L$18,3,FALSE)="x",VLOOKUP(GO20,MaKhuyenMai!$B$4:$L$18,11,FALSE)="x"),VLOOKUP(GO20,MaKhuyenMai!$B$4:$H$5001,7,FALSE)*GM20,0)))</f>
        <v>0</v>
      </c>
      <c r="GO20" s="20"/>
      <c r="GP20" s="68"/>
      <c r="GQ20" s="16"/>
      <c r="GR20" s="16">
        <v>18</v>
      </c>
      <c r="GS20" s="18"/>
      <c r="GT20" s="18"/>
      <c r="GU20" s="18"/>
      <c r="GV20" s="19">
        <f>IF(ISBLANK(GS20),0,IF(ISERROR(VLOOKUP(GS20,Menu!$A$3:$L$5000,10,FALSE)),0,IF(GT20="M",VLOOKUP(GS20,Menu!$A$3:$L$57,10,FALSE)*GU20,VLOOKUP(GS20,Menu!$A$3:$L$57,12,FALSE)*GU20)))</f>
        <v>0</v>
      </c>
      <c r="GW20" s="19">
        <f>-IF(ISBLANK(GX20),0,IF(ISERROR(VLOOKUP(GX20,MaKhuyenMai!$B$4:$H$5001,7,FALSE)),0,IF(AND(VLOOKUP(GX20,MaKhuyenMai!$B$4:$K$5001,8,FALSE)&lt;=$F$24,VLOOKUP(GX20,MaKhuyenMai!$B$4:$L$18,3,FALSE)="x",VLOOKUP(GX20,MaKhuyenMai!$B$4:$L$18,11,FALSE)="x"),VLOOKUP(GX20,MaKhuyenMai!$B$4:$H$5001,7,FALSE)*GV20,0)))</f>
        <v>0</v>
      </c>
      <c r="GX20" s="20"/>
      <c r="GY20" s="68"/>
      <c r="GZ20" s="16"/>
      <c r="HA20" s="16">
        <v>18</v>
      </c>
      <c r="HB20" s="18"/>
      <c r="HC20" s="18"/>
      <c r="HD20" s="18"/>
      <c r="HE20" s="19">
        <f>IF(ISBLANK(HB20),0,IF(ISERROR(VLOOKUP(HB20,Menu!$A$3:$L$5000,10,FALSE)),0,IF(HC20="M",VLOOKUP(HB20,Menu!$A$3:$L$57,10,FALSE)*HD20,VLOOKUP(HB20,Menu!$A$3:$L$57,12,FALSE)*HD20)))</f>
        <v>0</v>
      </c>
      <c r="HF20" s="19">
        <f>-IF(ISBLANK(HG20),0,IF(ISERROR(VLOOKUP(HG20,MaKhuyenMai!$B$4:$H$5001,7,FALSE)),0,IF(AND(VLOOKUP(HG20,MaKhuyenMai!$B$4:$K$5001,8,FALSE)&lt;=$F$24,VLOOKUP(HG20,MaKhuyenMai!$B$4:$L$18,3,FALSE)="x",VLOOKUP(HG20,MaKhuyenMai!$B$4:$L$18,11,FALSE)="x"),VLOOKUP(HG20,MaKhuyenMai!$B$4:$H$5001,7,FALSE)*HE20,0)))</f>
        <v>0</v>
      </c>
      <c r="HG20" s="20"/>
      <c r="HH20" s="68"/>
      <c r="HI20" s="16"/>
      <c r="HJ20" s="16">
        <v>18</v>
      </c>
      <c r="HK20" s="18"/>
      <c r="HL20" s="18"/>
      <c r="HM20" s="18"/>
      <c r="HN20" s="19">
        <f>IF(ISBLANK(HK20),0,IF(ISERROR(VLOOKUP(HK20,Menu!$A$3:$L$5000,10,FALSE)),0,IF(HL20="M",VLOOKUP(HK20,Menu!$A$3:$L$57,10,FALSE)*HM20,VLOOKUP(HK20,Menu!$A$3:$L$57,12,FALSE)*HM20)))</f>
        <v>0</v>
      </c>
      <c r="HO20" s="19">
        <f>-IF(ISBLANK(HP20),0,IF(ISERROR(VLOOKUP(HP20,MaKhuyenMai!$B$4:$H$5001,7,FALSE)),0,IF(AND(VLOOKUP(HP20,MaKhuyenMai!$B$4:$K$5001,8,FALSE)&lt;=$F$24,VLOOKUP(HP20,MaKhuyenMai!$B$4:$L$18,3,FALSE)="x",VLOOKUP(HP20,MaKhuyenMai!$B$4:$L$18,11,FALSE)="x"),VLOOKUP(HP20,MaKhuyenMai!$B$4:$H$5001,7,FALSE)*HN20,0)))</f>
        <v>0</v>
      </c>
      <c r="HP20" s="20"/>
      <c r="HQ20" s="68"/>
      <c r="HR20" s="16"/>
      <c r="HS20" s="16">
        <v>18</v>
      </c>
      <c r="HT20" s="18"/>
      <c r="HU20" s="18"/>
      <c r="HV20" s="18"/>
      <c r="HW20" s="19">
        <f>IF(ISBLANK(HT20),0,IF(ISERROR(VLOOKUP(HT20,Menu!$A$3:$L$5000,10,FALSE)),0,IF(HU20="M",VLOOKUP(HT20,Menu!$A$3:$L$57,10,FALSE)*HV20,VLOOKUP(HT20,Menu!$A$3:$L$57,12,FALSE)*HV20)))</f>
        <v>0</v>
      </c>
      <c r="HX20" s="19">
        <f>-IF(ISBLANK(HY20),0,IF(ISERROR(VLOOKUP(HY20,MaKhuyenMai!$B$4:$H$5001,7,FALSE)),0,IF(AND(VLOOKUP(HY20,MaKhuyenMai!$B$4:$K$5001,8,FALSE)&lt;=$F$24,VLOOKUP(HY20,MaKhuyenMai!$B$4:$L$18,3,FALSE)="x",VLOOKUP(HY20,MaKhuyenMai!$B$4:$L$18,11,FALSE)="x"),VLOOKUP(HY20,MaKhuyenMai!$B$4:$H$5001,7,FALSE)*HW20,0)))</f>
        <v>0</v>
      </c>
      <c r="HY20" s="20"/>
      <c r="HZ20" s="68"/>
      <c r="IA20" s="16"/>
      <c r="IB20" s="16">
        <v>18</v>
      </c>
      <c r="IC20" s="18"/>
      <c r="ID20" s="18"/>
      <c r="IE20" s="18"/>
      <c r="IF20" s="19">
        <f>IF(ISBLANK(IC20),0,IF(ISERROR(VLOOKUP(IC20,Menu!$A$3:$L$5000,10,FALSE)),0,IF(ID20="M",VLOOKUP(IC20,Menu!$A$3:$L$57,10,FALSE)*IE20,VLOOKUP(IC20,Menu!$A$3:$L$57,12,FALSE)*IE20)))</f>
        <v>0</v>
      </c>
      <c r="IG20" s="19">
        <f>-IF(ISBLANK(IH20),0,IF(ISERROR(VLOOKUP(IH20,MaKhuyenMai!$B$4:$H$5001,7,FALSE)),0,IF(AND(VLOOKUP(IH20,MaKhuyenMai!$B$4:$K$5001,8,FALSE)&lt;=$F$24,VLOOKUP(IH20,MaKhuyenMai!$B$4:$L$18,3,FALSE)="x",VLOOKUP(IH20,MaKhuyenMai!$B$4:$L$18,11,FALSE)="x"),VLOOKUP(IH20,MaKhuyenMai!$B$4:$H$5001,7,FALSE)*IF20,0)))</f>
        <v>0</v>
      </c>
      <c r="IH20" s="20"/>
      <c r="II20" s="68"/>
      <c r="IJ20" s="16"/>
      <c r="IK20" s="16">
        <v>18</v>
      </c>
      <c r="IL20" s="18"/>
      <c r="IM20" s="18"/>
      <c r="IN20" s="18"/>
      <c r="IO20" s="19">
        <f>IF(ISBLANK(IL20),0,IF(ISERROR(VLOOKUP(IL20,Menu!$A$3:$L$5000,10,FALSE)),0,IF(IM20="M",VLOOKUP(IL20,Menu!$A$3:$L$57,10,FALSE)*IN20,VLOOKUP(IL20,Menu!$A$3:$L$57,12,FALSE)*IN20)))</f>
        <v>0</v>
      </c>
      <c r="IP20" s="19">
        <f>-IF(ISBLANK(IQ20),0,IF(ISERROR(VLOOKUP(IQ20,MaKhuyenMai!$B$4:$H$5001,7,FALSE)),0,IF(AND(VLOOKUP(IQ20,MaKhuyenMai!$B$4:$K$5001,8,FALSE)&lt;=$F$24,VLOOKUP(IQ20,MaKhuyenMai!$B$4:$L$18,3,FALSE)="x",VLOOKUP(IQ20,MaKhuyenMai!$B$4:$L$18,11,FALSE)="x"),VLOOKUP(IQ20,MaKhuyenMai!$B$4:$H$5001,7,FALSE)*IO20,0)))</f>
        <v>0</v>
      </c>
      <c r="IQ20" s="20"/>
      <c r="IR20" s="68"/>
      <c r="IS20" s="16"/>
      <c r="IT20" s="16">
        <v>18</v>
      </c>
      <c r="IU20" s="18"/>
      <c r="IV20" s="18"/>
    </row>
    <row r="21" spans="1:256">
      <c r="A21" s="16"/>
      <c r="B21" s="16">
        <v>19</v>
      </c>
      <c r="C21" s="18"/>
      <c r="D21" s="18"/>
      <c r="E21" s="18"/>
      <c r="F21" s="19">
        <f>IF(ISBLANK(C21),0,IF(ISERROR(VLOOKUP(C21,Menu!$A$3:$L$5000,10,FALSE)),0,IF(D21="M",VLOOKUP(C21,Menu!$A$3:$L$57,10,FALSE)*E21,VLOOKUP(C21,Menu!$A$3:$L$57,12,FALSE)*E21)))</f>
        <v>0</v>
      </c>
      <c r="G21" s="19">
        <f>-IF(ISBLANK(H21),0,IF(ISERROR(VLOOKUP(H21,MaKhuyenMai!$B$4:$H$5001,7,FALSE)),0,IF(AND(VLOOKUP(H21,MaKhuyenMai!$B$4:$K$5001,8,FALSE)&lt;=$F$24,VLOOKUP(H21,MaKhuyenMai!$B$4:$L$18,3,FALSE)="x",VLOOKUP(H21,MaKhuyenMai!$B$4:$L$18,11,FALSE)="x"),VLOOKUP(H21,MaKhuyenMai!$B$4:$H$5001,7,FALSE)*F21,0)))</f>
        <v>0</v>
      </c>
      <c r="H21" s="20"/>
      <c r="I21" s="68"/>
      <c r="J21" s="16"/>
      <c r="K21" s="16">
        <v>19</v>
      </c>
      <c r="L21" s="18"/>
      <c r="M21" s="18"/>
      <c r="N21" s="18"/>
      <c r="O21" s="19">
        <f>IF(ISBLANK(L21),0,IF(ISERROR(VLOOKUP(L21,Menu!$A$3:$L$5000,10,FALSE)),0,IF(M21="M",VLOOKUP(L21,Menu!$A$3:$L$57,10,FALSE)*N21,VLOOKUP(L21,Menu!$A$3:$L$57,12,FALSE)*N21)))</f>
        <v>0</v>
      </c>
      <c r="P21" s="19">
        <f>-IF(ISBLANK(Q21),0,IF(ISERROR(VLOOKUP(Q21,MaKhuyenMai!$B$4:$H$5001,7,FALSE)),0,IF(AND(VLOOKUP(Q21,MaKhuyenMai!$B$4:$K$5001,8,FALSE)&lt;=$F$24,VLOOKUP(Q21,MaKhuyenMai!$B$4:$L$18,3,FALSE)="x",VLOOKUP(Q21,MaKhuyenMai!$B$4:$L$18,11,FALSE)="x"),VLOOKUP(Q21,MaKhuyenMai!$B$4:$H$5001,7,FALSE)*O21,0)))</f>
        <v>0</v>
      </c>
      <c r="Q21" s="20"/>
      <c r="R21" s="68"/>
      <c r="S21" s="16"/>
      <c r="T21" s="16">
        <v>19</v>
      </c>
      <c r="U21" s="18"/>
      <c r="V21" s="18"/>
      <c r="W21" s="18"/>
      <c r="X21" s="19">
        <f>IF(ISBLANK(U21),0,IF(ISERROR(VLOOKUP(U21,Menu!$A$3:$L$5000,10,FALSE)),0,IF(V21="M",VLOOKUP(U21,Menu!$A$3:$L$57,10,FALSE)*W21,VLOOKUP(U21,Menu!$A$3:$L$57,12,FALSE)*W21)))</f>
        <v>0</v>
      </c>
      <c r="Y21" s="19">
        <f>-IF(ISBLANK(Z21),0,IF(ISERROR(VLOOKUP(Z21,MaKhuyenMai!$B$4:$H$5001,7,FALSE)),0,IF(AND(VLOOKUP(Z21,MaKhuyenMai!$B$4:$K$5001,8,FALSE)&lt;=$F$24,VLOOKUP(Z21,MaKhuyenMai!$B$4:$L$18,3,FALSE)="x",VLOOKUP(Z21,MaKhuyenMai!$B$4:$L$18,11,FALSE)="x"),VLOOKUP(Z21,MaKhuyenMai!$B$4:$H$5001,7,FALSE)*X21,0)))</f>
        <v>0</v>
      </c>
      <c r="Z21" s="20"/>
      <c r="AA21" s="68"/>
      <c r="AB21" s="16"/>
      <c r="AC21" s="16">
        <v>19</v>
      </c>
      <c r="AD21" s="18"/>
      <c r="AE21" s="18"/>
      <c r="AF21" s="18"/>
      <c r="AG21" s="19">
        <f>IF(ISBLANK(AD21),0,IF(ISERROR(VLOOKUP(AD21,Menu!$A$3:$L$5000,10,FALSE)),0,IF(AE21="M",VLOOKUP(AD21,Menu!$A$3:$L$57,10,FALSE)*AF21,VLOOKUP(AD21,Menu!$A$3:$L$57,12,FALSE)*AF21)))</f>
        <v>0</v>
      </c>
      <c r="AH21" s="19">
        <f>-IF(ISBLANK(AI21),0,IF(ISERROR(VLOOKUP(AI21,MaKhuyenMai!$B$4:$H$5001,7,FALSE)),0,IF(AND(VLOOKUP(AI21,MaKhuyenMai!$B$4:$K$5001,8,FALSE)&lt;=$F$24,VLOOKUP(AI21,MaKhuyenMai!$B$4:$L$18,3,FALSE)="x",VLOOKUP(AI21,MaKhuyenMai!$B$4:$L$18,11,FALSE)="x"),VLOOKUP(AI21,MaKhuyenMai!$B$4:$H$5001,7,FALSE)*AG21,0)))</f>
        <v>0</v>
      </c>
      <c r="AI21" s="20"/>
      <c r="AJ21" s="68"/>
      <c r="AK21" s="16"/>
      <c r="AL21" s="16">
        <v>19</v>
      </c>
      <c r="AM21" s="18"/>
      <c r="AN21" s="18"/>
      <c r="AO21" s="18"/>
      <c r="AP21" s="19">
        <f>IF(ISBLANK(AM21),0,IF(ISERROR(VLOOKUP(AM21,Menu!$A$3:$L$5000,10,FALSE)),0,IF(AN21="M",VLOOKUP(AM21,Menu!$A$3:$L$57,10,FALSE)*AO21,VLOOKUP(AM21,Menu!$A$3:$L$57,12,FALSE)*AO21)))</f>
        <v>0</v>
      </c>
      <c r="AQ21" s="19">
        <f>-IF(ISBLANK(AR21),0,IF(ISERROR(VLOOKUP(AR21,MaKhuyenMai!$B$4:$H$5001,7,FALSE)),0,IF(AND(VLOOKUP(AR21,MaKhuyenMai!$B$4:$K$5001,8,FALSE)&lt;=$F$24,VLOOKUP(AR21,MaKhuyenMai!$B$4:$L$18,3,FALSE)="x",VLOOKUP(AR21,MaKhuyenMai!$B$4:$L$18,11,FALSE)="x"),VLOOKUP(AR21,MaKhuyenMai!$B$4:$H$5001,7,FALSE)*AP21,0)))</f>
        <v>0</v>
      </c>
      <c r="AR21" s="20"/>
      <c r="AS21" s="68"/>
      <c r="AT21" s="16"/>
      <c r="AU21" s="16">
        <v>19</v>
      </c>
      <c r="AV21" s="18"/>
      <c r="AW21" s="18"/>
      <c r="AX21" s="18"/>
      <c r="AY21" s="19">
        <f>IF(ISBLANK(AV21),0,IF(ISERROR(VLOOKUP(AV21,Menu!$A$3:$L$5000,10,FALSE)),0,IF(AW21="M",VLOOKUP(AV21,Menu!$A$3:$L$57,10,FALSE)*AX21,VLOOKUP(AV21,Menu!$A$3:$L$57,12,FALSE)*AX21)))</f>
        <v>0</v>
      </c>
      <c r="AZ21" s="19">
        <f>-IF(ISBLANK(BA21),0,IF(ISERROR(VLOOKUP(BA21,MaKhuyenMai!$B$4:$H$5001,7,FALSE)),0,IF(AND(VLOOKUP(BA21,MaKhuyenMai!$B$4:$K$5001,8,FALSE)&lt;=$F$24,VLOOKUP(BA21,MaKhuyenMai!$B$4:$L$18,3,FALSE)="x",VLOOKUP(BA21,MaKhuyenMai!$B$4:$L$18,11,FALSE)="x"),VLOOKUP(BA21,MaKhuyenMai!$B$4:$H$5001,7,FALSE)*AY21,0)))</f>
        <v>0</v>
      </c>
      <c r="BA21" s="20"/>
      <c r="BB21" s="68"/>
      <c r="BC21" s="16"/>
      <c r="BD21" s="16">
        <v>19</v>
      </c>
      <c r="BE21" s="18"/>
      <c r="BF21" s="18"/>
      <c r="BG21" s="18"/>
      <c r="BH21" s="19">
        <f>IF(ISBLANK(BE21),0,IF(ISERROR(VLOOKUP(BE21,Menu!$A$3:$L$5000,10,FALSE)),0,IF(BF21="M",VLOOKUP(BE21,Menu!$A$3:$L$57,10,FALSE)*BG21,VLOOKUP(BE21,Menu!$A$3:$L$57,12,FALSE)*BG21)))</f>
        <v>0</v>
      </c>
      <c r="BI21" s="19">
        <f>-IF(ISBLANK(BJ21),0,IF(ISERROR(VLOOKUP(BJ21,MaKhuyenMai!$B$4:$H$5001,7,FALSE)),0,IF(AND(VLOOKUP(BJ21,MaKhuyenMai!$B$4:$K$5001,8,FALSE)&lt;=$F$24,VLOOKUP(BJ21,MaKhuyenMai!$B$4:$L$18,3,FALSE)="x",VLOOKUP(BJ21,MaKhuyenMai!$B$4:$L$18,11,FALSE)="x"),VLOOKUP(BJ21,MaKhuyenMai!$B$4:$H$5001,7,FALSE)*BH21,0)))</f>
        <v>0</v>
      </c>
      <c r="BJ21" s="20"/>
      <c r="BK21" s="68"/>
      <c r="BL21" s="16"/>
      <c r="BM21" s="16">
        <v>19</v>
      </c>
      <c r="BN21" s="18"/>
      <c r="BO21" s="18"/>
      <c r="BP21" s="18"/>
      <c r="BQ21" s="19">
        <f>IF(ISBLANK(BN21),0,IF(ISERROR(VLOOKUP(BN21,Menu!$A$3:$L$5000,10,FALSE)),0,IF(BO21="M",VLOOKUP(BN21,Menu!$A$3:$L$57,10,FALSE)*BP21,VLOOKUP(BN21,Menu!$A$3:$L$57,12,FALSE)*BP21)))</f>
        <v>0</v>
      </c>
      <c r="BR21" s="19">
        <f>-IF(ISBLANK(BS21),0,IF(ISERROR(VLOOKUP(BS21,MaKhuyenMai!$B$4:$H$5001,7,FALSE)),0,IF(AND(VLOOKUP(BS21,MaKhuyenMai!$B$4:$K$5001,8,FALSE)&lt;=$F$24,VLOOKUP(BS21,MaKhuyenMai!$B$4:$L$18,3,FALSE)="x",VLOOKUP(BS21,MaKhuyenMai!$B$4:$L$18,11,FALSE)="x"),VLOOKUP(BS21,MaKhuyenMai!$B$4:$H$5001,7,FALSE)*BQ21,0)))</f>
        <v>0</v>
      </c>
      <c r="BS21" s="20"/>
      <c r="BT21" s="68"/>
      <c r="BU21" s="16"/>
      <c r="BV21" s="16">
        <v>19</v>
      </c>
      <c r="BW21" s="18"/>
      <c r="BX21" s="18"/>
      <c r="BY21" s="18"/>
      <c r="BZ21" s="19">
        <f>IF(ISBLANK(BW21),0,IF(ISERROR(VLOOKUP(BW21,Menu!$A$3:$L$5000,10,FALSE)),0,IF(BX21="M",VLOOKUP(BW21,Menu!$A$3:$L$57,10,FALSE)*BY21,VLOOKUP(BW21,Menu!$A$3:$L$57,12,FALSE)*BY21)))</f>
        <v>0</v>
      </c>
      <c r="CA21" s="19">
        <f>-IF(ISBLANK(CB21),0,IF(ISERROR(VLOOKUP(CB21,MaKhuyenMai!$B$4:$H$5001,7,FALSE)),0,IF(AND(VLOOKUP(CB21,MaKhuyenMai!$B$4:$K$5001,8,FALSE)&lt;=$F$24,VLOOKUP(CB21,MaKhuyenMai!$B$4:$L$18,3,FALSE)="x",VLOOKUP(CB21,MaKhuyenMai!$B$4:$L$18,11,FALSE)="x"),VLOOKUP(CB21,MaKhuyenMai!$B$4:$H$5001,7,FALSE)*BZ21,0)))</f>
        <v>0</v>
      </c>
      <c r="CB21" s="20"/>
      <c r="CC21" s="68"/>
      <c r="CD21" s="16"/>
      <c r="CE21" s="16">
        <v>19</v>
      </c>
      <c r="CF21" s="18"/>
      <c r="CG21" s="18"/>
      <c r="CH21" s="18"/>
      <c r="CI21" s="19">
        <f>IF(ISBLANK(CF21),0,IF(ISERROR(VLOOKUP(CF21,Menu!$A$3:$L$5000,10,FALSE)),0,IF(CG21="M",VLOOKUP(CF21,Menu!$A$3:$L$57,10,FALSE)*CH21,VLOOKUP(CF21,Menu!$A$3:$L$57,12,FALSE)*CH21)))</f>
        <v>0</v>
      </c>
      <c r="CJ21" s="19">
        <f>-IF(ISBLANK(CK21),0,IF(ISERROR(VLOOKUP(CK21,MaKhuyenMai!$B$4:$H$5001,7,FALSE)),0,IF(AND(VLOOKUP(CK21,MaKhuyenMai!$B$4:$K$5001,8,FALSE)&lt;=$F$24,VLOOKUP(CK21,MaKhuyenMai!$B$4:$L$18,3,FALSE)="x",VLOOKUP(CK21,MaKhuyenMai!$B$4:$L$18,11,FALSE)="x"),VLOOKUP(CK21,MaKhuyenMai!$B$4:$H$5001,7,FALSE)*CI21,0)))</f>
        <v>0</v>
      </c>
      <c r="CK21" s="20"/>
      <c r="CL21" s="68"/>
      <c r="CM21" s="16"/>
      <c r="CN21" s="16">
        <v>19</v>
      </c>
      <c r="CO21" s="18"/>
      <c r="CP21" s="18"/>
      <c r="CQ21" s="18"/>
      <c r="CR21" s="19">
        <f>IF(ISBLANK(CO21),0,IF(ISERROR(VLOOKUP(CO21,Menu!$A$3:$L$5000,10,FALSE)),0,IF(CP21="M",VLOOKUP(CO21,Menu!$A$3:$L$57,10,FALSE)*CQ21,VLOOKUP(CO21,Menu!$A$3:$L$57,12,FALSE)*CQ21)))</f>
        <v>0</v>
      </c>
      <c r="CS21" s="19">
        <f>-IF(ISBLANK(CT21),0,IF(ISERROR(VLOOKUP(CT21,MaKhuyenMai!$B$4:$H$5001,7,FALSE)),0,IF(AND(VLOOKUP(CT21,MaKhuyenMai!$B$4:$K$5001,8,FALSE)&lt;=$F$24,VLOOKUP(CT21,MaKhuyenMai!$B$4:$L$18,3,FALSE)="x",VLOOKUP(CT21,MaKhuyenMai!$B$4:$L$18,11,FALSE)="x"),VLOOKUP(CT21,MaKhuyenMai!$B$4:$H$5001,7,FALSE)*CR21,0)))</f>
        <v>0</v>
      </c>
      <c r="CT21" s="20"/>
      <c r="CU21" s="68"/>
      <c r="CV21" s="16"/>
      <c r="CW21" s="16">
        <v>19</v>
      </c>
      <c r="CX21" s="18"/>
      <c r="CY21" s="18"/>
      <c r="CZ21" s="18"/>
      <c r="DA21" s="19">
        <f>IF(ISBLANK(CX21),0,IF(ISERROR(VLOOKUP(CX21,Menu!$A$3:$L$5000,10,FALSE)),0,IF(CY21="M",VLOOKUP(CX21,Menu!$A$3:$L$57,10,FALSE)*CZ21,VLOOKUP(CX21,Menu!$A$3:$L$57,12,FALSE)*CZ21)))</f>
        <v>0</v>
      </c>
      <c r="DB21" s="19">
        <f>-IF(ISBLANK(DC21),0,IF(ISERROR(VLOOKUP(DC21,MaKhuyenMai!$B$4:$H$5001,7,FALSE)),0,IF(AND(VLOOKUP(DC21,MaKhuyenMai!$B$4:$K$5001,8,FALSE)&lt;=$F$24,VLOOKUP(DC21,MaKhuyenMai!$B$4:$L$18,3,FALSE)="x",VLOOKUP(DC21,MaKhuyenMai!$B$4:$L$18,11,FALSE)="x"),VLOOKUP(DC21,MaKhuyenMai!$B$4:$H$5001,7,FALSE)*DA21,0)))</f>
        <v>0</v>
      </c>
      <c r="DC21" s="20"/>
      <c r="DD21" s="68"/>
      <c r="DE21" s="16"/>
      <c r="DF21" s="16">
        <v>19</v>
      </c>
      <c r="DG21" s="18"/>
      <c r="DH21" s="18"/>
      <c r="DI21" s="18"/>
      <c r="DJ21" s="19">
        <f>IF(ISBLANK(DG21),0,IF(ISERROR(VLOOKUP(DG21,Menu!$A$3:$L$5000,10,FALSE)),0,IF(DH21="M",VLOOKUP(DG21,Menu!$A$3:$L$57,10,FALSE)*DI21,VLOOKUP(DG21,Menu!$A$3:$L$57,12,FALSE)*DI21)))</f>
        <v>0</v>
      </c>
      <c r="DK21" s="19">
        <f>-IF(ISBLANK(DL21),0,IF(ISERROR(VLOOKUP(DL21,MaKhuyenMai!$B$4:$H$5001,7,FALSE)),0,IF(AND(VLOOKUP(DL21,MaKhuyenMai!$B$4:$K$5001,8,FALSE)&lt;=$F$24,VLOOKUP(DL21,MaKhuyenMai!$B$4:$L$18,3,FALSE)="x",VLOOKUP(DL21,MaKhuyenMai!$B$4:$L$18,11,FALSE)="x"),VLOOKUP(DL21,MaKhuyenMai!$B$4:$H$5001,7,FALSE)*DJ21,0)))</f>
        <v>0</v>
      </c>
      <c r="DL21" s="20"/>
      <c r="DM21" s="68"/>
      <c r="DN21" s="16"/>
      <c r="DO21" s="16">
        <v>19</v>
      </c>
      <c r="DP21" s="18"/>
      <c r="DQ21" s="18"/>
      <c r="DR21" s="18"/>
      <c r="DS21" s="19">
        <f>IF(ISBLANK(DP21),0,IF(ISERROR(VLOOKUP(DP21,Menu!$A$3:$L$5000,10,FALSE)),0,IF(DQ21="M",VLOOKUP(DP21,Menu!$A$3:$L$57,10,FALSE)*DR21,VLOOKUP(DP21,Menu!$A$3:$L$57,12,FALSE)*DR21)))</f>
        <v>0</v>
      </c>
      <c r="DT21" s="19">
        <f>-IF(ISBLANK(DU21),0,IF(ISERROR(VLOOKUP(DU21,MaKhuyenMai!$B$4:$H$5001,7,FALSE)),0,IF(AND(VLOOKUP(DU21,MaKhuyenMai!$B$4:$K$5001,8,FALSE)&lt;=$F$24,VLOOKUP(DU21,MaKhuyenMai!$B$4:$L$18,3,FALSE)="x",VLOOKUP(DU21,MaKhuyenMai!$B$4:$L$18,11,FALSE)="x"),VLOOKUP(DU21,MaKhuyenMai!$B$4:$H$5001,7,FALSE)*DS21,0)))</f>
        <v>0</v>
      </c>
      <c r="DU21" s="20"/>
      <c r="DV21" s="68"/>
      <c r="DW21" s="16"/>
      <c r="DX21" s="16">
        <v>19</v>
      </c>
      <c r="DY21" s="18"/>
      <c r="DZ21" s="18"/>
      <c r="EA21" s="18"/>
      <c r="EB21" s="19">
        <f>IF(ISBLANK(DY21),0,IF(ISERROR(VLOOKUP(DY21,Menu!$A$3:$L$5000,10,FALSE)),0,IF(DZ21="M",VLOOKUP(DY21,Menu!$A$3:$L$57,10,FALSE)*EA21,VLOOKUP(DY21,Menu!$A$3:$L$57,12,FALSE)*EA21)))</f>
        <v>0</v>
      </c>
      <c r="EC21" s="19">
        <f>-IF(ISBLANK(ED21),0,IF(ISERROR(VLOOKUP(ED21,MaKhuyenMai!$B$4:$H$5001,7,FALSE)),0,IF(AND(VLOOKUP(ED21,MaKhuyenMai!$B$4:$K$5001,8,FALSE)&lt;=$F$24,VLOOKUP(ED21,MaKhuyenMai!$B$4:$L$18,3,FALSE)="x",VLOOKUP(ED21,MaKhuyenMai!$B$4:$L$18,11,FALSE)="x"),VLOOKUP(ED21,MaKhuyenMai!$B$4:$H$5001,7,FALSE)*EB21,0)))</f>
        <v>0</v>
      </c>
      <c r="ED21" s="20"/>
      <c r="EE21" s="68"/>
      <c r="EF21" s="16"/>
      <c r="EG21" s="16">
        <v>19</v>
      </c>
      <c r="EH21" s="18"/>
      <c r="EI21" s="18"/>
      <c r="EJ21" s="18"/>
      <c r="EK21" s="19">
        <f>IF(ISBLANK(EH21),0,IF(ISERROR(VLOOKUP(EH21,Menu!$A$3:$L$5000,10,FALSE)),0,IF(EI21="M",VLOOKUP(EH21,Menu!$A$3:$L$57,10,FALSE)*EJ21,VLOOKUP(EH21,Menu!$A$3:$L$57,12,FALSE)*EJ21)))</f>
        <v>0</v>
      </c>
      <c r="EL21" s="19">
        <f>-IF(ISBLANK(EM21),0,IF(ISERROR(VLOOKUP(EM21,MaKhuyenMai!$B$4:$H$5001,7,FALSE)),0,IF(AND(VLOOKUP(EM21,MaKhuyenMai!$B$4:$K$5001,8,FALSE)&lt;=$F$24,VLOOKUP(EM21,MaKhuyenMai!$B$4:$L$18,3,FALSE)="x",VLOOKUP(EM21,MaKhuyenMai!$B$4:$L$18,11,FALSE)="x"),VLOOKUP(EM21,MaKhuyenMai!$B$4:$H$5001,7,FALSE)*EK21,0)))</f>
        <v>0</v>
      </c>
      <c r="EM21" s="20"/>
      <c r="EN21" s="68"/>
      <c r="EO21" s="16"/>
      <c r="EP21" s="16">
        <v>19</v>
      </c>
      <c r="EQ21" s="18"/>
      <c r="ER21" s="18"/>
      <c r="ES21" s="18"/>
      <c r="ET21" s="19">
        <f>IF(ISBLANK(EQ21),0,IF(ISERROR(VLOOKUP(EQ21,Menu!$A$3:$L$5000,10,FALSE)),0,IF(ER21="M",VLOOKUP(EQ21,Menu!$A$3:$L$57,10,FALSE)*ES21,VLOOKUP(EQ21,Menu!$A$3:$L$57,12,FALSE)*ES21)))</f>
        <v>0</v>
      </c>
      <c r="EU21" s="19">
        <f>-IF(ISBLANK(EV21),0,IF(ISERROR(VLOOKUP(EV21,MaKhuyenMai!$B$4:$H$5001,7,FALSE)),0,IF(AND(VLOOKUP(EV21,MaKhuyenMai!$B$4:$K$5001,8,FALSE)&lt;=$F$24,VLOOKUP(EV21,MaKhuyenMai!$B$4:$L$18,3,FALSE)="x",VLOOKUP(EV21,MaKhuyenMai!$B$4:$L$18,11,FALSE)="x"),VLOOKUP(EV21,MaKhuyenMai!$B$4:$H$5001,7,FALSE)*ET21,0)))</f>
        <v>0</v>
      </c>
      <c r="EV21" s="20"/>
      <c r="EW21" s="68"/>
      <c r="EX21" s="16"/>
      <c r="EY21" s="16">
        <v>19</v>
      </c>
      <c r="EZ21" s="18"/>
      <c r="FA21" s="18"/>
      <c r="FB21" s="18"/>
      <c r="FC21" s="19">
        <f>IF(ISBLANK(EZ21),0,IF(ISERROR(VLOOKUP(EZ21,Menu!$A$3:$L$5000,10,FALSE)),0,IF(FA21="M",VLOOKUP(EZ21,Menu!$A$3:$L$57,10,FALSE)*FB21,VLOOKUP(EZ21,Menu!$A$3:$L$57,12,FALSE)*FB21)))</f>
        <v>0</v>
      </c>
      <c r="FD21" s="19">
        <f>-IF(ISBLANK(FE21),0,IF(ISERROR(VLOOKUP(FE21,MaKhuyenMai!$B$4:$H$5001,7,FALSE)),0,IF(AND(VLOOKUP(FE21,MaKhuyenMai!$B$4:$K$5001,8,FALSE)&lt;=$F$24,VLOOKUP(FE21,MaKhuyenMai!$B$4:$L$18,3,FALSE)="x",VLOOKUP(FE21,MaKhuyenMai!$B$4:$L$18,11,FALSE)="x"),VLOOKUP(FE21,MaKhuyenMai!$B$4:$H$5001,7,FALSE)*FC21,0)))</f>
        <v>0</v>
      </c>
      <c r="FE21" s="20"/>
      <c r="FF21" s="68"/>
      <c r="FG21" s="16"/>
      <c r="FH21" s="16">
        <v>19</v>
      </c>
      <c r="FI21" s="18"/>
      <c r="FJ21" s="18"/>
      <c r="FK21" s="18"/>
      <c r="FL21" s="19">
        <f>IF(ISBLANK(FI21),0,IF(ISERROR(VLOOKUP(FI21,Menu!$A$3:$L$5000,10,FALSE)),0,IF(FJ21="M",VLOOKUP(FI21,Menu!$A$3:$L$57,10,FALSE)*FK21,VLOOKUP(FI21,Menu!$A$3:$L$57,12,FALSE)*FK21)))</f>
        <v>0</v>
      </c>
      <c r="FM21" s="19">
        <f>-IF(ISBLANK(FN21),0,IF(ISERROR(VLOOKUP(FN21,MaKhuyenMai!$B$4:$H$5001,7,FALSE)),0,IF(AND(VLOOKUP(FN21,MaKhuyenMai!$B$4:$K$5001,8,FALSE)&lt;=$F$24,VLOOKUP(FN21,MaKhuyenMai!$B$4:$L$18,3,FALSE)="x",VLOOKUP(FN21,MaKhuyenMai!$B$4:$L$18,11,FALSE)="x"),VLOOKUP(FN21,MaKhuyenMai!$B$4:$H$5001,7,FALSE)*FL21,0)))</f>
        <v>0</v>
      </c>
      <c r="FN21" s="20"/>
      <c r="FO21" s="68"/>
      <c r="FP21" s="16"/>
      <c r="FQ21" s="16">
        <v>19</v>
      </c>
      <c r="FR21" s="18"/>
      <c r="FS21" s="18"/>
      <c r="FT21" s="18"/>
      <c r="FU21" s="19">
        <f>IF(ISBLANK(FR21),0,IF(ISERROR(VLOOKUP(FR21,Menu!$A$3:$L$5000,10,FALSE)),0,IF(FS21="M",VLOOKUP(FR21,Menu!$A$3:$L$57,10,FALSE)*FT21,VLOOKUP(FR21,Menu!$A$3:$L$57,12,FALSE)*FT21)))</f>
        <v>0</v>
      </c>
      <c r="FV21" s="19">
        <f>-IF(ISBLANK(FW21),0,IF(ISERROR(VLOOKUP(FW21,MaKhuyenMai!$B$4:$H$5001,7,FALSE)),0,IF(AND(VLOOKUP(FW21,MaKhuyenMai!$B$4:$K$5001,8,FALSE)&lt;=$F$24,VLOOKUP(FW21,MaKhuyenMai!$B$4:$L$18,3,FALSE)="x",VLOOKUP(FW21,MaKhuyenMai!$B$4:$L$18,11,FALSE)="x"),VLOOKUP(FW21,MaKhuyenMai!$B$4:$H$5001,7,FALSE)*FU21,0)))</f>
        <v>0</v>
      </c>
      <c r="FW21" s="20"/>
      <c r="FX21" s="68"/>
      <c r="FY21" s="16"/>
      <c r="FZ21" s="16">
        <v>19</v>
      </c>
      <c r="GA21" s="18"/>
      <c r="GB21" s="18"/>
      <c r="GC21" s="18"/>
      <c r="GD21" s="19">
        <f>IF(ISBLANK(GA21),0,IF(ISERROR(VLOOKUP(GA21,Menu!$A$3:$L$5000,10,FALSE)),0,IF(GB21="M",VLOOKUP(GA21,Menu!$A$3:$L$57,10,FALSE)*GC21,VLOOKUP(GA21,Menu!$A$3:$L$57,12,FALSE)*GC21)))</f>
        <v>0</v>
      </c>
      <c r="GE21" s="19">
        <f>-IF(ISBLANK(GF21),0,IF(ISERROR(VLOOKUP(GF21,MaKhuyenMai!$B$4:$H$5001,7,FALSE)),0,IF(AND(VLOOKUP(GF21,MaKhuyenMai!$B$4:$K$5001,8,FALSE)&lt;=$F$24,VLOOKUP(GF21,MaKhuyenMai!$B$4:$L$18,3,FALSE)="x",VLOOKUP(GF21,MaKhuyenMai!$B$4:$L$18,11,FALSE)="x"),VLOOKUP(GF21,MaKhuyenMai!$B$4:$H$5001,7,FALSE)*GD21,0)))</f>
        <v>0</v>
      </c>
      <c r="GF21" s="20"/>
      <c r="GG21" s="68"/>
      <c r="GH21" s="16"/>
      <c r="GI21" s="16">
        <v>19</v>
      </c>
      <c r="GJ21" s="18"/>
      <c r="GK21" s="18"/>
      <c r="GL21" s="18"/>
      <c r="GM21" s="19">
        <f>IF(ISBLANK(GJ21),0,IF(ISERROR(VLOOKUP(GJ21,Menu!$A$3:$L$5000,10,FALSE)),0,IF(GK21="M",VLOOKUP(GJ21,Menu!$A$3:$L$57,10,FALSE)*GL21,VLOOKUP(GJ21,Menu!$A$3:$L$57,12,FALSE)*GL21)))</f>
        <v>0</v>
      </c>
      <c r="GN21" s="19">
        <f>-IF(ISBLANK(GO21),0,IF(ISERROR(VLOOKUP(GO21,MaKhuyenMai!$B$4:$H$5001,7,FALSE)),0,IF(AND(VLOOKUP(GO21,MaKhuyenMai!$B$4:$K$5001,8,FALSE)&lt;=$F$24,VLOOKUP(GO21,MaKhuyenMai!$B$4:$L$18,3,FALSE)="x",VLOOKUP(GO21,MaKhuyenMai!$B$4:$L$18,11,FALSE)="x"),VLOOKUP(GO21,MaKhuyenMai!$B$4:$H$5001,7,FALSE)*GM21,0)))</f>
        <v>0</v>
      </c>
      <c r="GO21" s="20"/>
      <c r="GP21" s="68"/>
      <c r="GQ21" s="16"/>
      <c r="GR21" s="16">
        <v>19</v>
      </c>
      <c r="GS21" s="18"/>
      <c r="GT21" s="18"/>
      <c r="GU21" s="18"/>
      <c r="GV21" s="19">
        <f>IF(ISBLANK(GS21),0,IF(ISERROR(VLOOKUP(GS21,Menu!$A$3:$L$5000,10,FALSE)),0,IF(GT21="M",VLOOKUP(GS21,Menu!$A$3:$L$57,10,FALSE)*GU21,VLOOKUP(GS21,Menu!$A$3:$L$57,12,FALSE)*GU21)))</f>
        <v>0</v>
      </c>
      <c r="GW21" s="19">
        <f>-IF(ISBLANK(GX21),0,IF(ISERROR(VLOOKUP(GX21,MaKhuyenMai!$B$4:$H$5001,7,FALSE)),0,IF(AND(VLOOKUP(GX21,MaKhuyenMai!$B$4:$K$5001,8,FALSE)&lt;=$F$24,VLOOKUP(GX21,MaKhuyenMai!$B$4:$L$18,3,FALSE)="x",VLOOKUP(GX21,MaKhuyenMai!$B$4:$L$18,11,FALSE)="x"),VLOOKUP(GX21,MaKhuyenMai!$B$4:$H$5001,7,FALSE)*GV21,0)))</f>
        <v>0</v>
      </c>
      <c r="GX21" s="20"/>
      <c r="GY21" s="68"/>
      <c r="GZ21" s="16"/>
      <c r="HA21" s="16">
        <v>19</v>
      </c>
      <c r="HB21" s="18"/>
      <c r="HC21" s="18"/>
      <c r="HD21" s="18"/>
      <c r="HE21" s="19">
        <f>IF(ISBLANK(HB21),0,IF(ISERROR(VLOOKUP(HB21,Menu!$A$3:$L$5000,10,FALSE)),0,IF(HC21="M",VLOOKUP(HB21,Menu!$A$3:$L$57,10,FALSE)*HD21,VLOOKUP(HB21,Menu!$A$3:$L$57,12,FALSE)*HD21)))</f>
        <v>0</v>
      </c>
      <c r="HF21" s="19">
        <f>-IF(ISBLANK(HG21),0,IF(ISERROR(VLOOKUP(HG21,MaKhuyenMai!$B$4:$H$5001,7,FALSE)),0,IF(AND(VLOOKUP(HG21,MaKhuyenMai!$B$4:$K$5001,8,FALSE)&lt;=$F$24,VLOOKUP(HG21,MaKhuyenMai!$B$4:$L$18,3,FALSE)="x",VLOOKUP(HG21,MaKhuyenMai!$B$4:$L$18,11,FALSE)="x"),VLOOKUP(HG21,MaKhuyenMai!$B$4:$H$5001,7,FALSE)*HE21,0)))</f>
        <v>0</v>
      </c>
      <c r="HG21" s="20"/>
      <c r="HH21" s="68"/>
      <c r="HI21" s="16"/>
      <c r="HJ21" s="16">
        <v>19</v>
      </c>
      <c r="HK21" s="18"/>
      <c r="HL21" s="18"/>
      <c r="HM21" s="18"/>
      <c r="HN21" s="19">
        <f>IF(ISBLANK(HK21),0,IF(ISERROR(VLOOKUP(HK21,Menu!$A$3:$L$5000,10,FALSE)),0,IF(HL21="M",VLOOKUP(HK21,Menu!$A$3:$L$57,10,FALSE)*HM21,VLOOKUP(HK21,Menu!$A$3:$L$57,12,FALSE)*HM21)))</f>
        <v>0</v>
      </c>
      <c r="HO21" s="19">
        <f>-IF(ISBLANK(HP21),0,IF(ISERROR(VLOOKUP(HP21,MaKhuyenMai!$B$4:$H$5001,7,FALSE)),0,IF(AND(VLOOKUP(HP21,MaKhuyenMai!$B$4:$K$5001,8,FALSE)&lt;=$F$24,VLOOKUP(HP21,MaKhuyenMai!$B$4:$L$18,3,FALSE)="x",VLOOKUP(HP21,MaKhuyenMai!$B$4:$L$18,11,FALSE)="x"),VLOOKUP(HP21,MaKhuyenMai!$B$4:$H$5001,7,FALSE)*HN21,0)))</f>
        <v>0</v>
      </c>
      <c r="HP21" s="20"/>
      <c r="HQ21" s="68"/>
      <c r="HR21" s="16"/>
      <c r="HS21" s="16">
        <v>19</v>
      </c>
      <c r="HT21" s="18"/>
      <c r="HU21" s="18"/>
      <c r="HV21" s="18"/>
      <c r="HW21" s="19">
        <f>IF(ISBLANK(HT21),0,IF(ISERROR(VLOOKUP(HT21,Menu!$A$3:$L$5000,10,FALSE)),0,IF(HU21="M",VLOOKUP(HT21,Menu!$A$3:$L$57,10,FALSE)*HV21,VLOOKUP(HT21,Menu!$A$3:$L$57,12,FALSE)*HV21)))</f>
        <v>0</v>
      </c>
      <c r="HX21" s="19">
        <f>-IF(ISBLANK(HY21),0,IF(ISERROR(VLOOKUP(HY21,MaKhuyenMai!$B$4:$H$5001,7,FALSE)),0,IF(AND(VLOOKUP(HY21,MaKhuyenMai!$B$4:$K$5001,8,FALSE)&lt;=$F$24,VLOOKUP(HY21,MaKhuyenMai!$B$4:$L$18,3,FALSE)="x",VLOOKUP(HY21,MaKhuyenMai!$B$4:$L$18,11,FALSE)="x"),VLOOKUP(HY21,MaKhuyenMai!$B$4:$H$5001,7,FALSE)*HW21,0)))</f>
        <v>0</v>
      </c>
      <c r="HY21" s="20"/>
      <c r="HZ21" s="68"/>
      <c r="IA21" s="16"/>
      <c r="IB21" s="16">
        <v>19</v>
      </c>
      <c r="IC21" s="18"/>
      <c r="ID21" s="18"/>
      <c r="IE21" s="18"/>
      <c r="IF21" s="19">
        <f>IF(ISBLANK(IC21),0,IF(ISERROR(VLOOKUP(IC21,Menu!$A$3:$L$5000,10,FALSE)),0,IF(ID21="M",VLOOKUP(IC21,Menu!$A$3:$L$57,10,FALSE)*IE21,VLOOKUP(IC21,Menu!$A$3:$L$57,12,FALSE)*IE21)))</f>
        <v>0</v>
      </c>
      <c r="IG21" s="19">
        <f>-IF(ISBLANK(IH21),0,IF(ISERROR(VLOOKUP(IH21,MaKhuyenMai!$B$4:$H$5001,7,FALSE)),0,IF(AND(VLOOKUP(IH21,MaKhuyenMai!$B$4:$K$5001,8,FALSE)&lt;=$F$24,VLOOKUP(IH21,MaKhuyenMai!$B$4:$L$18,3,FALSE)="x",VLOOKUP(IH21,MaKhuyenMai!$B$4:$L$18,11,FALSE)="x"),VLOOKUP(IH21,MaKhuyenMai!$B$4:$H$5001,7,FALSE)*IF21,0)))</f>
        <v>0</v>
      </c>
      <c r="IH21" s="20"/>
      <c r="II21" s="68"/>
      <c r="IJ21" s="16"/>
      <c r="IK21" s="16">
        <v>19</v>
      </c>
      <c r="IL21" s="18"/>
      <c r="IM21" s="18"/>
      <c r="IN21" s="18"/>
      <c r="IO21" s="19">
        <f>IF(ISBLANK(IL21),0,IF(ISERROR(VLOOKUP(IL21,Menu!$A$3:$L$5000,10,FALSE)),0,IF(IM21="M",VLOOKUP(IL21,Menu!$A$3:$L$57,10,FALSE)*IN21,VLOOKUP(IL21,Menu!$A$3:$L$57,12,FALSE)*IN21)))</f>
        <v>0</v>
      </c>
      <c r="IP21" s="19">
        <f>-IF(ISBLANK(IQ21),0,IF(ISERROR(VLOOKUP(IQ21,MaKhuyenMai!$B$4:$H$5001,7,FALSE)),0,IF(AND(VLOOKUP(IQ21,MaKhuyenMai!$B$4:$K$5001,8,FALSE)&lt;=$F$24,VLOOKUP(IQ21,MaKhuyenMai!$B$4:$L$18,3,FALSE)="x",VLOOKUP(IQ21,MaKhuyenMai!$B$4:$L$18,11,FALSE)="x"),VLOOKUP(IQ21,MaKhuyenMai!$B$4:$H$5001,7,FALSE)*IO21,0)))</f>
        <v>0</v>
      </c>
      <c r="IQ21" s="20"/>
      <c r="IR21" s="68"/>
      <c r="IS21" s="16"/>
      <c r="IT21" s="16">
        <v>19</v>
      </c>
      <c r="IU21" s="18"/>
      <c r="IV21" s="18"/>
    </row>
    <row r="22" spans="1:256">
      <c r="A22" s="16"/>
      <c r="B22" s="16">
        <v>20</v>
      </c>
      <c r="C22" s="18"/>
      <c r="D22" s="18"/>
      <c r="E22" s="18"/>
      <c r="F22" s="19">
        <f>IF(ISBLANK(C22),0,IF(ISERROR(VLOOKUP(C22,Menu!$A$3:$L$5000,10,FALSE)),0,IF(D22="M",VLOOKUP(C22,Menu!$A$3:$L$57,10,FALSE)*E22,VLOOKUP(C22,Menu!$A$3:$L$57,12,FALSE)*E22)))</f>
        <v>0</v>
      </c>
      <c r="G22" s="19">
        <f>-IF(ISBLANK(H22),0,IF(ISERROR(VLOOKUP(H22,MaKhuyenMai!$B$4:$H$5001,7,FALSE)),0,IF(AND(VLOOKUP(H22,MaKhuyenMai!$B$4:$K$5001,8,FALSE)&lt;=$F$24,VLOOKUP(H22,MaKhuyenMai!$B$4:$L$18,3,FALSE)="x",VLOOKUP(H22,MaKhuyenMai!$B$4:$L$18,11,FALSE)="x"),VLOOKUP(H22,MaKhuyenMai!$B$4:$H$5001,7,FALSE)*F22,0)))</f>
        <v>0</v>
      </c>
      <c r="H22" s="20"/>
      <c r="I22" s="68"/>
      <c r="J22" s="16"/>
      <c r="K22" s="16">
        <v>20</v>
      </c>
      <c r="L22" s="18"/>
      <c r="M22" s="18"/>
      <c r="N22" s="18"/>
      <c r="O22" s="19">
        <f>IF(ISBLANK(L22),0,IF(ISERROR(VLOOKUP(L22,Menu!$A$3:$L$5000,10,FALSE)),0,IF(M22="M",VLOOKUP(L22,Menu!$A$3:$L$57,10,FALSE)*N22,VLOOKUP(L22,Menu!$A$3:$L$57,12,FALSE)*N22)))</f>
        <v>0</v>
      </c>
      <c r="P22" s="19">
        <f>-IF(ISBLANK(Q22),0,IF(ISERROR(VLOOKUP(Q22,MaKhuyenMai!$B$4:$H$5001,7,FALSE)),0,IF(AND(VLOOKUP(Q22,MaKhuyenMai!$B$4:$K$5001,8,FALSE)&lt;=$F$24,VLOOKUP(Q22,MaKhuyenMai!$B$4:$L$18,3,FALSE)="x",VLOOKUP(Q22,MaKhuyenMai!$B$4:$L$18,11,FALSE)="x"),VLOOKUP(Q22,MaKhuyenMai!$B$4:$H$5001,7,FALSE)*O22,0)))</f>
        <v>0</v>
      </c>
      <c r="Q22" s="20"/>
      <c r="R22" s="68"/>
      <c r="S22" s="16"/>
      <c r="T22" s="16">
        <v>20</v>
      </c>
      <c r="U22" s="18"/>
      <c r="V22" s="18"/>
      <c r="W22" s="18"/>
      <c r="X22" s="19">
        <f>IF(ISBLANK(U22),0,IF(ISERROR(VLOOKUP(U22,Menu!$A$3:$L$5000,10,FALSE)),0,IF(V22="M",VLOOKUP(U22,Menu!$A$3:$L$57,10,FALSE)*W22,VLOOKUP(U22,Menu!$A$3:$L$57,12,FALSE)*W22)))</f>
        <v>0</v>
      </c>
      <c r="Y22" s="19">
        <f>-IF(ISBLANK(Z22),0,IF(ISERROR(VLOOKUP(Z22,MaKhuyenMai!$B$4:$H$5001,7,FALSE)),0,IF(AND(VLOOKUP(Z22,MaKhuyenMai!$B$4:$K$5001,8,FALSE)&lt;=$F$24,VLOOKUP(Z22,MaKhuyenMai!$B$4:$L$18,3,FALSE)="x",VLOOKUP(Z22,MaKhuyenMai!$B$4:$L$18,11,FALSE)="x"),VLOOKUP(Z22,MaKhuyenMai!$B$4:$H$5001,7,FALSE)*X22,0)))</f>
        <v>0</v>
      </c>
      <c r="Z22" s="20"/>
      <c r="AA22" s="68"/>
      <c r="AB22" s="16"/>
      <c r="AC22" s="16">
        <v>20</v>
      </c>
      <c r="AD22" s="18"/>
      <c r="AE22" s="18"/>
      <c r="AF22" s="18"/>
      <c r="AG22" s="19">
        <f>IF(ISBLANK(AD22),0,IF(ISERROR(VLOOKUP(AD22,Menu!$A$3:$L$5000,10,FALSE)),0,IF(AE22="M",VLOOKUP(AD22,Menu!$A$3:$L$57,10,FALSE)*AF22,VLOOKUP(AD22,Menu!$A$3:$L$57,12,FALSE)*AF22)))</f>
        <v>0</v>
      </c>
      <c r="AH22" s="19">
        <f>-IF(ISBLANK(AI22),0,IF(ISERROR(VLOOKUP(AI22,MaKhuyenMai!$B$4:$H$5001,7,FALSE)),0,IF(AND(VLOOKUP(AI22,MaKhuyenMai!$B$4:$K$5001,8,FALSE)&lt;=$F$24,VLOOKUP(AI22,MaKhuyenMai!$B$4:$L$18,3,FALSE)="x",VLOOKUP(AI22,MaKhuyenMai!$B$4:$L$18,11,FALSE)="x"),VLOOKUP(AI22,MaKhuyenMai!$B$4:$H$5001,7,FALSE)*AG22,0)))</f>
        <v>0</v>
      </c>
      <c r="AI22" s="20"/>
      <c r="AJ22" s="68"/>
      <c r="AK22" s="16"/>
      <c r="AL22" s="16">
        <v>20</v>
      </c>
      <c r="AM22" s="18"/>
      <c r="AN22" s="18"/>
      <c r="AO22" s="18"/>
      <c r="AP22" s="19">
        <f>IF(ISBLANK(AM22),0,IF(ISERROR(VLOOKUP(AM22,Menu!$A$3:$L$5000,10,FALSE)),0,IF(AN22="M",VLOOKUP(AM22,Menu!$A$3:$L$57,10,FALSE)*AO22,VLOOKUP(AM22,Menu!$A$3:$L$57,12,FALSE)*AO22)))</f>
        <v>0</v>
      </c>
      <c r="AQ22" s="19">
        <f>-IF(ISBLANK(AR22),0,IF(ISERROR(VLOOKUP(AR22,MaKhuyenMai!$B$4:$H$5001,7,FALSE)),0,IF(AND(VLOOKUP(AR22,MaKhuyenMai!$B$4:$K$5001,8,FALSE)&lt;=$F$24,VLOOKUP(AR22,MaKhuyenMai!$B$4:$L$18,3,FALSE)="x",VLOOKUP(AR22,MaKhuyenMai!$B$4:$L$18,11,FALSE)="x"),VLOOKUP(AR22,MaKhuyenMai!$B$4:$H$5001,7,FALSE)*AP22,0)))</f>
        <v>0</v>
      </c>
      <c r="AR22" s="20"/>
      <c r="AS22" s="68"/>
      <c r="AT22" s="16"/>
      <c r="AU22" s="16">
        <v>20</v>
      </c>
      <c r="AV22" s="18"/>
      <c r="AW22" s="18"/>
      <c r="AX22" s="18"/>
      <c r="AY22" s="19">
        <f>IF(ISBLANK(AV22),0,IF(ISERROR(VLOOKUP(AV22,Menu!$A$3:$L$5000,10,FALSE)),0,IF(AW22="M",VLOOKUP(AV22,Menu!$A$3:$L$57,10,FALSE)*AX22,VLOOKUP(AV22,Menu!$A$3:$L$57,12,FALSE)*AX22)))</f>
        <v>0</v>
      </c>
      <c r="AZ22" s="19">
        <f>-IF(ISBLANK(BA22),0,IF(ISERROR(VLOOKUP(BA22,MaKhuyenMai!$B$4:$H$5001,7,FALSE)),0,IF(AND(VLOOKUP(BA22,MaKhuyenMai!$B$4:$K$5001,8,FALSE)&lt;=$F$24,VLOOKUP(BA22,MaKhuyenMai!$B$4:$L$18,3,FALSE)="x",VLOOKUP(BA22,MaKhuyenMai!$B$4:$L$18,11,FALSE)="x"),VLOOKUP(BA22,MaKhuyenMai!$B$4:$H$5001,7,FALSE)*AY22,0)))</f>
        <v>0</v>
      </c>
      <c r="BA22" s="20"/>
      <c r="BB22" s="68"/>
      <c r="BC22" s="16"/>
      <c r="BD22" s="16">
        <v>20</v>
      </c>
      <c r="BE22" s="18"/>
      <c r="BF22" s="18"/>
      <c r="BG22" s="18"/>
      <c r="BH22" s="19">
        <f>IF(ISBLANK(BE22),0,IF(ISERROR(VLOOKUP(BE22,Menu!$A$3:$L$5000,10,FALSE)),0,IF(BF22="M",VLOOKUP(BE22,Menu!$A$3:$L$57,10,FALSE)*BG22,VLOOKUP(BE22,Menu!$A$3:$L$57,12,FALSE)*BG22)))</f>
        <v>0</v>
      </c>
      <c r="BI22" s="19">
        <f>-IF(ISBLANK(BJ22),0,IF(ISERROR(VLOOKUP(BJ22,MaKhuyenMai!$B$4:$H$5001,7,FALSE)),0,IF(AND(VLOOKUP(BJ22,MaKhuyenMai!$B$4:$K$5001,8,FALSE)&lt;=$F$24,VLOOKUP(BJ22,MaKhuyenMai!$B$4:$L$18,3,FALSE)="x",VLOOKUP(BJ22,MaKhuyenMai!$B$4:$L$18,11,FALSE)="x"),VLOOKUP(BJ22,MaKhuyenMai!$B$4:$H$5001,7,FALSE)*BH22,0)))</f>
        <v>0</v>
      </c>
      <c r="BJ22" s="20"/>
      <c r="BK22" s="68"/>
      <c r="BL22" s="16"/>
      <c r="BM22" s="16">
        <v>20</v>
      </c>
      <c r="BN22" s="18"/>
      <c r="BO22" s="18"/>
      <c r="BP22" s="18"/>
      <c r="BQ22" s="19">
        <f>IF(ISBLANK(BN22),0,IF(ISERROR(VLOOKUP(BN22,Menu!$A$3:$L$5000,10,FALSE)),0,IF(BO22="M",VLOOKUP(BN22,Menu!$A$3:$L$57,10,FALSE)*BP22,VLOOKUP(BN22,Menu!$A$3:$L$57,12,FALSE)*BP22)))</f>
        <v>0</v>
      </c>
      <c r="BR22" s="19">
        <f>-IF(ISBLANK(BS22),0,IF(ISERROR(VLOOKUP(BS22,MaKhuyenMai!$B$4:$H$5001,7,FALSE)),0,IF(AND(VLOOKUP(BS22,MaKhuyenMai!$B$4:$K$5001,8,FALSE)&lt;=$F$24,VLOOKUP(BS22,MaKhuyenMai!$B$4:$L$18,3,FALSE)="x",VLOOKUP(BS22,MaKhuyenMai!$B$4:$L$18,11,FALSE)="x"),VLOOKUP(BS22,MaKhuyenMai!$B$4:$H$5001,7,FALSE)*BQ22,0)))</f>
        <v>0</v>
      </c>
      <c r="BS22" s="20"/>
      <c r="BT22" s="68"/>
      <c r="BU22" s="16"/>
      <c r="BV22" s="16">
        <v>20</v>
      </c>
      <c r="BW22" s="18"/>
      <c r="BX22" s="18"/>
      <c r="BY22" s="18"/>
      <c r="BZ22" s="19">
        <f>IF(ISBLANK(BW22),0,IF(ISERROR(VLOOKUP(BW22,Menu!$A$3:$L$5000,10,FALSE)),0,IF(BX22="M",VLOOKUP(BW22,Menu!$A$3:$L$57,10,FALSE)*BY22,VLOOKUP(BW22,Menu!$A$3:$L$57,12,FALSE)*BY22)))</f>
        <v>0</v>
      </c>
      <c r="CA22" s="19">
        <f>-IF(ISBLANK(CB22),0,IF(ISERROR(VLOOKUP(CB22,MaKhuyenMai!$B$4:$H$5001,7,FALSE)),0,IF(AND(VLOOKUP(CB22,MaKhuyenMai!$B$4:$K$5001,8,FALSE)&lt;=$F$24,VLOOKUP(CB22,MaKhuyenMai!$B$4:$L$18,3,FALSE)="x",VLOOKUP(CB22,MaKhuyenMai!$B$4:$L$18,11,FALSE)="x"),VLOOKUP(CB22,MaKhuyenMai!$B$4:$H$5001,7,FALSE)*BZ22,0)))</f>
        <v>0</v>
      </c>
      <c r="CB22" s="20"/>
      <c r="CC22" s="68"/>
      <c r="CD22" s="16"/>
      <c r="CE22" s="16">
        <v>20</v>
      </c>
      <c r="CF22" s="18"/>
      <c r="CG22" s="18"/>
      <c r="CH22" s="18"/>
      <c r="CI22" s="19">
        <f>IF(ISBLANK(CF22),0,IF(ISERROR(VLOOKUP(CF22,Menu!$A$3:$L$5000,10,FALSE)),0,IF(CG22="M",VLOOKUP(CF22,Menu!$A$3:$L$57,10,FALSE)*CH22,VLOOKUP(CF22,Menu!$A$3:$L$57,12,FALSE)*CH22)))</f>
        <v>0</v>
      </c>
      <c r="CJ22" s="19">
        <f>-IF(ISBLANK(CK22),0,IF(ISERROR(VLOOKUP(CK22,MaKhuyenMai!$B$4:$H$5001,7,FALSE)),0,IF(AND(VLOOKUP(CK22,MaKhuyenMai!$B$4:$K$5001,8,FALSE)&lt;=$F$24,VLOOKUP(CK22,MaKhuyenMai!$B$4:$L$18,3,FALSE)="x",VLOOKUP(CK22,MaKhuyenMai!$B$4:$L$18,11,FALSE)="x"),VLOOKUP(CK22,MaKhuyenMai!$B$4:$H$5001,7,FALSE)*CI22,0)))</f>
        <v>0</v>
      </c>
      <c r="CK22" s="20"/>
      <c r="CL22" s="68"/>
      <c r="CM22" s="16"/>
      <c r="CN22" s="16">
        <v>20</v>
      </c>
      <c r="CO22" s="18"/>
      <c r="CP22" s="18"/>
      <c r="CQ22" s="18"/>
      <c r="CR22" s="19">
        <f>IF(ISBLANK(CO22),0,IF(ISERROR(VLOOKUP(CO22,Menu!$A$3:$L$5000,10,FALSE)),0,IF(CP22="M",VLOOKUP(CO22,Menu!$A$3:$L$57,10,FALSE)*CQ22,VLOOKUP(CO22,Menu!$A$3:$L$57,12,FALSE)*CQ22)))</f>
        <v>0</v>
      </c>
      <c r="CS22" s="19">
        <f>-IF(ISBLANK(CT22),0,IF(ISERROR(VLOOKUP(CT22,MaKhuyenMai!$B$4:$H$5001,7,FALSE)),0,IF(AND(VLOOKUP(CT22,MaKhuyenMai!$B$4:$K$5001,8,FALSE)&lt;=$F$24,VLOOKUP(CT22,MaKhuyenMai!$B$4:$L$18,3,FALSE)="x",VLOOKUP(CT22,MaKhuyenMai!$B$4:$L$18,11,FALSE)="x"),VLOOKUP(CT22,MaKhuyenMai!$B$4:$H$5001,7,FALSE)*CR22,0)))</f>
        <v>0</v>
      </c>
      <c r="CT22" s="20"/>
      <c r="CU22" s="68"/>
      <c r="CV22" s="16"/>
      <c r="CW22" s="16">
        <v>20</v>
      </c>
      <c r="CX22" s="18"/>
      <c r="CY22" s="18"/>
      <c r="CZ22" s="18"/>
      <c r="DA22" s="19">
        <f>IF(ISBLANK(CX22),0,IF(ISERROR(VLOOKUP(CX22,Menu!$A$3:$L$5000,10,FALSE)),0,IF(CY22="M",VLOOKUP(CX22,Menu!$A$3:$L$57,10,FALSE)*CZ22,VLOOKUP(CX22,Menu!$A$3:$L$57,12,FALSE)*CZ22)))</f>
        <v>0</v>
      </c>
      <c r="DB22" s="19">
        <f>-IF(ISBLANK(DC22),0,IF(ISERROR(VLOOKUP(DC22,MaKhuyenMai!$B$4:$H$5001,7,FALSE)),0,IF(AND(VLOOKUP(DC22,MaKhuyenMai!$B$4:$K$5001,8,FALSE)&lt;=$F$24,VLOOKUP(DC22,MaKhuyenMai!$B$4:$L$18,3,FALSE)="x",VLOOKUP(DC22,MaKhuyenMai!$B$4:$L$18,11,FALSE)="x"),VLOOKUP(DC22,MaKhuyenMai!$B$4:$H$5001,7,FALSE)*DA22,0)))</f>
        <v>0</v>
      </c>
      <c r="DC22" s="20"/>
      <c r="DD22" s="68"/>
      <c r="DE22" s="16"/>
      <c r="DF22" s="16">
        <v>20</v>
      </c>
      <c r="DG22" s="18"/>
      <c r="DH22" s="18"/>
      <c r="DI22" s="18"/>
      <c r="DJ22" s="19">
        <f>IF(ISBLANK(DG22),0,IF(ISERROR(VLOOKUP(DG22,Menu!$A$3:$L$5000,10,FALSE)),0,IF(DH22="M",VLOOKUP(DG22,Menu!$A$3:$L$57,10,FALSE)*DI22,VLOOKUP(DG22,Menu!$A$3:$L$57,12,FALSE)*DI22)))</f>
        <v>0</v>
      </c>
      <c r="DK22" s="19">
        <f>-IF(ISBLANK(DL22),0,IF(ISERROR(VLOOKUP(DL22,MaKhuyenMai!$B$4:$H$5001,7,FALSE)),0,IF(AND(VLOOKUP(DL22,MaKhuyenMai!$B$4:$K$5001,8,FALSE)&lt;=$F$24,VLOOKUP(DL22,MaKhuyenMai!$B$4:$L$18,3,FALSE)="x",VLOOKUP(DL22,MaKhuyenMai!$B$4:$L$18,11,FALSE)="x"),VLOOKUP(DL22,MaKhuyenMai!$B$4:$H$5001,7,FALSE)*DJ22,0)))</f>
        <v>0</v>
      </c>
      <c r="DL22" s="20"/>
      <c r="DM22" s="68"/>
      <c r="DN22" s="16"/>
      <c r="DO22" s="16">
        <v>20</v>
      </c>
      <c r="DP22" s="18"/>
      <c r="DQ22" s="18"/>
      <c r="DR22" s="18"/>
      <c r="DS22" s="19">
        <f>IF(ISBLANK(DP22),0,IF(ISERROR(VLOOKUP(DP22,Menu!$A$3:$L$5000,10,FALSE)),0,IF(DQ22="M",VLOOKUP(DP22,Menu!$A$3:$L$57,10,FALSE)*DR22,VLOOKUP(DP22,Menu!$A$3:$L$57,12,FALSE)*DR22)))</f>
        <v>0</v>
      </c>
      <c r="DT22" s="19">
        <f>-IF(ISBLANK(DU22),0,IF(ISERROR(VLOOKUP(DU22,MaKhuyenMai!$B$4:$H$5001,7,FALSE)),0,IF(AND(VLOOKUP(DU22,MaKhuyenMai!$B$4:$K$5001,8,FALSE)&lt;=$F$24,VLOOKUP(DU22,MaKhuyenMai!$B$4:$L$18,3,FALSE)="x",VLOOKUP(DU22,MaKhuyenMai!$B$4:$L$18,11,FALSE)="x"),VLOOKUP(DU22,MaKhuyenMai!$B$4:$H$5001,7,FALSE)*DS22,0)))</f>
        <v>0</v>
      </c>
      <c r="DU22" s="20"/>
      <c r="DV22" s="68"/>
      <c r="DW22" s="16"/>
      <c r="DX22" s="16">
        <v>20</v>
      </c>
      <c r="DY22" s="18"/>
      <c r="DZ22" s="18"/>
      <c r="EA22" s="18"/>
      <c r="EB22" s="19">
        <f>IF(ISBLANK(DY22),0,IF(ISERROR(VLOOKUP(DY22,Menu!$A$3:$L$5000,10,FALSE)),0,IF(DZ22="M",VLOOKUP(DY22,Menu!$A$3:$L$57,10,FALSE)*EA22,VLOOKUP(DY22,Menu!$A$3:$L$57,12,FALSE)*EA22)))</f>
        <v>0</v>
      </c>
      <c r="EC22" s="19">
        <f>-IF(ISBLANK(ED22),0,IF(ISERROR(VLOOKUP(ED22,MaKhuyenMai!$B$4:$H$5001,7,FALSE)),0,IF(AND(VLOOKUP(ED22,MaKhuyenMai!$B$4:$K$5001,8,FALSE)&lt;=$F$24,VLOOKUP(ED22,MaKhuyenMai!$B$4:$L$18,3,FALSE)="x",VLOOKUP(ED22,MaKhuyenMai!$B$4:$L$18,11,FALSE)="x"),VLOOKUP(ED22,MaKhuyenMai!$B$4:$H$5001,7,FALSE)*EB22,0)))</f>
        <v>0</v>
      </c>
      <c r="ED22" s="20"/>
      <c r="EE22" s="68"/>
      <c r="EF22" s="16"/>
      <c r="EG22" s="16">
        <v>20</v>
      </c>
      <c r="EH22" s="18"/>
      <c r="EI22" s="18"/>
      <c r="EJ22" s="18"/>
      <c r="EK22" s="19">
        <f>IF(ISBLANK(EH22),0,IF(ISERROR(VLOOKUP(EH22,Menu!$A$3:$L$5000,10,FALSE)),0,IF(EI22="M",VLOOKUP(EH22,Menu!$A$3:$L$57,10,FALSE)*EJ22,VLOOKUP(EH22,Menu!$A$3:$L$57,12,FALSE)*EJ22)))</f>
        <v>0</v>
      </c>
      <c r="EL22" s="19">
        <f>-IF(ISBLANK(EM22),0,IF(ISERROR(VLOOKUP(EM22,MaKhuyenMai!$B$4:$H$5001,7,FALSE)),0,IF(AND(VLOOKUP(EM22,MaKhuyenMai!$B$4:$K$5001,8,FALSE)&lt;=$F$24,VLOOKUP(EM22,MaKhuyenMai!$B$4:$L$18,3,FALSE)="x",VLOOKUP(EM22,MaKhuyenMai!$B$4:$L$18,11,FALSE)="x"),VLOOKUP(EM22,MaKhuyenMai!$B$4:$H$5001,7,FALSE)*EK22,0)))</f>
        <v>0</v>
      </c>
      <c r="EM22" s="20"/>
      <c r="EN22" s="68"/>
      <c r="EO22" s="16"/>
      <c r="EP22" s="16">
        <v>20</v>
      </c>
      <c r="EQ22" s="18"/>
      <c r="ER22" s="18"/>
      <c r="ES22" s="18"/>
      <c r="ET22" s="19">
        <f>IF(ISBLANK(EQ22),0,IF(ISERROR(VLOOKUP(EQ22,Menu!$A$3:$L$5000,10,FALSE)),0,IF(ER22="M",VLOOKUP(EQ22,Menu!$A$3:$L$57,10,FALSE)*ES22,VLOOKUP(EQ22,Menu!$A$3:$L$57,12,FALSE)*ES22)))</f>
        <v>0</v>
      </c>
      <c r="EU22" s="19">
        <f>-IF(ISBLANK(EV22),0,IF(ISERROR(VLOOKUP(EV22,MaKhuyenMai!$B$4:$H$5001,7,FALSE)),0,IF(AND(VLOOKUP(EV22,MaKhuyenMai!$B$4:$K$5001,8,FALSE)&lt;=$F$24,VLOOKUP(EV22,MaKhuyenMai!$B$4:$L$18,3,FALSE)="x",VLOOKUP(EV22,MaKhuyenMai!$B$4:$L$18,11,FALSE)="x"),VLOOKUP(EV22,MaKhuyenMai!$B$4:$H$5001,7,FALSE)*ET22,0)))</f>
        <v>0</v>
      </c>
      <c r="EV22" s="20"/>
      <c r="EW22" s="68"/>
      <c r="EX22" s="16"/>
      <c r="EY22" s="16">
        <v>20</v>
      </c>
      <c r="EZ22" s="18"/>
      <c r="FA22" s="18"/>
      <c r="FB22" s="18"/>
      <c r="FC22" s="19">
        <f>IF(ISBLANK(EZ22),0,IF(ISERROR(VLOOKUP(EZ22,Menu!$A$3:$L$5000,10,FALSE)),0,IF(FA22="M",VLOOKUP(EZ22,Menu!$A$3:$L$57,10,FALSE)*FB22,VLOOKUP(EZ22,Menu!$A$3:$L$57,12,FALSE)*FB22)))</f>
        <v>0</v>
      </c>
      <c r="FD22" s="19">
        <f>-IF(ISBLANK(FE22),0,IF(ISERROR(VLOOKUP(FE22,MaKhuyenMai!$B$4:$H$5001,7,FALSE)),0,IF(AND(VLOOKUP(FE22,MaKhuyenMai!$B$4:$K$5001,8,FALSE)&lt;=$F$24,VLOOKUP(FE22,MaKhuyenMai!$B$4:$L$18,3,FALSE)="x",VLOOKUP(FE22,MaKhuyenMai!$B$4:$L$18,11,FALSE)="x"),VLOOKUP(FE22,MaKhuyenMai!$B$4:$H$5001,7,FALSE)*FC22,0)))</f>
        <v>0</v>
      </c>
      <c r="FE22" s="20"/>
      <c r="FF22" s="68"/>
      <c r="FG22" s="16"/>
      <c r="FH22" s="16">
        <v>20</v>
      </c>
      <c r="FI22" s="18"/>
      <c r="FJ22" s="18"/>
      <c r="FK22" s="18"/>
      <c r="FL22" s="19">
        <f>IF(ISBLANK(FI22),0,IF(ISERROR(VLOOKUP(FI22,Menu!$A$3:$L$5000,10,FALSE)),0,IF(FJ22="M",VLOOKUP(FI22,Menu!$A$3:$L$57,10,FALSE)*FK22,VLOOKUP(FI22,Menu!$A$3:$L$57,12,FALSE)*FK22)))</f>
        <v>0</v>
      </c>
      <c r="FM22" s="19">
        <f>-IF(ISBLANK(FN22),0,IF(ISERROR(VLOOKUP(FN22,MaKhuyenMai!$B$4:$H$5001,7,FALSE)),0,IF(AND(VLOOKUP(FN22,MaKhuyenMai!$B$4:$K$5001,8,FALSE)&lt;=$F$24,VLOOKUP(FN22,MaKhuyenMai!$B$4:$L$18,3,FALSE)="x",VLOOKUP(FN22,MaKhuyenMai!$B$4:$L$18,11,FALSE)="x"),VLOOKUP(FN22,MaKhuyenMai!$B$4:$H$5001,7,FALSE)*FL22,0)))</f>
        <v>0</v>
      </c>
      <c r="FN22" s="20"/>
      <c r="FO22" s="68"/>
      <c r="FP22" s="16"/>
      <c r="FQ22" s="16">
        <v>20</v>
      </c>
      <c r="FR22" s="18"/>
      <c r="FS22" s="18"/>
      <c r="FT22" s="18"/>
      <c r="FU22" s="19">
        <f>IF(ISBLANK(FR22),0,IF(ISERROR(VLOOKUP(FR22,Menu!$A$3:$L$5000,10,FALSE)),0,IF(FS22="M",VLOOKUP(FR22,Menu!$A$3:$L$57,10,FALSE)*FT22,VLOOKUP(FR22,Menu!$A$3:$L$57,12,FALSE)*FT22)))</f>
        <v>0</v>
      </c>
      <c r="FV22" s="19">
        <f>-IF(ISBLANK(FW22),0,IF(ISERROR(VLOOKUP(FW22,MaKhuyenMai!$B$4:$H$5001,7,FALSE)),0,IF(AND(VLOOKUP(FW22,MaKhuyenMai!$B$4:$K$5001,8,FALSE)&lt;=$F$24,VLOOKUP(FW22,MaKhuyenMai!$B$4:$L$18,3,FALSE)="x",VLOOKUP(FW22,MaKhuyenMai!$B$4:$L$18,11,FALSE)="x"),VLOOKUP(FW22,MaKhuyenMai!$B$4:$H$5001,7,FALSE)*FU22,0)))</f>
        <v>0</v>
      </c>
      <c r="FW22" s="20"/>
      <c r="FX22" s="68"/>
      <c r="FY22" s="16"/>
      <c r="FZ22" s="16">
        <v>20</v>
      </c>
      <c r="GA22" s="18"/>
      <c r="GB22" s="18"/>
      <c r="GC22" s="18"/>
      <c r="GD22" s="19">
        <f>IF(ISBLANK(GA22),0,IF(ISERROR(VLOOKUP(GA22,Menu!$A$3:$L$5000,10,FALSE)),0,IF(GB22="M",VLOOKUP(GA22,Menu!$A$3:$L$57,10,FALSE)*GC22,VLOOKUP(GA22,Menu!$A$3:$L$57,12,FALSE)*GC22)))</f>
        <v>0</v>
      </c>
      <c r="GE22" s="19">
        <f>-IF(ISBLANK(GF22),0,IF(ISERROR(VLOOKUP(GF22,MaKhuyenMai!$B$4:$H$5001,7,FALSE)),0,IF(AND(VLOOKUP(GF22,MaKhuyenMai!$B$4:$K$5001,8,FALSE)&lt;=$F$24,VLOOKUP(GF22,MaKhuyenMai!$B$4:$L$18,3,FALSE)="x",VLOOKUP(GF22,MaKhuyenMai!$B$4:$L$18,11,FALSE)="x"),VLOOKUP(GF22,MaKhuyenMai!$B$4:$H$5001,7,FALSE)*GD22,0)))</f>
        <v>0</v>
      </c>
      <c r="GF22" s="20"/>
      <c r="GG22" s="68"/>
      <c r="GH22" s="16"/>
      <c r="GI22" s="16">
        <v>20</v>
      </c>
      <c r="GJ22" s="18"/>
      <c r="GK22" s="18"/>
      <c r="GL22" s="18"/>
      <c r="GM22" s="19">
        <f>IF(ISBLANK(GJ22),0,IF(ISERROR(VLOOKUP(GJ22,Menu!$A$3:$L$5000,10,FALSE)),0,IF(GK22="M",VLOOKUP(GJ22,Menu!$A$3:$L$57,10,FALSE)*GL22,VLOOKUP(GJ22,Menu!$A$3:$L$57,12,FALSE)*GL22)))</f>
        <v>0</v>
      </c>
      <c r="GN22" s="19">
        <f>-IF(ISBLANK(GO22),0,IF(ISERROR(VLOOKUP(GO22,MaKhuyenMai!$B$4:$H$5001,7,FALSE)),0,IF(AND(VLOOKUP(GO22,MaKhuyenMai!$B$4:$K$5001,8,FALSE)&lt;=$F$24,VLOOKUP(GO22,MaKhuyenMai!$B$4:$L$18,3,FALSE)="x",VLOOKUP(GO22,MaKhuyenMai!$B$4:$L$18,11,FALSE)="x"),VLOOKUP(GO22,MaKhuyenMai!$B$4:$H$5001,7,FALSE)*GM22,0)))</f>
        <v>0</v>
      </c>
      <c r="GO22" s="20"/>
      <c r="GP22" s="68"/>
      <c r="GQ22" s="16"/>
      <c r="GR22" s="16">
        <v>20</v>
      </c>
      <c r="GS22" s="18"/>
      <c r="GT22" s="18"/>
      <c r="GU22" s="18"/>
      <c r="GV22" s="19">
        <f>IF(ISBLANK(GS22),0,IF(ISERROR(VLOOKUP(GS22,Menu!$A$3:$L$5000,10,FALSE)),0,IF(GT22="M",VLOOKUP(GS22,Menu!$A$3:$L$57,10,FALSE)*GU22,VLOOKUP(GS22,Menu!$A$3:$L$57,12,FALSE)*GU22)))</f>
        <v>0</v>
      </c>
      <c r="GW22" s="19">
        <f>-IF(ISBLANK(GX22),0,IF(ISERROR(VLOOKUP(GX22,MaKhuyenMai!$B$4:$H$5001,7,FALSE)),0,IF(AND(VLOOKUP(GX22,MaKhuyenMai!$B$4:$K$5001,8,FALSE)&lt;=$F$24,VLOOKUP(GX22,MaKhuyenMai!$B$4:$L$18,3,FALSE)="x",VLOOKUP(GX22,MaKhuyenMai!$B$4:$L$18,11,FALSE)="x"),VLOOKUP(GX22,MaKhuyenMai!$B$4:$H$5001,7,FALSE)*GV22,0)))</f>
        <v>0</v>
      </c>
      <c r="GX22" s="20"/>
      <c r="GY22" s="68"/>
      <c r="GZ22" s="16"/>
      <c r="HA22" s="16">
        <v>20</v>
      </c>
      <c r="HB22" s="18"/>
      <c r="HC22" s="18"/>
      <c r="HD22" s="18"/>
      <c r="HE22" s="19">
        <f>IF(ISBLANK(HB22),0,IF(ISERROR(VLOOKUP(HB22,Menu!$A$3:$L$5000,10,FALSE)),0,IF(HC22="M",VLOOKUP(HB22,Menu!$A$3:$L$57,10,FALSE)*HD22,VLOOKUP(HB22,Menu!$A$3:$L$57,12,FALSE)*HD22)))</f>
        <v>0</v>
      </c>
      <c r="HF22" s="19">
        <f>-IF(ISBLANK(HG22),0,IF(ISERROR(VLOOKUP(HG22,MaKhuyenMai!$B$4:$H$5001,7,FALSE)),0,IF(AND(VLOOKUP(HG22,MaKhuyenMai!$B$4:$K$5001,8,FALSE)&lt;=$F$24,VLOOKUP(HG22,MaKhuyenMai!$B$4:$L$18,3,FALSE)="x",VLOOKUP(HG22,MaKhuyenMai!$B$4:$L$18,11,FALSE)="x"),VLOOKUP(HG22,MaKhuyenMai!$B$4:$H$5001,7,FALSE)*HE22,0)))</f>
        <v>0</v>
      </c>
      <c r="HG22" s="20"/>
      <c r="HH22" s="68"/>
      <c r="HI22" s="16"/>
      <c r="HJ22" s="16">
        <v>20</v>
      </c>
      <c r="HK22" s="18"/>
      <c r="HL22" s="18"/>
      <c r="HM22" s="18"/>
      <c r="HN22" s="19">
        <f>IF(ISBLANK(HK22),0,IF(ISERROR(VLOOKUP(HK22,Menu!$A$3:$L$5000,10,FALSE)),0,IF(HL22="M",VLOOKUP(HK22,Menu!$A$3:$L$57,10,FALSE)*HM22,VLOOKUP(HK22,Menu!$A$3:$L$57,12,FALSE)*HM22)))</f>
        <v>0</v>
      </c>
      <c r="HO22" s="19">
        <f>-IF(ISBLANK(HP22),0,IF(ISERROR(VLOOKUP(HP22,MaKhuyenMai!$B$4:$H$5001,7,FALSE)),0,IF(AND(VLOOKUP(HP22,MaKhuyenMai!$B$4:$K$5001,8,FALSE)&lt;=$F$24,VLOOKUP(HP22,MaKhuyenMai!$B$4:$L$18,3,FALSE)="x",VLOOKUP(HP22,MaKhuyenMai!$B$4:$L$18,11,FALSE)="x"),VLOOKUP(HP22,MaKhuyenMai!$B$4:$H$5001,7,FALSE)*HN22,0)))</f>
        <v>0</v>
      </c>
      <c r="HP22" s="20"/>
      <c r="HQ22" s="68"/>
      <c r="HR22" s="16"/>
      <c r="HS22" s="16">
        <v>20</v>
      </c>
      <c r="HT22" s="18"/>
      <c r="HU22" s="18"/>
      <c r="HV22" s="18"/>
      <c r="HW22" s="19">
        <f>IF(ISBLANK(HT22),0,IF(ISERROR(VLOOKUP(HT22,Menu!$A$3:$L$5000,10,FALSE)),0,IF(HU22="M",VLOOKUP(HT22,Menu!$A$3:$L$57,10,FALSE)*HV22,VLOOKUP(HT22,Menu!$A$3:$L$57,12,FALSE)*HV22)))</f>
        <v>0</v>
      </c>
      <c r="HX22" s="19">
        <f>-IF(ISBLANK(HY22),0,IF(ISERROR(VLOOKUP(HY22,MaKhuyenMai!$B$4:$H$5001,7,FALSE)),0,IF(AND(VLOOKUP(HY22,MaKhuyenMai!$B$4:$K$5001,8,FALSE)&lt;=$F$24,VLOOKUP(HY22,MaKhuyenMai!$B$4:$L$18,3,FALSE)="x",VLOOKUP(HY22,MaKhuyenMai!$B$4:$L$18,11,FALSE)="x"),VLOOKUP(HY22,MaKhuyenMai!$B$4:$H$5001,7,FALSE)*HW22,0)))</f>
        <v>0</v>
      </c>
      <c r="HY22" s="20"/>
      <c r="HZ22" s="68"/>
      <c r="IA22" s="16"/>
      <c r="IB22" s="16">
        <v>20</v>
      </c>
      <c r="IC22" s="18"/>
      <c r="ID22" s="18"/>
      <c r="IE22" s="18"/>
      <c r="IF22" s="19">
        <f>IF(ISBLANK(IC22),0,IF(ISERROR(VLOOKUP(IC22,Menu!$A$3:$L$5000,10,FALSE)),0,IF(ID22="M",VLOOKUP(IC22,Menu!$A$3:$L$57,10,FALSE)*IE22,VLOOKUP(IC22,Menu!$A$3:$L$57,12,FALSE)*IE22)))</f>
        <v>0</v>
      </c>
      <c r="IG22" s="19">
        <f>-IF(ISBLANK(IH22),0,IF(ISERROR(VLOOKUP(IH22,MaKhuyenMai!$B$4:$H$5001,7,FALSE)),0,IF(AND(VLOOKUP(IH22,MaKhuyenMai!$B$4:$K$5001,8,FALSE)&lt;=$F$24,VLOOKUP(IH22,MaKhuyenMai!$B$4:$L$18,3,FALSE)="x",VLOOKUP(IH22,MaKhuyenMai!$B$4:$L$18,11,FALSE)="x"),VLOOKUP(IH22,MaKhuyenMai!$B$4:$H$5001,7,FALSE)*IF22,0)))</f>
        <v>0</v>
      </c>
      <c r="IH22" s="20"/>
      <c r="II22" s="68"/>
      <c r="IJ22" s="16"/>
      <c r="IK22" s="16">
        <v>20</v>
      </c>
      <c r="IL22" s="18"/>
      <c r="IM22" s="18"/>
      <c r="IN22" s="18"/>
      <c r="IO22" s="19">
        <f>IF(ISBLANK(IL22),0,IF(ISERROR(VLOOKUP(IL22,Menu!$A$3:$L$5000,10,FALSE)),0,IF(IM22="M",VLOOKUP(IL22,Menu!$A$3:$L$57,10,FALSE)*IN22,VLOOKUP(IL22,Menu!$A$3:$L$57,12,FALSE)*IN22)))</f>
        <v>0</v>
      </c>
      <c r="IP22" s="19">
        <f>-IF(ISBLANK(IQ22),0,IF(ISERROR(VLOOKUP(IQ22,MaKhuyenMai!$B$4:$H$5001,7,FALSE)),0,IF(AND(VLOOKUP(IQ22,MaKhuyenMai!$B$4:$K$5001,8,FALSE)&lt;=$F$24,VLOOKUP(IQ22,MaKhuyenMai!$B$4:$L$18,3,FALSE)="x",VLOOKUP(IQ22,MaKhuyenMai!$B$4:$L$18,11,FALSE)="x"),VLOOKUP(IQ22,MaKhuyenMai!$B$4:$H$5001,7,FALSE)*IO22,0)))</f>
        <v>0</v>
      </c>
      <c r="IQ22" s="20"/>
      <c r="IR22" s="68"/>
      <c r="IS22" s="16"/>
      <c r="IT22" s="16">
        <v>20</v>
      </c>
      <c r="IU22" s="18"/>
      <c r="IV22" s="18"/>
    </row>
    <row r="23" spans="1:256">
      <c r="A23" s="16"/>
      <c r="B23" s="16"/>
      <c r="C23" s="23" t="s">
        <v>203</v>
      </c>
      <c r="D23" s="69" t="s">
        <v>15</v>
      </c>
      <c r="E23" s="69"/>
      <c r="F23" s="69"/>
      <c r="G23" s="69"/>
      <c r="H23" s="24" t="s">
        <v>204</v>
      </c>
      <c r="I23" s="28">
        <f>-IF(ISBLANK(D23),0,IF(ISERROR(VLOOKUP(D23,MaKhuyenMai!$B$4:$H$5001,7,FALSE)),0,IF(AND(VLOOKUP(D23,MaKhuyenMai!$B$4:$K$5001,8,FALSE)&lt;=H24,VLOOKUP(D23,MaKhuyenMai!$B$4:$L$18,3,FALSE)="x",VLOOKUP(D23,MaKhuyenMai!$B$4:$L$18,10,FALSE)&gt;=(VLOOKUP(D23,MaKhuyenMai!$B$4:$L$18,7,FALSE)*H24)),VLOOKUP(D23,MaKhuyenMai!$B$4:$L$18,7,FALSE)*H24,VLOOKUP(D23,MaKhuyenMai!$B$4:$L$18,10,FALSE))))</f>
        <v>-50000</v>
      </c>
      <c r="J23" s="16"/>
      <c r="K23" s="16"/>
      <c r="L23" s="23" t="s">
        <v>203</v>
      </c>
      <c r="M23" s="69" t="s">
        <v>15</v>
      </c>
      <c r="N23" s="69"/>
      <c r="O23" s="69"/>
      <c r="P23" s="69"/>
      <c r="Q23" s="24" t="s">
        <v>204</v>
      </c>
      <c r="R23" s="28">
        <f>-IF(ISBLANK(M23),0,IF(ISERROR(VLOOKUP(M23,MaKhuyenMai!$B$4:$H$5001,7,FALSE)),0,IF(AND(VLOOKUP(M23,MaKhuyenMai!$B$4:$K$5001,8,FALSE)&lt;=Q24,VLOOKUP(M23,MaKhuyenMai!$B$4:$L$18,3,FALSE)="x",VLOOKUP(M23,MaKhuyenMai!$B$4:$L$18,10,FALSE)&gt;=(VLOOKUP(M23,MaKhuyenMai!$B$4:$L$18,7,FALSE)*Q24)),VLOOKUP(M23,MaKhuyenMai!$B$4:$L$18,7,FALSE)*Q24,VLOOKUP(M23,MaKhuyenMai!$B$4:$L$18,10,FALSE))))</f>
        <v>-50000</v>
      </c>
      <c r="S23" s="16"/>
      <c r="T23" s="16"/>
      <c r="U23" s="23" t="s">
        <v>203</v>
      </c>
      <c r="V23" s="69" t="s">
        <v>15</v>
      </c>
      <c r="W23" s="69"/>
      <c r="X23" s="69"/>
      <c r="Y23" s="69"/>
      <c r="Z23" s="24" t="s">
        <v>204</v>
      </c>
      <c r="AA23" s="28">
        <f>-IF(ISBLANK(V23),0,IF(ISERROR(VLOOKUP(V23,MaKhuyenMai!$B$4:$H$5001,7,FALSE)),0,IF(AND(VLOOKUP(V23,MaKhuyenMai!$B$4:$K$5001,8,FALSE)&lt;=Z24,VLOOKUP(V23,MaKhuyenMai!$B$4:$L$18,3,FALSE)="x",VLOOKUP(V23,MaKhuyenMai!$B$4:$L$18,10,FALSE)&gt;=(VLOOKUP(V23,MaKhuyenMai!$B$4:$L$18,7,FALSE)*Z24)),VLOOKUP(V23,MaKhuyenMai!$B$4:$L$18,7,FALSE)*Z24,VLOOKUP(V23,MaKhuyenMai!$B$4:$L$18,10,FALSE))))</f>
        <v>-50000</v>
      </c>
      <c r="AB23" s="16"/>
      <c r="AC23" s="16"/>
      <c r="AD23" s="23" t="s">
        <v>203</v>
      </c>
      <c r="AE23" s="69" t="s">
        <v>15</v>
      </c>
      <c r="AF23" s="69"/>
      <c r="AG23" s="69"/>
      <c r="AH23" s="69"/>
      <c r="AI23" s="24" t="s">
        <v>204</v>
      </c>
      <c r="AJ23" s="28">
        <f>-IF(ISBLANK(AE23),0,IF(ISERROR(VLOOKUP(AE23,MaKhuyenMai!$B$4:$H$5001,7,FALSE)),0,IF(AND(VLOOKUP(AE23,MaKhuyenMai!$B$4:$K$5001,8,FALSE)&lt;=AI24,VLOOKUP(AE23,MaKhuyenMai!$B$4:$L$18,3,FALSE)="x",VLOOKUP(AE23,MaKhuyenMai!$B$4:$L$18,10,FALSE)&gt;=(VLOOKUP(AE23,MaKhuyenMai!$B$4:$L$18,7,FALSE)*AI24)),VLOOKUP(AE23,MaKhuyenMai!$B$4:$L$18,7,FALSE)*AI24,VLOOKUP(AE23,MaKhuyenMai!$B$4:$L$18,10,FALSE))))</f>
        <v>-50000</v>
      </c>
      <c r="AK23" s="16"/>
      <c r="AL23" s="16"/>
      <c r="AM23" s="23" t="s">
        <v>203</v>
      </c>
      <c r="AN23" s="69" t="s">
        <v>15</v>
      </c>
      <c r="AO23" s="69"/>
      <c r="AP23" s="69"/>
      <c r="AQ23" s="69"/>
      <c r="AR23" s="24" t="s">
        <v>204</v>
      </c>
      <c r="AS23" s="28">
        <f>-IF(ISBLANK(AN23),0,IF(ISERROR(VLOOKUP(AN23,MaKhuyenMai!$B$4:$H$5001,7,FALSE)),0,IF(AND(VLOOKUP(AN23,MaKhuyenMai!$B$4:$K$5001,8,FALSE)&lt;=AR24,VLOOKUP(AN23,MaKhuyenMai!$B$4:$L$18,3,FALSE)="x",VLOOKUP(AN23,MaKhuyenMai!$B$4:$L$18,10,FALSE)&gt;=(VLOOKUP(AN23,MaKhuyenMai!$B$4:$L$18,7,FALSE)*AR24)),VLOOKUP(AN23,MaKhuyenMai!$B$4:$L$18,7,FALSE)*AR24,VLOOKUP(AN23,MaKhuyenMai!$B$4:$L$18,10,FALSE))))</f>
        <v>-50000</v>
      </c>
      <c r="AT23" s="16"/>
      <c r="AU23" s="16"/>
      <c r="AV23" s="23" t="s">
        <v>203</v>
      </c>
      <c r="AW23" s="69" t="s">
        <v>15</v>
      </c>
      <c r="AX23" s="69"/>
      <c r="AY23" s="69"/>
      <c r="AZ23" s="69"/>
      <c r="BA23" s="24" t="s">
        <v>204</v>
      </c>
      <c r="BB23" s="28">
        <f>-IF(ISBLANK(AW23),0,IF(ISERROR(VLOOKUP(AW23,MaKhuyenMai!$B$4:$H$5001,7,FALSE)),0,IF(AND(VLOOKUP(AW23,MaKhuyenMai!$B$4:$K$5001,8,FALSE)&lt;=BA24,VLOOKUP(AW23,MaKhuyenMai!$B$4:$L$18,3,FALSE)="x",VLOOKUP(AW23,MaKhuyenMai!$B$4:$L$18,10,FALSE)&gt;=(VLOOKUP(AW23,MaKhuyenMai!$B$4:$L$18,7,FALSE)*BA24)),VLOOKUP(AW23,MaKhuyenMai!$B$4:$L$18,7,FALSE)*BA24,VLOOKUP(AW23,MaKhuyenMai!$B$4:$L$18,10,FALSE))))</f>
        <v>-50000</v>
      </c>
      <c r="BC23" s="16"/>
      <c r="BD23" s="16"/>
      <c r="BE23" s="23" t="s">
        <v>203</v>
      </c>
      <c r="BF23" s="69" t="s">
        <v>15</v>
      </c>
      <c r="BG23" s="69"/>
      <c r="BH23" s="69"/>
      <c r="BI23" s="69"/>
      <c r="BJ23" s="24" t="s">
        <v>204</v>
      </c>
      <c r="BK23" s="28">
        <f>-IF(ISBLANK(BF23),0,IF(ISERROR(VLOOKUP(BF23,MaKhuyenMai!$B$4:$H$5001,7,FALSE)),0,IF(AND(VLOOKUP(BF23,MaKhuyenMai!$B$4:$K$5001,8,FALSE)&lt;=BJ24,VLOOKUP(BF23,MaKhuyenMai!$B$4:$L$18,3,FALSE)="x",VLOOKUP(BF23,MaKhuyenMai!$B$4:$L$18,10,FALSE)&gt;=(VLOOKUP(BF23,MaKhuyenMai!$B$4:$L$18,7,FALSE)*BJ24)),VLOOKUP(BF23,MaKhuyenMai!$B$4:$L$18,7,FALSE)*BJ24,VLOOKUP(BF23,MaKhuyenMai!$B$4:$L$18,10,FALSE))))</f>
        <v>-50000</v>
      </c>
      <c r="BL23" s="16"/>
      <c r="BM23" s="16"/>
      <c r="BN23" s="23" t="s">
        <v>203</v>
      </c>
      <c r="BO23" s="69" t="s">
        <v>15</v>
      </c>
      <c r="BP23" s="69"/>
      <c r="BQ23" s="69"/>
      <c r="BR23" s="69"/>
      <c r="BS23" s="24" t="s">
        <v>204</v>
      </c>
      <c r="BT23" s="28">
        <f>-IF(ISBLANK(BO23),0,IF(ISERROR(VLOOKUP(BO23,MaKhuyenMai!$B$4:$H$5001,7,FALSE)),0,IF(AND(VLOOKUP(BO23,MaKhuyenMai!$B$4:$K$5001,8,FALSE)&lt;=BS24,VLOOKUP(BO23,MaKhuyenMai!$B$4:$L$18,3,FALSE)="x",VLOOKUP(BO23,MaKhuyenMai!$B$4:$L$18,10,FALSE)&gt;=(VLOOKUP(BO23,MaKhuyenMai!$B$4:$L$18,7,FALSE)*BS24)),VLOOKUP(BO23,MaKhuyenMai!$B$4:$L$18,7,FALSE)*BS24,VLOOKUP(BO23,MaKhuyenMai!$B$4:$L$18,10,FALSE))))</f>
        <v>-50000</v>
      </c>
      <c r="BU23" s="16"/>
      <c r="BV23" s="16"/>
      <c r="BW23" s="23" t="s">
        <v>203</v>
      </c>
      <c r="BX23" s="69" t="s">
        <v>15</v>
      </c>
      <c r="BY23" s="69"/>
      <c r="BZ23" s="69"/>
      <c r="CA23" s="69"/>
      <c r="CB23" s="24" t="s">
        <v>204</v>
      </c>
      <c r="CC23" s="28">
        <f>-IF(ISBLANK(BX23),0,IF(ISERROR(VLOOKUP(BX23,MaKhuyenMai!$B$4:$H$5001,7,FALSE)),0,IF(AND(VLOOKUP(BX23,MaKhuyenMai!$B$4:$K$5001,8,FALSE)&lt;=CB24,VLOOKUP(BX23,MaKhuyenMai!$B$4:$L$18,3,FALSE)="x",VLOOKUP(BX23,MaKhuyenMai!$B$4:$L$18,10,FALSE)&gt;=(VLOOKUP(BX23,MaKhuyenMai!$B$4:$L$18,7,FALSE)*CB24)),VLOOKUP(BX23,MaKhuyenMai!$B$4:$L$18,7,FALSE)*CB24,VLOOKUP(BX23,MaKhuyenMai!$B$4:$L$18,10,FALSE))))</f>
        <v>-50000</v>
      </c>
      <c r="CD23" s="16"/>
      <c r="CE23" s="16"/>
      <c r="CF23" s="23" t="s">
        <v>203</v>
      </c>
      <c r="CG23" s="69" t="s">
        <v>15</v>
      </c>
      <c r="CH23" s="69"/>
      <c r="CI23" s="69"/>
      <c r="CJ23" s="69"/>
      <c r="CK23" s="24" t="s">
        <v>204</v>
      </c>
      <c r="CL23" s="28">
        <f>-IF(ISBLANK(CG23),0,IF(ISERROR(VLOOKUP(CG23,MaKhuyenMai!$B$4:$H$5001,7,FALSE)),0,IF(AND(VLOOKUP(CG23,MaKhuyenMai!$B$4:$K$5001,8,FALSE)&lt;=CK24,VLOOKUP(CG23,MaKhuyenMai!$B$4:$L$18,3,FALSE)="x",VLOOKUP(CG23,MaKhuyenMai!$B$4:$L$18,10,FALSE)&gt;=(VLOOKUP(CG23,MaKhuyenMai!$B$4:$L$18,7,FALSE)*CK24)),VLOOKUP(CG23,MaKhuyenMai!$B$4:$L$18,7,FALSE)*CK24,VLOOKUP(CG23,MaKhuyenMai!$B$4:$L$18,10,FALSE))))</f>
        <v>-50000</v>
      </c>
      <c r="CM23" s="16"/>
      <c r="CN23" s="16"/>
      <c r="CO23" s="23" t="s">
        <v>203</v>
      </c>
      <c r="CP23" s="69" t="s">
        <v>15</v>
      </c>
      <c r="CQ23" s="69"/>
      <c r="CR23" s="69"/>
      <c r="CS23" s="69"/>
      <c r="CT23" s="24" t="s">
        <v>204</v>
      </c>
      <c r="CU23" s="28">
        <f>-IF(ISBLANK(CP23),0,IF(ISERROR(VLOOKUP(CP23,MaKhuyenMai!$B$4:$H$5001,7,FALSE)),0,IF(AND(VLOOKUP(CP23,MaKhuyenMai!$B$4:$K$5001,8,FALSE)&lt;=CT24,VLOOKUP(CP23,MaKhuyenMai!$B$4:$L$18,3,FALSE)="x",VLOOKUP(CP23,MaKhuyenMai!$B$4:$L$18,10,FALSE)&gt;=(VLOOKUP(CP23,MaKhuyenMai!$B$4:$L$18,7,FALSE)*CT24)),VLOOKUP(CP23,MaKhuyenMai!$B$4:$L$18,7,FALSE)*CT24,VLOOKUP(CP23,MaKhuyenMai!$B$4:$L$18,10,FALSE))))</f>
        <v>-50000</v>
      </c>
      <c r="CV23" s="16"/>
      <c r="CW23" s="16"/>
      <c r="CX23" s="23" t="s">
        <v>203</v>
      </c>
      <c r="CY23" s="69" t="s">
        <v>15</v>
      </c>
      <c r="CZ23" s="69"/>
      <c r="DA23" s="69"/>
      <c r="DB23" s="69"/>
      <c r="DC23" s="24" t="s">
        <v>204</v>
      </c>
      <c r="DD23" s="28">
        <f>-IF(ISBLANK(CY23),0,IF(ISERROR(VLOOKUP(CY23,MaKhuyenMai!$B$4:$H$5001,7,FALSE)),0,IF(AND(VLOOKUP(CY23,MaKhuyenMai!$B$4:$K$5001,8,FALSE)&lt;=DC24,VLOOKUP(CY23,MaKhuyenMai!$B$4:$L$18,3,FALSE)="x",VLOOKUP(CY23,MaKhuyenMai!$B$4:$L$18,10,FALSE)&gt;=(VLOOKUP(CY23,MaKhuyenMai!$B$4:$L$18,7,FALSE)*DC24)),VLOOKUP(CY23,MaKhuyenMai!$B$4:$L$18,7,FALSE)*DC24,VLOOKUP(CY23,MaKhuyenMai!$B$4:$L$18,10,FALSE))))</f>
        <v>-50000</v>
      </c>
      <c r="DE23" s="16"/>
      <c r="DF23" s="16"/>
      <c r="DG23" s="23" t="s">
        <v>203</v>
      </c>
      <c r="DH23" s="69" t="s">
        <v>15</v>
      </c>
      <c r="DI23" s="69"/>
      <c r="DJ23" s="69"/>
      <c r="DK23" s="69"/>
      <c r="DL23" s="24" t="s">
        <v>204</v>
      </c>
      <c r="DM23" s="28">
        <f>-IF(ISBLANK(DH23),0,IF(ISERROR(VLOOKUP(DH23,MaKhuyenMai!$B$4:$H$5001,7,FALSE)),0,IF(AND(VLOOKUP(DH23,MaKhuyenMai!$B$4:$K$5001,8,FALSE)&lt;=DL24,VLOOKUP(DH23,MaKhuyenMai!$B$4:$L$18,3,FALSE)="x",VLOOKUP(DH23,MaKhuyenMai!$B$4:$L$18,10,FALSE)&gt;=(VLOOKUP(DH23,MaKhuyenMai!$B$4:$L$18,7,FALSE)*DL24)),VLOOKUP(DH23,MaKhuyenMai!$B$4:$L$18,7,FALSE)*DL24,VLOOKUP(DH23,MaKhuyenMai!$B$4:$L$18,10,FALSE))))</f>
        <v>-50000</v>
      </c>
      <c r="DN23" s="16"/>
      <c r="DO23" s="16"/>
      <c r="DP23" s="23" t="s">
        <v>203</v>
      </c>
      <c r="DQ23" s="69" t="s">
        <v>15</v>
      </c>
      <c r="DR23" s="69"/>
      <c r="DS23" s="69"/>
      <c r="DT23" s="69"/>
      <c r="DU23" s="24" t="s">
        <v>204</v>
      </c>
      <c r="DV23" s="28">
        <f>-IF(ISBLANK(DQ23),0,IF(ISERROR(VLOOKUP(DQ23,MaKhuyenMai!$B$4:$H$5001,7,FALSE)),0,IF(AND(VLOOKUP(DQ23,MaKhuyenMai!$B$4:$K$5001,8,FALSE)&lt;=DU24,VLOOKUP(DQ23,MaKhuyenMai!$B$4:$L$18,3,FALSE)="x",VLOOKUP(DQ23,MaKhuyenMai!$B$4:$L$18,10,FALSE)&gt;=(VLOOKUP(DQ23,MaKhuyenMai!$B$4:$L$18,7,FALSE)*DU24)),VLOOKUP(DQ23,MaKhuyenMai!$B$4:$L$18,7,FALSE)*DU24,VLOOKUP(DQ23,MaKhuyenMai!$B$4:$L$18,10,FALSE))))</f>
        <v>-50000</v>
      </c>
      <c r="DW23" s="16"/>
      <c r="DX23" s="16"/>
      <c r="DY23" s="23" t="s">
        <v>203</v>
      </c>
      <c r="DZ23" s="69" t="s">
        <v>15</v>
      </c>
      <c r="EA23" s="69"/>
      <c r="EB23" s="69"/>
      <c r="EC23" s="69"/>
      <c r="ED23" s="24" t="s">
        <v>204</v>
      </c>
      <c r="EE23" s="28">
        <f>-IF(ISBLANK(DZ23),0,IF(ISERROR(VLOOKUP(DZ23,MaKhuyenMai!$B$4:$H$5001,7,FALSE)),0,IF(AND(VLOOKUP(DZ23,MaKhuyenMai!$B$4:$K$5001,8,FALSE)&lt;=ED24,VLOOKUP(DZ23,MaKhuyenMai!$B$4:$L$18,3,FALSE)="x",VLOOKUP(DZ23,MaKhuyenMai!$B$4:$L$18,10,FALSE)&gt;=(VLOOKUP(DZ23,MaKhuyenMai!$B$4:$L$18,7,FALSE)*ED24)),VLOOKUP(DZ23,MaKhuyenMai!$B$4:$L$18,7,FALSE)*ED24,VLOOKUP(DZ23,MaKhuyenMai!$B$4:$L$18,10,FALSE))))</f>
        <v>-50000</v>
      </c>
      <c r="EF23" s="16"/>
      <c r="EG23" s="16"/>
      <c r="EH23" s="23" t="s">
        <v>203</v>
      </c>
      <c r="EI23" s="69" t="s">
        <v>15</v>
      </c>
      <c r="EJ23" s="69"/>
      <c r="EK23" s="69"/>
      <c r="EL23" s="69"/>
      <c r="EM23" s="24" t="s">
        <v>204</v>
      </c>
      <c r="EN23" s="28">
        <f>-IF(ISBLANK(EI23),0,IF(ISERROR(VLOOKUP(EI23,MaKhuyenMai!$B$4:$H$5001,7,FALSE)),0,IF(AND(VLOOKUP(EI23,MaKhuyenMai!$B$4:$K$5001,8,FALSE)&lt;=EM24,VLOOKUP(EI23,MaKhuyenMai!$B$4:$L$18,3,FALSE)="x",VLOOKUP(EI23,MaKhuyenMai!$B$4:$L$18,10,FALSE)&gt;=(VLOOKUP(EI23,MaKhuyenMai!$B$4:$L$18,7,FALSE)*EM24)),VLOOKUP(EI23,MaKhuyenMai!$B$4:$L$18,7,FALSE)*EM24,VLOOKUP(EI23,MaKhuyenMai!$B$4:$L$18,10,FALSE))))</f>
        <v>-50000</v>
      </c>
      <c r="EO23" s="16"/>
      <c r="EP23" s="16"/>
      <c r="EQ23" s="23" t="s">
        <v>203</v>
      </c>
      <c r="ER23" s="69" t="s">
        <v>15</v>
      </c>
      <c r="ES23" s="69"/>
      <c r="ET23" s="69"/>
      <c r="EU23" s="69"/>
      <c r="EV23" s="24" t="s">
        <v>204</v>
      </c>
      <c r="EW23" s="28">
        <f>-IF(ISBLANK(ER23),0,IF(ISERROR(VLOOKUP(ER23,MaKhuyenMai!$B$4:$H$5001,7,FALSE)),0,IF(AND(VLOOKUP(ER23,MaKhuyenMai!$B$4:$K$5001,8,FALSE)&lt;=EV24,VLOOKUP(ER23,MaKhuyenMai!$B$4:$L$18,3,FALSE)="x",VLOOKUP(ER23,MaKhuyenMai!$B$4:$L$18,10,FALSE)&gt;=(VLOOKUP(ER23,MaKhuyenMai!$B$4:$L$18,7,FALSE)*EV24)),VLOOKUP(ER23,MaKhuyenMai!$B$4:$L$18,7,FALSE)*EV24,VLOOKUP(ER23,MaKhuyenMai!$B$4:$L$18,10,FALSE))))</f>
        <v>-50000</v>
      </c>
      <c r="EX23" s="16"/>
      <c r="EY23" s="16"/>
      <c r="EZ23" s="23" t="s">
        <v>203</v>
      </c>
      <c r="FA23" s="69" t="s">
        <v>15</v>
      </c>
      <c r="FB23" s="69"/>
      <c r="FC23" s="69"/>
      <c r="FD23" s="69"/>
      <c r="FE23" s="24" t="s">
        <v>204</v>
      </c>
      <c r="FF23" s="28">
        <f>-IF(ISBLANK(FA23),0,IF(ISERROR(VLOOKUP(FA23,MaKhuyenMai!$B$4:$H$5001,7,FALSE)),0,IF(AND(VLOOKUP(FA23,MaKhuyenMai!$B$4:$K$5001,8,FALSE)&lt;=FE24,VLOOKUP(FA23,MaKhuyenMai!$B$4:$L$18,3,FALSE)="x",VLOOKUP(FA23,MaKhuyenMai!$B$4:$L$18,10,FALSE)&gt;=(VLOOKUP(FA23,MaKhuyenMai!$B$4:$L$18,7,FALSE)*FE24)),VLOOKUP(FA23,MaKhuyenMai!$B$4:$L$18,7,FALSE)*FE24,VLOOKUP(FA23,MaKhuyenMai!$B$4:$L$18,10,FALSE))))</f>
        <v>-50000</v>
      </c>
      <c r="FG23" s="16"/>
      <c r="FH23" s="16"/>
      <c r="FI23" s="23" t="s">
        <v>203</v>
      </c>
      <c r="FJ23" s="69" t="s">
        <v>15</v>
      </c>
      <c r="FK23" s="69"/>
      <c r="FL23" s="69"/>
      <c r="FM23" s="69"/>
      <c r="FN23" s="24" t="s">
        <v>204</v>
      </c>
      <c r="FO23" s="28">
        <f>-IF(ISBLANK(FJ23),0,IF(ISERROR(VLOOKUP(FJ23,MaKhuyenMai!$B$4:$H$5001,7,FALSE)),0,IF(AND(VLOOKUP(FJ23,MaKhuyenMai!$B$4:$K$5001,8,FALSE)&lt;=FN24,VLOOKUP(FJ23,MaKhuyenMai!$B$4:$L$18,3,FALSE)="x",VLOOKUP(FJ23,MaKhuyenMai!$B$4:$L$18,10,FALSE)&gt;=(VLOOKUP(FJ23,MaKhuyenMai!$B$4:$L$18,7,FALSE)*FN24)),VLOOKUP(FJ23,MaKhuyenMai!$B$4:$L$18,7,FALSE)*FN24,VLOOKUP(FJ23,MaKhuyenMai!$B$4:$L$18,10,FALSE))))</f>
        <v>-50000</v>
      </c>
      <c r="FP23" s="16"/>
      <c r="FQ23" s="16"/>
      <c r="FR23" s="23" t="s">
        <v>203</v>
      </c>
      <c r="FS23" s="69" t="s">
        <v>15</v>
      </c>
      <c r="FT23" s="69"/>
      <c r="FU23" s="69"/>
      <c r="FV23" s="69"/>
      <c r="FW23" s="24" t="s">
        <v>204</v>
      </c>
      <c r="FX23" s="28">
        <f>-IF(ISBLANK(FS23),0,IF(ISERROR(VLOOKUP(FS23,MaKhuyenMai!$B$4:$H$5001,7,FALSE)),0,IF(AND(VLOOKUP(FS23,MaKhuyenMai!$B$4:$K$5001,8,FALSE)&lt;=FW24,VLOOKUP(FS23,MaKhuyenMai!$B$4:$L$18,3,FALSE)="x",VLOOKUP(FS23,MaKhuyenMai!$B$4:$L$18,10,FALSE)&gt;=(VLOOKUP(FS23,MaKhuyenMai!$B$4:$L$18,7,FALSE)*FW24)),VLOOKUP(FS23,MaKhuyenMai!$B$4:$L$18,7,FALSE)*FW24,VLOOKUP(FS23,MaKhuyenMai!$B$4:$L$18,10,FALSE))))</f>
        <v>-50000</v>
      </c>
      <c r="FY23" s="16"/>
      <c r="FZ23" s="16"/>
      <c r="GA23" s="23" t="s">
        <v>203</v>
      </c>
      <c r="GB23" s="69" t="s">
        <v>15</v>
      </c>
      <c r="GC23" s="69"/>
      <c r="GD23" s="69"/>
      <c r="GE23" s="69"/>
      <c r="GF23" s="24" t="s">
        <v>204</v>
      </c>
      <c r="GG23" s="28">
        <f>-IF(ISBLANK(GB23),0,IF(ISERROR(VLOOKUP(GB23,MaKhuyenMai!$B$4:$H$5001,7,FALSE)),0,IF(AND(VLOOKUP(GB23,MaKhuyenMai!$B$4:$K$5001,8,FALSE)&lt;=GF24,VLOOKUP(GB23,MaKhuyenMai!$B$4:$L$18,3,FALSE)="x",VLOOKUP(GB23,MaKhuyenMai!$B$4:$L$18,10,FALSE)&gt;=(VLOOKUP(GB23,MaKhuyenMai!$B$4:$L$18,7,FALSE)*GF24)),VLOOKUP(GB23,MaKhuyenMai!$B$4:$L$18,7,FALSE)*GF24,VLOOKUP(GB23,MaKhuyenMai!$B$4:$L$18,10,FALSE))))</f>
        <v>-50000</v>
      </c>
      <c r="GH23" s="16"/>
      <c r="GI23" s="16"/>
      <c r="GJ23" s="23" t="s">
        <v>203</v>
      </c>
      <c r="GK23" s="69" t="s">
        <v>15</v>
      </c>
      <c r="GL23" s="69"/>
      <c r="GM23" s="69"/>
      <c r="GN23" s="69"/>
      <c r="GO23" s="24" t="s">
        <v>204</v>
      </c>
      <c r="GP23" s="28">
        <f>-IF(ISBLANK(GK23),0,IF(ISERROR(VLOOKUP(GK23,MaKhuyenMai!$B$4:$H$5001,7,FALSE)),0,IF(AND(VLOOKUP(GK23,MaKhuyenMai!$B$4:$K$5001,8,FALSE)&lt;=GO24,VLOOKUP(GK23,MaKhuyenMai!$B$4:$L$18,3,FALSE)="x",VLOOKUP(GK23,MaKhuyenMai!$B$4:$L$18,10,FALSE)&gt;=(VLOOKUP(GK23,MaKhuyenMai!$B$4:$L$18,7,FALSE)*GO24)),VLOOKUP(GK23,MaKhuyenMai!$B$4:$L$18,7,FALSE)*GO24,VLOOKUP(GK23,MaKhuyenMai!$B$4:$L$18,10,FALSE))))</f>
        <v>-50000</v>
      </c>
      <c r="GQ23" s="16"/>
      <c r="GR23" s="16"/>
      <c r="GS23" s="23" t="s">
        <v>203</v>
      </c>
      <c r="GT23" s="69" t="s">
        <v>15</v>
      </c>
      <c r="GU23" s="69"/>
      <c r="GV23" s="69"/>
      <c r="GW23" s="69"/>
      <c r="GX23" s="24" t="s">
        <v>204</v>
      </c>
      <c r="GY23" s="28">
        <f>-IF(ISBLANK(GT23),0,IF(ISERROR(VLOOKUP(GT23,MaKhuyenMai!$B$4:$H$5001,7,FALSE)),0,IF(AND(VLOOKUP(GT23,MaKhuyenMai!$B$4:$K$5001,8,FALSE)&lt;=GX24,VLOOKUP(GT23,MaKhuyenMai!$B$4:$L$18,3,FALSE)="x",VLOOKUP(GT23,MaKhuyenMai!$B$4:$L$18,10,FALSE)&gt;=(VLOOKUP(GT23,MaKhuyenMai!$B$4:$L$18,7,FALSE)*GX24)),VLOOKUP(GT23,MaKhuyenMai!$B$4:$L$18,7,FALSE)*GX24,VLOOKUP(GT23,MaKhuyenMai!$B$4:$L$18,10,FALSE))))</f>
        <v>-50000</v>
      </c>
      <c r="GZ23" s="16"/>
      <c r="HA23" s="16"/>
      <c r="HB23" s="23" t="s">
        <v>203</v>
      </c>
      <c r="HC23" s="69" t="s">
        <v>15</v>
      </c>
      <c r="HD23" s="69"/>
      <c r="HE23" s="69"/>
      <c r="HF23" s="69"/>
      <c r="HG23" s="24" t="s">
        <v>204</v>
      </c>
      <c r="HH23" s="28">
        <f>-IF(ISBLANK(HC23),0,IF(ISERROR(VLOOKUP(HC23,MaKhuyenMai!$B$4:$H$5001,7,FALSE)),0,IF(AND(VLOOKUP(HC23,MaKhuyenMai!$B$4:$K$5001,8,FALSE)&lt;=HG24,VLOOKUP(HC23,MaKhuyenMai!$B$4:$L$18,3,FALSE)="x",VLOOKUP(HC23,MaKhuyenMai!$B$4:$L$18,10,FALSE)&gt;=(VLOOKUP(HC23,MaKhuyenMai!$B$4:$L$18,7,FALSE)*HG24)),VLOOKUP(HC23,MaKhuyenMai!$B$4:$L$18,7,FALSE)*HG24,VLOOKUP(HC23,MaKhuyenMai!$B$4:$L$18,10,FALSE))))</f>
        <v>-50000</v>
      </c>
      <c r="HI23" s="16"/>
      <c r="HJ23" s="16"/>
      <c r="HK23" s="23" t="s">
        <v>203</v>
      </c>
      <c r="HL23" s="69" t="s">
        <v>15</v>
      </c>
      <c r="HM23" s="69"/>
      <c r="HN23" s="69"/>
      <c r="HO23" s="69"/>
      <c r="HP23" s="24" t="s">
        <v>204</v>
      </c>
      <c r="HQ23" s="28">
        <f>-IF(ISBLANK(HL23),0,IF(ISERROR(VLOOKUP(HL23,MaKhuyenMai!$B$4:$H$5001,7,FALSE)),0,IF(AND(VLOOKUP(HL23,MaKhuyenMai!$B$4:$K$5001,8,FALSE)&lt;=HP24,VLOOKUP(HL23,MaKhuyenMai!$B$4:$L$18,3,FALSE)="x",VLOOKUP(HL23,MaKhuyenMai!$B$4:$L$18,10,FALSE)&gt;=(VLOOKUP(HL23,MaKhuyenMai!$B$4:$L$18,7,FALSE)*HP24)),VLOOKUP(HL23,MaKhuyenMai!$B$4:$L$18,7,FALSE)*HP24,VLOOKUP(HL23,MaKhuyenMai!$B$4:$L$18,10,FALSE))))</f>
        <v>-50000</v>
      </c>
      <c r="HR23" s="16"/>
      <c r="HS23" s="16"/>
      <c r="HT23" s="23" t="s">
        <v>203</v>
      </c>
      <c r="HU23" s="69" t="s">
        <v>15</v>
      </c>
      <c r="HV23" s="69"/>
      <c r="HW23" s="69"/>
      <c r="HX23" s="69"/>
      <c r="HY23" s="24" t="s">
        <v>204</v>
      </c>
      <c r="HZ23" s="28">
        <f>-IF(ISBLANK(HU23),0,IF(ISERROR(VLOOKUP(HU23,MaKhuyenMai!$B$4:$H$5001,7,FALSE)),0,IF(AND(VLOOKUP(HU23,MaKhuyenMai!$B$4:$K$5001,8,FALSE)&lt;=HY24,VLOOKUP(HU23,MaKhuyenMai!$B$4:$L$18,3,FALSE)="x",VLOOKUP(HU23,MaKhuyenMai!$B$4:$L$18,10,FALSE)&gt;=(VLOOKUP(HU23,MaKhuyenMai!$B$4:$L$18,7,FALSE)*HY24)),VLOOKUP(HU23,MaKhuyenMai!$B$4:$L$18,7,FALSE)*HY24,VLOOKUP(HU23,MaKhuyenMai!$B$4:$L$18,10,FALSE))))</f>
        <v>-50000</v>
      </c>
      <c r="IA23" s="16"/>
      <c r="IB23" s="16"/>
      <c r="IC23" s="23" t="s">
        <v>203</v>
      </c>
      <c r="ID23" s="69" t="s">
        <v>15</v>
      </c>
      <c r="IE23" s="69"/>
      <c r="IF23" s="69"/>
      <c r="IG23" s="69"/>
      <c r="IH23" s="24" t="s">
        <v>204</v>
      </c>
      <c r="II23" s="28">
        <f>-IF(ISBLANK(ID23),0,IF(ISERROR(VLOOKUP(ID23,MaKhuyenMai!$B$4:$H$5001,7,FALSE)),0,IF(AND(VLOOKUP(ID23,MaKhuyenMai!$B$4:$K$5001,8,FALSE)&lt;=IH24,VLOOKUP(ID23,MaKhuyenMai!$B$4:$L$18,3,FALSE)="x",VLOOKUP(ID23,MaKhuyenMai!$B$4:$L$18,10,FALSE)&gt;=(VLOOKUP(ID23,MaKhuyenMai!$B$4:$L$18,7,FALSE)*IH24)),VLOOKUP(ID23,MaKhuyenMai!$B$4:$L$18,7,FALSE)*IH24,VLOOKUP(ID23,MaKhuyenMai!$B$4:$L$18,10,FALSE))))</f>
        <v>-50000</v>
      </c>
      <c r="IJ23" s="16"/>
      <c r="IK23" s="16"/>
      <c r="IL23" s="23" t="s">
        <v>203</v>
      </c>
      <c r="IM23" s="69" t="s">
        <v>15</v>
      </c>
      <c r="IN23" s="69"/>
      <c r="IO23" s="69"/>
      <c r="IP23" s="69"/>
      <c r="IQ23" s="24" t="s">
        <v>204</v>
      </c>
      <c r="IR23" s="28">
        <f>-IF(ISBLANK(IM23),0,IF(ISERROR(VLOOKUP(IM23,MaKhuyenMai!$B$4:$H$5001,7,FALSE)),0,IF(AND(VLOOKUP(IM23,MaKhuyenMai!$B$4:$K$5001,8,FALSE)&lt;=IQ24,VLOOKUP(IM23,MaKhuyenMai!$B$4:$L$18,3,FALSE)="x",VLOOKUP(IM23,MaKhuyenMai!$B$4:$L$18,10,FALSE)&gt;=(VLOOKUP(IM23,MaKhuyenMai!$B$4:$L$18,7,FALSE)*IQ24)),VLOOKUP(IM23,MaKhuyenMai!$B$4:$L$18,7,FALSE)*IQ24,VLOOKUP(IM23,MaKhuyenMai!$B$4:$L$18,10,FALSE))))</f>
        <v>-50000</v>
      </c>
      <c r="IS23" s="16"/>
      <c r="IT23" s="16"/>
      <c r="IU23" s="23" t="s">
        <v>203</v>
      </c>
      <c r="IV23" s="69" t="s">
        <v>15</v>
      </c>
    </row>
    <row r="24" spans="1:256">
      <c r="A24" s="16"/>
      <c r="B24" s="16"/>
      <c r="C24" s="25" t="s">
        <v>205</v>
      </c>
      <c r="D24" s="25"/>
      <c r="E24" s="25"/>
      <c r="F24" s="25"/>
      <c r="G24" s="26">
        <f>SUM(F3:F22)</f>
        <v>300000</v>
      </c>
      <c r="H24" s="27">
        <f>G24+SUM(G3:G22)</f>
        <v>297000</v>
      </c>
      <c r="I24" s="29">
        <f>H24+I23</f>
        <v>247000</v>
      </c>
      <c r="J24" s="16"/>
      <c r="K24" s="16"/>
      <c r="L24" s="25" t="s">
        <v>205</v>
      </c>
      <c r="M24" s="25"/>
      <c r="N24" s="25"/>
      <c r="O24" s="25"/>
      <c r="P24" s="26">
        <f>SUM(O3:O22)</f>
        <v>394000</v>
      </c>
      <c r="Q24" s="27">
        <f>P24+SUM(P3:P22)</f>
        <v>382000</v>
      </c>
      <c r="R24" s="29">
        <f>Q24+R23</f>
        <v>332000</v>
      </c>
      <c r="S24" s="16"/>
      <c r="T24" s="16"/>
      <c r="U24" s="25" t="s">
        <v>205</v>
      </c>
      <c r="V24" s="25"/>
      <c r="W24" s="25"/>
      <c r="X24" s="25"/>
      <c r="Y24" s="26">
        <f>SUM(X3:X22)</f>
        <v>291000</v>
      </c>
      <c r="Z24" s="27">
        <f>Y24+SUM(Y3:Y22)</f>
        <v>287600</v>
      </c>
      <c r="AA24" s="29">
        <f>Z24+AA23</f>
        <v>237600</v>
      </c>
      <c r="AB24" s="16"/>
      <c r="AC24" s="16"/>
      <c r="AD24" s="25" t="s">
        <v>205</v>
      </c>
      <c r="AE24" s="25"/>
      <c r="AF24" s="25"/>
      <c r="AG24" s="25"/>
      <c r="AH24" s="26">
        <f>SUM(AG3:AG22)</f>
        <v>241000</v>
      </c>
      <c r="AI24" s="27">
        <f>AH24+SUM(AH3:AH22)</f>
        <v>233300</v>
      </c>
      <c r="AJ24" s="29">
        <f>AI24+AJ23</f>
        <v>183300</v>
      </c>
      <c r="AK24" s="16"/>
      <c r="AL24" s="16"/>
      <c r="AM24" s="25" t="s">
        <v>205</v>
      </c>
      <c r="AN24" s="25"/>
      <c r="AO24" s="25"/>
      <c r="AP24" s="25"/>
      <c r="AQ24" s="26">
        <f>SUM(AP3:AP22)</f>
        <v>318000</v>
      </c>
      <c r="AR24" s="27">
        <f>AQ24+SUM(AQ3:AQ22)</f>
        <v>318000</v>
      </c>
      <c r="AS24" s="29">
        <f>AR24+AS23</f>
        <v>268000</v>
      </c>
      <c r="AT24" s="16"/>
      <c r="AU24" s="16"/>
      <c r="AV24" s="25" t="s">
        <v>205</v>
      </c>
      <c r="AW24" s="25"/>
      <c r="AX24" s="25"/>
      <c r="AY24" s="25"/>
      <c r="AZ24" s="26">
        <f>SUM(AY3:AY22)</f>
        <v>473000</v>
      </c>
      <c r="BA24" s="27">
        <f>AZ24+SUM(AZ3:AZ22)</f>
        <v>449400</v>
      </c>
      <c r="BB24" s="29">
        <f>BA24+BB23</f>
        <v>399400</v>
      </c>
      <c r="BC24" s="16"/>
      <c r="BD24" s="16"/>
      <c r="BE24" s="25" t="s">
        <v>205</v>
      </c>
      <c r="BF24" s="25"/>
      <c r="BG24" s="25"/>
      <c r="BH24" s="25"/>
      <c r="BI24" s="26">
        <f>SUM(BH3:BH22)</f>
        <v>1166000</v>
      </c>
      <c r="BJ24" s="27">
        <f>BI24+SUM(BI3:BI22)</f>
        <v>1164200</v>
      </c>
      <c r="BK24" s="29">
        <f>BJ24+BK23</f>
        <v>1114200</v>
      </c>
      <c r="BL24" s="16"/>
      <c r="BM24" s="16"/>
      <c r="BN24" s="25" t="s">
        <v>205</v>
      </c>
      <c r="BO24" s="25"/>
      <c r="BP24" s="25"/>
      <c r="BQ24" s="25"/>
      <c r="BR24" s="26">
        <f>SUM(BQ3:BQ22)</f>
        <v>1048000</v>
      </c>
      <c r="BS24" s="27">
        <f>BR24+SUM(BR3:BR22)</f>
        <v>990600</v>
      </c>
      <c r="BT24" s="29">
        <f>BS24+BT23</f>
        <v>940600</v>
      </c>
      <c r="BU24" s="16"/>
      <c r="BV24" s="16"/>
      <c r="BW24" s="25" t="s">
        <v>205</v>
      </c>
      <c r="BX24" s="25"/>
      <c r="BY24" s="25"/>
      <c r="BZ24" s="25"/>
      <c r="CA24" s="26">
        <f>SUM(BZ3:BZ22)</f>
        <v>351000</v>
      </c>
      <c r="CB24" s="27">
        <f>CA24+SUM(CA3:CA22)</f>
        <v>318400</v>
      </c>
      <c r="CC24" s="29">
        <f>CB24+CC23</f>
        <v>268400</v>
      </c>
      <c r="CD24" s="16"/>
      <c r="CE24" s="16"/>
      <c r="CF24" s="25" t="s">
        <v>205</v>
      </c>
      <c r="CG24" s="25"/>
      <c r="CH24" s="25"/>
      <c r="CI24" s="25"/>
      <c r="CJ24" s="26">
        <f>SUM(CI3:CI22)</f>
        <v>280000</v>
      </c>
      <c r="CK24" s="27">
        <f>CJ24+SUM(CJ3:CJ22)</f>
        <v>252000</v>
      </c>
      <c r="CL24" s="29">
        <f>CK24+CL23</f>
        <v>202000</v>
      </c>
      <c r="CM24" s="16"/>
      <c r="CN24" s="16"/>
      <c r="CO24" s="25" t="s">
        <v>205</v>
      </c>
      <c r="CP24" s="25"/>
      <c r="CQ24" s="25"/>
      <c r="CR24" s="25"/>
      <c r="CS24" s="26">
        <f>SUM(CR3:CR22)</f>
        <v>300000</v>
      </c>
      <c r="CT24" s="27">
        <f>CS24+SUM(CS3:CS22)</f>
        <v>295800</v>
      </c>
      <c r="CU24" s="29">
        <f>CT24+CU23</f>
        <v>245800</v>
      </c>
      <c r="CV24" s="16"/>
      <c r="CW24" s="16"/>
      <c r="CX24" s="25" t="s">
        <v>205</v>
      </c>
      <c r="CY24" s="25"/>
      <c r="CZ24" s="25"/>
      <c r="DA24" s="25"/>
      <c r="DB24" s="26">
        <f>SUM(DA3:DA22)</f>
        <v>444000</v>
      </c>
      <c r="DC24" s="27">
        <f>DB24+SUM(DB3:DB22)</f>
        <v>415200</v>
      </c>
      <c r="DD24" s="29">
        <f>DC24+DD23</f>
        <v>365200</v>
      </c>
      <c r="DE24" s="16"/>
      <c r="DF24" s="16"/>
      <c r="DG24" s="25" t="s">
        <v>205</v>
      </c>
      <c r="DH24" s="25"/>
      <c r="DI24" s="25"/>
      <c r="DJ24" s="25"/>
      <c r="DK24" s="26">
        <f>SUM(DJ3:DJ22)</f>
        <v>249000</v>
      </c>
      <c r="DL24" s="27">
        <f>DK24+SUM(DK3:DK22)</f>
        <v>231100</v>
      </c>
      <c r="DM24" s="29">
        <f>DL24+DM23</f>
        <v>181100</v>
      </c>
      <c r="DN24" s="16"/>
      <c r="DO24" s="16"/>
      <c r="DP24" s="25" t="s">
        <v>205</v>
      </c>
      <c r="DQ24" s="25"/>
      <c r="DR24" s="25"/>
      <c r="DS24" s="25"/>
      <c r="DT24" s="26">
        <f>SUM(DS3:DS22)</f>
        <v>378000</v>
      </c>
      <c r="DU24" s="27">
        <f>DT24+SUM(DT3:DT22)</f>
        <v>351700</v>
      </c>
      <c r="DV24" s="29">
        <f>DU24+DV23</f>
        <v>301700</v>
      </c>
      <c r="DW24" s="16"/>
      <c r="DX24" s="16"/>
      <c r="DY24" s="25" t="s">
        <v>205</v>
      </c>
      <c r="DZ24" s="25"/>
      <c r="EA24" s="25"/>
      <c r="EB24" s="25"/>
      <c r="EC24" s="26">
        <f>SUM(EB3:EB22)</f>
        <v>287000</v>
      </c>
      <c r="ED24" s="27">
        <f>EC24+SUM(EC3:EC22)</f>
        <v>258300</v>
      </c>
      <c r="EE24" s="29">
        <f>ED24+EE23</f>
        <v>208300</v>
      </c>
      <c r="EF24" s="16"/>
      <c r="EG24" s="16"/>
      <c r="EH24" s="25" t="s">
        <v>205</v>
      </c>
      <c r="EI24" s="25"/>
      <c r="EJ24" s="25"/>
      <c r="EK24" s="25"/>
      <c r="EL24" s="26">
        <f>SUM(EK3:EK22)</f>
        <v>221000</v>
      </c>
      <c r="EM24" s="27">
        <f>EL24+SUM(EL3:EL22)</f>
        <v>218000</v>
      </c>
      <c r="EN24" s="29">
        <f>EM24+EN23</f>
        <v>168000</v>
      </c>
      <c r="EO24" s="16"/>
      <c r="EP24" s="16"/>
      <c r="EQ24" s="25" t="s">
        <v>205</v>
      </c>
      <c r="ER24" s="25"/>
      <c r="ES24" s="25"/>
      <c r="ET24" s="25"/>
      <c r="EU24" s="26">
        <f>SUM(ET3:ET22)</f>
        <v>394000</v>
      </c>
      <c r="EV24" s="27">
        <f>EU24+SUM(EU3:EU22)</f>
        <v>379500</v>
      </c>
      <c r="EW24" s="29">
        <f>EV24+EW23</f>
        <v>329500</v>
      </c>
      <c r="EX24" s="16"/>
      <c r="EY24" s="16"/>
      <c r="EZ24" s="25" t="s">
        <v>205</v>
      </c>
      <c r="FA24" s="25"/>
      <c r="FB24" s="25"/>
      <c r="FC24" s="25"/>
      <c r="FD24" s="26">
        <f>SUM(FC3:FC22)</f>
        <v>299000</v>
      </c>
      <c r="FE24" s="27">
        <f>FD24+SUM(FD3:FD22)</f>
        <v>269100</v>
      </c>
      <c r="FF24" s="29">
        <f>FE24+FF23</f>
        <v>219100</v>
      </c>
      <c r="FG24" s="16"/>
      <c r="FH24" s="16"/>
      <c r="FI24" s="25" t="s">
        <v>205</v>
      </c>
      <c r="FJ24" s="25"/>
      <c r="FK24" s="25"/>
      <c r="FL24" s="25"/>
      <c r="FM24" s="26">
        <f>SUM(FL3:FL22)</f>
        <v>338000</v>
      </c>
      <c r="FN24" s="27">
        <f>FM24+SUM(FM3:FM22)</f>
        <v>329600</v>
      </c>
      <c r="FO24" s="29">
        <f>FN24+FO23</f>
        <v>279600</v>
      </c>
      <c r="FP24" s="16"/>
      <c r="FQ24" s="16"/>
      <c r="FR24" s="25" t="s">
        <v>205</v>
      </c>
      <c r="FS24" s="25"/>
      <c r="FT24" s="25"/>
      <c r="FU24" s="25"/>
      <c r="FV24" s="26">
        <f>SUM(FU3:FU22)</f>
        <v>296000</v>
      </c>
      <c r="FW24" s="27">
        <f>FV24+SUM(FV3:FV22)</f>
        <v>291800</v>
      </c>
      <c r="FX24" s="29">
        <f>FW24+FX23</f>
        <v>241800</v>
      </c>
      <c r="FY24" s="16"/>
      <c r="FZ24" s="16"/>
      <c r="GA24" s="25" t="s">
        <v>205</v>
      </c>
      <c r="GB24" s="25"/>
      <c r="GC24" s="25"/>
      <c r="GD24" s="25"/>
      <c r="GE24" s="26">
        <f>SUM(GD3:GD22)</f>
        <v>335000</v>
      </c>
      <c r="GF24" s="27">
        <f>GE24+SUM(GE3:GE22)</f>
        <v>311400</v>
      </c>
      <c r="GG24" s="29">
        <f>GF24+GG23</f>
        <v>261400</v>
      </c>
      <c r="GH24" s="16"/>
      <c r="GI24" s="16"/>
      <c r="GJ24" s="25" t="s">
        <v>205</v>
      </c>
      <c r="GK24" s="25"/>
      <c r="GL24" s="25"/>
      <c r="GM24" s="25"/>
      <c r="GN24" s="26">
        <f>SUM(GM3:GM22)</f>
        <v>1033000</v>
      </c>
      <c r="GO24" s="27">
        <f>GN24+SUM(GN3:GN22)</f>
        <v>985000</v>
      </c>
      <c r="GP24" s="29">
        <f>GO24+GP23</f>
        <v>935000</v>
      </c>
      <c r="GQ24" s="16"/>
      <c r="GR24" s="16"/>
      <c r="GS24" s="25" t="s">
        <v>205</v>
      </c>
      <c r="GT24" s="25"/>
      <c r="GU24" s="25"/>
      <c r="GV24" s="25"/>
      <c r="GW24" s="26">
        <f>SUM(GV3:GV22)</f>
        <v>1048000</v>
      </c>
      <c r="GX24" s="27">
        <f>GW24+SUM(GW3:GW22)</f>
        <v>990600</v>
      </c>
      <c r="GY24" s="29">
        <f>GX24+GY23</f>
        <v>940600</v>
      </c>
      <c r="GZ24" s="16"/>
      <c r="HA24" s="16"/>
      <c r="HB24" s="25" t="s">
        <v>205</v>
      </c>
      <c r="HC24" s="25"/>
      <c r="HD24" s="25"/>
      <c r="HE24" s="25"/>
      <c r="HF24" s="26">
        <f>SUM(HE3:HE22)</f>
        <v>300000</v>
      </c>
      <c r="HG24" s="27">
        <f>HF24+SUM(HF3:HF22)</f>
        <v>297000</v>
      </c>
      <c r="HH24" s="29">
        <f>HG24+HH23</f>
        <v>247000</v>
      </c>
      <c r="HI24" s="16"/>
      <c r="HJ24" s="16"/>
      <c r="HK24" s="25" t="s">
        <v>205</v>
      </c>
      <c r="HL24" s="25"/>
      <c r="HM24" s="25"/>
      <c r="HN24" s="25"/>
      <c r="HO24" s="26">
        <f>SUM(HN3:HN22)</f>
        <v>300000</v>
      </c>
      <c r="HP24" s="27">
        <f>HO24+SUM(HO3:HO22)</f>
        <v>290000</v>
      </c>
      <c r="HQ24" s="29">
        <f>HP24+HQ23</f>
        <v>240000</v>
      </c>
      <c r="HR24" s="16"/>
      <c r="HS24" s="16"/>
      <c r="HT24" s="25" t="s">
        <v>205</v>
      </c>
      <c r="HU24" s="25"/>
      <c r="HV24" s="25"/>
      <c r="HW24" s="25"/>
      <c r="HX24" s="26">
        <f>SUM(HW3:HW22)</f>
        <v>298000</v>
      </c>
      <c r="HY24" s="27">
        <f>HX24+SUM(HX3:HX22)</f>
        <v>272700</v>
      </c>
      <c r="HZ24" s="29">
        <f>HY24+HZ23</f>
        <v>222700</v>
      </c>
      <c r="IA24" s="16"/>
      <c r="IB24" s="16"/>
      <c r="IC24" s="25" t="s">
        <v>205</v>
      </c>
      <c r="ID24" s="25"/>
      <c r="IE24" s="25"/>
      <c r="IF24" s="25"/>
      <c r="IG24" s="26">
        <f>SUM(IF3:IF22)</f>
        <v>283000</v>
      </c>
      <c r="IH24" s="27">
        <f>IG24+SUM(IG3:IG22)</f>
        <v>263300</v>
      </c>
      <c r="II24" s="29">
        <f>IH24+II23</f>
        <v>213300</v>
      </c>
      <c r="IJ24" s="16"/>
      <c r="IK24" s="16"/>
      <c r="IL24" s="25" t="s">
        <v>205</v>
      </c>
      <c r="IM24" s="25"/>
      <c r="IN24" s="25"/>
      <c r="IO24" s="25"/>
      <c r="IP24" s="26">
        <f>SUM(IO3:IO22)</f>
        <v>265000</v>
      </c>
      <c r="IQ24" s="27">
        <f>IP24+SUM(IP3:IP22)</f>
        <v>262000</v>
      </c>
      <c r="IR24" s="29">
        <f>IQ24+IR23</f>
        <v>212000</v>
      </c>
      <c r="IS24" s="16"/>
      <c r="IT24" s="16"/>
      <c r="IU24" s="25" t="s">
        <v>205</v>
      </c>
      <c r="IV24" s="25"/>
    </row>
    <row r="25" spans="1:256">
      <c r="A25" s="63" t="s">
        <v>206</v>
      </c>
      <c r="B25" s="17">
        <v>21</v>
      </c>
      <c r="C25" s="18" t="s">
        <v>98</v>
      </c>
      <c r="D25" s="18" t="s">
        <v>200</v>
      </c>
      <c r="E25" s="18">
        <v>1</v>
      </c>
      <c r="F25" s="19">
        <f>IF(ISBLANK(C25),0,IF(ISERROR(VLOOKUP(C25,Menu!$A$3:$L$5000,10,FALSE)),0,IF(D25="M",VLOOKUP(C25,Menu!$A$3:$L$57,10,FALSE)*E25,VLOOKUP(C25,Menu!$A$3:$L$57,12,FALSE)*E25)))</f>
        <v>15000</v>
      </c>
      <c r="G25" s="19">
        <f>-IF(ISBLANK(H25),0,IF(ISERROR(VLOOKUP(H25,MaKhuyenMai!$B$4:$H$5001,7,FALSE)),0,IF(AND(VLOOKUP(H25,MaKhuyenMai!$B$4:$K$5001,8,FALSE)&lt;=$F$24,VLOOKUP(H25,MaKhuyenMai!$B$4:$L$18,3,FALSE)="x",VLOOKUP(H25,MaKhuyenMai!$B$4:$L$18,11,FALSE)="x"),VLOOKUP(H25,MaKhuyenMai!$B$4:$H$5001,7,FALSE)*F25,0)))</f>
        <v>-1500</v>
      </c>
      <c r="H25" s="20" t="s">
        <v>18</v>
      </c>
      <c r="I25" s="68">
        <v>2</v>
      </c>
      <c r="J25" s="63" t="s">
        <v>206</v>
      </c>
      <c r="K25" s="17">
        <v>21</v>
      </c>
      <c r="L25" s="21" t="s">
        <v>80</v>
      </c>
      <c r="M25" s="21" t="s">
        <v>200</v>
      </c>
      <c r="N25" s="21">
        <v>3</v>
      </c>
      <c r="O25" s="19">
        <f>IF(ISBLANK(L25),0,IF(ISERROR(VLOOKUP(L25,Menu!$A$3:$L$5000,10,FALSE)),0,IF(M25="M",VLOOKUP(L25,Menu!$A$3:$L$57,10,FALSE)*N25,VLOOKUP(L25,Menu!$A$3:$L$57,12,FALSE)*N25)))</f>
        <v>60000</v>
      </c>
      <c r="P25" s="19">
        <f>-IF(ISBLANK(Q25),0,IF(ISERROR(VLOOKUP(Q25,MaKhuyenMai!$B$4:$H$5001,7,FALSE)),0,IF(AND(VLOOKUP(Q25,MaKhuyenMai!$B$4:$K$5001,8,FALSE)&lt;=$F$24,VLOOKUP(Q25,MaKhuyenMai!$B$4:$L$18,3,FALSE)="x",VLOOKUP(Q25,MaKhuyenMai!$B$4:$L$18,11,FALSE)="x"),VLOOKUP(Q25,MaKhuyenMai!$B$4:$H$5001,7,FALSE)*O25,0)))</f>
        <v>-6000</v>
      </c>
      <c r="Q25" s="20" t="s">
        <v>18</v>
      </c>
      <c r="R25" s="68">
        <v>4</v>
      </c>
      <c r="S25" s="63" t="s">
        <v>206</v>
      </c>
      <c r="T25" s="17">
        <v>21</v>
      </c>
      <c r="U25" s="18" t="s">
        <v>98</v>
      </c>
      <c r="V25" s="18" t="s">
        <v>200</v>
      </c>
      <c r="W25" s="18">
        <v>1</v>
      </c>
      <c r="X25" s="19">
        <f>IF(ISBLANK(U25),0,IF(ISERROR(VLOOKUP(U25,Menu!$A$3:$L$5000,10,FALSE)),0,IF(V25="M",VLOOKUP(U25,Menu!$A$3:$L$57,10,FALSE)*W25,VLOOKUP(U25,Menu!$A$3:$L$57,12,FALSE)*W25)))</f>
        <v>15000</v>
      </c>
      <c r="Y25" s="19">
        <f>-IF(ISBLANK(Z25),0,IF(ISERROR(VLOOKUP(Z25,MaKhuyenMai!$B$4:$H$5001,7,FALSE)),0,IF(AND(VLOOKUP(Z25,MaKhuyenMai!$B$4:$K$5001,8,FALSE)&lt;=$F$24,VLOOKUP(Z25,MaKhuyenMai!$B$4:$L$18,3,FALSE)="x",VLOOKUP(Z25,MaKhuyenMai!$B$4:$L$18,11,FALSE)="x"),VLOOKUP(Z25,MaKhuyenMai!$B$4:$H$5001,7,FALSE)*X25,0)))</f>
        <v>-1500</v>
      </c>
      <c r="Z25" s="20" t="s">
        <v>18</v>
      </c>
      <c r="AA25" s="68">
        <v>2</v>
      </c>
      <c r="AB25" s="63" t="s">
        <v>206</v>
      </c>
      <c r="AC25" s="17">
        <v>21</v>
      </c>
      <c r="AD25" s="18" t="s">
        <v>98</v>
      </c>
      <c r="AE25" s="18" t="s">
        <v>200</v>
      </c>
      <c r="AF25" s="18">
        <v>1</v>
      </c>
      <c r="AG25" s="19">
        <f>IF(ISBLANK(AD25),0,IF(ISERROR(VLOOKUP(AD25,Menu!$A$3:$L$5000,10,FALSE)),0,IF(AE25="M",VLOOKUP(AD25,Menu!$A$3:$L$57,10,FALSE)*AF25,VLOOKUP(AD25,Menu!$A$3:$L$57,12,FALSE)*AF25)))</f>
        <v>15000</v>
      </c>
      <c r="AH25" s="19">
        <f>-IF(ISBLANK(AI25),0,IF(ISERROR(VLOOKUP(AI25,MaKhuyenMai!$B$4:$H$5001,7,FALSE)),0,IF(AND(VLOOKUP(AI25,MaKhuyenMai!$B$4:$K$5001,8,FALSE)&lt;=$F$24,VLOOKUP(AI25,MaKhuyenMai!$B$4:$L$18,3,FALSE)="x",VLOOKUP(AI25,MaKhuyenMai!$B$4:$L$18,11,FALSE)="x"),VLOOKUP(AI25,MaKhuyenMai!$B$4:$H$5001,7,FALSE)*AG25,0)))</f>
        <v>-1500</v>
      </c>
      <c r="AI25" s="20" t="s">
        <v>18</v>
      </c>
      <c r="AJ25" s="68">
        <v>2</v>
      </c>
      <c r="AK25" s="63" t="s">
        <v>206</v>
      </c>
      <c r="AL25" s="17">
        <v>21</v>
      </c>
      <c r="AM25" s="18" t="s">
        <v>98</v>
      </c>
      <c r="AN25" s="18" t="s">
        <v>200</v>
      </c>
      <c r="AO25" s="18">
        <v>1</v>
      </c>
      <c r="AP25" s="19">
        <f>IF(ISBLANK(AM25),0,IF(ISERROR(VLOOKUP(AM25,Menu!$A$3:$L$5000,10,FALSE)),0,IF(AN25="M",VLOOKUP(AM25,Menu!$A$3:$L$57,10,FALSE)*AO25,VLOOKUP(AM25,Menu!$A$3:$L$57,12,FALSE)*AO25)))</f>
        <v>15000</v>
      </c>
      <c r="AQ25" s="19">
        <f>-IF(ISBLANK(AR25),0,IF(ISERROR(VLOOKUP(AR25,MaKhuyenMai!$B$4:$H$5001,7,FALSE)),0,IF(AND(VLOOKUP(AR25,MaKhuyenMai!$B$4:$K$5001,8,FALSE)&lt;=$F$24,VLOOKUP(AR25,MaKhuyenMai!$B$4:$L$18,3,FALSE)="x",VLOOKUP(AR25,MaKhuyenMai!$B$4:$L$18,11,FALSE)="x"),VLOOKUP(AR25,MaKhuyenMai!$B$4:$H$5001,7,FALSE)*AP25,0)))</f>
        <v>-1500</v>
      </c>
      <c r="AR25" s="20" t="s">
        <v>18</v>
      </c>
      <c r="AS25" s="68">
        <v>3</v>
      </c>
      <c r="AT25" s="63" t="s">
        <v>206</v>
      </c>
      <c r="AU25" s="17">
        <v>21</v>
      </c>
      <c r="AV25" s="18" t="s">
        <v>98</v>
      </c>
      <c r="AW25" s="18" t="s">
        <v>200</v>
      </c>
      <c r="AX25" s="18">
        <v>1</v>
      </c>
      <c r="AY25" s="19">
        <f>IF(ISBLANK(AV25),0,IF(ISERROR(VLOOKUP(AV25,Menu!$A$3:$L$5000,10,FALSE)),0,IF(AW25="M",VLOOKUP(AV25,Menu!$A$3:$L$57,10,FALSE)*AX25,VLOOKUP(AV25,Menu!$A$3:$L$57,12,FALSE)*AX25)))</f>
        <v>15000</v>
      </c>
      <c r="AZ25" s="19">
        <f>-IF(ISBLANK(BA25),0,IF(ISERROR(VLOOKUP(BA25,MaKhuyenMai!$B$4:$H$5001,7,FALSE)),0,IF(AND(VLOOKUP(BA25,MaKhuyenMai!$B$4:$K$5001,8,FALSE)&lt;=$F$24,VLOOKUP(BA25,MaKhuyenMai!$B$4:$L$18,3,FALSE)="x",VLOOKUP(BA25,MaKhuyenMai!$B$4:$L$18,11,FALSE)="x"),VLOOKUP(BA25,MaKhuyenMai!$B$4:$H$5001,7,FALSE)*AY25,0)))</f>
        <v>-1500</v>
      </c>
      <c r="BA25" s="20" t="s">
        <v>18</v>
      </c>
      <c r="BB25" s="68">
        <v>2</v>
      </c>
      <c r="BC25" s="63" t="s">
        <v>206</v>
      </c>
      <c r="BD25" s="17">
        <v>21</v>
      </c>
      <c r="BE25" s="18" t="s">
        <v>98</v>
      </c>
      <c r="BF25" s="18" t="s">
        <v>200</v>
      </c>
      <c r="BG25" s="18">
        <v>1</v>
      </c>
      <c r="BH25" s="19">
        <f>IF(ISBLANK(BE25),0,IF(ISERROR(VLOOKUP(BE25,Menu!$A$3:$L$5000,10,FALSE)),0,IF(BF25="M",VLOOKUP(BE25,Menu!$A$3:$L$57,10,FALSE)*BG25,VLOOKUP(BE25,Menu!$A$3:$L$57,12,FALSE)*BG25)))</f>
        <v>15000</v>
      </c>
      <c r="BI25" s="19">
        <f>-IF(ISBLANK(BJ25),0,IF(ISERROR(VLOOKUP(BJ25,MaKhuyenMai!$B$4:$H$5001,7,FALSE)),0,IF(AND(VLOOKUP(BJ25,MaKhuyenMai!$B$4:$K$5001,8,FALSE)&lt;=$F$24,VLOOKUP(BJ25,MaKhuyenMai!$B$4:$L$18,3,FALSE)="x",VLOOKUP(BJ25,MaKhuyenMai!$B$4:$L$18,11,FALSE)="x"),VLOOKUP(BJ25,MaKhuyenMai!$B$4:$H$5001,7,FALSE)*BH25,0)))</f>
        <v>-1500</v>
      </c>
      <c r="BJ25" s="20" t="s">
        <v>18</v>
      </c>
      <c r="BK25" s="68">
        <v>2</v>
      </c>
      <c r="BL25" s="63" t="s">
        <v>206</v>
      </c>
      <c r="BM25" s="17">
        <v>21</v>
      </c>
      <c r="BN25" s="18" t="s">
        <v>98</v>
      </c>
      <c r="BO25" s="18" t="s">
        <v>200</v>
      </c>
      <c r="BP25" s="18">
        <v>1</v>
      </c>
      <c r="BQ25" s="19">
        <f>IF(ISBLANK(BN25),0,IF(ISERROR(VLOOKUP(BN25,Menu!$A$3:$L$5000,10,FALSE)),0,IF(BO25="M",VLOOKUP(BN25,Menu!$A$3:$L$57,10,FALSE)*BP25,VLOOKUP(BN25,Menu!$A$3:$L$57,12,FALSE)*BP25)))</f>
        <v>15000</v>
      </c>
      <c r="BR25" s="19">
        <f>-IF(ISBLANK(BS25),0,IF(ISERROR(VLOOKUP(BS25,MaKhuyenMai!$B$4:$H$5001,7,FALSE)),0,IF(AND(VLOOKUP(BS25,MaKhuyenMai!$B$4:$K$5001,8,FALSE)&lt;=$F$24,VLOOKUP(BS25,MaKhuyenMai!$B$4:$L$18,3,FALSE)="x",VLOOKUP(BS25,MaKhuyenMai!$B$4:$L$18,11,FALSE)="x"),VLOOKUP(BS25,MaKhuyenMai!$B$4:$H$5001,7,FALSE)*BQ25,0)))</f>
        <v>-1500</v>
      </c>
      <c r="BS25" s="20" t="s">
        <v>18</v>
      </c>
      <c r="BT25" s="68">
        <v>2</v>
      </c>
      <c r="BU25" s="63" t="s">
        <v>206</v>
      </c>
      <c r="BV25" s="17">
        <v>21</v>
      </c>
      <c r="BW25" s="18" t="s">
        <v>98</v>
      </c>
      <c r="BX25" s="18" t="s">
        <v>200</v>
      </c>
      <c r="BY25" s="18">
        <v>1</v>
      </c>
      <c r="BZ25" s="19">
        <f>IF(ISBLANK(BW25),0,IF(ISERROR(VLOOKUP(BW25,Menu!$A$3:$L$5000,10,FALSE)),0,IF(BX25="M",VLOOKUP(BW25,Menu!$A$3:$L$57,10,FALSE)*BY25,VLOOKUP(BW25,Menu!$A$3:$L$57,12,FALSE)*BY25)))</f>
        <v>15000</v>
      </c>
      <c r="CA25" s="19">
        <f>-IF(ISBLANK(CB25),0,IF(ISERROR(VLOOKUP(CB25,MaKhuyenMai!$B$4:$H$5001,7,FALSE)),0,IF(AND(VLOOKUP(CB25,MaKhuyenMai!$B$4:$K$5001,8,FALSE)&lt;=$F$24,VLOOKUP(CB25,MaKhuyenMai!$B$4:$L$18,3,FALSE)="x",VLOOKUP(CB25,MaKhuyenMai!$B$4:$L$18,11,FALSE)="x"),VLOOKUP(CB25,MaKhuyenMai!$B$4:$H$5001,7,FALSE)*BZ25,0)))</f>
        <v>-1500</v>
      </c>
      <c r="CB25" s="20" t="s">
        <v>18</v>
      </c>
      <c r="CC25" s="68">
        <v>2</v>
      </c>
      <c r="CD25" s="63" t="s">
        <v>206</v>
      </c>
      <c r="CE25" s="17">
        <v>21</v>
      </c>
      <c r="CF25" s="18" t="s">
        <v>98</v>
      </c>
      <c r="CG25" s="18" t="s">
        <v>200</v>
      </c>
      <c r="CH25" s="18">
        <v>1</v>
      </c>
      <c r="CI25" s="19">
        <f>IF(ISBLANK(CF25),0,IF(ISERROR(VLOOKUP(CF25,Menu!$A$3:$L$5000,10,FALSE)),0,IF(CG25="M",VLOOKUP(CF25,Menu!$A$3:$L$57,10,FALSE)*CH25,VLOOKUP(CF25,Menu!$A$3:$L$57,12,FALSE)*CH25)))</f>
        <v>15000</v>
      </c>
      <c r="CJ25" s="19">
        <f>-IF(ISBLANK(CK25),0,IF(ISERROR(VLOOKUP(CK25,MaKhuyenMai!$B$4:$H$5001,7,FALSE)),0,IF(AND(VLOOKUP(CK25,MaKhuyenMai!$B$4:$K$5001,8,FALSE)&lt;=$F$24,VLOOKUP(CK25,MaKhuyenMai!$B$4:$L$18,3,FALSE)="x",VLOOKUP(CK25,MaKhuyenMai!$B$4:$L$18,11,FALSE)="x"),VLOOKUP(CK25,MaKhuyenMai!$B$4:$H$5001,7,FALSE)*CI25,0)))</f>
        <v>-1500</v>
      </c>
      <c r="CK25" s="20" t="s">
        <v>18</v>
      </c>
      <c r="CL25" s="68">
        <v>2</v>
      </c>
      <c r="CM25" s="63" t="s">
        <v>206</v>
      </c>
      <c r="CN25" s="17">
        <v>21</v>
      </c>
      <c r="CO25" s="18" t="s">
        <v>98</v>
      </c>
      <c r="CP25" s="18" t="s">
        <v>200</v>
      </c>
      <c r="CQ25" s="18">
        <v>1</v>
      </c>
      <c r="CR25" s="19">
        <f>IF(ISBLANK(CO25),0,IF(ISERROR(VLOOKUP(CO25,Menu!$A$3:$L$5000,10,FALSE)),0,IF(CP25="M",VLOOKUP(CO25,Menu!$A$3:$L$57,10,FALSE)*CQ25,VLOOKUP(CO25,Menu!$A$3:$L$57,12,FALSE)*CQ25)))</f>
        <v>15000</v>
      </c>
      <c r="CS25" s="19">
        <f>-IF(ISBLANK(CT25),0,IF(ISERROR(VLOOKUP(CT25,MaKhuyenMai!$B$4:$H$5001,7,FALSE)),0,IF(AND(VLOOKUP(CT25,MaKhuyenMai!$B$4:$K$5001,8,FALSE)&lt;=$F$24,VLOOKUP(CT25,MaKhuyenMai!$B$4:$L$18,3,FALSE)="x",VLOOKUP(CT25,MaKhuyenMai!$B$4:$L$18,11,FALSE)="x"),VLOOKUP(CT25,MaKhuyenMai!$B$4:$H$5001,7,FALSE)*CR25,0)))</f>
        <v>-1500</v>
      </c>
      <c r="CT25" s="20" t="s">
        <v>18</v>
      </c>
      <c r="CU25" s="68">
        <v>2</v>
      </c>
      <c r="CV25" s="63" t="s">
        <v>206</v>
      </c>
      <c r="CW25" s="17">
        <v>21</v>
      </c>
      <c r="CX25" s="18" t="s">
        <v>98</v>
      </c>
      <c r="CY25" s="18" t="s">
        <v>200</v>
      </c>
      <c r="CZ25" s="18">
        <v>1</v>
      </c>
      <c r="DA25" s="19">
        <f>IF(ISBLANK(CX25),0,IF(ISERROR(VLOOKUP(CX25,Menu!$A$3:$L$5000,10,FALSE)),0,IF(CY25="M",VLOOKUP(CX25,Menu!$A$3:$L$57,10,FALSE)*CZ25,VLOOKUP(CX25,Menu!$A$3:$L$57,12,FALSE)*CZ25)))</f>
        <v>15000</v>
      </c>
      <c r="DB25" s="19">
        <f>-IF(ISBLANK(DC25),0,IF(ISERROR(VLOOKUP(DC25,MaKhuyenMai!$B$4:$H$5001,7,FALSE)),0,IF(AND(VLOOKUP(DC25,MaKhuyenMai!$B$4:$K$5001,8,FALSE)&lt;=$F$24,VLOOKUP(DC25,MaKhuyenMai!$B$4:$L$18,3,FALSE)="x",VLOOKUP(DC25,MaKhuyenMai!$B$4:$L$18,11,FALSE)="x"),VLOOKUP(DC25,MaKhuyenMai!$B$4:$H$5001,7,FALSE)*DA25,0)))</f>
        <v>-1500</v>
      </c>
      <c r="DC25" s="20" t="s">
        <v>18</v>
      </c>
      <c r="DD25" s="68">
        <v>2</v>
      </c>
      <c r="DE25" s="63" t="s">
        <v>206</v>
      </c>
      <c r="DF25" s="17">
        <v>21</v>
      </c>
      <c r="DG25" s="21" t="s">
        <v>82</v>
      </c>
      <c r="DH25" s="21" t="s">
        <v>200</v>
      </c>
      <c r="DI25" s="21">
        <v>1</v>
      </c>
      <c r="DJ25" s="19">
        <f>IF(ISBLANK(DG25),0,IF(ISERROR(VLOOKUP(DG25,Menu!$A$3:$L$5000,10,FALSE)),0,IF(DH25="M",VLOOKUP(DG25,Menu!$A$3:$L$57,10,FALSE)*DI25,VLOOKUP(DG25,Menu!$A$3:$L$57,12,FALSE)*DI25)))</f>
        <v>18000</v>
      </c>
      <c r="DK25" s="19">
        <f>-IF(ISBLANK(DL25),0,IF(ISERROR(VLOOKUP(DL25,MaKhuyenMai!$B$4:$H$5001,7,FALSE)),0,IF(AND(VLOOKUP(DL25,MaKhuyenMai!$B$4:$K$5001,8,FALSE)&lt;=$F$24,VLOOKUP(DL25,MaKhuyenMai!$B$4:$L$18,3,FALSE)="x",VLOOKUP(DL25,MaKhuyenMai!$B$4:$L$18,11,FALSE)="x"),VLOOKUP(DL25,MaKhuyenMai!$B$4:$H$5001,7,FALSE)*DJ25,0)))</f>
        <v>-1800</v>
      </c>
      <c r="DL25" s="20" t="s">
        <v>18</v>
      </c>
      <c r="DM25" s="68">
        <v>2</v>
      </c>
      <c r="DN25" s="63" t="s">
        <v>206</v>
      </c>
      <c r="DO25" s="17">
        <v>21</v>
      </c>
      <c r="DP25" s="18" t="s">
        <v>98</v>
      </c>
      <c r="DQ25" s="18" t="s">
        <v>200</v>
      </c>
      <c r="DR25" s="18">
        <v>1</v>
      </c>
      <c r="DS25" s="19">
        <f>IF(ISBLANK(DP25),0,IF(ISERROR(VLOOKUP(DP25,Menu!$A$3:$L$5000,10,FALSE)),0,IF(DQ25="M",VLOOKUP(DP25,Menu!$A$3:$L$57,10,FALSE)*DR25,VLOOKUP(DP25,Menu!$A$3:$L$57,12,FALSE)*DR25)))</f>
        <v>15000</v>
      </c>
      <c r="DT25" s="19">
        <f>-IF(ISBLANK(DU25),0,IF(ISERROR(VLOOKUP(DU25,MaKhuyenMai!$B$4:$H$5001,7,FALSE)),0,IF(AND(VLOOKUP(DU25,MaKhuyenMai!$B$4:$K$5001,8,FALSE)&lt;=$F$24,VLOOKUP(DU25,MaKhuyenMai!$B$4:$L$18,3,FALSE)="x",VLOOKUP(DU25,MaKhuyenMai!$B$4:$L$18,11,FALSE)="x"),VLOOKUP(DU25,MaKhuyenMai!$B$4:$H$5001,7,FALSE)*DS25,0)))</f>
        <v>-1500</v>
      </c>
      <c r="DU25" s="20" t="s">
        <v>18</v>
      </c>
      <c r="DV25" s="68">
        <v>2</v>
      </c>
      <c r="DW25" s="63" t="s">
        <v>206</v>
      </c>
      <c r="DX25" s="17">
        <v>21</v>
      </c>
      <c r="DY25" s="18" t="s">
        <v>98</v>
      </c>
      <c r="DZ25" s="18" t="s">
        <v>200</v>
      </c>
      <c r="EA25" s="18">
        <v>1</v>
      </c>
      <c r="EB25" s="19">
        <f>IF(ISBLANK(DY25),0,IF(ISERROR(VLOOKUP(DY25,Menu!$A$3:$L$5000,10,FALSE)),0,IF(DZ25="M",VLOOKUP(DY25,Menu!$A$3:$L$57,10,FALSE)*EA25,VLOOKUP(DY25,Menu!$A$3:$L$57,12,FALSE)*EA25)))</f>
        <v>15000</v>
      </c>
      <c r="EC25" s="19">
        <f>-IF(ISBLANK(ED25),0,IF(ISERROR(VLOOKUP(ED25,MaKhuyenMai!$B$4:$H$5001,7,FALSE)),0,IF(AND(VLOOKUP(ED25,MaKhuyenMai!$B$4:$K$5001,8,FALSE)&lt;=$F$24,VLOOKUP(ED25,MaKhuyenMai!$B$4:$L$18,3,FALSE)="x",VLOOKUP(ED25,MaKhuyenMai!$B$4:$L$18,11,FALSE)="x"),VLOOKUP(ED25,MaKhuyenMai!$B$4:$H$5001,7,FALSE)*EB25,0)))</f>
        <v>-1500</v>
      </c>
      <c r="ED25" s="20" t="s">
        <v>18</v>
      </c>
      <c r="EE25" s="68">
        <v>2</v>
      </c>
      <c r="EF25" s="63" t="s">
        <v>206</v>
      </c>
      <c r="EG25" s="17">
        <v>21</v>
      </c>
      <c r="EH25" s="18" t="s">
        <v>98</v>
      </c>
      <c r="EI25" s="18" t="s">
        <v>200</v>
      </c>
      <c r="EJ25" s="18">
        <v>1</v>
      </c>
      <c r="EK25" s="19">
        <f>IF(ISBLANK(EH25),0,IF(ISERROR(VLOOKUP(EH25,Menu!$A$3:$L$5000,10,FALSE)),0,IF(EI25="M",VLOOKUP(EH25,Menu!$A$3:$L$57,10,FALSE)*EJ25,VLOOKUP(EH25,Menu!$A$3:$L$57,12,FALSE)*EJ25)))</f>
        <v>15000</v>
      </c>
      <c r="EL25" s="19">
        <f>-IF(ISBLANK(EM25),0,IF(ISERROR(VLOOKUP(EM25,MaKhuyenMai!$B$4:$H$5001,7,FALSE)),0,IF(AND(VLOOKUP(EM25,MaKhuyenMai!$B$4:$K$5001,8,FALSE)&lt;=$F$24,VLOOKUP(EM25,MaKhuyenMai!$B$4:$L$18,3,FALSE)="x",VLOOKUP(EM25,MaKhuyenMai!$B$4:$L$18,11,FALSE)="x"),VLOOKUP(EM25,MaKhuyenMai!$B$4:$H$5001,7,FALSE)*EK25,0)))</f>
        <v>-1500</v>
      </c>
      <c r="EM25" s="20" t="s">
        <v>18</v>
      </c>
      <c r="EN25" s="68">
        <v>2</v>
      </c>
      <c r="EO25" s="63" t="s">
        <v>206</v>
      </c>
      <c r="EP25" s="17">
        <v>21</v>
      </c>
      <c r="EQ25" s="21" t="s">
        <v>80</v>
      </c>
      <c r="ER25" s="21" t="s">
        <v>200</v>
      </c>
      <c r="ES25" s="21">
        <v>3</v>
      </c>
      <c r="ET25" s="19">
        <f>IF(ISBLANK(EQ25),0,IF(ISERROR(VLOOKUP(EQ25,Menu!$A$3:$L$5000,10,FALSE)),0,IF(ER25="M",VLOOKUP(EQ25,Menu!$A$3:$L$57,10,FALSE)*ES25,VLOOKUP(EQ25,Menu!$A$3:$L$57,12,FALSE)*ES25)))</f>
        <v>60000</v>
      </c>
      <c r="EU25" s="19">
        <f>-IF(ISBLANK(EV25),0,IF(ISERROR(VLOOKUP(EV25,MaKhuyenMai!$B$4:$H$5001,7,FALSE)),0,IF(AND(VLOOKUP(EV25,MaKhuyenMai!$B$4:$K$5001,8,FALSE)&lt;=$F$24,VLOOKUP(EV25,MaKhuyenMai!$B$4:$L$18,3,FALSE)="x",VLOOKUP(EV25,MaKhuyenMai!$B$4:$L$18,11,FALSE)="x"),VLOOKUP(EV25,MaKhuyenMai!$B$4:$H$5001,7,FALSE)*ET25,0)))</f>
        <v>-6000</v>
      </c>
      <c r="EV25" s="20" t="s">
        <v>18</v>
      </c>
      <c r="EW25" s="68">
        <v>4</v>
      </c>
      <c r="EX25" s="63" t="s">
        <v>206</v>
      </c>
      <c r="EY25" s="17">
        <v>21</v>
      </c>
      <c r="EZ25" s="18" t="s">
        <v>98</v>
      </c>
      <c r="FA25" s="18" t="s">
        <v>200</v>
      </c>
      <c r="FB25" s="18">
        <v>1</v>
      </c>
      <c r="FC25" s="19">
        <f>IF(ISBLANK(EZ25),0,IF(ISERROR(VLOOKUP(EZ25,Menu!$A$3:$L$5000,10,FALSE)),0,IF(FA25="M",VLOOKUP(EZ25,Menu!$A$3:$L$57,10,FALSE)*FB25,VLOOKUP(EZ25,Menu!$A$3:$L$57,12,FALSE)*FB25)))</f>
        <v>15000</v>
      </c>
      <c r="FD25" s="19">
        <f>-IF(ISBLANK(FE25),0,IF(ISERROR(VLOOKUP(FE25,MaKhuyenMai!$B$4:$H$5001,7,FALSE)),0,IF(AND(VLOOKUP(FE25,MaKhuyenMai!$B$4:$K$5001,8,FALSE)&lt;=$F$24,VLOOKUP(FE25,MaKhuyenMai!$B$4:$L$18,3,FALSE)="x",VLOOKUP(FE25,MaKhuyenMai!$B$4:$L$18,11,FALSE)="x"),VLOOKUP(FE25,MaKhuyenMai!$B$4:$H$5001,7,FALSE)*FC25,0)))</f>
        <v>-1500</v>
      </c>
      <c r="FE25" s="20" t="s">
        <v>18</v>
      </c>
      <c r="FF25" s="68">
        <v>2</v>
      </c>
      <c r="FG25" s="63" t="s">
        <v>206</v>
      </c>
      <c r="FH25" s="17">
        <v>21</v>
      </c>
      <c r="FI25" s="18" t="s">
        <v>98</v>
      </c>
      <c r="FJ25" s="18" t="s">
        <v>200</v>
      </c>
      <c r="FK25" s="18">
        <v>1</v>
      </c>
      <c r="FL25" s="19">
        <f>IF(ISBLANK(FI25),0,IF(ISERROR(VLOOKUP(FI25,Menu!$A$3:$L$5000,10,FALSE)),0,IF(FJ25="M",VLOOKUP(FI25,Menu!$A$3:$L$57,10,FALSE)*FK25,VLOOKUP(FI25,Menu!$A$3:$L$57,12,FALSE)*FK25)))</f>
        <v>15000</v>
      </c>
      <c r="FM25" s="19">
        <f>-IF(ISBLANK(FN25),0,IF(ISERROR(VLOOKUP(FN25,MaKhuyenMai!$B$4:$H$5001,7,FALSE)),0,IF(AND(VLOOKUP(FN25,MaKhuyenMai!$B$4:$K$5001,8,FALSE)&lt;=$F$24,VLOOKUP(FN25,MaKhuyenMai!$B$4:$L$18,3,FALSE)="x",VLOOKUP(FN25,MaKhuyenMai!$B$4:$L$18,11,FALSE)="x"),VLOOKUP(FN25,MaKhuyenMai!$B$4:$H$5001,7,FALSE)*FL25,0)))</f>
        <v>-1500</v>
      </c>
      <c r="FN25" s="20" t="s">
        <v>18</v>
      </c>
      <c r="FO25" s="68">
        <v>2</v>
      </c>
      <c r="FP25" s="63" t="s">
        <v>206</v>
      </c>
      <c r="FQ25" s="17">
        <v>21</v>
      </c>
      <c r="FR25" s="18" t="s">
        <v>98</v>
      </c>
      <c r="FS25" s="18" t="s">
        <v>200</v>
      </c>
      <c r="FT25" s="18">
        <v>1</v>
      </c>
      <c r="FU25" s="19">
        <f>IF(ISBLANK(FR25),0,IF(ISERROR(VLOOKUP(FR25,Menu!$A$3:$L$5000,10,FALSE)),0,IF(FS25="M",VLOOKUP(FR25,Menu!$A$3:$L$57,10,FALSE)*FT25,VLOOKUP(FR25,Menu!$A$3:$L$57,12,FALSE)*FT25)))</f>
        <v>15000</v>
      </c>
      <c r="FV25" s="19">
        <f>-IF(ISBLANK(FW25),0,IF(ISERROR(VLOOKUP(FW25,MaKhuyenMai!$B$4:$H$5001,7,FALSE)),0,IF(AND(VLOOKUP(FW25,MaKhuyenMai!$B$4:$K$5001,8,FALSE)&lt;=$F$24,VLOOKUP(FW25,MaKhuyenMai!$B$4:$L$18,3,FALSE)="x",VLOOKUP(FW25,MaKhuyenMai!$B$4:$L$18,11,FALSE)="x"),VLOOKUP(FW25,MaKhuyenMai!$B$4:$H$5001,7,FALSE)*FU25,0)))</f>
        <v>-1500</v>
      </c>
      <c r="FW25" s="20" t="s">
        <v>18</v>
      </c>
      <c r="FX25" s="68">
        <v>2</v>
      </c>
      <c r="FY25" s="63" t="s">
        <v>206</v>
      </c>
      <c r="FZ25" s="17">
        <v>21</v>
      </c>
      <c r="GA25" s="18" t="s">
        <v>98</v>
      </c>
      <c r="GB25" s="18" t="s">
        <v>200</v>
      </c>
      <c r="GC25" s="18">
        <v>1</v>
      </c>
      <c r="GD25" s="19">
        <f>IF(ISBLANK(GA25),0,IF(ISERROR(VLOOKUP(GA25,Menu!$A$3:$L$5000,10,FALSE)),0,IF(GB25="M",VLOOKUP(GA25,Menu!$A$3:$L$57,10,FALSE)*GC25,VLOOKUP(GA25,Menu!$A$3:$L$57,12,FALSE)*GC25)))</f>
        <v>15000</v>
      </c>
      <c r="GE25" s="19">
        <f>-IF(ISBLANK(GF25),0,IF(ISERROR(VLOOKUP(GF25,MaKhuyenMai!$B$4:$H$5001,7,FALSE)),0,IF(AND(VLOOKUP(GF25,MaKhuyenMai!$B$4:$K$5001,8,FALSE)&lt;=$F$24,VLOOKUP(GF25,MaKhuyenMai!$B$4:$L$18,3,FALSE)="x",VLOOKUP(GF25,MaKhuyenMai!$B$4:$L$18,11,FALSE)="x"),VLOOKUP(GF25,MaKhuyenMai!$B$4:$H$5001,7,FALSE)*GD25,0)))</f>
        <v>-1500</v>
      </c>
      <c r="GF25" s="20" t="s">
        <v>18</v>
      </c>
      <c r="GG25" s="68">
        <v>2</v>
      </c>
      <c r="GH25" s="63" t="s">
        <v>206</v>
      </c>
      <c r="GI25" s="17">
        <v>21</v>
      </c>
      <c r="GJ25" s="18" t="s">
        <v>98</v>
      </c>
      <c r="GK25" s="18" t="s">
        <v>200</v>
      </c>
      <c r="GL25" s="18">
        <v>1</v>
      </c>
      <c r="GM25" s="19">
        <f>IF(ISBLANK(GJ25),0,IF(ISERROR(VLOOKUP(GJ25,Menu!$A$3:$L$5000,10,FALSE)),0,IF(GK25="M",VLOOKUP(GJ25,Menu!$A$3:$L$57,10,FALSE)*GL25,VLOOKUP(GJ25,Menu!$A$3:$L$57,12,FALSE)*GL25)))</f>
        <v>15000</v>
      </c>
      <c r="GN25" s="19">
        <f>-IF(ISBLANK(GO25),0,IF(ISERROR(VLOOKUP(GO25,MaKhuyenMai!$B$4:$H$5001,7,FALSE)),0,IF(AND(VLOOKUP(GO25,MaKhuyenMai!$B$4:$K$5001,8,FALSE)&lt;=$F$24,VLOOKUP(GO25,MaKhuyenMai!$B$4:$L$18,3,FALSE)="x",VLOOKUP(GO25,MaKhuyenMai!$B$4:$L$18,11,FALSE)="x"),VLOOKUP(GO25,MaKhuyenMai!$B$4:$H$5001,7,FALSE)*GM25,0)))</f>
        <v>-1500</v>
      </c>
      <c r="GO25" s="20" t="s">
        <v>18</v>
      </c>
      <c r="GP25" s="68">
        <v>2</v>
      </c>
      <c r="GQ25" s="63" t="s">
        <v>206</v>
      </c>
      <c r="GR25" s="17">
        <v>21</v>
      </c>
      <c r="GS25" s="18" t="s">
        <v>98</v>
      </c>
      <c r="GT25" s="18" t="s">
        <v>200</v>
      </c>
      <c r="GU25" s="18">
        <v>1</v>
      </c>
      <c r="GV25" s="19">
        <f>IF(ISBLANK(GS25),0,IF(ISERROR(VLOOKUP(GS25,Menu!$A$3:$L$5000,10,FALSE)),0,IF(GT25="M",VLOOKUP(GS25,Menu!$A$3:$L$57,10,FALSE)*GU25,VLOOKUP(GS25,Menu!$A$3:$L$57,12,FALSE)*GU25)))</f>
        <v>15000</v>
      </c>
      <c r="GW25" s="19">
        <f>-IF(ISBLANK(GX25),0,IF(ISERROR(VLOOKUP(GX25,MaKhuyenMai!$B$4:$H$5001,7,FALSE)),0,IF(AND(VLOOKUP(GX25,MaKhuyenMai!$B$4:$K$5001,8,FALSE)&lt;=$F$24,VLOOKUP(GX25,MaKhuyenMai!$B$4:$L$18,3,FALSE)="x",VLOOKUP(GX25,MaKhuyenMai!$B$4:$L$18,11,FALSE)="x"),VLOOKUP(GX25,MaKhuyenMai!$B$4:$H$5001,7,FALSE)*GV25,0)))</f>
        <v>-1500</v>
      </c>
      <c r="GX25" s="20" t="s">
        <v>18</v>
      </c>
      <c r="GY25" s="68">
        <v>2</v>
      </c>
      <c r="GZ25" s="63" t="s">
        <v>206</v>
      </c>
      <c r="HA25" s="17">
        <v>21</v>
      </c>
      <c r="HB25" s="18" t="s">
        <v>98</v>
      </c>
      <c r="HC25" s="18" t="s">
        <v>200</v>
      </c>
      <c r="HD25" s="18">
        <v>1</v>
      </c>
      <c r="HE25" s="19">
        <f>IF(ISBLANK(HB25),0,IF(ISERROR(VLOOKUP(HB25,Menu!$A$3:$L$5000,10,FALSE)),0,IF(HC25="M",VLOOKUP(HB25,Menu!$A$3:$L$57,10,FALSE)*HD25,VLOOKUP(HB25,Menu!$A$3:$L$57,12,FALSE)*HD25)))</f>
        <v>15000</v>
      </c>
      <c r="HF25" s="19">
        <f>-IF(ISBLANK(HG25),0,IF(ISERROR(VLOOKUP(HG25,MaKhuyenMai!$B$4:$H$5001,7,FALSE)),0,IF(AND(VLOOKUP(HG25,MaKhuyenMai!$B$4:$K$5001,8,FALSE)&lt;=$F$24,VLOOKUP(HG25,MaKhuyenMai!$B$4:$L$18,3,FALSE)="x",VLOOKUP(HG25,MaKhuyenMai!$B$4:$L$18,11,FALSE)="x"),VLOOKUP(HG25,MaKhuyenMai!$B$4:$H$5001,7,FALSE)*HE25,0)))</f>
        <v>-1500</v>
      </c>
      <c r="HG25" s="20" t="s">
        <v>18</v>
      </c>
      <c r="HH25" s="68">
        <v>2</v>
      </c>
      <c r="HI25" s="63" t="s">
        <v>206</v>
      </c>
      <c r="HJ25" s="17">
        <v>21</v>
      </c>
      <c r="HK25" s="18" t="s">
        <v>98</v>
      </c>
      <c r="HL25" s="18" t="s">
        <v>200</v>
      </c>
      <c r="HM25" s="18">
        <v>1</v>
      </c>
      <c r="HN25" s="19">
        <f>IF(ISBLANK(HK25),0,IF(ISERROR(VLOOKUP(HK25,Menu!$A$3:$L$5000,10,FALSE)),0,IF(HL25="M",VLOOKUP(HK25,Menu!$A$3:$L$57,10,FALSE)*HM25,VLOOKUP(HK25,Menu!$A$3:$L$57,12,FALSE)*HM25)))</f>
        <v>15000</v>
      </c>
      <c r="HO25" s="19">
        <f>-IF(ISBLANK(HP25),0,IF(ISERROR(VLOOKUP(HP25,MaKhuyenMai!$B$4:$H$5001,7,FALSE)),0,IF(AND(VLOOKUP(HP25,MaKhuyenMai!$B$4:$K$5001,8,FALSE)&lt;=$F$24,VLOOKUP(HP25,MaKhuyenMai!$B$4:$L$18,3,FALSE)="x",VLOOKUP(HP25,MaKhuyenMai!$B$4:$L$18,11,FALSE)="x"),VLOOKUP(HP25,MaKhuyenMai!$B$4:$H$5001,7,FALSE)*HN25,0)))</f>
        <v>-1500</v>
      </c>
      <c r="HP25" s="20" t="s">
        <v>18</v>
      </c>
      <c r="HQ25" s="68">
        <v>2</v>
      </c>
      <c r="HR25" s="63" t="s">
        <v>206</v>
      </c>
      <c r="HS25" s="17">
        <v>21</v>
      </c>
      <c r="HT25" s="18" t="s">
        <v>98</v>
      </c>
      <c r="HU25" s="18" t="s">
        <v>200</v>
      </c>
      <c r="HV25" s="18">
        <v>1</v>
      </c>
      <c r="HW25" s="19">
        <f>IF(ISBLANK(HT25),0,IF(ISERROR(VLOOKUP(HT25,Menu!$A$3:$L$5000,10,FALSE)),0,IF(HU25="M",VLOOKUP(HT25,Menu!$A$3:$L$57,10,FALSE)*HV25,VLOOKUP(HT25,Menu!$A$3:$L$57,12,FALSE)*HV25)))</f>
        <v>15000</v>
      </c>
      <c r="HX25" s="19">
        <f>-IF(ISBLANK(HY25),0,IF(ISERROR(VLOOKUP(HY25,MaKhuyenMai!$B$4:$H$5001,7,FALSE)),0,IF(AND(VLOOKUP(HY25,MaKhuyenMai!$B$4:$K$5001,8,FALSE)&lt;=$F$24,VLOOKUP(HY25,MaKhuyenMai!$B$4:$L$18,3,FALSE)="x",VLOOKUP(HY25,MaKhuyenMai!$B$4:$L$18,11,FALSE)="x"),VLOOKUP(HY25,MaKhuyenMai!$B$4:$H$5001,7,FALSE)*HW25,0)))</f>
        <v>-1500</v>
      </c>
      <c r="HY25" s="20" t="s">
        <v>18</v>
      </c>
      <c r="HZ25" s="68">
        <v>2</v>
      </c>
      <c r="IA25" s="63" t="s">
        <v>206</v>
      </c>
      <c r="IB25" s="17">
        <v>21</v>
      </c>
      <c r="IC25" s="18" t="s">
        <v>98</v>
      </c>
      <c r="ID25" s="18" t="s">
        <v>200</v>
      </c>
      <c r="IE25" s="18">
        <v>1</v>
      </c>
      <c r="IF25" s="19">
        <f>IF(ISBLANK(IC25),0,IF(ISERROR(VLOOKUP(IC25,Menu!$A$3:$L$5000,10,FALSE)),0,IF(ID25="M",VLOOKUP(IC25,Menu!$A$3:$L$57,10,FALSE)*IE25,VLOOKUP(IC25,Menu!$A$3:$L$57,12,FALSE)*IE25)))</f>
        <v>15000</v>
      </c>
      <c r="IG25" s="19">
        <f>-IF(ISBLANK(IH25),0,IF(ISERROR(VLOOKUP(IH25,MaKhuyenMai!$B$4:$H$5001,7,FALSE)),0,IF(AND(VLOOKUP(IH25,MaKhuyenMai!$B$4:$K$5001,8,FALSE)&lt;=$F$24,VLOOKUP(IH25,MaKhuyenMai!$B$4:$L$18,3,FALSE)="x",VLOOKUP(IH25,MaKhuyenMai!$B$4:$L$18,11,FALSE)="x"),VLOOKUP(IH25,MaKhuyenMai!$B$4:$H$5001,7,FALSE)*IF25,0)))</f>
        <v>-1500</v>
      </c>
      <c r="IH25" s="20" t="s">
        <v>18</v>
      </c>
      <c r="II25" s="68">
        <v>1</v>
      </c>
      <c r="IJ25" s="63" t="s">
        <v>206</v>
      </c>
      <c r="IK25" s="17">
        <v>21</v>
      </c>
      <c r="IL25" s="18" t="s">
        <v>98</v>
      </c>
      <c r="IM25" s="18" t="s">
        <v>200</v>
      </c>
      <c r="IN25" s="18">
        <v>1</v>
      </c>
      <c r="IO25" s="19">
        <f>IF(ISBLANK(IL25),0,IF(ISERROR(VLOOKUP(IL25,Menu!$A$3:$L$5000,10,FALSE)),0,IF(IM25="M",VLOOKUP(IL25,Menu!$A$3:$L$57,10,FALSE)*IN25,VLOOKUP(IL25,Menu!$A$3:$L$57,12,FALSE)*IN25)))</f>
        <v>15000</v>
      </c>
      <c r="IP25" s="19">
        <f>-IF(ISBLANK(IQ25),0,IF(ISERROR(VLOOKUP(IQ25,MaKhuyenMai!$B$4:$H$5001,7,FALSE)),0,IF(AND(VLOOKUP(IQ25,MaKhuyenMai!$B$4:$K$5001,8,FALSE)&lt;=$F$24,VLOOKUP(IQ25,MaKhuyenMai!$B$4:$L$18,3,FALSE)="x",VLOOKUP(IQ25,MaKhuyenMai!$B$4:$L$18,11,FALSE)="x"),VLOOKUP(IQ25,MaKhuyenMai!$B$4:$H$5001,7,FALSE)*IO25,0)))</f>
        <v>-1500</v>
      </c>
      <c r="IQ25" s="20" t="s">
        <v>18</v>
      </c>
      <c r="IR25" s="68">
        <v>2</v>
      </c>
      <c r="IS25" s="63" t="s">
        <v>206</v>
      </c>
      <c r="IT25" s="17">
        <v>21</v>
      </c>
      <c r="IU25" s="18" t="s">
        <v>98</v>
      </c>
      <c r="IV25" s="18" t="s">
        <v>200</v>
      </c>
    </row>
    <row r="26" spans="1:256">
      <c r="A26" s="16"/>
      <c r="B26" s="16">
        <v>22</v>
      </c>
      <c r="C26" s="21" t="s">
        <v>67</v>
      </c>
      <c r="D26" s="21" t="s">
        <v>200</v>
      </c>
      <c r="E26" s="21">
        <v>1</v>
      </c>
      <c r="F26" s="19">
        <f>IF(ISBLANK(C26),0,IF(ISERROR(VLOOKUP(C26,Menu!$A$3:$L$5000,10,FALSE)),0,IF(D26="M",VLOOKUP(C26,Menu!$A$3:$L$57,10,FALSE)*E26,VLOOKUP(C26,Menu!$A$3:$L$57,12,FALSE)*E26)))</f>
        <v>38000</v>
      </c>
      <c r="G26" s="19">
        <f>-IF(ISBLANK(H26),0,IF(ISERROR(VLOOKUP(H26,MaKhuyenMai!$B$4:$H$5001,7,FALSE)),0,IF(AND(VLOOKUP(H26,MaKhuyenMai!$B$4:$K$5001,8,FALSE)&lt;=$F$24,VLOOKUP(H26,MaKhuyenMai!$B$4:$L$18,3,FALSE)="x",VLOOKUP(H26,MaKhuyenMai!$B$4:$L$18,11,FALSE)="x"),VLOOKUP(H26,MaKhuyenMai!$B$4:$H$5001,7,FALSE)*F26,0)))</f>
        <v>-3800</v>
      </c>
      <c r="H26" s="20" t="s">
        <v>18</v>
      </c>
      <c r="I26" s="68"/>
      <c r="J26" s="16"/>
      <c r="K26" s="16">
        <v>22</v>
      </c>
      <c r="L26" s="18" t="s">
        <v>98</v>
      </c>
      <c r="M26" s="18" t="s">
        <v>200</v>
      </c>
      <c r="N26" s="18">
        <v>1</v>
      </c>
      <c r="O26" s="19">
        <f>IF(ISBLANK(L26),0,IF(ISERROR(VLOOKUP(L26,Menu!$A$3:$L$5000,10,FALSE)),0,IF(M26="M",VLOOKUP(L26,Menu!$A$3:$L$57,10,FALSE)*N26,VLOOKUP(L26,Menu!$A$3:$L$57,12,FALSE)*N26)))</f>
        <v>15000</v>
      </c>
      <c r="P26" s="19">
        <f>-IF(ISBLANK(Q26),0,IF(ISERROR(VLOOKUP(Q26,MaKhuyenMai!$B$4:$H$5001,7,FALSE)),0,IF(AND(VLOOKUP(Q26,MaKhuyenMai!$B$4:$K$5001,8,FALSE)&lt;=$F$24,VLOOKUP(Q26,MaKhuyenMai!$B$4:$L$18,3,FALSE)="x",VLOOKUP(Q26,MaKhuyenMai!$B$4:$L$18,11,FALSE)="x"),VLOOKUP(Q26,MaKhuyenMai!$B$4:$H$5001,7,FALSE)*O26,0)))</f>
        <v>-1500</v>
      </c>
      <c r="Q26" s="20" t="s">
        <v>18</v>
      </c>
      <c r="R26" s="68"/>
      <c r="S26" s="16"/>
      <c r="T26" s="16">
        <v>22</v>
      </c>
      <c r="U26" s="21" t="s">
        <v>82</v>
      </c>
      <c r="V26" s="21" t="s">
        <v>200</v>
      </c>
      <c r="W26" s="21">
        <v>1</v>
      </c>
      <c r="X26" s="19">
        <f>IF(ISBLANK(U26),0,IF(ISERROR(VLOOKUP(U26,Menu!$A$3:$L$5000,10,FALSE)),0,IF(V26="M",VLOOKUP(U26,Menu!$A$3:$L$57,10,FALSE)*W26,VLOOKUP(U26,Menu!$A$3:$L$57,12,FALSE)*W26)))</f>
        <v>18000</v>
      </c>
      <c r="Y26" s="19">
        <f>-IF(ISBLANK(Z26),0,IF(ISERROR(VLOOKUP(Z26,MaKhuyenMai!$B$4:$H$5001,7,FALSE)),0,IF(AND(VLOOKUP(Z26,MaKhuyenMai!$B$4:$K$5001,8,FALSE)&lt;=$F$24,VLOOKUP(Z26,MaKhuyenMai!$B$4:$L$18,3,FALSE)="x",VLOOKUP(Z26,MaKhuyenMai!$B$4:$L$18,11,FALSE)="x"),VLOOKUP(Z26,MaKhuyenMai!$B$4:$H$5001,7,FALSE)*X26,0)))</f>
        <v>-1800</v>
      </c>
      <c r="Z26" s="20" t="s">
        <v>18</v>
      </c>
      <c r="AA26" s="68"/>
      <c r="AC26" s="16">
        <v>22</v>
      </c>
      <c r="AD26" s="21" t="s">
        <v>82</v>
      </c>
      <c r="AE26" s="21" t="s">
        <v>200</v>
      </c>
      <c r="AF26" s="21">
        <v>1</v>
      </c>
      <c r="AG26" s="19">
        <f>IF(ISBLANK(AD26),0,IF(ISERROR(VLOOKUP(AD26,Menu!$A$3:$L$5000,10,FALSE)),0,IF(AE26="M",VLOOKUP(AD26,Menu!$A$3:$L$57,10,FALSE)*AF26,VLOOKUP(AD26,Menu!$A$3:$L$57,12,FALSE)*AF26)))</f>
        <v>18000</v>
      </c>
      <c r="AH26" s="19">
        <f>-IF(ISBLANK(AI26),0,IF(ISERROR(VLOOKUP(AI26,MaKhuyenMai!$B$4:$H$5001,7,FALSE)),0,IF(AND(VLOOKUP(AI26,MaKhuyenMai!$B$4:$K$5001,8,FALSE)&lt;=$F$24,VLOOKUP(AI26,MaKhuyenMai!$B$4:$L$18,3,FALSE)="x",VLOOKUP(AI26,MaKhuyenMai!$B$4:$L$18,11,FALSE)="x"),VLOOKUP(AI26,MaKhuyenMai!$B$4:$H$5001,7,FALSE)*AG26,0)))</f>
        <v>-1800</v>
      </c>
      <c r="AI26" s="20" t="s">
        <v>18</v>
      </c>
      <c r="AJ26" s="68"/>
      <c r="AK26" s="16"/>
      <c r="AL26" s="16">
        <v>22</v>
      </c>
      <c r="AM26" s="21" t="s">
        <v>82</v>
      </c>
      <c r="AN26" s="21" t="s">
        <v>200</v>
      </c>
      <c r="AO26" s="21">
        <v>1</v>
      </c>
      <c r="AP26" s="19">
        <f>IF(ISBLANK(AM26),0,IF(ISERROR(VLOOKUP(AM26,Menu!$A$3:$L$5000,10,FALSE)),0,IF(AN26="M",VLOOKUP(AM26,Menu!$A$3:$L$57,10,FALSE)*AO26,VLOOKUP(AM26,Menu!$A$3:$L$57,12,FALSE)*AO26)))</f>
        <v>18000</v>
      </c>
      <c r="AQ26" s="19">
        <f>-IF(ISBLANK(AR26),0,IF(ISERROR(VLOOKUP(AR26,MaKhuyenMai!$B$4:$H$5001,7,FALSE)),0,IF(AND(VLOOKUP(AR26,MaKhuyenMai!$B$4:$K$5001,8,FALSE)&lt;=$F$24,VLOOKUP(AR26,MaKhuyenMai!$B$4:$L$18,3,FALSE)="x",VLOOKUP(AR26,MaKhuyenMai!$B$4:$L$18,11,FALSE)="x"),VLOOKUP(AR26,MaKhuyenMai!$B$4:$H$5001,7,FALSE)*AP26,0)))</f>
        <v>-1800</v>
      </c>
      <c r="AR26" s="20" t="s">
        <v>18</v>
      </c>
      <c r="AS26" s="68"/>
      <c r="AT26" s="16"/>
      <c r="AU26" s="16">
        <v>22</v>
      </c>
      <c r="AV26" s="21" t="s">
        <v>82</v>
      </c>
      <c r="AW26" s="21" t="s">
        <v>200</v>
      </c>
      <c r="AX26" s="21">
        <v>1</v>
      </c>
      <c r="AY26" s="19">
        <f>IF(ISBLANK(AV26),0,IF(ISERROR(VLOOKUP(AV26,Menu!$A$3:$L$5000,10,FALSE)),0,IF(AW26="M",VLOOKUP(AV26,Menu!$A$3:$L$57,10,FALSE)*AX26,VLOOKUP(AV26,Menu!$A$3:$L$57,12,FALSE)*AX26)))</f>
        <v>18000</v>
      </c>
      <c r="AZ26" s="19">
        <f>-IF(ISBLANK(BA26),0,IF(ISERROR(VLOOKUP(BA26,MaKhuyenMai!$B$4:$H$5001,7,FALSE)),0,IF(AND(VLOOKUP(BA26,MaKhuyenMai!$B$4:$K$5001,8,FALSE)&lt;=$F$24,VLOOKUP(BA26,MaKhuyenMai!$B$4:$L$18,3,FALSE)="x",VLOOKUP(BA26,MaKhuyenMai!$B$4:$L$18,11,FALSE)="x"),VLOOKUP(BA26,MaKhuyenMai!$B$4:$H$5001,7,FALSE)*AY26,0)))</f>
        <v>-1800</v>
      </c>
      <c r="BA26" s="20" t="s">
        <v>18</v>
      </c>
      <c r="BB26" s="68"/>
      <c r="BC26" s="16"/>
      <c r="BD26" s="16">
        <v>22</v>
      </c>
      <c r="BE26" s="21" t="s">
        <v>80</v>
      </c>
      <c r="BF26" s="21" t="s">
        <v>200</v>
      </c>
      <c r="BG26" s="21">
        <v>1</v>
      </c>
      <c r="BH26" s="19">
        <f>IF(ISBLANK(BE26),0,IF(ISERROR(VLOOKUP(BE26,Menu!$A$3:$L$5000,10,FALSE)),0,IF(BF26="M",VLOOKUP(BE26,Menu!$A$3:$L$57,10,FALSE)*BG26,VLOOKUP(BE26,Menu!$A$3:$L$57,12,FALSE)*BG26)))</f>
        <v>20000</v>
      </c>
      <c r="BI26" s="19">
        <f>-IF(ISBLANK(BJ26),0,IF(ISERROR(VLOOKUP(BJ26,MaKhuyenMai!$B$4:$H$5001,7,FALSE)),0,IF(AND(VLOOKUP(BJ26,MaKhuyenMai!$B$4:$K$5001,8,FALSE)&lt;=$F$24,VLOOKUP(BJ26,MaKhuyenMai!$B$4:$L$18,3,FALSE)="x",VLOOKUP(BJ26,MaKhuyenMai!$B$4:$L$18,11,FALSE)="x"),VLOOKUP(BJ26,MaKhuyenMai!$B$4:$H$5001,7,FALSE)*BH26,0)))</f>
        <v>0</v>
      </c>
      <c r="BJ26" s="20"/>
      <c r="BK26" s="68"/>
      <c r="BL26" s="16"/>
      <c r="BM26" s="16">
        <v>22</v>
      </c>
      <c r="BN26" s="21" t="s">
        <v>82</v>
      </c>
      <c r="BO26" s="21" t="s">
        <v>200</v>
      </c>
      <c r="BP26" s="21">
        <v>1</v>
      </c>
      <c r="BQ26" s="19">
        <f>IF(ISBLANK(BN26),0,IF(ISERROR(VLOOKUP(BN26,Menu!$A$3:$L$5000,10,FALSE)),0,IF(BO26="M",VLOOKUP(BN26,Menu!$A$3:$L$57,10,FALSE)*BP26,VLOOKUP(BN26,Menu!$A$3:$L$57,12,FALSE)*BP26)))</f>
        <v>18000</v>
      </c>
      <c r="BR26" s="19">
        <f>-IF(ISBLANK(BS26),0,IF(ISERROR(VLOOKUP(BS26,MaKhuyenMai!$B$4:$H$5001,7,FALSE)),0,IF(AND(VLOOKUP(BS26,MaKhuyenMai!$B$4:$K$5001,8,FALSE)&lt;=$F$24,VLOOKUP(BS26,MaKhuyenMai!$B$4:$L$18,3,FALSE)="x",VLOOKUP(BS26,MaKhuyenMai!$B$4:$L$18,11,FALSE)="x"),VLOOKUP(BS26,MaKhuyenMai!$B$4:$H$5001,7,FALSE)*BQ26,0)))</f>
        <v>-1800</v>
      </c>
      <c r="BS26" s="20" t="s">
        <v>18</v>
      </c>
      <c r="BT26" s="68"/>
      <c r="BU26" s="16"/>
      <c r="BV26" s="16">
        <v>22</v>
      </c>
      <c r="BW26" s="21" t="s">
        <v>82</v>
      </c>
      <c r="BX26" s="21" t="s">
        <v>200</v>
      </c>
      <c r="BY26" s="21">
        <v>1</v>
      </c>
      <c r="BZ26" s="19">
        <f>IF(ISBLANK(BW26),0,IF(ISERROR(VLOOKUP(BW26,Menu!$A$3:$L$5000,10,FALSE)),0,IF(BX26="M",VLOOKUP(BW26,Menu!$A$3:$L$57,10,FALSE)*BY26,VLOOKUP(BW26,Menu!$A$3:$L$57,12,FALSE)*BY26)))</f>
        <v>18000</v>
      </c>
      <c r="CA26" s="19">
        <f>-IF(ISBLANK(CB26),0,IF(ISERROR(VLOOKUP(CB26,MaKhuyenMai!$B$4:$H$5001,7,FALSE)),0,IF(AND(VLOOKUP(CB26,MaKhuyenMai!$B$4:$K$5001,8,FALSE)&lt;=$F$24,VLOOKUP(CB26,MaKhuyenMai!$B$4:$L$18,3,FALSE)="x",VLOOKUP(CB26,MaKhuyenMai!$B$4:$L$18,11,FALSE)="x"),VLOOKUP(CB26,MaKhuyenMai!$B$4:$H$5001,7,FALSE)*BZ26,0)))</f>
        <v>-1800</v>
      </c>
      <c r="CB26" s="20" t="s">
        <v>18</v>
      </c>
      <c r="CC26" s="68"/>
      <c r="CD26" s="16"/>
      <c r="CE26" s="16">
        <v>22</v>
      </c>
      <c r="CF26" s="21" t="s">
        <v>82</v>
      </c>
      <c r="CG26" s="21" t="s">
        <v>200</v>
      </c>
      <c r="CH26" s="21">
        <v>1</v>
      </c>
      <c r="CI26" s="19">
        <f>IF(ISBLANK(CF26),0,IF(ISERROR(VLOOKUP(CF26,Menu!$A$3:$L$5000,10,FALSE)),0,IF(CG26="M",VLOOKUP(CF26,Menu!$A$3:$L$57,10,FALSE)*CH26,VLOOKUP(CF26,Menu!$A$3:$L$57,12,FALSE)*CH26)))</f>
        <v>18000</v>
      </c>
      <c r="CJ26" s="19">
        <f>-IF(ISBLANK(CK26),0,IF(ISERROR(VLOOKUP(CK26,MaKhuyenMai!$B$4:$H$5001,7,FALSE)),0,IF(AND(VLOOKUP(CK26,MaKhuyenMai!$B$4:$K$5001,8,FALSE)&lt;=$F$24,VLOOKUP(CK26,MaKhuyenMai!$B$4:$L$18,3,FALSE)="x",VLOOKUP(CK26,MaKhuyenMai!$B$4:$L$18,11,FALSE)="x"),VLOOKUP(CK26,MaKhuyenMai!$B$4:$H$5001,7,FALSE)*CI26,0)))</f>
        <v>-1800</v>
      </c>
      <c r="CK26" s="20" t="s">
        <v>18</v>
      </c>
      <c r="CL26" s="68"/>
      <c r="CM26" s="16"/>
      <c r="CN26" s="16">
        <v>22</v>
      </c>
      <c r="CO26" s="21" t="s">
        <v>82</v>
      </c>
      <c r="CP26" s="21" t="s">
        <v>200</v>
      </c>
      <c r="CQ26" s="21">
        <v>1</v>
      </c>
      <c r="CR26" s="19">
        <f>IF(ISBLANK(CO26),0,IF(ISERROR(VLOOKUP(CO26,Menu!$A$3:$L$5000,10,FALSE)),0,IF(CP26="M",VLOOKUP(CO26,Menu!$A$3:$L$57,10,FALSE)*CQ26,VLOOKUP(CO26,Menu!$A$3:$L$57,12,FALSE)*CQ26)))</f>
        <v>18000</v>
      </c>
      <c r="CS26" s="19">
        <f>-IF(ISBLANK(CT26),0,IF(ISERROR(VLOOKUP(CT26,MaKhuyenMai!$B$4:$H$5001,7,FALSE)),0,IF(AND(VLOOKUP(CT26,MaKhuyenMai!$B$4:$K$5001,8,FALSE)&lt;=$F$24,VLOOKUP(CT26,MaKhuyenMai!$B$4:$L$18,3,FALSE)="x",VLOOKUP(CT26,MaKhuyenMai!$B$4:$L$18,11,FALSE)="x"),VLOOKUP(CT26,MaKhuyenMai!$B$4:$H$5001,7,FALSE)*CR26,0)))</f>
        <v>-1800</v>
      </c>
      <c r="CT26" s="20" t="s">
        <v>18</v>
      </c>
      <c r="CU26" s="68"/>
      <c r="CV26" s="16"/>
      <c r="CW26" s="16">
        <v>22</v>
      </c>
      <c r="CX26" s="21" t="s">
        <v>82</v>
      </c>
      <c r="CY26" s="21" t="s">
        <v>200</v>
      </c>
      <c r="CZ26" s="21">
        <v>1</v>
      </c>
      <c r="DA26" s="19">
        <f>IF(ISBLANK(CX26),0,IF(ISERROR(VLOOKUP(CX26,Menu!$A$3:$L$5000,10,FALSE)),0,IF(CY26="M",VLOOKUP(CX26,Menu!$A$3:$L$57,10,FALSE)*CZ26,VLOOKUP(CX26,Menu!$A$3:$L$57,12,FALSE)*CZ26)))</f>
        <v>18000</v>
      </c>
      <c r="DB26" s="19">
        <f>-IF(ISBLANK(DC26),0,IF(ISERROR(VLOOKUP(DC26,MaKhuyenMai!$B$4:$H$5001,7,FALSE)),0,IF(AND(VLOOKUP(DC26,MaKhuyenMai!$B$4:$K$5001,8,FALSE)&lt;=$F$24,VLOOKUP(DC26,MaKhuyenMai!$B$4:$L$18,3,FALSE)="x",VLOOKUP(DC26,MaKhuyenMai!$B$4:$L$18,11,FALSE)="x"),VLOOKUP(DC26,MaKhuyenMai!$B$4:$H$5001,7,FALSE)*DA26,0)))</f>
        <v>-1800</v>
      </c>
      <c r="DC26" s="20" t="s">
        <v>18</v>
      </c>
      <c r="DD26" s="68"/>
      <c r="DE26" s="16"/>
      <c r="DF26" s="16">
        <v>22</v>
      </c>
      <c r="DG26" s="18" t="s">
        <v>98</v>
      </c>
      <c r="DH26" s="18" t="s">
        <v>200</v>
      </c>
      <c r="DI26" s="18">
        <v>1</v>
      </c>
      <c r="DJ26" s="19">
        <f>IF(ISBLANK(DG26),0,IF(ISERROR(VLOOKUP(DG26,Menu!$A$3:$L$5000,10,FALSE)),0,IF(DH26="M",VLOOKUP(DG26,Menu!$A$3:$L$57,10,FALSE)*DI26,VLOOKUP(DG26,Menu!$A$3:$L$57,12,FALSE)*DI26)))</f>
        <v>15000</v>
      </c>
      <c r="DK26" s="19">
        <f>-IF(ISBLANK(DL26),0,IF(ISERROR(VLOOKUP(DL26,MaKhuyenMai!$B$4:$H$5001,7,FALSE)),0,IF(AND(VLOOKUP(DL26,MaKhuyenMai!$B$4:$K$5001,8,FALSE)&lt;=$F$24,VLOOKUP(DL26,MaKhuyenMai!$B$4:$L$18,3,FALSE)="x",VLOOKUP(DL26,MaKhuyenMai!$B$4:$L$18,11,FALSE)="x"),VLOOKUP(DL26,MaKhuyenMai!$B$4:$H$5001,7,FALSE)*DJ26,0)))</f>
        <v>-1500</v>
      </c>
      <c r="DL26" s="20" t="s">
        <v>18</v>
      </c>
      <c r="DM26" s="68"/>
      <c r="DN26" s="16"/>
      <c r="DO26" s="16">
        <v>22</v>
      </c>
      <c r="DP26" s="21" t="s">
        <v>82</v>
      </c>
      <c r="DQ26" s="21" t="s">
        <v>200</v>
      </c>
      <c r="DR26" s="21">
        <v>1</v>
      </c>
      <c r="DS26" s="19">
        <f>IF(ISBLANK(DP26),0,IF(ISERROR(VLOOKUP(DP26,Menu!$A$3:$L$5000,10,FALSE)),0,IF(DQ26="M",VLOOKUP(DP26,Menu!$A$3:$L$57,10,FALSE)*DR26,VLOOKUP(DP26,Menu!$A$3:$L$57,12,FALSE)*DR26)))</f>
        <v>18000</v>
      </c>
      <c r="DT26" s="19">
        <f>-IF(ISBLANK(DU26),0,IF(ISERROR(VLOOKUP(DU26,MaKhuyenMai!$B$4:$H$5001,7,FALSE)),0,IF(AND(VLOOKUP(DU26,MaKhuyenMai!$B$4:$K$5001,8,FALSE)&lt;=$F$24,VLOOKUP(DU26,MaKhuyenMai!$B$4:$L$18,3,FALSE)="x",VLOOKUP(DU26,MaKhuyenMai!$B$4:$L$18,11,FALSE)="x"),VLOOKUP(DU26,MaKhuyenMai!$B$4:$H$5001,7,FALSE)*DS26,0)))</f>
        <v>-1800</v>
      </c>
      <c r="DU26" s="20" t="s">
        <v>18</v>
      </c>
      <c r="DV26" s="68"/>
      <c r="DW26" s="16"/>
      <c r="DX26" s="16">
        <v>22</v>
      </c>
      <c r="DY26" s="21" t="s">
        <v>82</v>
      </c>
      <c r="DZ26" s="21" t="s">
        <v>200</v>
      </c>
      <c r="EA26" s="21">
        <v>1</v>
      </c>
      <c r="EB26" s="19">
        <f>IF(ISBLANK(DY26),0,IF(ISERROR(VLOOKUP(DY26,Menu!$A$3:$L$5000,10,FALSE)),0,IF(DZ26="M",VLOOKUP(DY26,Menu!$A$3:$L$57,10,FALSE)*EA26,VLOOKUP(DY26,Menu!$A$3:$L$57,12,FALSE)*EA26)))</f>
        <v>18000</v>
      </c>
      <c r="EC26" s="19">
        <f>-IF(ISBLANK(ED26),0,IF(ISERROR(VLOOKUP(ED26,MaKhuyenMai!$B$4:$H$5001,7,FALSE)),0,IF(AND(VLOOKUP(ED26,MaKhuyenMai!$B$4:$K$5001,8,FALSE)&lt;=$F$24,VLOOKUP(ED26,MaKhuyenMai!$B$4:$L$18,3,FALSE)="x",VLOOKUP(ED26,MaKhuyenMai!$B$4:$L$18,11,FALSE)="x"),VLOOKUP(ED26,MaKhuyenMai!$B$4:$H$5001,7,FALSE)*EB26,0)))</f>
        <v>-1800</v>
      </c>
      <c r="ED26" s="20" t="s">
        <v>18</v>
      </c>
      <c r="EE26" s="68"/>
      <c r="EF26" s="16"/>
      <c r="EG26" s="16">
        <v>22</v>
      </c>
      <c r="EH26" s="21" t="s">
        <v>67</v>
      </c>
      <c r="EI26" s="21" t="s">
        <v>200</v>
      </c>
      <c r="EJ26" s="21">
        <v>1</v>
      </c>
      <c r="EK26" s="19">
        <f>IF(ISBLANK(EH26),0,IF(ISERROR(VLOOKUP(EH26,Menu!$A$3:$L$5000,10,FALSE)),0,IF(EI26="M",VLOOKUP(EH26,Menu!$A$3:$L$57,10,FALSE)*EJ26,VLOOKUP(EH26,Menu!$A$3:$L$57,12,FALSE)*EJ26)))</f>
        <v>38000</v>
      </c>
      <c r="EL26" s="19">
        <f>-IF(ISBLANK(EM26),0,IF(ISERROR(VLOOKUP(EM26,MaKhuyenMai!$B$4:$H$5001,7,FALSE)),0,IF(AND(VLOOKUP(EM26,MaKhuyenMai!$B$4:$K$5001,8,FALSE)&lt;=$F$24,VLOOKUP(EM26,MaKhuyenMai!$B$4:$L$18,3,FALSE)="x",VLOOKUP(EM26,MaKhuyenMai!$B$4:$L$18,11,FALSE)="x"),VLOOKUP(EM26,MaKhuyenMai!$B$4:$H$5001,7,FALSE)*EK26,0)))</f>
        <v>-3800</v>
      </c>
      <c r="EM26" s="20" t="s">
        <v>18</v>
      </c>
      <c r="EN26" s="68"/>
      <c r="EO26" s="16"/>
      <c r="EP26" s="16">
        <v>22</v>
      </c>
      <c r="EQ26" s="18" t="s">
        <v>98</v>
      </c>
      <c r="ER26" s="18" t="s">
        <v>200</v>
      </c>
      <c r="ES26" s="18">
        <v>1</v>
      </c>
      <c r="ET26" s="19">
        <f>IF(ISBLANK(EQ26),0,IF(ISERROR(VLOOKUP(EQ26,Menu!$A$3:$L$5000,10,FALSE)),0,IF(ER26="M",VLOOKUP(EQ26,Menu!$A$3:$L$57,10,FALSE)*ES26,VLOOKUP(EQ26,Menu!$A$3:$L$57,12,FALSE)*ES26)))</f>
        <v>15000</v>
      </c>
      <c r="EU26" s="19">
        <f>-IF(ISBLANK(EV26),0,IF(ISERROR(VLOOKUP(EV26,MaKhuyenMai!$B$4:$H$5001,7,FALSE)),0,IF(AND(VLOOKUP(EV26,MaKhuyenMai!$B$4:$K$5001,8,FALSE)&lt;=$F$24,VLOOKUP(EV26,MaKhuyenMai!$B$4:$L$18,3,FALSE)="x",VLOOKUP(EV26,MaKhuyenMai!$B$4:$L$18,11,FALSE)="x"),VLOOKUP(EV26,MaKhuyenMai!$B$4:$H$5001,7,FALSE)*ET26,0)))</f>
        <v>-1500</v>
      </c>
      <c r="EV26" s="20" t="s">
        <v>18</v>
      </c>
      <c r="EW26" s="68"/>
      <c r="EX26" s="16"/>
      <c r="EY26" s="16">
        <v>22</v>
      </c>
      <c r="EZ26" s="21" t="s">
        <v>82</v>
      </c>
      <c r="FA26" s="21" t="s">
        <v>200</v>
      </c>
      <c r="FB26" s="21">
        <v>1</v>
      </c>
      <c r="FC26" s="19">
        <f>IF(ISBLANK(EZ26),0,IF(ISERROR(VLOOKUP(EZ26,Menu!$A$3:$L$5000,10,FALSE)),0,IF(FA26="M",VLOOKUP(EZ26,Menu!$A$3:$L$57,10,FALSE)*FB26,VLOOKUP(EZ26,Menu!$A$3:$L$57,12,FALSE)*FB26)))</f>
        <v>18000</v>
      </c>
      <c r="FD26" s="19">
        <f>-IF(ISBLANK(FE26),0,IF(ISERROR(VLOOKUP(FE26,MaKhuyenMai!$B$4:$H$5001,7,FALSE)),0,IF(AND(VLOOKUP(FE26,MaKhuyenMai!$B$4:$K$5001,8,FALSE)&lt;=$F$24,VLOOKUP(FE26,MaKhuyenMai!$B$4:$L$18,3,FALSE)="x",VLOOKUP(FE26,MaKhuyenMai!$B$4:$L$18,11,FALSE)="x"),VLOOKUP(FE26,MaKhuyenMai!$B$4:$H$5001,7,FALSE)*FC26,0)))</f>
        <v>-1800</v>
      </c>
      <c r="FE26" s="20" t="s">
        <v>18</v>
      </c>
      <c r="FF26" s="68"/>
      <c r="FG26" s="3"/>
      <c r="FH26" s="16">
        <v>22</v>
      </c>
      <c r="FI26" s="21" t="s">
        <v>82</v>
      </c>
      <c r="FJ26" s="21" t="s">
        <v>200</v>
      </c>
      <c r="FK26" s="21">
        <v>1</v>
      </c>
      <c r="FL26" s="19">
        <f>IF(ISBLANK(FI26),0,IF(ISERROR(VLOOKUP(FI26,Menu!$A$3:$L$5000,10,FALSE)),0,IF(FJ26="M",VLOOKUP(FI26,Menu!$A$3:$L$57,10,FALSE)*FK26,VLOOKUP(FI26,Menu!$A$3:$L$57,12,FALSE)*FK26)))</f>
        <v>18000</v>
      </c>
      <c r="FM26" s="19">
        <f>-IF(ISBLANK(FN26),0,IF(ISERROR(VLOOKUP(FN26,MaKhuyenMai!$B$4:$H$5001,7,FALSE)),0,IF(AND(VLOOKUP(FN26,MaKhuyenMai!$B$4:$K$5001,8,FALSE)&lt;=$F$24,VLOOKUP(FN26,MaKhuyenMai!$B$4:$L$18,3,FALSE)="x",VLOOKUP(FN26,MaKhuyenMai!$B$4:$L$18,11,FALSE)="x"),VLOOKUP(FN26,MaKhuyenMai!$B$4:$H$5001,7,FALSE)*FL26,0)))</f>
        <v>-1800</v>
      </c>
      <c r="FN26" s="20" t="s">
        <v>18</v>
      </c>
      <c r="FO26" s="68"/>
      <c r="FP26" s="16"/>
      <c r="FQ26" s="16">
        <v>22</v>
      </c>
      <c r="FR26" s="21" t="s">
        <v>82</v>
      </c>
      <c r="FS26" s="21" t="s">
        <v>200</v>
      </c>
      <c r="FT26" s="21">
        <v>1</v>
      </c>
      <c r="FU26" s="19">
        <f>IF(ISBLANK(FR26),0,IF(ISERROR(VLOOKUP(FR26,Menu!$A$3:$L$5000,10,FALSE)),0,IF(FS26="M",VLOOKUP(FR26,Menu!$A$3:$L$57,10,FALSE)*FT26,VLOOKUP(FR26,Menu!$A$3:$L$57,12,FALSE)*FT26)))</f>
        <v>18000</v>
      </c>
      <c r="FV26" s="19">
        <f>-IF(ISBLANK(FW26),0,IF(ISERROR(VLOOKUP(FW26,MaKhuyenMai!$B$4:$H$5001,7,FALSE)),0,IF(AND(VLOOKUP(FW26,MaKhuyenMai!$B$4:$K$5001,8,FALSE)&lt;=$F$24,VLOOKUP(FW26,MaKhuyenMai!$B$4:$L$18,3,FALSE)="x",VLOOKUP(FW26,MaKhuyenMai!$B$4:$L$18,11,FALSE)="x"),VLOOKUP(FW26,MaKhuyenMai!$B$4:$H$5001,7,FALSE)*FU26,0)))</f>
        <v>-1800</v>
      </c>
      <c r="FW26" s="20" t="s">
        <v>18</v>
      </c>
      <c r="FX26" s="68"/>
      <c r="FY26" s="16"/>
      <c r="FZ26" s="16">
        <v>22</v>
      </c>
      <c r="GA26" s="21" t="s">
        <v>82</v>
      </c>
      <c r="GB26" s="21" t="s">
        <v>200</v>
      </c>
      <c r="GC26" s="21">
        <v>1</v>
      </c>
      <c r="GD26" s="19">
        <f>IF(ISBLANK(GA26),0,IF(ISERROR(VLOOKUP(GA26,Menu!$A$3:$L$5000,10,FALSE)),0,IF(GB26="M",VLOOKUP(GA26,Menu!$A$3:$L$57,10,FALSE)*GC26,VLOOKUP(GA26,Menu!$A$3:$L$57,12,FALSE)*GC26)))</f>
        <v>18000</v>
      </c>
      <c r="GE26" s="19">
        <f>-IF(ISBLANK(GF26),0,IF(ISERROR(VLOOKUP(GF26,MaKhuyenMai!$B$4:$H$5001,7,FALSE)),0,IF(AND(VLOOKUP(GF26,MaKhuyenMai!$B$4:$K$5001,8,FALSE)&lt;=$F$24,VLOOKUP(GF26,MaKhuyenMai!$B$4:$L$18,3,FALSE)="x",VLOOKUP(GF26,MaKhuyenMai!$B$4:$L$18,11,FALSE)="x"),VLOOKUP(GF26,MaKhuyenMai!$B$4:$H$5001,7,FALSE)*GD26,0)))</f>
        <v>-1800</v>
      </c>
      <c r="GF26" s="20" t="s">
        <v>18</v>
      </c>
      <c r="GG26" s="68"/>
      <c r="GH26" s="16"/>
      <c r="GI26" s="16">
        <v>22</v>
      </c>
      <c r="GJ26" s="21" t="s">
        <v>82</v>
      </c>
      <c r="GK26" s="21" t="s">
        <v>200</v>
      </c>
      <c r="GL26" s="21">
        <v>1</v>
      </c>
      <c r="GM26" s="19">
        <f>IF(ISBLANK(GJ26),0,IF(ISERROR(VLOOKUP(GJ26,Menu!$A$3:$L$5000,10,FALSE)),0,IF(GK26="M",VLOOKUP(GJ26,Menu!$A$3:$L$57,10,FALSE)*GL26,VLOOKUP(GJ26,Menu!$A$3:$L$57,12,FALSE)*GL26)))</f>
        <v>18000</v>
      </c>
      <c r="GN26" s="19">
        <f>-IF(ISBLANK(GO26),0,IF(ISERROR(VLOOKUP(GO26,MaKhuyenMai!$B$4:$H$5001,7,FALSE)),0,IF(AND(VLOOKUP(GO26,MaKhuyenMai!$B$4:$K$5001,8,FALSE)&lt;=$F$24,VLOOKUP(GO26,MaKhuyenMai!$B$4:$L$18,3,FALSE)="x",VLOOKUP(GO26,MaKhuyenMai!$B$4:$L$18,11,FALSE)="x"),VLOOKUP(GO26,MaKhuyenMai!$B$4:$H$5001,7,FALSE)*GM26,0)))</f>
        <v>-1800</v>
      </c>
      <c r="GO26" s="20" t="s">
        <v>18</v>
      </c>
      <c r="GP26" s="68"/>
      <c r="GQ26" s="16"/>
      <c r="GR26" s="16">
        <v>22</v>
      </c>
      <c r="GS26" s="21" t="s">
        <v>82</v>
      </c>
      <c r="GT26" s="21" t="s">
        <v>200</v>
      </c>
      <c r="GU26" s="21">
        <v>1</v>
      </c>
      <c r="GV26" s="19">
        <f>IF(ISBLANK(GS26),0,IF(ISERROR(VLOOKUP(GS26,Menu!$A$3:$L$5000,10,FALSE)),0,IF(GT26="M",VLOOKUP(GS26,Menu!$A$3:$L$57,10,FALSE)*GU26,VLOOKUP(GS26,Menu!$A$3:$L$57,12,FALSE)*GU26)))</f>
        <v>18000</v>
      </c>
      <c r="GW26" s="19">
        <f>-IF(ISBLANK(GX26),0,IF(ISERROR(VLOOKUP(GX26,MaKhuyenMai!$B$4:$H$5001,7,FALSE)),0,IF(AND(VLOOKUP(GX26,MaKhuyenMai!$B$4:$K$5001,8,FALSE)&lt;=$F$24,VLOOKUP(GX26,MaKhuyenMai!$B$4:$L$18,3,FALSE)="x",VLOOKUP(GX26,MaKhuyenMai!$B$4:$L$18,11,FALSE)="x"),VLOOKUP(GX26,MaKhuyenMai!$B$4:$H$5001,7,FALSE)*GV26,0)))</f>
        <v>-1800</v>
      </c>
      <c r="GX26" s="20" t="s">
        <v>18</v>
      </c>
      <c r="GY26" s="68"/>
      <c r="GZ26" s="16"/>
      <c r="HA26" s="16">
        <v>22</v>
      </c>
      <c r="HB26" s="21" t="s">
        <v>82</v>
      </c>
      <c r="HC26" s="21" t="s">
        <v>200</v>
      </c>
      <c r="HD26" s="21">
        <v>1</v>
      </c>
      <c r="HE26" s="19">
        <f>IF(ISBLANK(HB26),0,IF(ISERROR(VLOOKUP(HB26,Menu!$A$3:$L$5000,10,FALSE)),0,IF(HC26="M",VLOOKUP(HB26,Menu!$A$3:$L$57,10,FALSE)*HD26,VLOOKUP(HB26,Menu!$A$3:$L$57,12,FALSE)*HD26)))</f>
        <v>18000</v>
      </c>
      <c r="HF26" s="19">
        <f>-IF(ISBLANK(HG26),0,IF(ISERROR(VLOOKUP(HG26,MaKhuyenMai!$B$4:$H$5001,7,FALSE)),0,IF(AND(VLOOKUP(HG26,MaKhuyenMai!$B$4:$K$5001,8,FALSE)&lt;=$F$24,VLOOKUP(HG26,MaKhuyenMai!$B$4:$L$18,3,FALSE)="x",VLOOKUP(HG26,MaKhuyenMai!$B$4:$L$18,11,FALSE)="x"),VLOOKUP(HG26,MaKhuyenMai!$B$4:$H$5001,7,FALSE)*HE26,0)))</f>
        <v>-1800</v>
      </c>
      <c r="HG26" s="20" t="s">
        <v>18</v>
      </c>
      <c r="HH26" s="68"/>
      <c r="HI26" s="16"/>
      <c r="HJ26" s="16">
        <v>22</v>
      </c>
      <c r="HK26" s="21" t="s">
        <v>82</v>
      </c>
      <c r="HL26" s="21" t="s">
        <v>200</v>
      </c>
      <c r="HM26" s="21">
        <v>1</v>
      </c>
      <c r="HN26" s="19">
        <f>IF(ISBLANK(HK26),0,IF(ISERROR(VLOOKUP(HK26,Menu!$A$3:$L$5000,10,FALSE)),0,IF(HL26="M",VLOOKUP(HK26,Menu!$A$3:$L$57,10,FALSE)*HM26,VLOOKUP(HK26,Menu!$A$3:$L$57,12,FALSE)*HM26)))</f>
        <v>18000</v>
      </c>
      <c r="HO26" s="19">
        <f>-IF(ISBLANK(HP26),0,IF(ISERROR(VLOOKUP(HP26,MaKhuyenMai!$B$4:$H$5001,7,FALSE)),0,IF(AND(VLOOKUP(HP26,MaKhuyenMai!$B$4:$K$5001,8,FALSE)&lt;=$F$24,VLOOKUP(HP26,MaKhuyenMai!$B$4:$L$18,3,FALSE)="x",VLOOKUP(HP26,MaKhuyenMai!$B$4:$L$18,11,FALSE)="x"),VLOOKUP(HP26,MaKhuyenMai!$B$4:$H$5001,7,FALSE)*HN26,0)))</f>
        <v>-1800</v>
      </c>
      <c r="HP26" s="20" t="s">
        <v>18</v>
      </c>
      <c r="HQ26" s="68"/>
      <c r="HR26" s="16"/>
      <c r="HS26" s="16">
        <v>22</v>
      </c>
      <c r="HT26" s="21" t="s">
        <v>76</v>
      </c>
      <c r="HU26" s="21" t="s">
        <v>200</v>
      </c>
      <c r="HV26" s="21">
        <v>1</v>
      </c>
      <c r="HW26" s="19">
        <f>IF(ISBLANK(HT26),0,IF(ISERROR(VLOOKUP(HT26,Menu!$A$3:$L$5000,10,FALSE)),0,IF(HU26="M",VLOOKUP(HT26,Menu!$A$3:$L$57,10,FALSE)*HV26,VLOOKUP(HT26,Menu!$A$3:$L$57,12,FALSE)*HV26)))</f>
        <v>20000</v>
      </c>
      <c r="HX26" s="19">
        <f>-IF(ISBLANK(HY26),0,IF(ISERROR(VLOOKUP(HY26,MaKhuyenMai!$B$4:$H$5001,7,FALSE)),0,IF(AND(VLOOKUP(HY26,MaKhuyenMai!$B$4:$K$5001,8,FALSE)&lt;=$F$24,VLOOKUP(HY26,MaKhuyenMai!$B$4:$L$18,3,FALSE)="x",VLOOKUP(HY26,MaKhuyenMai!$B$4:$L$18,11,FALSE)="x"),VLOOKUP(HY26,MaKhuyenMai!$B$4:$H$5001,7,FALSE)*HW26,0)))</f>
        <v>0</v>
      </c>
      <c r="HY26" s="20"/>
      <c r="HZ26" s="68"/>
      <c r="IA26" s="16"/>
      <c r="IB26" s="16">
        <v>22</v>
      </c>
      <c r="IC26" s="21" t="s">
        <v>82</v>
      </c>
      <c r="ID26" s="21" t="s">
        <v>200</v>
      </c>
      <c r="IE26" s="21">
        <v>1</v>
      </c>
      <c r="IF26" s="19">
        <f>IF(ISBLANK(IC26),0,IF(ISERROR(VLOOKUP(IC26,Menu!$A$3:$L$5000,10,FALSE)),0,IF(ID26="M",VLOOKUP(IC26,Menu!$A$3:$L$57,10,FALSE)*IE26,VLOOKUP(IC26,Menu!$A$3:$L$57,12,FALSE)*IE26)))</f>
        <v>18000</v>
      </c>
      <c r="IG26" s="19">
        <f>-IF(ISBLANK(IH26),0,IF(ISERROR(VLOOKUP(IH26,MaKhuyenMai!$B$4:$H$5001,7,FALSE)),0,IF(AND(VLOOKUP(IH26,MaKhuyenMai!$B$4:$K$5001,8,FALSE)&lt;=$F$24,VLOOKUP(IH26,MaKhuyenMai!$B$4:$L$18,3,FALSE)="x",VLOOKUP(IH26,MaKhuyenMai!$B$4:$L$18,11,FALSE)="x"),VLOOKUP(IH26,MaKhuyenMai!$B$4:$H$5001,7,FALSE)*IF26,0)))</f>
        <v>-1800</v>
      </c>
      <c r="IH26" s="20" t="s">
        <v>18</v>
      </c>
      <c r="II26" s="68"/>
      <c r="IJ26" s="16"/>
      <c r="IK26" s="16">
        <v>22</v>
      </c>
      <c r="IL26" s="21" t="s">
        <v>82</v>
      </c>
      <c r="IM26" s="21" t="s">
        <v>200</v>
      </c>
      <c r="IN26" s="21">
        <v>1</v>
      </c>
      <c r="IO26" s="19">
        <f>IF(ISBLANK(IL26),0,IF(ISERROR(VLOOKUP(IL26,Menu!$A$3:$L$5000,10,FALSE)),0,IF(IM26="M",VLOOKUP(IL26,Menu!$A$3:$L$57,10,FALSE)*IN26,VLOOKUP(IL26,Menu!$A$3:$L$57,12,FALSE)*IN26)))</f>
        <v>18000</v>
      </c>
      <c r="IP26" s="19">
        <f>-IF(ISBLANK(IQ26),0,IF(ISERROR(VLOOKUP(IQ26,MaKhuyenMai!$B$4:$H$5001,7,FALSE)),0,IF(AND(VLOOKUP(IQ26,MaKhuyenMai!$B$4:$K$5001,8,FALSE)&lt;=$F$24,VLOOKUP(IQ26,MaKhuyenMai!$B$4:$L$18,3,FALSE)="x",VLOOKUP(IQ26,MaKhuyenMai!$B$4:$L$18,11,FALSE)="x"),VLOOKUP(IQ26,MaKhuyenMai!$B$4:$H$5001,7,FALSE)*IO26,0)))</f>
        <v>-1800</v>
      </c>
      <c r="IQ26" s="20" t="s">
        <v>18</v>
      </c>
      <c r="IR26" s="68"/>
      <c r="IS26" s="16"/>
      <c r="IT26" s="16">
        <v>22</v>
      </c>
      <c r="IU26" s="21" t="s">
        <v>82</v>
      </c>
      <c r="IV26" s="21" t="s">
        <v>200</v>
      </c>
    </row>
    <row r="27" spans="1:256">
      <c r="A27" s="16"/>
      <c r="B27" s="17">
        <v>23</v>
      </c>
      <c r="C27" s="22" t="s">
        <v>119</v>
      </c>
      <c r="D27" s="18" t="s">
        <v>201</v>
      </c>
      <c r="E27" s="18">
        <v>1</v>
      </c>
      <c r="F27" s="19">
        <f>IF(ISBLANK(C27),0,IF(ISERROR(VLOOKUP(C27,Menu!$A$3:$L$5000,10,FALSE)),0,IF(D27="M",VLOOKUP(C27,Menu!$A$3:$L$57,10,FALSE)*E27,VLOOKUP(C27,Menu!$A$3:$L$57,12,FALSE)*E27)))</f>
        <v>45000</v>
      </c>
      <c r="G27" s="19">
        <f>-IF(ISBLANK(H27),0,IF(ISERROR(VLOOKUP(H27,MaKhuyenMai!$B$4:$H$5001,7,FALSE)),0,IF(AND(VLOOKUP(H27,MaKhuyenMai!$B$4:$K$5001,8,FALSE)&lt;=$F$24,VLOOKUP(H27,MaKhuyenMai!$B$4:$L$18,3,FALSE)="x",VLOOKUP(H27,MaKhuyenMai!$B$4:$L$18,11,FALSE)="x"),VLOOKUP(H27,MaKhuyenMai!$B$4:$H$5001,7,FALSE)*F27,0)))</f>
        <v>-4500</v>
      </c>
      <c r="H27" s="20" t="s">
        <v>18</v>
      </c>
      <c r="I27" s="68"/>
      <c r="J27" s="16"/>
      <c r="K27" s="17">
        <v>23</v>
      </c>
      <c r="L27" s="22" t="s">
        <v>148</v>
      </c>
      <c r="M27" s="18" t="s">
        <v>200</v>
      </c>
      <c r="N27" s="18">
        <v>1</v>
      </c>
      <c r="O27" s="19">
        <f>IF(ISBLANK(L27),0,IF(ISERROR(VLOOKUP(L27,Menu!$A$3:$L$5000,10,FALSE)),0,IF(M27="M",VLOOKUP(L27,Menu!$A$3:$L$57,10,FALSE)*N27,VLOOKUP(L27,Menu!$A$3:$L$57,12,FALSE)*N27)))</f>
        <v>70000</v>
      </c>
      <c r="P27" s="19">
        <f>-IF(ISBLANK(Q27),0,IF(ISERROR(VLOOKUP(Q27,MaKhuyenMai!$B$4:$H$5001,7,FALSE)),0,IF(AND(VLOOKUP(Q27,MaKhuyenMai!$B$4:$K$5001,8,FALSE)&lt;=$F$24,VLOOKUP(Q27,MaKhuyenMai!$B$4:$L$18,3,FALSE)="x",VLOOKUP(Q27,MaKhuyenMai!$B$4:$L$18,11,FALSE)="x"),VLOOKUP(Q27,MaKhuyenMai!$B$4:$H$5001,7,FALSE)*O27,0)))</f>
        <v>0</v>
      </c>
      <c r="Q27" s="20"/>
      <c r="R27" s="68"/>
      <c r="S27" s="16"/>
      <c r="T27" s="17">
        <v>23</v>
      </c>
      <c r="U27" s="22" t="s">
        <v>131</v>
      </c>
      <c r="V27" s="18" t="s">
        <v>201</v>
      </c>
      <c r="W27" s="18">
        <v>1</v>
      </c>
      <c r="X27" s="19">
        <f>IF(ISBLANK(U27),0,IF(ISERROR(VLOOKUP(U27,Menu!$A$3:$L$5000,10,FALSE)),0,IF(V27="M",VLOOKUP(U27,Menu!$A$3:$L$57,10,FALSE)*W27,VLOOKUP(U27,Menu!$A$3:$L$57,12,FALSE)*W27)))</f>
        <v>49000</v>
      </c>
      <c r="Y27" s="19">
        <f>-IF(ISBLANK(Z27),0,IF(ISERROR(VLOOKUP(Z27,MaKhuyenMai!$B$4:$H$5001,7,FALSE)),0,IF(AND(VLOOKUP(Z27,MaKhuyenMai!$B$4:$K$5001,8,FALSE)&lt;=$F$24,VLOOKUP(Z27,MaKhuyenMai!$B$4:$L$18,3,FALSE)="x",VLOOKUP(Z27,MaKhuyenMai!$B$4:$L$18,11,FALSE)="x"),VLOOKUP(Z27,MaKhuyenMai!$B$4:$H$5001,7,FALSE)*X27,0)))</f>
        <v>-4900</v>
      </c>
      <c r="Z27" s="20" t="s">
        <v>18</v>
      </c>
      <c r="AA27" s="68"/>
      <c r="AC27" s="17">
        <v>23</v>
      </c>
      <c r="AD27" s="22" t="s">
        <v>131</v>
      </c>
      <c r="AE27" s="18" t="s">
        <v>201</v>
      </c>
      <c r="AF27" s="18">
        <v>1</v>
      </c>
      <c r="AG27" s="19">
        <f>IF(ISBLANK(AD27),0,IF(ISERROR(VLOOKUP(AD27,Menu!$A$3:$L$5000,10,FALSE)),0,IF(AE27="M",VLOOKUP(AD27,Menu!$A$3:$L$57,10,FALSE)*AF27,VLOOKUP(AD27,Menu!$A$3:$L$57,12,FALSE)*AF27)))</f>
        <v>49000</v>
      </c>
      <c r="AH27" s="19">
        <f>-IF(ISBLANK(AI27),0,IF(ISERROR(VLOOKUP(AI27,MaKhuyenMai!$B$4:$H$5001,7,FALSE)),0,IF(AND(VLOOKUP(AI27,MaKhuyenMai!$B$4:$K$5001,8,FALSE)&lt;=$F$24,VLOOKUP(AI27,MaKhuyenMai!$B$4:$L$18,3,FALSE)="x",VLOOKUP(AI27,MaKhuyenMai!$B$4:$L$18,11,FALSE)="x"),VLOOKUP(AI27,MaKhuyenMai!$B$4:$H$5001,7,FALSE)*AG27,0)))</f>
        <v>-4900</v>
      </c>
      <c r="AI27" s="20" t="s">
        <v>18</v>
      </c>
      <c r="AJ27" s="68"/>
      <c r="AK27" s="16"/>
      <c r="AL27" s="17">
        <v>23</v>
      </c>
      <c r="AM27" s="22" t="s">
        <v>129</v>
      </c>
      <c r="AN27" s="18" t="s">
        <v>201</v>
      </c>
      <c r="AO27" s="18">
        <v>1</v>
      </c>
      <c r="AP27" s="19">
        <f>IF(ISBLANK(AM27),0,IF(ISERROR(VLOOKUP(AM27,Menu!$A$3:$L$5000,10,FALSE)),0,IF(AN27="M",VLOOKUP(AM27,Menu!$A$3:$L$57,10,FALSE)*AO27,VLOOKUP(AM27,Menu!$A$3:$L$57,12,FALSE)*AO27)))</f>
        <v>45000</v>
      </c>
      <c r="AQ27" s="19">
        <f>-IF(ISBLANK(AR27),0,IF(ISERROR(VLOOKUP(AR27,MaKhuyenMai!$B$4:$H$5001,7,FALSE)),0,IF(AND(VLOOKUP(AR27,MaKhuyenMai!$B$4:$K$5001,8,FALSE)&lt;=$F$24,VLOOKUP(AR27,MaKhuyenMai!$B$4:$L$18,3,FALSE)="x",VLOOKUP(AR27,MaKhuyenMai!$B$4:$L$18,11,FALSE)="x"),VLOOKUP(AR27,MaKhuyenMai!$B$4:$H$5001,7,FALSE)*AP27,0)))</f>
        <v>0</v>
      </c>
      <c r="AR27" s="20"/>
      <c r="AS27" s="68"/>
      <c r="AT27" s="16"/>
      <c r="AU27" s="17">
        <v>23</v>
      </c>
      <c r="AV27" s="22" t="s">
        <v>131</v>
      </c>
      <c r="AW27" s="18" t="s">
        <v>201</v>
      </c>
      <c r="AX27" s="18">
        <v>1</v>
      </c>
      <c r="AY27" s="19">
        <f>IF(ISBLANK(AV27),0,IF(ISERROR(VLOOKUP(AV27,Menu!$A$3:$L$5000,10,FALSE)),0,IF(AW27="M",VLOOKUP(AV27,Menu!$A$3:$L$57,10,FALSE)*AX27,VLOOKUP(AV27,Menu!$A$3:$L$57,12,FALSE)*AX27)))</f>
        <v>49000</v>
      </c>
      <c r="AZ27" s="19">
        <f>-IF(ISBLANK(BA27),0,IF(ISERROR(VLOOKUP(BA27,MaKhuyenMai!$B$4:$H$5001,7,FALSE)),0,IF(AND(VLOOKUP(BA27,MaKhuyenMai!$B$4:$K$5001,8,FALSE)&lt;=$F$24,VLOOKUP(BA27,MaKhuyenMai!$B$4:$L$18,3,FALSE)="x",VLOOKUP(BA27,MaKhuyenMai!$B$4:$L$18,11,FALSE)="x"),VLOOKUP(BA27,MaKhuyenMai!$B$4:$H$5001,7,FALSE)*AY27,0)))</f>
        <v>-4900</v>
      </c>
      <c r="BA27" s="20" t="s">
        <v>18</v>
      </c>
      <c r="BB27" s="68"/>
      <c r="BC27" s="16"/>
      <c r="BD27" s="17">
        <v>23</v>
      </c>
      <c r="BE27" s="22" t="s">
        <v>131</v>
      </c>
      <c r="BF27" s="18" t="s">
        <v>201</v>
      </c>
      <c r="BG27" s="18">
        <v>1</v>
      </c>
      <c r="BH27" s="19">
        <f>IF(ISBLANK(BE27),0,IF(ISERROR(VLOOKUP(BE27,Menu!$A$3:$L$5000,10,FALSE)),0,IF(BF27="M",VLOOKUP(BE27,Menu!$A$3:$L$57,10,FALSE)*BG27,VLOOKUP(BE27,Menu!$A$3:$L$57,12,FALSE)*BG27)))</f>
        <v>49000</v>
      </c>
      <c r="BI27" s="19">
        <f>-IF(ISBLANK(BJ27),0,IF(ISERROR(VLOOKUP(BJ27,MaKhuyenMai!$B$4:$H$5001,7,FALSE)),0,IF(AND(VLOOKUP(BJ27,MaKhuyenMai!$B$4:$K$5001,8,FALSE)&lt;=$F$24,VLOOKUP(BJ27,MaKhuyenMai!$B$4:$L$18,3,FALSE)="x",VLOOKUP(BJ27,MaKhuyenMai!$B$4:$L$18,11,FALSE)="x"),VLOOKUP(BJ27,MaKhuyenMai!$B$4:$H$5001,7,FALSE)*BH27,0)))</f>
        <v>-4900</v>
      </c>
      <c r="BJ27" s="20" t="s">
        <v>18</v>
      </c>
      <c r="BK27" s="68"/>
      <c r="BL27" s="16"/>
      <c r="BM27" s="17">
        <v>23</v>
      </c>
      <c r="BN27" s="22" t="s">
        <v>131</v>
      </c>
      <c r="BO27" s="18" t="s">
        <v>201</v>
      </c>
      <c r="BP27" s="18">
        <v>1</v>
      </c>
      <c r="BQ27" s="19">
        <f>IF(ISBLANK(BN27),0,IF(ISERROR(VLOOKUP(BN27,Menu!$A$3:$L$5000,10,FALSE)),0,IF(BO27="M",VLOOKUP(BN27,Menu!$A$3:$L$57,10,FALSE)*BP27,VLOOKUP(BN27,Menu!$A$3:$L$57,12,FALSE)*BP27)))</f>
        <v>49000</v>
      </c>
      <c r="BR27" s="19">
        <f>-IF(ISBLANK(BS27),0,IF(ISERROR(VLOOKUP(BS27,MaKhuyenMai!$B$4:$H$5001,7,FALSE)),0,IF(AND(VLOOKUP(BS27,MaKhuyenMai!$B$4:$K$5001,8,FALSE)&lt;=$F$24,VLOOKUP(BS27,MaKhuyenMai!$B$4:$L$18,3,FALSE)="x",VLOOKUP(BS27,MaKhuyenMai!$B$4:$L$18,11,FALSE)="x"),VLOOKUP(BS27,MaKhuyenMai!$B$4:$H$5001,7,FALSE)*BQ27,0)))</f>
        <v>-4900</v>
      </c>
      <c r="BS27" s="20" t="s">
        <v>18</v>
      </c>
      <c r="BT27" s="68"/>
      <c r="BU27" s="16"/>
      <c r="BV27" s="17">
        <v>23</v>
      </c>
      <c r="BW27" s="22" t="s">
        <v>133</v>
      </c>
      <c r="BX27" s="18" t="s">
        <v>200</v>
      </c>
      <c r="BY27" s="18">
        <v>1</v>
      </c>
      <c r="BZ27" s="19">
        <f>IF(ISBLANK(BW27),0,IF(ISERROR(VLOOKUP(BW27,Menu!$A$3:$L$5000,10,FALSE)),0,IF(BX27="M",VLOOKUP(BW27,Menu!$A$3:$L$57,10,FALSE)*BY27,VLOOKUP(BW27,Menu!$A$3:$L$57,12,FALSE)*BY27)))</f>
        <v>32000</v>
      </c>
      <c r="CA27" s="19">
        <f>-IF(ISBLANK(CB27),0,IF(ISERROR(VLOOKUP(CB27,MaKhuyenMai!$B$4:$H$5001,7,FALSE)),0,IF(AND(VLOOKUP(CB27,MaKhuyenMai!$B$4:$K$5001,8,FALSE)&lt;=$F$24,VLOOKUP(CB27,MaKhuyenMai!$B$4:$L$18,3,FALSE)="x",VLOOKUP(CB27,MaKhuyenMai!$B$4:$L$18,11,FALSE)="x"),VLOOKUP(CB27,MaKhuyenMai!$B$4:$H$5001,7,FALSE)*BZ27,0)))</f>
        <v>-3200</v>
      </c>
      <c r="CB27" s="20" t="s">
        <v>18</v>
      </c>
      <c r="CC27" s="68"/>
      <c r="CD27" s="16"/>
      <c r="CE27" s="17">
        <v>23</v>
      </c>
      <c r="CF27" s="22" t="s">
        <v>131</v>
      </c>
      <c r="CG27" s="18" t="s">
        <v>201</v>
      </c>
      <c r="CH27" s="18">
        <v>1</v>
      </c>
      <c r="CI27" s="19">
        <f>IF(ISBLANK(CF27),0,IF(ISERROR(VLOOKUP(CF27,Menu!$A$3:$L$5000,10,FALSE)),0,IF(CG27="M",VLOOKUP(CF27,Menu!$A$3:$L$57,10,FALSE)*CH27,VLOOKUP(CF27,Menu!$A$3:$L$57,12,FALSE)*CH27)))</f>
        <v>49000</v>
      </c>
      <c r="CJ27" s="19">
        <f>-IF(ISBLANK(CK27),0,IF(ISERROR(VLOOKUP(CK27,MaKhuyenMai!$B$4:$H$5001,7,FALSE)),0,IF(AND(VLOOKUP(CK27,MaKhuyenMai!$B$4:$K$5001,8,FALSE)&lt;=$F$24,VLOOKUP(CK27,MaKhuyenMai!$B$4:$L$18,3,FALSE)="x",VLOOKUP(CK27,MaKhuyenMai!$B$4:$L$18,11,FALSE)="x"),VLOOKUP(CK27,MaKhuyenMai!$B$4:$H$5001,7,FALSE)*CI27,0)))</f>
        <v>-4900</v>
      </c>
      <c r="CK27" s="20" t="s">
        <v>18</v>
      </c>
      <c r="CL27" s="68"/>
      <c r="CM27" s="16"/>
      <c r="CN27" s="17">
        <v>23</v>
      </c>
      <c r="CO27" s="22" t="s">
        <v>131</v>
      </c>
      <c r="CP27" s="18" t="s">
        <v>201</v>
      </c>
      <c r="CQ27" s="18">
        <v>1</v>
      </c>
      <c r="CR27" s="19">
        <f>IF(ISBLANK(CO27),0,IF(ISERROR(VLOOKUP(CO27,Menu!$A$3:$L$5000,10,FALSE)),0,IF(CP27="M",VLOOKUP(CO27,Menu!$A$3:$L$57,10,FALSE)*CQ27,VLOOKUP(CO27,Menu!$A$3:$L$57,12,FALSE)*CQ27)))</f>
        <v>49000</v>
      </c>
      <c r="CS27" s="19">
        <f>-IF(ISBLANK(CT27),0,IF(ISERROR(VLOOKUP(CT27,MaKhuyenMai!$B$4:$H$5001,7,FALSE)),0,IF(AND(VLOOKUP(CT27,MaKhuyenMai!$B$4:$K$5001,8,FALSE)&lt;=$F$24,VLOOKUP(CT27,MaKhuyenMai!$B$4:$L$18,3,FALSE)="x",VLOOKUP(CT27,MaKhuyenMai!$B$4:$L$18,11,FALSE)="x"),VLOOKUP(CT27,MaKhuyenMai!$B$4:$H$5001,7,FALSE)*CR27,0)))</f>
        <v>-4900</v>
      </c>
      <c r="CT27" s="20" t="s">
        <v>18</v>
      </c>
      <c r="CU27" s="68"/>
      <c r="CV27" s="16"/>
      <c r="CW27" s="17">
        <v>23</v>
      </c>
      <c r="CX27" s="22" t="s">
        <v>131</v>
      </c>
      <c r="CY27" s="18" t="s">
        <v>201</v>
      </c>
      <c r="CZ27" s="18">
        <v>1</v>
      </c>
      <c r="DA27" s="19">
        <f>IF(ISBLANK(CX27),0,IF(ISERROR(VLOOKUP(CX27,Menu!$A$3:$L$5000,10,FALSE)),0,IF(CY27="M",VLOOKUP(CX27,Menu!$A$3:$L$57,10,FALSE)*CZ27,VLOOKUP(CX27,Menu!$A$3:$L$57,12,FALSE)*CZ27)))</f>
        <v>49000</v>
      </c>
      <c r="DB27" s="19">
        <f>-IF(ISBLANK(DC27),0,IF(ISERROR(VLOOKUP(DC27,MaKhuyenMai!$B$4:$H$5001,7,FALSE)),0,IF(AND(VLOOKUP(DC27,MaKhuyenMai!$B$4:$K$5001,8,FALSE)&lt;=$F$24,VLOOKUP(DC27,MaKhuyenMai!$B$4:$L$18,3,FALSE)="x",VLOOKUP(DC27,MaKhuyenMai!$B$4:$L$18,11,FALSE)="x"),VLOOKUP(DC27,MaKhuyenMai!$B$4:$H$5001,7,FALSE)*DA27,0)))</f>
        <v>-4900</v>
      </c>
      <c r="DC27" s="20" t="s">
        <v>18</v>
      </c>
      <c r="DD27" s="68"/>
      <c r="DE27" s="16"/>
      <c r="DF27" s="17">
        <v>23</v>
      </c>
      <c r="DG27" s="18" t="s">
        <v>150</v>
      </c>
      <c r="DH27" s="18" t="s">
        <v>200</v>
      </c>
      <c r="DI27" s="18">
        <v>2</v>
      </c>
      <c r="DJ27" s="19">
        <f>IF(ISBLANK(DG27),0,IF(ISERROR(VLOOKUP(DG27,Menu!$A$3:$L$5000,10,FALSE)),0,IF(DH27="M",VLOOKUP(DG27,Menu!$A$3:$L$57,10,FALSE)*DI27,VLOOKUP(DG27,Menu!$A$3:$L$57,12,FALSE)*DI27)))</f>
        <v>132000</v>
      </c>
      <c r="DK27" s="19">
        <f>-IF(ISBLANK(DL27),0,IF(ISERROR(VLOOKUP(DL27,MaKhuyenMai!$B$4:$H$5001,7,FALSE)),0,IF(AND(VLOOKUP(DL27,MaKhuyenMai!$B$4:$K$5001,8,FALSE)&lt;=$F$24,VLOOKUP(DL27,MaKhuyenMai!$B$4:$L$18,3,FALSE)="x",VLOOKUP(DL27,MaKhuyenMai!$B$4:$L$18,11,FALSE)="x"),VLOOKUP(DL27,MaKhuyenMai!$B$4:$H$5001,7,FALSE)*DJ27,0)))</f>
        <v>0</v>
      </c>
      <c r="DL27" s="20"/>
      <c r="DM27" s="68"/>
      <c r="DN27" s="16"/>
      <c r="DO27" s="17">
        <v>23</v>
      </c>
      <c r="DP27" s="22" t="s">
        <v>131</v>
      </c>
      <c r="DQ27" s="18" t="s">
        <v>201</v>
      </c>
      <c r="DR27" s="18">
        <v>1</v>
      </c>
      <c r="DS27" s="19">
        <f>IF(ISBLANK(DP27),0,IF(ISERROR(VLOOKUP(DP27,Menu!$A$3:$L$5000,10,FALSE)),0,IF(DQ27="M",VLOOKUP(DP27,Menu!$A$3:$L$57,10,FALSE)*DR27,VLOOKUP(DP27,Menu!$A$3:$L$57,12,FALSE)*DR27)))</f>
        <v>49000</v>
      </c>
      <c r="DT27" s="19">
        <f>-IF(ISBLANK(DU27),0,IF(ISERROR(VLOOKUP(DU27,MaKhuyenMai!$B$4:$H$5001,7,FALSE)),0,IF(AND(VLOOKUP(DU27,MaKhuyenMai!$B$4:$K$5001,8,FALSE)&lt;=$F$24,VLOOKUP(DU27,MaKhuyenMai!$B$4:$L$18,3,FALSE)="x",VLOOKUP(DU27,MaKhuyenMai!$B$4:$L$18,11,FALSE)="x"),VLOOKUP(DU27,MaKhuyenMai!$B$4:$H$5001,7,FALSE)*DS27,0)))</f>
        <v>-4900</v>
      </c>
      <c r="DU27" s="20" t="s">
        <v>18</v>
      </c>
      <c r="DV27" s="68"/>
      <c r="DW27" s="16"/>
      <c r="DX27" s="17">
        <v>23</v>
      </c>
      <c r="DY27" s="22" t="s">
        <v>131</v>
      </c>
      <c r="DZ27" s="18" t="s">
        <v>201</v>
      </c>
      <c r="EA27" s="18">
        <v>1</v>
      </c>
      <c r="EB27" s="19">
        <f>IF(ISBLANK(DY27),0,IF(ISERROR(VLOOKUP(DY27,Menu!$A$3:$L$5000,10,FALSE)),0,IF(DZ27="M",VLOOKUP(DY27,Menu!$A$3:$L$57,10,FALSE)*EA27,VLOOKUP(DY27,Menu!$A$3:$L$57,12,FALSE)*EA27)))</f>
        <v>49000</v>
      </c>
      <c r="EC27" s="19">
        <f>-IF(ISBLANK(ED27),0,IF(ISERROR(VLOOKUP(ED27,MaKhuyenMai!$B$4:$H$5001,7,FALSE)),0,IF(AND(VLOOKUP(ED27,MaKhuyenMai!$B$4:$K$5001,8,FALSE)&lt;=$F$24,VLOOKUP(ED27,MaKhuyenMai!$B$4:$L$18,3,FALSE)="x",VLOOKUP(ED27,MaKhuyenMai!$B$4:$L$18,11,FALSE)="x"),VLOOKUP(ED27,MaKhuyenMai!$B$4:$H$5001,7,FALSE)*EB27,0)))</f>
        <v>-4900</v>
      </c>
      <c r="ED27" s="20" t="s">
        <v>18</v>
      </c>
      <c r="EE27" s="68"/>
      <c r="EF27" s="16"/>
      <c r="EG27" s="17">
        <v>23</v>
      </c>
      <c r="EH27" s="22" t="s">
        <v>119</v>
      </c>
      <c r="EI27" s="18" t="s">
        <v>201</v>
      </c>
      <c r="EJ27" s="18">
        <v>1</v>
      </c>
      <c r="EK27" s="19">
        <f>IF(ISBLANK(EH27),0,IF(ISERROR(VLOOKUP(EH27,Menu!$A$3:$L$5000,10,FALSE)),0,IF(EI27="M",VLOOKUP(EH27,Menu!$A$3:$L$57,10,FALSE)*EJ27,VLOOKUP(EH27,Menu!$A$3:$L$57,12,FALSE)*EJ27)))</f>
        <v>45000</v>
      </c>
      <c r="EL27" s="19">
        <f>-IF(ISBLANK(EM27),0,IF(ISERROR(VLOOKUP(EM27,MaKhuyenMai!$B$4:$H$5001,7,FALSE)),0,IF(AND(VLOOKUP(EM27,MaKhuyenMai!$B$4:$K$5001,8,FALSE)&lt;=$F$24,VLOOKUP(EM27,MaKhuyenMai!$B$4:$L$18,3,FALSE)="x",VLOOKUP(EM27,MaKhuyenMai!$B$4:$L$18,11,FALSE)="x"),VLOOKUP(EM27,MaKhuyenMai!$B$4:$H$5001,7,FALSE)*EK27,0)))</f>
        <v>0</v>
      </c>
      <c r="EM27" s="20"/>
      <c r="EN27" s="68"/>
      <c r="EO27" s="16"/>
      <c r="EP27" s="17">
        <v>23</v>
      </c>
      <c r="EQ27" s="22" t="s">
        <v>148</v>
      </c>
      <c r="ER27" s="18" t="s">
        <v>200</v>
      </c>
      <c r="ES27" s="18">
        <v>1</v>
      </c>
      <c r="ET27" s="19">
        <f>IF(ISBLANK(EQ27),0,IF(ISERROR(VLOOKUP(EQ27,Menu!$A$3:$L$5000,10,FALSE)),0,IF(ER27="M",VLOOKUP(EQ27,Menu!$A$3:$L$57,10,FALSE)*ES27,VLOOKUP(EQ27,Menu!$A$3:$L$57,12,FALSE)*ES27)))</f>
        <v>70000</v>
      </c>
      <c r="EU27" s="19">
        <f>-IF(ISBLANK(EV27),0,IF(ISERROR(VLOOKUP(EV27,MaKhuyenMai!$B$4:$H$5001,7,FALSE)),0,IF(AND(VLOOKUP(EV27,MaKhuyenMai!$B$4:$K$5001,8,FALSE)&lt;=$F$24,VLOOKUP(EV27,MaKhuyenMai!$B$4:$L$18,3,FALSE)="x",VLOOKUP(EV27,MaKhuyenMai!$B$4:$L$18,11,FALSE)="x"),VLOOKUP(EV27,MaKhuyenMai!$B$4:$H$5001,7,FALSE)*ET27,0)))</f>
        <v>0</v>
      </c>
      <c r="EV27" s="20"/>
      <c r="EW27" s="68"/>
      <c r="EX27" s="16"/>
      <c r="EY27" s="17">
        <v>23</v>
      </c>
      <c r="EZ27" s="22" t="s">
        <v>131</v>
      </c>
      <c r="FA27" s="18" t="s">
        <v>201</v>
      </c>
      <c r="FB27" s="18">
        <v>1</v>
      </c>
      <c r="FC27" s="19">
        <f>IF(ISBLANK(EZ27),0,IF(ISERROR(VLOOKUP(EZ27,Menu!$A$3:$L$5000,10,FALSE)),0,IF(FA27="M",VLOOKUP(EZ27,Menu!$A$3:$L$57,10,FALSE)*FB27,VLOOKUP(EZ27,Menu!$A$3:$L$57,12,FALSE)*FB27)))</f>
        <v>49000</v>
      </c>
      <c r="FD27" s="19">
        <f>-IF(ISBLANK(FE27),0,IF(ISERROR(VLOOKUP(FE27,MaKhuyenMai!$B$4:$H$5001,7,FALSE)),0,IF(AND(VLOOKUP(FE27,MaKhuyenMai!$B$4:$K$5001,8,FALSE)&lt;=$F$24,VLOOKUP(FE27,MaKhuyenMai!$B$4:$L$18,3,FALSE)="x",VLOOKUP(FE27,MaKhuyenMai!$B$4:$L$18,11,FALSE)="x"),VLOOKUP(FE27,MaKhuyenMai!$B$4:$H$5001,7,FALSE)*FC27,0)))</f>
        <v>0</v>
      </c>
      <c r="FE27" s="20"/>
      <c r="FF27" s="68"/>
      <c r="FG27" s="3"/>
      <c r="FH27" s="17">
        <v>23</v>
      </c>
      <c r="FI27" s="22" t="s">
        <v>133</v>
      </c>
      <c r="FJ27" s="18" t="s">
        <v>201</v>
      </c>
      <c r="FK27" s="18">
        <v>1</v>
      </c>
      <c r="FL27" s="19">
        <f>IF(ISBLANK(FI27),0,IF(ISERROR(VLOOKUP(FI27,Menu!$A$3:$L$5000,10,FALSE)),0,IF(FJ27="M",VLOOKUP(FI27,Menu!$A$3:$L$57,10,FALSE)*FK27,VLOOKUP(FI27,Menu!$A$3:$L$57,12,FALSE)*FK27)))</f>
        <v>40000</v>
      </c>
      <c r="FM27" s="19">
        <f>-IF(ISBLANK(FN27),0,IF(ISERROR(VLOOKUP(FN27,MaKhuyenMai!$B$4:$H$5001,7,FALSE)),0,IF(AND(VLOOKUP(FN27,MaKhuyenMai!$B$4:$K$5001,8,FALSE)&lt;=$F$24,VLOOKUP(FN27,MaKhuyenMai!$B$4:$L$18,3,FALSE)="x",VLOOKUP(FN27,MaKhuyenMai!$B$4:$L$18,11,FALSE)="x"),VLOOKUP(FN27,MaKhuyenMai!$B$4:$H$5001,7,FALSE)*FL27,0)))</f>
        <v>-4000</v>
      </c>
      <c r="FN27" s="20" t="s">
        <v>18</v>
      </c>
      <c r="FO27" s="68"/>
      <c r="FP27" s="16"/>
      <c r="FQ27" s="17">
        <v>23</v>
      </c>
      <c r="FR27" s="22" t="s">
        <v>131</v>
      </c>
      <c r="FS27" s="18" t="s">
        <v>201</v>
      </c>
      <c r="FT27" s="18">
        <v>1</v>
      </c>
      <c r="FU27" s="19">
        <f>IF(ISBLANK(FR27),0,IF(ISERROR(VLOOKUP(FR27,Menu!$A$3:$L$5000,10,FALSE)),0,IF(FS27="M",VLOOKUP(FR27,Menu!$A$3:$L$57,10,FALSE)*FT27,VLOOKUP(FR27,Menu!$A$3:$L$57,12,FALSE)*FT27)))</f>
        <v>49000</v>
      </c>
      <c r="FV27" s="19">
        <f>-IF(ISBLANK(FW27),0,IF(ISERROR(VLOOKUP(FW27,MaKhuyenMai!$B$4:$H$5001,7,FALSE)),0,IF(AND(VLOOKUP(FW27,MaKhuyenMai!$B$4:$K$5001,8,FALSE)&lt;=$F$24,VLOOKUP(FW27,MaKhuyenMai!$B$4:$L$18,3,FALSE)="x",VLOOKUP(FW27,MaKhuyenMai!$B$4:$L$18,11,FALSE)="x"),VLOOKUP(FW27,MaKhuyenMai!$B$4:$H$5001,7,FALSE)*FU27,0)))</f>
        <v>0</v>
      </c>
      <c r="FW27" s="20"/>
      <c r="FX27" s="68"/>
      <c r="FY27" s="16"/>
      <c r="FZ27" s="17">
        <v>23</v>
      </c>
      <c r="GA27" s="22" t="s">
        <v>131</v>
      </c>
      <c r="GB27" s="18" t="s">
        <v>201</v>
      </c>
      <c r="GC27" s="18">
        <v>1</v>
      </c>
      <c r="GD27" s="19">
        <f>IF(ISBLANK(GA27),0,IF(ISERROR(VLOOKUP(GA27,Menu!$A$3:$L$5000,10,FALSE)),0,IF(GB27="M",VLOOKUP(GA27,Menu!$A$3:$L$57,10,FALSE)*GC27,VLOOKUP(GA27,Menu!$A$3:$L$57,12,FALSE)*GC27)))</f>
        <v>49000</v>
      </c>
      <c r="GE27" s="19">
        <f>-IF(ISBLANK(GF27),0,IF(ISERROR(VLOOKUP(GF27,MaKhuyenMai!$B$4:$H$5001,7,FALSE)),0,IF(AND(VLOOKUP(GF27,MaKhuyenMai!$B$4:$K$5001,8,FALSE)&lt;=$F$24,VLOOKUP(GF27,MaKhuyenMai!$B$4:$L$18,3,FALSE)="x",VLOOKUP(GF27,MaKhuyenMai!$B$4:$L$18,11,FALSE)="x"),VLOOKUP(GF27,MaKhuyenMai!$B$4:$H$5001,7,FALSE)*GD27,0)))</f>
        <v>0</v>
      </c>
      <c r="GF27" s="20"/>
      <c r="GG27" s="68"/>
      <c r="GH27" s="16"/>
      <c r="GI27" s="17">
        <v>23</v>
      </c>
      <c r="GJ27" s="22" t="s">
        <v>131</v>
      </c>
      <c r="GK27" s="18" t="s">
        <v>201</v>
      </c>
      <c r="GL27" s="18">
        <v>1</v>
      </c>
      <c r="GM27" s="19">
        <f>IF(ISBLANK(GJ27),0,IF(ISERROR(VLOOKUP(GJ27,Menu!$A$3:$L$5000,10,FALSE)),0,IF(GK27="M",VLOOKUP(GJ27,Menu!$A$3:$L$57,10,FALSE)*GL27,VLOOKUP(GJ27,Menu!$A$3:$L$57,12,FALSE)*GL27)))</f>
        <v>49000</v>
      </c>
      <c r="GN27" s="19">
        <f>-IF(ISBLANK(GO27),0,IF(ISERROR(VLOOKUP(GO27,MaKhuyenMai!$B$4:$H$5001,7,FALSE)),0,IF(AND(VLOOKUP(GO27,MaKhuyenMai!$B$4:$K$5001,8,FALSE)&lt;=$F$24,VLOOKUP(GO27,MaKhuyenMai!$B$4:$L$18,3,FALSE)="x",VLOOKUP(GO27,MaKhuyenMai!$B$4:$L$18,11,FALSE)="x"),VLOOKUP(GO27,MaKhuyenMai!$B$4:$H$5001,7,FALSE)*GM27,0)))</f>
        <v>-4900</v>
      </c>
      <c r="GO27" s="20" t="s">
        <v>18</v>
      </c>
      <c r="GP27" s="68"/>
      <c r="GQ27" s="16"/>
      <c r="GR27" s="17">
        <v>23</v>
      </c>
      <c r="GS27" s="22" t="s">
        <v>131</v>
      </c>
      <c r="GT27" s="18" t="s">
        <v>201</v>
      </c>
      <c r="GU27" s="18">
        <v>1</v>
      </c>
      <c r="GV27" s="19">
        <f>IF(ISBLANK(GS27),0,IF(ISERROR(VLOOKUP(GS27,Menu!$A$3:$L$5000,10,FALSE)),0,IF(GT27="M",VLOOKUP(GS27,Menu!$A$3:$L$57,10,FALSE)*GU27,VLOOKUP(GS27,Menu!$A$3:$L$57,12,FALSE)*GU27)))</f>
        <v>49000</v>
      </c>
      <c r="GW27" s="19">
        <f>-IF(ISBLANK(GX27),0,IF(ISERROR(VLOOKUP(GX27,MaKhuyenMai!$B$4:$H$5001,7,FALSE)),0,IF(AND(VLOOKUP(GX27,MaKhuyenMai!$B$4:$K$5001,8,FALSE)&lt;=$F$24,VLOOKUP(GX27,MaKhuyenMai!$B$4:$L$18,3,FALSE)="x",VLOOKUP(GX27,MaKhuyenMai!$B$4:$L$18,11,FALSE)="x"),VLOOKUP(GX27,MaKhuyenMai!$B$4:$H$5001,7,FALSE)*GV27,0)))</f>
        <v>-4900</v>
      </c>
      <c r="GX27" s="20" t="s">
        <v>18</v>
      </c>
      <c r="GY27" s="68"/>
      <c r="GZ27" s="16"/>
      <c r="HA27" s="17">
        <v>23</v>
      </c>
      <c r="HB27" s="22" t="s">
        <v>131</v>
      </c>
      <c r="HC27" s="18" t="s">
        <v>201</v>
      </c>
      <c r="HD27" s="18">
        <v>1</v>
      </c>
      <c r="HE27" s="19">
        <f>IF(ISBLANK(HB27),0,IF(ISERROR(VLOOKUP(HB27,Menu!$A$3:$L$5000,10,FALSE)),0,IF(HC27="M",VLOOKUP(HB27,Menu!$A$3:$L$57,10,FALSE)*HD27,VLOOKUP(HB27,Menu!$A$3:$L$57,12,FALSE)*HD27)))</f>
        <v>49000</v>
      </c>
      <c r="HF27" s="19">
        <f>-IF(ISBLANK(HG27),0,IF(ISERROR(VLOOKUP(HG27,MaKhuyenMai!$B$4:$H$5001,7,FALSE)),0,IF(AND(VLOOKUP(HG27,MaKhuyenMai!$B$4:$K$5001,8,FALSE)&lt;=$F$24,VLOOKUP(HG27,MaKhuyenMai!$B$4:$L$18,3,FALSE)="x",VLOOKUP(HG27,MaKhuyenMai!$B$4:$L$18,11,FALSE)="x"),VLOOKUP(HG27,MaKhuyenMai!$B$4:$H$5001,7,FALSE)*HE27,0)))</f>
        <v>-4900</v>
      </c>
      <c r="HG27" s="20" t="s">
        <v>18</v>
      </c>
      <c r="HH27" s="68"/>
      <c r="HI27" s="16"/>
      <c r="HJ27" s="17">
        <v>23</v>
      </c>
      <c r="HK27" s="22" t="s">
        <v>131</v>
      </c>
      <c r="HL27" s="18" t="s">
        <v>201</v>
      </c>
      <c r="HM27" s="18">
        <v>1</v>
      </c>
      <c r="HN27" s="19">
        <f>IF(ISBLANK(HK27),0,IF(ISERROR(VLOOKUP(HK27,Menu!$A$3:$L$5000,10,FALSE)),0,IF(HL27="M",VLOOKUP(HK27,Menu!$A$3:$L$57,10,FALSE)*HM27,VLOOKUP(HK27,Menu!$A$3:$L$57,12,FALSE)*HM27)))</f>
        <v>49000</v>
      </c>
      <c r="HO27" s="19">
        <f>-IF(ISBLANK(HP27),0,IF(ISERROR(VLOOKUP(HP27,MaKhuyenMai!$B$4:$H$5001,7,FALSE)),0,IF(AND(VLOOKUP(HP27,MaKhuyenMai!$B$4:$K$5001,8,FALSE)&lt;=$F$24,VLOOKUP(HP27,MaKhuyenMai!$B$4:$L$18,3,FALSE)="x",VLOOKUP(HP27,MaKhuyenMai!$B$4:$L$18,11,FALSE)="x"),VLOOKUP(HP27,MaKhuyenMai!$B$4:$H$5001,7,FALSE)*HN27,0)))</f>
        <v>-4900</v>
      </c>
      <c r="HP27" s="20" t="s">
        <v>18</v>
      </c>
      <c r="HQ27" s="68"/>
      <c r="HR27" s="16"/>
      <c r="HS27" s="17">
        <v>23</v>
      </c>
      <c r="HT27" s="22" t="s">
        <v>131</v>
      </c>
      <c r="HU27" s="18" t="s">
        <v>201</v>
      </c>
      <c r="HV27" s="18">
        <v>1</v>
      </c>
      <c r="HW27" s="19">
        <f>IF(ISBLANK(HT27),0,IF(ISERROR(VLOOKUP(HT27,Menu!$A$3:$L$5000,10,FALSE)),0,IF(HU27="M",VLOOKUP(HT27,Menu!$A$3:$L$57,10,FALSE)*HV27,VLOOKUP(HT27,Menu!$A$3:$L$57,12,FALSE)*HV27)))</f>
        <v>49000</v>
      </c>
      <c r="HX27" s="19">
        <f>-IF(ISBLANK(HY27),0,IF(ISERROR(VLOOKUP(HY27,MaKhuyenMai!$B$4:$H$5001,7,FALSE)),0,IF(AND(VLOOKUP(HY27,MaKhuyenMai!$B$4:$K$5001,8,FALSE)&lt;=$F$24,VLOOKUP(HY27,MaKhuyenMai!$B$4:$L$18,3,FALSE)="x",VLOOKUP(HY27,MaKhuyenMai!$B$4:$L$18,11,FALSE)="x"),VLOOKUP(HY27,MaKhuyenMai!$B$4:$H$5001,7,FALSE)*HW27,0)))</f>
        <v>-4900</v>
      </c>
      <c r="HY27" s="20" t="s">
        <v>18</v>
      </c>
      <c r="HZ27" s="68"/>
      <c r="IA27" s="16"/>
      <c r="IB27" s="17">
        <v>23</v>
      </c>
      <c r="IC27" s="22" t="s">
        <v>131</v>
      </c>
      <c r="ID27" s="18" t="s">
        <v>201</v>
      </c>
      <c r="IE27" s="18">
        <v>1</v>
      </c>
      <c r="IF27" s="19">
        <f>IF(ISBLANK(IC27),0,IF(ISERROR(VLOOKUP(IC27,Menu!$A$3:$L$5000,10,FALSE)),0,IF(ID27="M",VLOOKUP(IC27,Menu!$A$3:$L$57,10,FALSE)*IE27,VLOOKUP(IC27,Menu!$A$3:$L$57,12,FALSE)*IE27)))</f>
        <v>49000</v>
      </c>
      <c r="IG27" s="19">
        <f>-IF(ISBLANK(IH27),0,IF(ISERROR(VLOOKUP(IH27,MaKhuyenMai!$B$4:$H$5001,7,FALSE)),0,IF(AND(VLOOKUP(IH27,MaKhuyenMai!$B$4:$K$5001,8,FALSE)&lt;=$F$24,VLOOKUP(IH27,MaKhuyenMai!$B$4:$L$18,3,FALSE)="x",VLOOKUP(IH27,MaKhuyenMai!$B$4:$L$18,11,FALSE)="x"),VLOOKUP(IH27,MaKhuyenMai!$B$4:$H$5001,7,FALSE)*IF27,0)))</f>
        <v>0</v>
      </c>
      <c r="IH27" s="20"/>
      <c r="II27" s="68"/>
      <c r="IJ27" s="16"/>
      <c r="IK27" s="17">
        <v>23</v>
      </c>
      <c r="IL27" s="22" t="s">
        <v>152</v>
      </c>
      <c r="IM27" s="18" t="s">
        <v>200</v>
      </c>
      <c r="IN27" s="18">
        <v>1</v>
      </c>
      <c r="IO27" s="19">
        <f>IF(ISBLANK(IL27),0,IF(ISERROR(VLOOKUP(IL27,Menu!$A$3:$L$5000,10,FALSE)),0,IF(IM27="M",VLOOKUP(IL27,Menu!$A$3:$L$57,10,FALSE)*IN27,VLOOKUP(IL27,Menu!$A$3:$L$57,12,FALSE)*IN27)))</f>
        <v>52000</v>
      </c>
      <c r="IP27" s="19">
        <f>-IF(ISBLANK(IQ27),0,IF(ISERROR(VLOOKUP(IQ27,MaKhuyenMai!$B$4:$H$5001,7,FALSE)),0,IF(AND(VLOOKUP(IQ27,MaKhuyenMai!$B$4:$K$5001,8,FALSE)&lt;=$F$24,VLOOKUP(IQ27,MaKhuyenMai!$B$4:$L$18,3,FALSE)="x",VLOOKUP(IQ27,MaKhuyenMai!$B$4:$L$18,11,FALSE)="x"),VLOOKUP(IQ27,MaKhuyenMai!$B$4:$H$5001,7,FALSE)*IO27,0)))</f>
        <v>0</v>
      </c>
      <c r="IQ27" s="20"/>
      <c r="IR27" s="68"/>
      <c r="IS27" s="16"/>
      <c r="IT27" s="17">
        <v>23</v>
      </c>
      <c r="IU27" s="22" t="s">
        <v>131</v>
      </c>
      <c r="IV27" s="18" t="s">
        <v>201</v>
      </c>
    </row>
    <row r="28" spans="1:256">
      <c r="A28" s="16"/>
      <c r="B28" s="16">
        <v>24</v>
      </c>
      <c r="C28" s="22" t="s">
        <v>148</v>
      </c>
      <c r="D28" s="18" t="s">
        <v>200</v>
      </c>
      <c r="E28" s="18">
        <v>1</v>
      </c>
      <c r="F28" s="19">
        <f>IF(ISBLANK(C28),0,IF(ISERROR(VLOOKUP(C28,Menu!$A$3:$L$5000,10,FALSE)),0,IF(D28="M",VLOOKUP(C28,Menu!$A$3:$L$57,10,FALSE)*E28,VLOOKUP(C28,Menu!$A$3:$L$57,12,FALSE)*E28)))</f>
        <v>70000</v>
      </c>
      <c r="G28" s="19">
        <f>-IF(ISBLANK(H28),0,IF(ISERROR(VLOOKUP(H28,MaKhuyenMai!$B$4:$H$5001,7,FALSE)),0,IF(AND(VLOOKUP(H28,MaKhuyenMai!$B$4:$K$5001,8,FALSE)&lt;=$F$24,VLOOKUP(H28,MaKhuyenMai!$B$4:$L$18,3,FALSE)="x",VLOOKUP(H28,MaKhuyenMai!$B$4:$L$18,11,FALSE)="x"),VLOOKUP(H28,MaKhuyenMai!$B$4:$H$5001,7,FALSE)*F28,0)))</f>
        <v>0</v>
      </c>
      <c r="H28" s="20"/>
      <c r="I28" s="68"/>
      <c r="J28" s="16"/>
      <c r="K28" s="16">
        <v>24</v>
      </c>
      <c r="L28" s="18" t="s">
        <v>189</v>
      </c>
      <c r="M28" s="18" t="s">
        <v>200</v>
      </c>
      <c r="N28" s="18">
        <v>1</v>
      </c>
      <c r="O28" s="19">
        <f>IF(ISBLANK(L28),0,IF(ISERROR(VLOOKUP(L28,Menu!$A$3:$L$5000,10,FALSE)),0,IF(M28="M",VLOOKUP(L28,Menu!$A$3:$L$57,10,FALSE)*N28,VLOOKUP(L28,Menu!$A$3:$L$57,12,FALSE)*N28)))</f>
        <v>12000</v>
      </c>
      <c r="P28" s="19">
        <f>-IF(ISBLANK(Q28),0,IF(ISERROR(VLOOKUP(Q28,MaKhuyenMai!$B$4:$H$5001,7,FALSE)),0,IF(AND(VLOOKUP(Q28,MaKhuyenMai!$B$4:$K$5001,8,FALSE)&lt;=$F$24,VLOOKUP(Q28,MaKhuyenMai!$B$4:$L$18,3,FALSE)="x",VLOOKUP(Q28,MaKhuyenMai!$B$4:$L$18,11,FALSE)="x"),VLOOKUP(Q28,MaKhuyenMai!$B$4:$H$5001,7,FALSE)*O28,0)))</f>
        <v>-1200</v>
      </c>
      <c r="Q28" s="20" t="s">
        <v>18</v>
      </c>
      <c r="R28" s="68"/>
      <c r="S28" s="16"/>
      <c r="T28" s="16">
        <v>24</v>
      </c>
      <c r="U28" s="22" t="s">
        <v>148</v>
      </c>
      <c r="V28" s="18" t="s">
        <v>200</v>
      </c>
      <c r="W28" s="18">
        <v>1</v>
      </c>
      <c r="X28" s="19">
        <f>IF(ISBLANK(U28),0,IF(ISERROR(VLOOKUP(U28,Menu!$A$3:$L$5000,10,FALSE)),0,IF(V28="M",VLOOKUP(U28,Menu!$A$3:$L$57,10,FALSE)*W28,VLOOKUP(U28,Menu!$A$3:$L$57,12,FALSE)*W28)))</f>
        <v>70000</v>
      </c>
      <c r="Y28" s="19">
        <f>-IF(ISBLANK(Z28),0,IF(ISERROR(VLOOKUP(Z28,MaKhuyenMai!$B$4:$H$5001,7,FALSE)),0,IF(AND(VLOOKUP(Z28,MaKhuyenMai!$B$4:$K$5001,8,FALSE)&lt;=$F$24,VLOOKUP(Z28,MaKhuyenMai!$B$4:$L$18,3,FALSE)="x",VLOOKUP(Z28,MaKhuyenMai!$B$4:$L$18,11,FALSE)="x"),VLOOKUP(Z28,MaKhuyenMai!$B$4:$H$5001,7,FALSE)*X28,0)))</f>
        <v>0</v>
      </c>
      <c r="Z28" s="20"/>
      <c r="AA28" s="68"/>
      <c r="AC28" s="16">
        <v>24</v>
      </c>
      <c r="AD28" s="22" t="s">
        <v>148</v>
      </c>
      <c r="AE28" s="18" t="s">
        <v>200</v>
      </c>
      <c r="AF28" s="18">
        <v>1</v>
      </c>
      <c r="AG28" s="19">
        <f>IF(ISBLANK(AD28),0,IF(ISERROR(VLOOKUP(AD28,Menu!$A$3:$L$5000,10,FALSE)),0,IF(AE28="M",VLOOKUP(AD28,Menu!$A$3:$L$57,10,FALSE)*AF28,VLOOKUP(AD28,Menu!$A$3:$L$57,12,FALSE)*AF28)))</f>
        <v>70000</v>
      </c>
      <c r="AH28" s="19">
        <f>-IF(ISBLANK(AI28),0,IF(ISERROR(VLOOKUP(AI28,MaKhuyenMai!$B$4:$H$5001,7,FALSE)),0,IF(AND(VLOOKUP(AI28,MaKhuyenMai!$B$4:$K$5001,8,FALSE)&lt;=$F$24,VLOOKUP(AI28,MaKhuyenMai!$B$4:$L$18,3,FALSE)="x",VLOOKUP(AI28,MaKhuyenMai!$B$4:$L$18,11,FALSE)="x"),VLOOKUP(AI28,MaKhuyenMai!$B$4:$H$5001,7,FALSE)*AG28,0)))</f>
        <v>0</v>
      </c>
      <c r="AI28" s="20"/>
      <c r="AJ28" s="68"/>
      <c r="AK28" s="16"/>
      <c r="AL28" s="16">
        <v>24</v>
      </c>
      <c r="AM28" s="22" t="s">
        <v>148</v>
      </c>
      <c r="AN28" s="18" t="s">
        <v>200</v>
      </c>
      <c r="AO28" s="18">
        <v>1</v>
      </c>
      <c r="AP28" s="19">
        <f>IF(ISBLANK(AM28),0,IF(ISERROR(VLOOKUP(AM28,Menu!$A$3:$L$5000,10,FALSE)),0,IF(AN28="M",VLOOKUP(AM28,Menu!$A$3:$L$57,10,FALSE)*AO28,VLOOKUP(AM28,Menu!$A$3:$L$57,12,FALSE)*AO28)))</f>
        <v>70000</v>
      </c>
      <c r="AQ28" s="19">
        <f>-IF(ISBLANK(AR28),0,IF(ISERROR(VLOOKUP(AR28,MaKhuyenMai!$B$4:$H$5001,7,FALSE)),0,IF(AND(VLOOKUP(AR28,MaKhuyenMai!$B$4:$K$5001,8,FALSE)&lt;=$F$24,VLOOKUP(AR28,MaKhuyenMai!$B$4:$L$18,3,FALSE)="x",VLOOKUP(AR28,MaKhuyenMai!$B$4:$L$18,11,FALSE)="x"),VLOOKUP(AR28,MaKhuyenMai!$B$4:$H$5001,7,FALSE)*AP28,0)))</f>
        <v>0</v>
      </c>
      <c r="AR28" s="20"/>
      <c r="AS28" s="68"/>
      <c r="AT28" s="16"/>
      <c r="AU28" s="16">
        <v>24</v>
      </c>
      <c r="AV28" s="22" t="s">
        <v>148</v>
      </c>
      <c r="AW28" s="18" t="s">
        <v>200</v>
      </c>
      <c r="AX28" s="18">
        <v>1</v>
      </c>
      <c r="AY28" s="19">
        <f>IF(ISBLANK(AV28),0,IF(ISERROR(VLOOKUP(AV28,Menu!$A$3:$L$5000,10,FALSE)),0,IF(AW28="M",VLOOKUP(AV28,Menu!$A$3:$L$57,10,FALSE)*AX28,VLOOKUP(AV28,Menu!$A$3:$L$57,12,FALSE)*AX28)))</f>
        <v>70000</v>
      </c>
      <c r="AZ28" s="19">
        <f>-IF(ISBLANK(BA28),0,IF(ISERROR(VLOOKUP(BA28,MaKhuyenMai!$B$4:$H$5001,7,FALSE)),0,IF(AND(VLOOKUP(BA28,MaKhuyenMai!$B$4:$K$5001,8,FALSE)&lt;=$F$24,VLOOKUP(BA28,MaKhuyenMai!$B$4:$L$18,3,FALSE)="x",VLOOKUP(BA28,MaKhuyenMai!$B$4:$L$18,11,FALSE)="x"),VLOOKUP(BA28,MaKhuyenMai!$B$4:$H$5001,7,FALSE)*AY28,0)))</f>
        <v>0</v>
      </c>
      <c r="BA28" s="20"/>
      <c r="BB28" s="68"/>
      <c r="BC28" s="16"/>
      <c r="BD28" s="16">
        <v>24</v>
      </c>
      <c r="BE28" s="22" t="s">
        <v>148</v>
      </c>
      <c r="BF28" s="18" t="s">
        <v>200</v>
      </c>
      <c r="BG28" s="18">
        <v>1</v>
      </c>
      <c r="BH28" s="19">
        <f>IF(ISBLANK(BE28),0,IF(ISERROR(VLOOKUP(BE28,Menu!$A$3:$L$5000,10,FALSE)),0,IF(BF28="M",VLOOKUP(BE28,Menu!$A$3:$L$57,10,FALSE)*BG28,VLOOKUP(BE28,Menu!$A$3:$L$57,12,FALSE)*BG28)))</f>
        <v>70000</v>
      </c>
      <c r="BI28" s="19">
        <f>-IF(ISBLANK(BJ28),0,IF(ISERROR(VLOOKUP(BJ28,MaKhuyenMai!$B$4:$H$5001,7,FALSE)),0,IF(AND(VLOOKUP(BJ28,MaKhuyenMai!$B$4:$K$5001,8,FALSE)&lt;=$F$24,VLOOKUP(BJ28,MaKhuyenMai!$B$4:$L$18,3,FALSE)="x",VLOOKUP(BJ28,MaKhuyenMai!$B$4:$L$18,11,FALSE)="x"),VLOOKUP(BJ28,MaKhuyenMai!$B$4:$H$5001,7,FALSE)*BH28,0)))</f>
        <v>0</v>
      </c>
      <c r="BJ28" s="20"/>
      <c r="BK28" s="68"/>
      <c r="BL28" s="16"/>
      <c r="BM28" s="16">
        <v>24</v>
      </c>
      <c r="BN28" s="22" t="s">
        <v>148</v>
      </c>
      <c r="BO28" s="18" t="s">
        <v>200</v>
      </c>
      <c r="BP28" s="18">
        <v>1</v>
      </c>
      <c r="BQ28" s="19">
        <f>IF(ISBLANK(BN28),0,IF(ISERROR(VLOOKUP(BN28,Menu!$A$3:$L$5000,10,FALSE)),0,IF(BO28="M",VLOOKUP(BN28,Menu!$A$3:$L$57,10,FALSE)*BP28,VLOOKUP(BN28,Menu!$A$3:$L$57,12,FALSE)*BP28)))</f>
        <v>70000</v>
      </c>
      <c r="BR28" s="19">
        <f>-IF(ISBLANK(BS28),0,IF(ISERROR(VLOOKUP(BS28,MaKhuyenMai!$B$4:$H$5001,7,FALSE)),0,IF(AND(VLOOKUP(BS28,MaKhuyenMai!$B$4:$K$5001,8,FALSE)&lt;=$F$24,VLOOKUP(BS28,MaKhuyenMai!$B$4:$L$18,3,FALSE)="x",VLOOKUP(BS28,MaKhuyenMai!$B$4:$L$18,11,FALSE)="x"),VLOOKUP(BS28,MaKhuyenMai!$B$4:$H$5001,7,FALSE)*BQ28,0)))</f>
        <v>0</v>
      </c>
      <c r="BS28" s="20"/>
      <c r="BT28" s="68"/>
      <c r="BU28" s="16"/>
      <c r="BV28" s="16">
        <v>24</v>
      </c>
      <c r="BW28" s="22" t="s">
        <v>148</v>
      </c>
      <c r="BX28" s="18" t="s">
        <v>200</v>
      </c>
      <c r="BY28" s="18">
        <v>1</v>
      </c>
      <c r="BZ28" s="19">
        <f>IF(ISBLANK(BW28),0,IF(ISERROR(VLOOKUP(BW28,Menu!$A$3:$L$5000,10,FALSE)),0,IF(BX28="M",VLOOKUP(BW28,Menu!$A$3:$L$57,10,FALSE)*BY28,VLOOKUP(BW28,Menu!$A$3:$L$57,12,FALSE)*BY28)))</f>
        <v>70000</v>
      </c>
      <c r="CA28" s="19">
        <f>-IF(ISBLANK(CB28),0,IF(ISERROR(VLOOKUP(CB28,MaKhuyenMai!$B$4:$H$5001,7,FALSE)),0,IF(AND(VLOOKUP(CB28,MaKhuyenMai!$B$4:$K$5001,8,FALSE)&lt;=$F$24,VLOOKUP(CB28,MaKhuyenMai!$B$4:$L$18,3,FALSE)="x",VLOOKUP(CB28,MaKhuyenMai!$B$4:$L$18,11,FALSE)="x"),VLOOKUP(CB28,MaKhuyenMai!$B$4:$H$5001,7,FALSE)*BZ28,0)))</f>
        <v>0</v>
      </c>
      <c r="CB28" s="20"/>
      <c r="CC28" s="68"/>
      <c r="CD28" s="16"/>
      <c r="CE28" s="16">
        <v>24</v>
      </c>
      <c r="CF28" s="22" t="s">
        <v>148</v>
      </c>
      <c r="CG28" s="18" t="s">
        <v>200</v>
      </c>
      <c r="CH28" s="18">
        <v>1</v>
      </c>
      <c r="CI28" s="19">
        <f>IF(ISBLANK(CF28),0,IF(ISERROR(VLOOKUP(CF28,Menu!$A$3:$L$5000,10,FALSE)),0,IF(CG28="M",VLOOKUP(CF28,Menu!$A$3:$L$57,10,FALSE)*CH28,VLOOKUP(CF28,Menu!$A$3:$L$57,12,FALSE)*CH28)))</f>
        <v>70000</v>
      </c>
      <c r="CJ28" s="19">
        <f>-IF(ISBLANK(CK28),0,IF(ISERROR(VLOOKUP(CK28,MaKhuyenMai!$B$4:$H$5001,7,FALSE)),0,IF(AND(VLOOKUP(CK28,MaKhuyenMai!$B$4:$K$5001,8,FALSE)&lt;=$F$24,VLOOKUP(CK28,MaKhuyenMai!$B$4:$L$18,3,FALSE)="x",VLOOKUP(CK28,MaKhuyenMai!$B$4:$L$18,11,FALSE)="x"),VLOOKUP(CK28,MaKhuyenMai!$B$4:$H$5001,7,FALSE)*CI28,0)))</f>
        <v>0</v>
      </c>
      <c r="CK28" s="20"/>
      <c r="CL28" s="68"/>
      <c r="CM28" s="16"/>
      <c r="CN28" s="16">
        <v>24</v>
      </c>
      <c r="CO28" s="22" t="s">
        <v>148</v>
      </c>
      <c r="CP28" s="18" t="s">
        <v>200</v>
      </c>
      <c r="CQ28" s="18">
        <v>1</v>
      </c>
      <c r="CR28" s="19">
        <f>IF(ISBLANK(CO28),0,IF(ISERROR(VLOOKUP(CO28,Menu!$A$3:$L$5000,10,FALSE)),0,IF(CP28="M",VLOOKUP(CO28,Menu!$A$3:$L$57,10,FALSE)*CQ28,VLOOKUP(CO28,Menu!$A$3:$L$57,12,FALSE)*CQ28)))</f>
        <v>70000</v>
      </c>
      <c r="CS28" s="19">
        <f>-IF(ISBLANK(CT28),0,IF(ISERROR(VLOOKUP(CT28,MaKhuyenMai!$B$4:$H$5001,7,FALSE)),0,IF(AND(VLOOKUP(CT28,MaKhuyenMai!$B$4:$K$5001,8,FALSE)&lt;=$F$24,VLOOKUP(CT28,MaKhuyenMai!$B$4:$L$18,3,FALSE)="x",VLOOKUP(CT28,MaKhuyenMai!$B$4:$L$18,11,FALSE)="x"),VLOOKUP(CT28,MaKhuyenMai!$B$4:$H$5001,7,FALSE)*CR28,0)))</f>
        <v>0</v>
      </c>
      <c r="CT28" s="20"/>
      <c r="CU28" s="68"/>
      <c r="CV28" s="16"/>
      <c r="CW28" s="16">
        <v>24</v>
      </c>
      <c r="CX28" s="22" t="s">
        <v>148</v>
      </c>
      <c r="CY28" s="18" t="s">
        <v>200</v>
      </c>
      <c r="CZ28" s="18">
        <v>1</v>
      </c>
      <c r="DA28" s="19">
        <f>IF(ISBLANK(CX28),0,IF(ISERROR(VLOOKUP(CX28,Menu!$A$3:$L$5000,10,FALSE)),0,IF(CY28="M",VLOOKUP(CX28,Menu!$A$3:$L$57,10,FALSE)*CZ28,VLOOKUP(CX28,Menu!$A$3:$L$57,12,FALSE)*CZ28)))</f>
        <v>70000</v>
      </c>
      <c r="DB28" s="19">
        <f>-IF(ISBLANK(DC28),0,IF(ISERROR(VLOOKUP(DC28,MaKhuyenMai!$B$4:$H$5001,7,FALSE)),0,IF(AND(VLOOKUP(DC28,MaKhuyenMai!$B$4:$K$5001,8,FALSE)&lt;=$F$24,VLOOKUP(DC28,MaKhuyenMai!$B$4:$L$18,3,FALSE)="x",VLOOKUP(DC28,MaKhuyenMai!$B$4:$L$18,11,FALSE)="x"),VLOOKUP(DC28,MaKhuyenMai!$B$4:$H$5001,7,FALSE)*DA28,0)))</f>
        <v>0</v>
      </c>
      <c r="DC28" s="20"/>
      <c r="DD28" s="68"/>
      <c r="DE28" s="16"/>
      <c r="DF28" s="16">
        <v>24</v>
      </c>
      <c r="DG28" s="22" t="s">
        <v>160</v>
      </c>
      <c r="DH28" s="18" t="s">
        <v>200</v>
      </c>
      <c r="DI28" s="18">
        <v>1</v>
      </c>
      <c r="DJ28" s="19">
        <f>IF(ISBLANK(DG28),0,IF(ISERROR(VLOOKUP(DG28,Menu!$A$3:$L$5000,10,FALSE)),0,IF(DH28="M",VLOOKUP(DG28,Menu!$A$3:$L$57,10,FALSE)*DI28,VLOOKUP(DG28,Menu!$A$3:$L$57,12,FALSE)*DI28)))</f>
        <v>129000</v>
      </c>
      <c r="DK28" s="19">
        <f>-IF(ISBLANK(DL28),0,IF(ISERROR(VLOOKUP(DL28,MaKhuyenMai!$B$4:$H$5001,7,FALSE)),0,IF(AND(VLOOKUP(DL28,MaKhuyenMai!$B$4:$K$5001,8,FALSE)&lt;=$F$24,VLOOKUP(DL28,MaKhuyenMai!$B$4:$L$18,3,FALSE)="x",VLOOKUP(DL28,MaKhuyenMai!$B$4:$L$18,11,FALSE)="x"),VLOOKUP(DL28,MaKhuyenMai!$B$4:$H$5001,7,FALSE)*DJ28,0)))</f>
        <v>0</v>
      </c>
      <c r="DL28" s="20"/>
      <c r="DM28" s="68"/>
      <c r="DN28" s="16"/>
      <c r="DO28" s="16">
        <v>24</v>
      </c>
      <c r="DP28" s="22" t="s">
        <v>148</v>
      </c>
      <c r="DQ28" s="18" t="s">
        <v>200</v>
      </c>
      <c r="DR28" s="18">
        <v>1</v>
      </c>
      <c r="DS28" s="19">
        <f>IF(ISBLANK(DP28),0,IF(ISERROR(VLOOKUP(DP28,Menu!$A$3:$L$5000,10,FALSE)),0,IF(DQ28="M",VLOOKUP(DP28,Menu!$A$3:$L$57,10,FALSE)*DR28,VLOOKUP(DP28,Menu!$A$3:$L$57,12,FALSE)*DR28)))</f>
        <v>70000</v>
      </c>
      <c r="DT28" s="19">
        <f>-IF(ISBLANK(DU28),0,IF(ISERROR(VLOOKUP(DU28,MaKhuyenMai!$B$4:$H$5001,7,FALSE)),0,IF(AND(VLOOKUP(DU28,MaKhuyenMai!$B$4:$K$5001,8,FALSE)&lt;=$F$24,VLOOKUP(DU28,MaKhuyenMai!$B$4:$L$18,3,FALSE)="x",VLOOKUP(DU28,MaKhuyenMai!$B$4:$L$18,11,FALSE)="x"),VLOOKUP(DU28,MaKhuyenMai!$B$4:$H$5001,7,FALSE)*DS28,0)))</f>
        <v>0</v>
      </c>
      <c r="DU28" s="20"/>
      <c r="DV28" s="68"/>
      <c r="DW28" s="16"/>
      <c r="DX28" s="16">
        <v>24</v>
      </c>
      <c r="DY28" s="22" t="s">
        <v>148</v>
      </c>
      <c r="DZ28" s="18" t="s">
        <v>200</v>
      </c>
      <c r="EA28" s="18">
        <v>1</v>
      </c>
      <c r="EB28" s="19">
        <f>IF(ISBLANK(DY28),0,IF(ISERROR(VLOOKUP(DY28,Menu!$A$3:$L$5000,10,FALSE)),0,IF(DZ28="M",VLOOKUP(DY28,Menu!$A$3:$L$57,10,FALSE)*EA28,VLOOKUP(DY28,Menu!$A$3:$L$57,12,FALSE)*EA28)))</f>
        <v>70000</v>
      </c>
      <c r="EC28" s="19">
        <f>-IF(ISBLANK(ED28),0,IF(ISERROR(VLOOKUP(ED28,MaKhuyenMai!$B$4:$H$5001,7,FALSE)),0,IF(AND(VLOOKUP(ED28,MaKhuyenMai!$B$4:$K$5001,8,FALSE)&lt;=$F$24,VLOOKUP(ED28,MaKhuyenMai!$B$4:$L$18,3,FALSE)="x",VLOOKUP(ED28,MaKhuyenMai!$B$4:$L$18,11,FALSE)="x"),VLOOKUP(ED28,MaKhuyenMai!$B$4:$H$5001,7,FALSE)*EB28,0)))</f>
        <v>0</v>
      </c>
      <c r="ED28" s="20"/>
      <c r="EE28" s="68"/>
      <c r="EF28" s="16"/>
      <c r="EG28" s="16">
        <v>24</v>
      </c>
      <c r="EH28" s="22" t="s">
        <v>148</v>
      </c>
      <c r="EI28" s="18" t="s">
        <v>200</v>
      </c>
      <c r="EJ28" s="18">
        <v>1</v>
      </c>
      <c r="EK28" s="19">
        <f>IF(ISBLANK(EH28),0,IF(ISERROR(VLOOKUP(EH28,Menu!$A$3:$L$5000,10,FALSE)),0,IF(EI28="M",VLOOKUP(EH28,Menu!$A$3:$L$57,10,FALSE)*EJ28,VLOOKUP(EH28,Menu!$A$3:$L$57,12,FALSE)*EJ28)))</f>
        <v>70000</v>
      </c>
      <c r="EL28" s="19">
        <f>-IF(ISBLANK(EM28),0,IF(ISERROR(VLOOKUP(EM28,MaKhuyenMai!$B$4:$H$5001,7,FALSE)),0,IF(AND(VLOOKUP(EM28,MaKhuyenMai!$B$4:$K$5001,8,FALSE)&lt;=$F$24,VLOOKUP(EM28,MaKhuyenMai!$B$4:$L$18,3,FALSE)="x",VLOOKUP(EM28,MaKhuyenMai!$B$4:$L$18,11,FALSE)="x"),VLOOKUP(EM28,MaKhuyenMai!$B$4:$H$5001,7,FALSE)*EK28,0)))</f>
        <v>0</v>
      </c>
      <c r="EM28" s="20"/>
      <c r="EN28" s="68"/>
      <c r="EO28" s="16"/>
      <c r="EP28" s="16">
        <v>24</v>
      </c>
      <c r="EQ28" s="18" t="s">
        <v>189</v>
      </c>
      <c r="ER28" s="18" t="s">
        <v>200</v>
      </c>
      <c r="ES28" s="18">
        <v>1</v>
      </c>
      <c r="ET28" s="19">
        <f>IF(ISBLANK(EQ28),0,IF(ISERROR(VLOOKUP(EQ28,Menu!$A$3:$L$5000,10,FALSE)),0,IF(ER28="M",VLOOKUP(EQ28,Menu!$A$3:$L$57,10,FALSE)*ES28,VLOOKUP(EQ28,Menu!$A$3:$L$57,12,FALSE)*ES28)))</f>
        <v>12000</v>
      </c>
      <c r="EU28" s="19">
        <f>-IF(ISBLANK(EV28),0,IF(ISERROR(VLOOKUP(EV28,MaKhuyenMai!$B$4:$H$5001,7,FALSE)),0,IF(AND(VLOOKUP(EV28,MaKhuyenMai!$B$4:$K$5001,8,FALSE)&lt;=$F$24,VLOOKUP(EV28,MaKhuyenMai!$B$4:$L$18,3,FALSE)="x",VLOOKUP(EV28,MaKhuyenMai!$B$4:$L$18,11,FALSE)="x"),VLOOKUP(EV28,MaKhuyenMai!$B$4:$H$5001,7,FALSE)*ET28,0)))</f>
        <v>-1200</v>
      </c>
      <c r="EV28" s="20" t="s">
        <v>18</v>
      </c>
      <c r="EW28" s="68"/>
      <c r="EX28" s="16"/>
      <c r="EY28" s="16">
        <v>24</v>
      </c>
      <c r="EZ28" s="22" t="s">
        <v>148</v>
      </c>
      <c r="FA28" s="18" t="s">
        <v>200</v>
      </c>
      <c r="FB28" s="18">
        <v>1</v>
      </c>
      <c r="FC28" s="19">
        <f>IF(ISBLANK(EZ28),0,IF(ISERROR(VLOOKUP(EZ28,Menu!$A$3:$L$5000,10,FALSE)),0,IF(FA28="M",VLOOKUP(EZ28,Menu!$A$3:$L$57,10,FALSE)*FB28,VLOOKUP(EZ28,Menu!$A$3:$L$57,12,FALSE)*FB28)))</f>
        <v>70000</v>
      </c>
      <c r="FD28" s="19">
        <f>-IF(ISBLANK(FE28),0,IF(ISERROR(VLOOKUP(FE28,MaKhuyenMai!$B$4:$H$5001,7,FALSE)),0,IF(AND(VLOOKUP(FE28,MaKhuyenMai!$B$4:$K$5001,8,FALSE)&lt;=$F$24,VLOOKUP(FE28,MaKhuyenMai!$B$4:$L$18,3,FALSE)="x",VLOOKUP(FE28,MaKhuyenMai!$B$4:$L$18,11,FALSE)="x"),VLOOKUP(FE28,MaKhuyenMai!$B$4:$H$5001,7,FALSE)*FC28,0)))</f>
        <v>0</v>
      </c>
      <c r="FE28" s="20"/>
      <c r="FF28" s="68"/>
      <c r="FG28" s="3"/>
      <c r="FH28" s="16">
        <v>24</v>
      </c>
      <c r="FI28" s="22" t="s">
        <v>152</v>
      </c>
      <c r="FJ28" s="18" t="s">
        <v>200</v>
      </c>
      <c r="FK28" s="18">
        <v>1</v>
      </c>
      <c r="FL28" s="19">
        <f>IF(ISBLANK(FI28),0,IF(ISERROR(VLOOKUP(FI28,Menu!$A$3:$L$5000,10,FALSE)),0,IF(FJ28="M",VLOOKUP(FI28,Menu!$A$3:$L$57,10,FALSE)*FK28,VLOOKUP(FI28,Menu!$A$3:$L$57,12,FALSE)*FK28)))</f>
        <v>52000</v>
      </c>
      <c r="FM28" s="19">
        <f>-IF(ISBLANK(FN28),0,IF(ISERROR(VLOOKUP(FN28,MaKhuyenMai!$B$4:$H$5001,7,FALSE)),0,IF(AND(VLOOKUP(FN28,MaKhuyenMai!$B$4:$K$5001,8,FALSE)&lt;=$F$24,VLOOKUP(FN28,MaKhuyenMai!$B$4:$L$18,3,FALSE)="x",VLOOKUP(FN28,MaKhuyenMai!$B$4:$L$18,11,FALSE)="x"),VLOOKUP(FN28,MaKhuyenMai!$B$4:$H$5001,7,FALSE)*FL28,0)))</f>
        <v>0</v>
      </c>
      <c r="FN28" s="20"/>
      <c r="FO28" s="68"/>
      <c r="FP28" s="16"/>
      <c r="FQ28" s="16">
        <v>24</v>
      </c>
      <c r="FR28" s="22" t="s">
        <v>148</v>
      </c>
      <c r="FS28" s="18" t="s">
        <v>200</v>
      </c>
      <c r="FT28" s="18">
        <v>1</v>
      </c>
      <c r="FU28" s="19">
        <f>IF(ISBLANK(FR28),0,IF(ISERROR(VLOOKUP(FR28,Menu!$A$3:$L$5000,10,FALSE)),0,IF(FS28="M",VLOOKUP(FR28,Menu!$A$3:$L$57,10,FALSE)*FT28,VLOOKUP(FR28,Menu!$A$3:$L$57,12,FALSE)*FT28)))</f>
        <v>70000</v>
      </c>
      <c r="FV28" s="19">
        <f>-IF(ISBLANK(FW28),0,IF(ISERROR(VLOOKUP(FW28,MaKhuyenMai!$B$4:$H$5001,7,FALSE)),0,IF(AND(VLOOKUP(FW28,MaKhuyenMai!$B$4:$K$5001,8,FALSE)&lt;=$F$24,VLOOKUP(FW28,MaKhuyenMai!$B$4:$L$18,3,FALSE)="x",VLOOKUP(FW28,MaKhuyenMai!$B$4:$L$18,11,FALSE)="x"),VLOOKUP(FW28,MaKhuyenMai!$B$4:$H$5001,7,FALSE)*FU28,0)))</f>
        <v>0</v>
      </c>
      <c r="FW28" s="20"/>
      <c r="FX28" s="68"/>
      <c r="FY28" s="16"/>
      <c r="FZ28" s="16">
        <v>24</v>
      </c>
      <c r="GA28" s="22" t="s">
        <v>148</v>
      </c>
      <c r="GB28" s="18" t="s">
        <v>200</v>
      </c>
      <c r="GC28" s="18">
        <v>1</v>
      </c>
      <c r="GD28" s="19">
        <f>IF(ISBLANK(GA28),0,IF(ISERROR(VLOOKUP(GA28,Menu!$A$3:$L$5000,10,FALSE)),0,IF(GB28="M",VLOOKUP(GA28,Menu!$A$3:$L$57,10,FALSE)*GC28,VLOOKUP(GA28,Menu!$A$3:$L$57,12,FALSE)*GC28)))</f>
        <v>70000</v>
      </c>
      <c r="GE28" s="19">
        <f>-IF(ISBLANK(GF28),0,IF(ISERROR(VLOOKUP(GF28,MaKhuyenMai!$B$4:$H$5001,7,FALSE)),0,IF(AND(VLOOKUP(GF28,MaKhuyenMai!$B$4:$K$5001,8,FALSE)&lt;=$F$24,VLOOKUP(GF28,MaKhuyenMai!$B$4:$L$18,3,FALSE)="x",VLOOKUP(GF28,MaKhuyenMai!$B$4:$L$18,11,FALSE)="x"),VLOOKUP(GF28,MaKhuyenMai!$B$4:$H$5001,7,FALSE)*GD28,0)))</f>
        <v>-7000</v>
      </c>
      <c r="GF28" s="20" t="s">
        <v>18</v>
      </c>
      <c r="GG28" s="68"/>
      <c r="GH28" s="16"/>
      <c r="GI28" s="16">
        <v>24</v>
      </c>
      <c r="GJ28" s="22" t="s">
        <v>148</v>
      </c>
      <c r="GK28" s="18" t="s">
        <v>200</v>
      </c>
      <c r="GL28" s="18">
        <v>1</v>
      </c>
      <c r="GM28" s="19">
        <f>IF(ISBLANK(GJ28),0,IF(ISERROR(VLOOKUP(GJ28,Menu!$A$3:$L$5000,10,FALSE)),0,IF(GK28="M",VLOOKUP(GJ28,Menu!$A$3:$L$57,10,FALSE)*GL28,VLOOKUP(GJ28,Menu!$A$3:$L$57,12,FALSE)*GL28)))</f>
        <v>70000</v>
      </c>
      <c r="GN28" s="19">
        <f>-IF(ISBLANK(GO28),0,IF(ISERROR(VLOOKUP(GO28,MaKhuyenMai!$B$4:$H$5001,7,FALSE)),0,IF(AND(VLOOKUP(GO28,MaKhuyenMai!$B$4:$K$5001,8,FALSE)&lt;=$F$24,VLOOKUP(GO28,MaKhuyenMai!$B$4:$L$18,3,FALSE)="x",VLOOKUP(GO28,MaKhuyenMai!$B$4:$L$18,11,FALSE)="x"),VLOOKUP(GO28,MaKhuyenMai!$B$4:$H$5001,7,FALSE)*GM28,0)))</f>
        <v>0</v>
      </c>
      <c r="GO28" s="20"/>
      <c r="GP28" s="68"/>
      <c r="GQ28" s="16"/>
      <c r="GR28" s="16">
        <v>24</v>
      </c>
      <c r="GS28" s="22" t="s">
        <v>148</v>
      </c>
      <c r="GT28" s="18" t="s">
        <v>200</v>
      </c>
      <c r="GU28" s="18">
        <v>1</v>
      </c>
      <c r="GV28" s="19">
        <f>IF(ISBLANK(GS28),0,IF(ISERROR(VLOOKUP(GS28,Menu!$A$3:$L$5000,10,FALSE)),0,IF(GT28="M",VLOOKUP(GS28,Menu!$A$3:$L$57,10,FALSE)*GU28,VLOOKUP(GS28,Menu!$A$3:$L$57,12,FALSE)*GU28)))</f>
        <v>70000</v>
      </c>
      <c r="GW28" s="19">
        <f>-IF(ISBLANK(GX28),0,IF(ISERROR(VLOOKUP(GX28,MaKhuyenMai!$B$4:$H$5001,7,FALSE)),0,IF(AND(VLOOKUP(GX28,MaKhuyenMai!$B$4:$K$5001,8,FALSE)&lt;=$F$24,VLOOKUP(GX28,MaKhuyenMai!$B$4:$L$18,3,FALSE)="x",VLOOKUP(GX28,MaKhuyenMai!$B$4:$L$18,11,FALSE)="x"),VLOOKUP(GX28,MaKhuyenMai!$B$4:$H$5001,7,FALSE)*GV28,0)))</f>
        <v>0</v>
      </c>
      <c r="GX28" s="20"/>
      <c r="GY28" s="68"/>
      <c r="GZ28" s="16"/>
      <c r="HA28" s="16">
        <v>24</v>
      </c>
      <c r="HB28" s="22" t="s">
        <v>148</v>
      </c>
      <c r="HC28" s="18" t="s">
        <v>200</v>
      </c>
      <c r="HD28" s="18">
        <v>1</v>
      </c>
      <c r="HE28" s="19">
        <f>IF(ISBLANK(HB28),0,IF(ISERROR(VLOOKUP(HB28,Menu!$A$3:$L$5000,10,FALSE)),0,IF(HC28="M",VLOOKUP(HB28,Menu!$A$3:$L$57,10,FALSE)*HD28,VLOOKUP(HB28,Menu!$A$3:$L$57,12,FALSE)*HD28)))</f>
        <v>70000</v>
      </c>
      <c r="HF28" s="19">
        <f>-IF(ISBLANK(HG28),0,IF(ISERROR(VLOOKUP(HG28,MaKhuyenMai!$B$4:$H$5001,7,FALSE)),0,IF(AND(VLOOKUP(HG28,MaKhuyenMai!$B$4:$K$5001,8,FALSE)&lt;=$F$24,VLOOKUP(HG28,MaKhuyenMai!$B$4:$L$18,3,FALSE)="x",VLOOKUP(HG28,MaKhuyenMai!$B$4:$L$18,11,FALSE)="x"),VLOOKUP(HG28,MaKhuyenMai!$B$4:$H$5001,7,FALSE)*HE28,0)))</f>
        <v>0</v>
      </c>
      <c r="HG28" s="20"/>
      <c r="HH28" s="68"/>
      <c r="HI28" s="16"/>
      <c r="HJ28" s="16">
        <v>24</v>
      </c>
      <c r="HK28" s="22" t="s">
        <v>148</v>
      </c>
      <c r="HL28" s="18" t="s">
        <v>200</v>
      </c>
      <c r="HM28" s="18">
        <v>1</v>
      </c>
      <c r="HN28" s="19">
        <f>IF(ISBLANK(HK28),0,IF(ISERROR(VLOOKUP(HK28,Menu!$A$3:$L$5000,10,FALSE)),0,IF(HL28="M",VLOOKUP(HK28,Menu!$A$3:$L$57,10,FALSE)*HM28,VLOOKUP(HK28,Menu!$A$3:$L$57,12,FALSE)*HM28)))</f>
        <v>70000</v>
      </c>
      <c r="HO28" s="19">
        <f>-IF(ISBLANK(HP28),0,IF(ISERROR(VLOOKUP(HP28,MaKhuyenMai!$B$4:$H$5001,7,FALSE)),0,IF(AND(VLOOKUP(HP28,MaKhuyenMai!$B$4:$K$5001,8,FALSE)&lt;=$F$24,VLOOKUP(HP28,MaKhuyenMai!$B$4:$L$18,3,FALSE)="x",VLOOKUP(HP28,MaKhuyenMai!$B$4:$L$18,11,FALSE)="x"),VLOOKUP(HP28,MaKhuyenMai!$B$4:$H$5001,7,FALSE)*HN28,0)))</f>
        <v>0</v>
      </c>
      <c r="HP28" s="20"/>
      <c r="HQ28" s="68"/>
      <c r="HR28" s="16"/>
      <c r="HS28" s="16">
        <v>24</v>
      </c>
      <c r="HT28" s="22" t="s">
        <v>148</v>
      </c>
      <c r="HU28" s="18" t="s">
        <v>200</v>
      </c>
      <c r="HV28" s="18">
        <v>1</v>
      </c>
      <c r="HW28" s="19">
        <f>IF(ISBLANK(HT28),0,IF(ISERROR(VLOOKUP(HT28,Menu!$A$3:$L$5000,10,FALSE)),0,IF(HU28="M",VLOOKUP(HT28,Menu!$A$3:$L$57,10,FALSE)*HV28,VLOOKUP(HT28,Menu!$A$3:$L$57,12,FALSE)*HV28)))</f>
        <v>70000</v>
      </c>
      <c r="HX28" s="19">
        <f>-IF(ISBLANK(HY28),0,IF(ISERROR(VLOOKUP(HY28,MaKhuyenMai!$B$4:$H$5001,7,FALSE)),0,IF(AND(VLOOKUP(HY28,MaKhuyenMai!$B$4:$K$5001,8,FALSE)&lt;=$F$24,VLOOKUP(HY28,MaKhuyenMai!$B$4:$L$18,3,FALSE)="x",VLOOKUP(HY28,MaKhuyenMai!$B$4:$L$18,11,FALSE)="x"),VLOOKUP(HY28,MaKhuyenMai!$B$4:$H$5001,7,FALSE)*HW28,0)))</f>
        <v>0</v>
      </c>
      <c r="HY28" s="20"/>
      <c r="HZ28" s="68"/>
      <c r="IA28" s="16"/>
      <c r="IB28" s="16">
        <v>24</v>
      </c>
      <c r="IC28" s="22" t="s">
        <v>148</v>
      </c>
      <c r="ID28" s="18" t="s">
        <v>200</v>
      </c>
      <c r="IE28" s="18">
        <v>1</v>
      </c>
      <c r="IF28" s="19">
        <f>IF(ISBLANK(IC28),0,IF(ISERROR(VLOOKUP(IC28,Menu!$A$3:$L$5000,10,FALSE)),0,IF(ID28="M",VLOOKUP(IC28,Menu!$A$3:$L$57,10,FALSE)*IE28,VLOOKUP(IC28,Menu!$A$3:$L$57,12,FALSE)*IE28)))</f>
        <v>70000</v>
      </c>
      <c r="IG28" s="19">
        <f>-IF(ISBLANK(IH28),0,IF(ISERROR(VLOOKUP(IH28,MaKhuyenMai!$B$4:$H$5001,7,FALSE)),0,IF(AND(VLOOKUP(IH28,MaKhuyenMai!$B$4:$K$5001,8,FALSE)&lt;=$F$24,VLOOKUP(IH28,MaKhuyenMai!$B$4:$L$18,3,FALSE)="x",VLOOKUP(IH28,MaKhuyenMai!$B$4:$L$18,11,FALSE)="x"),VLOOKUP(IH28,MaKhuyenMai!$B$4:$H$5001,7,FALSE)*IF28,0)))</f>
        <v>0</v>
      </c>
      <c r="IH28" s="20"/>
      <c r="II28" s="68"/>
      <c r="IJ28" s="16"/>
      <c r="IK28" s="16">
        <v>24</v>
      </c>
      <c r="IL28" s="18" t="s">
        <v>189</v>
      </c>
      <c r="IM28" s="18" t="s">
        <v>200</v>
      </c>
      <c r="IN28" s="18">
        <v>1</v>
      </c>
      <c r="IO28" s="19">
        <f>IF(ISBLANK(IL28),0,IF(ISERROR(VLOOKUP(IL28,Menu!$A$3:$L$5000,10,FALSE)),0,IF(IM28="M",VLOOKUP(IL28,Menu!$A$3:$L$57,10,FALSE)*IN28,VLOOKUP(IL28,Menu!$A$3:$L$57,12,FALSE)*IN28)))</f>
        <v>12000</v>
      </c>
      <c r="IP28" s="19">
        <f>-IF(ISBLANK(IQ28),0,IF(ISERROR(VLOOKUP(IQ28,MaKhuyenMai!$B$4:$H$5001,7,FALSE)),0,IF(AND(VLOOKUP(IQ28,MaKhuyenMai!$B$4:$K$5001,8,FALSE)&lt;=$F$24,VLOOKUP(IQ28,MaKhuyenMai!$B$4:$L$18,3,FALSE)="x",VLOOKUP(IQ28,MaKhuyenMai!$B$4:$L$18,11,FALSE)="x"),VLOOKUP(IQ28,MaKhuyenMai!$B$4:$H$5001,7,FALSE)*IO28,0)))</f>
        <v>-1200</v>
      </c>
      <c r="IQ28" s="20" t="s">
        <v>18</v>
      </c>
      <c r="IR28" s="68"/>
      <c r="IS28" s="16"/>
      <c r="IT28" s="16">
        <v>24</v>
      </c>
      <c r="IU28" s="22" t="s">
        <v>148</v>
      </c>
      <c r="IV28" s="18" t="s">
        <v>200</v>
      </c>
    </row>
    <row r="29" spans="1:256">
      <c r="A29" s="16"/>
      <c r="B29" s="17">
        <v>25</v>
      </c>
      <c r="C29" s="18" t="s">
        <v>189</v>
      </c>
      <c r="D29" s="18" t="s">
        <v>200</v>
      </c>
      <c r="E29" s="18">
        <v>1</v>
      </c>
      <c r="F29" s="19">
        <f>IF(ISBLANK(C29),0,IF(ISERROR(VLOOKUP(C29,Menu!$A$3:$L$5000,10,FALSE)),0,IF(D29="M",VLOOKUP(C29,Menu!$A$3:$L$57,10,FALSE)*E29,VLOOKUP(C29,Menu!$A$3:$L$57,12,FALSE)*E29)))</f>
        <v>12000</v>
      </c>
      <c r="G29" s="19">
        <f>-IF(ISBLANK(H29),0,IF(ISERROR(VLOOKUP(H29,MaKhuyenMai!$B$4:$H$5001,7,FALSE)),0,IF(AND(VLOOKUP(H29,MaKhuyenMai!$B$4:$K$5001,8,FALSE)&lt;=$F$24,VLOOKUP(H29,MaKhuyenMai!$B$4:$L$18,3,FALSE)="x",VLOOKUP(H29,MaKhuyenMai!$B$4:$L$18,11,FALSE)="x"),VLOOKUP(H29,MaKhuyenMai!$B$4:$H$5001,7,FALSE)*F29,0)))</f>
        <v>-1200</v>
      </c>
      <c r="H29" s="20" t="s">
        <v>18</v>
      </c>
      <c r="I29" s="68"/>
      <c r="J29" s="16"/>
      <c r="K29" s="17">
        <v>25</v>
      </c>
      <c r="L29" s="22" t="s">
        <v>131</v>
      </c>
      <c r="M29" s="18" t="s">
        <v>201</v>
      </c>
      <c r="N29" s="18">
        <v>1</v>
      </c>
      <c r="O29" s="19">
        <f>IF(ISBLANK(L29),0,IF(ISERROR(VLOOKUP(L29,Menu!$A$3:$L$5000,10,FALSE)),0,IF(M29="M",VLOOKUP(L29,Menu!$A$3:$L$57,10,FALSE)*N29,VLOOKUP(L29,Menu!$A$3:$L$57,12,FALSE)*N29)))</f>
        <v>49000</v>
      </c>
      <c r="P29" s="19">
        <f>-IF(ISBLANK(Q29),0,IF(ISERROR(VLOOKUP(Q29,MaKhuyenMai!$B$4:$H$5001,7,FALSE)),0,IF(AND(VLOOKUP(Q29,MaKhuyenMai!$B$4:$K$5001,8,FALSE)&lt;=$F$24,VLOOKUP(Q29,MaKhuyenMai!$B$4:$L$18,3,FALSE)="x",VLOOKUP(Q29,MaKhuyenMai!$B$4:$L$18,11,FALSE)="x"),VLOOKUP(Q29,MaKhuyenMai!$B$4:$H$5001,7,FALSE)*O29,0)))</f>
        <v>-4900</v>
      </c>
      <c r="Q29" s="20" t="s">
        <v>18</v>
      </c>
      <c r="R29" s="68"/>
      <c r="S29" s="16"/>
      <c r="T29" s="17">
        <v>25</v>
      </c>
      <c r="U29" s="18" t="s">
        <v>189</v>
      </c>
      <c r="V29" s="18" t="s">
        <v>200</v>
      </c>
      <c r="W29" s="18">
        <v>1</v>
      </c>
      <c r="X29" s="19">
        <f>IF(ISBLANK(U29),0,IF(ISERROR(VLOOKUP(U29,Menu!$A$3:$L$5000,10,FALSE)),0,IF(V29="M",VLOOKUP(U29,Menu!$A$3:$L$57,10,FALSE)*W29,VLOOKUP(U29,Menu!$A$3:$L$57,12,FALSE)*W29)))</f>
        <v>12000</v>
      </c>
      <c r="Y29" s="19">
        <f>-IF(ISBLANK(Z29),0,IF(ISERROR(VLOOKUP(Z29,MaKhuyenMai!$B$4:$H$5001,7,FALSE)),0,IF(AND(VLOOKUP(Z29,MaKhuyenMai!$B$4:$K$5001,8,FALSE)&lt;=$F$24,VLOOKUP(Z29,MaKhuyenMai!$B$4:$L$18,3,FALSE)="x",VLOOKUP(Z29,MaKhuyenMai!$B$4:$L$18,11,FALSE)="x"),VLOOKUP(Z29,MaKhuyenMai!$B$4:$H$5001,7,FALSE)*X29,0)))</f>
        <v>-1200</v>
      </c>
      <c r="Z29" s="20" t="s">
        <v>18</v>
      </c>
      <c r="AA29" s="68"/>
      <c r="AC29" s="17">
        <v>25</v>
      </c>
      <c r="AD29" s="18" t="s">
        <v>189</v>
      </c>
      <c r="AE29" s="18" t="s">
        <v>200</v>
      </c>
      <c r="AF29" s="18">
        <v>1</v>
      </c>
      <c r="AG29" s="19">
        <f>IF(ISBLANK(AD29),0,IF(ISERROR(VLOOKUP(AD29,Menu!$A$3:$L$5000,10,FALSE)),0,IF(AE29="M",VLOOKUP(AD29,Menu!$A$3:$L$57,10,FALSE)*AF29,VLOOKUP(AD29,Menu!$A$3:$L$57,12,FALSE)*AF29)))</f>
        <v>12000</v>
      </c>
      <c r="AH29" s="19">
        <f>-IF(ISBLANK(AI29),0,IF(ISERROR(VLOOKUP(AI29,MaKhuyenMai!$B$4:$H$5001,7,FALSE)),0,IF(AND(VLOOKUP(AI29,MaKhuyenMai!$B$4:$K$5001,8,FALSE)&lt;=$F$24,VLOOKUP(AI29,MaKhuyenMai!$B$4:$L$18,3,FALSE)="x",VLOOKUP(AI29,MaKhuyenMai!$B$4:$L$18,11,FALSE)="x"),VLOOKUP(AI29,MaKhuyenMai!$B$4:$H$5001,7,FALSE)*AG29,0)))</f>
        <v>-1200</v>
      </c>
      <c r="AI29" s="20" t="s">
        <v>18</v>
      </c>
      <c r="AJ29" s="68"/>
      <c r="AK29" s="16"/>
      <c r="AL29" s="17">
        <v>25</v>
      </c>
      <c r="AM29" s="18" t="s">
        <v>189</v>
      </c>
      <c r="AN29" s="18" t="s">
        <v>200</v>
      </c>
      <c r="AO29" s="18">
        <v>1</v>
      </c>
      <c r="AP29" s="19">
        <f>IF(ISBLANK(AM29),0,IF(ISERROR(VLOOKUP(AM29,Menu!$A$3:$L$5000,10,FALSE)),0,IF(AN29="M",VLOOKUP(AM29,Menu!$A$3:$L$57,10,FALSE)*AO29,VLOOKUP(AM29,Menu!$A$3:$L$57,12,FALSE)*AO29)))</f>
        <v>12000</v>
      </c>
      <c r="AQ29" s="19">
        <f>-IF(ISBLANK(AR29),0,IF(ISERROR(VLOOKUP(AR29,MaKhuyenMai!$B$4:$H$5001,7,FALSE)),0,IF(AND(VLOOKUP(AR29,MaKhuyenMai!$B$4:$K$5001,8,FALSE)&lt;=$F$24,VLOOKUP(AR29,MaKhuyenMai!$B$4:$L$18,3,FALSE)="x",VLOOKUP(AR29,MaKhuyenMai!$B$4:$L$18,11,FALSE)="x"),VLOOKUP(AR29,MaKhuyenMai!$B$4:$H$5001,7,FALSE)*AP29,0)))</f>
        <v>-1200</v>
      </c>
      <c r="AR29" s="20" t="s">
        <v>18</v>
      </c>
      <c r="AS29" s="68"/>
      <c r="AT29" s="16"/>
      <c r="AU29" s="17">
        <v>25</v>
      </c>
      <c r="AV29" s="18" t="s">
        <v>189</v>
      </c>
      <c r="AW29" s="18" t="s">
        <v>200</v>
      </c>
      <c r="AX29" s="18">
        <v>1</v>
      </c>
      <c r="AY29" s="19">
        <f>IF(ISBLANK(AV29),0,IF(ISERROR(VLOOKUP(AV29,Menu!$A$3:$L$5000,10,FALSE)),0,IF(AW29="M",VLOOKUP(AV29,Menu!$A$3:$L$57,10,FALSE)*AX29,VLOOKUP(AV29,Menu!$A$3:$L$57,12,FALSE)*AX29)))</f>
        <v>12000</v>
      </c>
      <c r="AZ29" s="19">
        <f>-IF(ISBLANK(BA29),0,IF(ISERROR(VLOOKUP(BA29,MaKhuyenMai!$B$4:$H$5001,7,FALSE)),0,IF(AND(VLOOKUP(BA29,MaKhuyenMai!$B$4:$K$5001,8,FALSE)&lt;=$F$24,VLOOKUP(BA29,MaKhuyenMai!$B$4:$L$18,3,FALSE)="x",VLOOKUP(BA29,MaKhuyenMai!$B$4:$L$18,11,FALSE)="x"),VLOOKUP(BA29,MaKhuyenMai!$B$4:$H$5001,7,FALSE)*AY29,0)))</f>
        <v>-1200</v>
      </c>
      <c r="BA29" s="20" t="s">
        <v>18</v>
      </c>
      <c r="BB29" s="68"/>
      <c r="BC29" s="16"/>
      <c r="BD29" s="17">
        <v>25</v>
      </c>
      <c r="BE29" s="18" t="s">
        <v>189</v>
      </c>
      <c r="BF29" s="18" t="s">
        <v>200</v>
      </c>
      <c r="BG29" s="18">
        <v>1</v>
      </c>
      <c r="BH29" s="19">
        <f>IF(ISBLANK(BE29),0,IF(ISERROR(VLOOKUP(BE29,Menu!$A$3:$L$5000,10,FALSE)),0,IF(BF29="M",VLOOKUP(BE29,Menu!$A$3:$L$57,10,FALSE)*BG29,VLOOKUP(BE29,Menu!$A$3:$L$57,12,FALSE)*BG29)))</f>
        <v>12000</v>
      </c>
      <c r="BI29" s="19">
        <f>-IF(ISBLANK(BJ29),0,IF(ISERROR(VLOOKUP(BJ29,MaKhuyenMai!$B$4:$H$5001,7,FALSE)),0,IF(AND(VLOOKUP(BJ29,MaKhuyenMai!$B$4:$K$5001,8,FALSE)&lt;=$F$24,VLOOKUP(BJ29,MaKhuyenMai!$B$4:$L$18,3,FALSE)="x",VLOOKUP(BJ29,MaKhuyenMai!$B$4:$L$18,11,FALSE)="x"),VLOOKUP(BJ29,MaKhuyenMai!$B$4:$H$5001,7,FALSE)*BH29,0)))</f>
        <v>-1200</v>
      </c>
      <c r="BJ29" s="20" t="s">
        <v>18</v>
      </c>
      <c r="BK29" s="68"/>
      <c r="BL29" s="16"/>
      <c r="BM29" s="17">
        <v>25</v>
      </c>
      <c r="BN29" s="18" t="s">
        <v>189</v>
      </c>
      <c r="BO29" s="18" t="s">
        <v>200</v>
      </c>
      <c r="BP29" s="18">
        <v>1</v>
      </c>
      <c r="BQ29" s="19">
        <f>IF(ISBLANK(BN29),0,IF(ISERROR(VLOOKUP(BN29,Menu!$A$3:$L$5000,10,FALSE)),0,IF(BO29="M",VLOOKUP(BN29,Menu!$A$3:$L$57,10,FALSE)*BP29,VLOOKUP(BN29,Menu!$A$3:$L$57,12,FALSE)*BP29)))</f>
        <v>12000</v>
      </c>
      <c r="BR29" s="19">
        <f>-IF(ISBLANK(BS29),0,IF(ISERROR(VLOOKUP(BS29,MaKhuyenMai!$B$4:$H$5001,7,FALSE)),0,IF(AND(VLOOKUP(BS29,MaKhuyenMai!$B$4:$K$5001,8,FALSE)&lt;=$F$24,VLOOKUP(BS29,MaKhuyenMai!$B$4:$L$18,3,FALSE)="x",VLOOKUP(BS29,MaKhuyenMai!$B$4:$L$18,11,FALSE)="x"),VLOOKUP(BS29,MaKhuyenMai!$B$4:$H$5001,7,FALSE)*BQ29,0)))</f>
        <v>-1200</v>
      </c>
      <c r="BS29" s="20" t="s">
        <v>18</v>
      </c>
      <c r="BT29" s="68"/>
      <c r="BU29" s="16"/>
      <c r="BV29" s="17">
        <v>25</v>
      </c>
      <c r="BW29" s="18" t="s">
        <v>189</v>
      </c>
      <c r="BX29" s="18" t="s">
        <v>200</v>
      </c>
      <c r="BY29" s="18">
        <v>1</v>
      </c>
      <c r="BZ29" s="19">
        <f>IF(ISBLANK(BW29),0,IF(ISERROR(VLOOKUP(BW29,Menu!$A$3:$L$5000,10,FALSE)),0,IF(BX29="M",VLOOKUP(BW29,Menu!$A$3:$L$57,10,FALSE)*BY29,VLOOKUP(BW29,Menu!$A$3:$L$57,12,FALSE)*BY29)))</f>
        <v>12000</v>
      </c>
      <c r="CA29" s="19">
        <f>-IF(ISBLANK(CB29),0,IF(ISERROR(VLOOKUP(CB29,MaKhuyenMai!$B$4:$H$5001,7,FALSE)),0,IF(AND(VLOOKUP(CB29,MaKhuyenMai!$B$4:$K$5001,8,FALSE)&lt;=$F$24,VLOOKUP(CB29,MaKhuyenMai!$B$4:$L$18,3,FALSE)="x",VLOOKUP(CB29,MaKhuyenMai!$B$4:$L$18,11,FALSE)="x"),VLOOKUP(CB29,MaKhuyenMai!$B$4:$H$5001,7,FALSE)*BZ29,0)))</f>
        <v>-1200</v>
      </c>
      <c r="CB29" s="20" t="s">
        <v>18</v>
      </c>
      <c r="CC29" s="68"/>
      <c r="CD29" s="16"/>
      <c r="CE29" s="17">
        <v>25</v>
      </c>
      <c r="CF29" s="18" t="s">
        <v>189</v>
      </c>
      <c r="CG29" s="18" t="s">
        <v>200</v>
      </c>
      <c r="CH29" s="18">
        <v>1</v>
      </c>
      <c r="CI29" s="19">
        <f>IF(ISBLANK(CF29),0,IF(ISERROR(VLOOKUP(CF29,Menu!$A$3:$L$5000,10,FALSE)),0,IF(CG29="M",VLOOKUP(CF29,Menu!$A$3:$L$57,10,FALSE)*CH29,VLOOKUP(CF29,Menu!$A$3:$L$57,12,FALSE)*CH29)))</f>
        <v>12000</v>
      </c>
      <c r="CJ29" s="19">
        <f>-IF(ISBLANK(CK29),0,IF(ISERROR(VLOOKUP(CK29,MaKhuyenMai!$B$4:$H$5001,7,FALSE)),0,IF(AND(VLOOKUP(CK29,MaKhuyenMai!$B$4:$K$5001,8,FALSE)&lt;=$F$24,VLOOKUP(CK29,MaKhuyenMai!$B$4:$L$18,3,FALSE)="x",VLOOKUP(CK29,MaKhuyenMai!$B$4:$L$18,11,FALSE)="x"),VLOOKUP(CK29,MaKhuyenMai!$B$4:$H$5001,7,FALSE)*CI29,0)))</f>
        <v>-1200</v>
      </c>
      <c r="CK29" s="20" t="s">
        <v>18</v>
      </c>
      <c r="CL29" s="68"/>
      <c r="CM29" s="16"/>
      <c r="CN29" s="17">
        <v>25</v>
      </c>
      <c r="CO29" s="18" t="s">
        <v>189</v>
      </c>
      <c r="CP29" s="18" t="s">
        <v>200</v>
      </c>
      <c r="CQ29" s="18">
        <v>1</v>
      </c>
      <c r="CR29" s="19">
        <f>IF(ISBLANK(CO29),0,IF(ISERROR(VLOOKUP(CO29,Menu!$A$3:$L$5000,10,FALSE)),0,IF(CP29="M",VLOOKUP(CO29,Menu!$A$3:$L$57,10,FALSE)*CQ29,VLOOKUP(CO29,Menu!$A$3:$L$57,12,FALSE)*CQ29)))</f>
        <v>12000</v>
      </c>
      <c r="CS29" s="19">
        <f>-IF(ISBLANK(CT29),0,IF(ISERROR(VLOOKUP(CT29,MaKhuyenMai!$B$4:$H$5001,7,FALSE)),0,IF(AND(VLOOKUP(CT29,MaKhuyenMai!$B$4:$K$5001,8,FALSE)&lt;=$F$24,VLOOKUP(CT29,MaKhuyenMai!$B$4:$L$18,3,FALSE)="x",VLOOKUP(CT29,MaKhuyenMai!$B$4:$L$18,11,FALSE)="x"),VLOOKUP(CT29,MaKhuyenMai!$B$4:$H$5001,7,FALSE)*CR29,0)))</f>
        <v>-1200</v>
      </c>
      <c r="CT29" s="20" t="s">
        <v>18</v>
      </c>
      <c r="CU29" s="68"/>
      <c r="CV29" s="16"/>
      <c r="CW29" s="17">
        <v>25</v>
      </c>
      <c r="CX29" s="18" t="s">
        <v>189</v>
      </c>
      <c r="CY29" s="18" t="s">
        <v>200</v>
      </c>
      <c r="CZ29" s="18">
        <v>1</v>
      </c>
      <c r="DA29" s="19">
        <f>IF(ISBLANK(CX29),0,IF(ISERROR(VLOOKUP(CX29,Menu!$A$3:$L$5000,10,FALSE)),0,IF(CY29="M",VLOOKUP(CX29,Menu!$A$3:$L$57,10,FALSE)*CZ29,VLOOKUP(CX29,Menu!$A$3:$L$57,12,FALSE)*CZ29)))</f>
        <v>12000</v>
      </c>
      <c r="DB29" s="19">
        <f>-IF(ISBLANK(DC29),0,IF(ISERROR(VLOOKUP(DC29,MaKhuyenMai!$B$4:$H$5001,7,FALSE)),0,IF(AND(VLOOKUP(DC29,MaKhuyenMai!$B$4:$K$5001,8,FALSE)&lt;=$F$24,VLOOKUP(DC29,MaKhuyenMai!$B$4:$L$18,3,FALSE)="x",VLOOKUP(DC29,MaKhuyenMai!$B$4:$L$18,11,FALSE)="x"),VLOOKUP(DC29,MaKhuyenMai!$B$4:$H$5001,7,FALSE)*DA29,0)))</f>
        <v>-1200</v>
      </c>
      <c r="DC29" s="20" t="s">
        <v>18</v>
      </c>
      <c r="DD29" s="68"/>
      <c r="DE29" s="16"/>
      <c r="DF29" s="17">
        <v>25</v>
      </c>
      <c r="DG29" s="18" t="s">
        <v>189</v>
      </c>
      <c r="DH29" s="18" t="s">
        <v>200</v>
      </c>
      <c r="DI29" s="18">
        <v>1</v>
      </c>
      <c r="DJ29" s="19">
        <f>IF(ISBLANK(DG29),0,IF(ISERROR(VLOOKUP(DG29,Menu!$A$3:$L$5000,10,FALSE)),0,IF(DH29="M",VLOOKUP(DG29,Menu!$A$3:$L$57,10,FALSE)*DI29,VLOOKUP(DG29,Menu!$A$3:$L$57,12,FALSE)*DI29)))</f>
        <v>12000</v>
      </c>
      <c r="DK29" s="19">
        <f>-IF(ISBLANK(DL29),0,IF(ISERROR(VLOOKUP(DL29,MaKhuyenMai!$B$4:$H$5001,7,FALSE)),0,IF(AND(VLOOKUP(DL29,MaKhuyenMai!$B$4:$K$5001,8,FALSE)&lt;=$F$24,VLOOKUP(DL29,MaKhuyenMai!$B$4:$L$18,3,FALSE)="x",VLOOKUP(DL29,MaKhuyenMai!$B$4:$L$18,11,FALSE)="x"),VLOOKUP(DL29,MaKhuyenMai!$B$4:$H$5001,7,FALSE)*DJ29,0)))</f>
        <v>-1200</v>
      </c>
      <c r="DL29" s="20" t="s">
        <v>18</v>
      </c>
      <c r="DM29" s="68"/>
      <c r="DN29" s="16"/>
      <c r="DO29" s="17">
        <v>25</v>
      </c>
      <c r="DP29" s="18" t="s">
        <v>189</v>
      </c>
      <c r="DQ29" s="18" t="s">
        <v>200</v>
      </c>
      <c r="DR29" s="18">
        <v>1</v>
      </c>
      <c r="DS29" s="19">
        <f>IF(ISBLANK(DP29),0,IF(ISERROR(VLOOKUP(DP29,Menu!$A$3:$L$5000,10,FALSE)),0,IF(DQ29="M",VLOOKUP(DP29,Menu!$A$3:$L$57,10,FALSE)*DR29,VLOOKUP(DP29,Menu!$A$3:$L$57,12,FALSE)*DR29)))</f>
        <v>12000</v>
      </c>
      <c r="DT29" s="19">
        <f>-IF(ISBLANK(DU29),0,IF(ISERROR(VLOOKUP(DU29,MaKhuyenMai!$B$4:$H$5001,7,FALSE)),0,IF(AND(VLOOKUP(DU29,MaKhuyenMai!$B$4:$K$5001,8,FALSE)&lt;=$F$24,VLOOKUP(DU29,MaKhuyenMai!$B$4:$L$18,3,FALSE)="x",VLOOKUP(DU29,MaKhuyenMai!$B$4:$L$18,11,FALSE)="x"),VLOOKUP(DU29,MaKhuyenMai!$B$4:$H$5001,7,FALSE)*DS29,0)))</f>
        <v>-1200</v>
      </c>
      <c r="DU29" s="20" t="s">
        <v>18</v>
      </c>
      <c r="DV29" s="68"/>
      <c r="DW29" s="16"/>
      <c r="DX29" s="17">
        <v>25</v>
      </c>
      <c r="DY29" s="18" t="s">
        <v>189</v>
      </c>
      <c r="DZ29" s="18" t="s">
        <v>200</v>
      </c>
      <c r="EA29" s="18">
        <v>1</v>
      </c>
      <c r="EB29" s="19">
        <f>IF(ISBLANK(DY29),0,IF(ISERROR(VLOOKUP(DY29,Menu!$A$3:$L$5000,10,FALSE)),0,IF(DZ29="M",VLOOKUP(DY29,Menu!$A$3:$L$57,10,FALSE)*EA29,VLOOKUP(DY29,Menu!$A$3:$L$57,12,FALSE)*EA29)))</f>
        <v>12000</v>
      </c>
      <c r="EC29" s="19">
        <f>-IF(ISBLANK(ED29),0,IF(ISERROR(VLOOKUP(ED29,MaKhuyenMai!$B$4:$H$5001,7,FALSE)),0,IF(AND(VLOOKUP(ED29,MaKhuyenMai!$B$4:$K$5001,8,FALSE)&lt;=$F$24,VLOOKUP(ED29,MaKhuyenMai!$B$4:$L$18,3,FALSE)="x",VLOOKUP(ED29,MaKhuyenMai!$B$4:$L$18,11,FALSE)="x"),VLOOKUP(ED29,MaKhuyenMai!$B$4:$H$5001,7,FALSE)*EB29,0)))</f>
        <v>-1200</v>
      </c>
      <c r="ED29" s="20" t="s">
        <v>18</v>
      </c>
      <c r="EE29" s="68"/>
      <c r="EF29" s="16"/>
      <c r="EG29" s="17">
        <v>25</v>
      </c>
      <c r="EH29" s="18" t="s">
        <v>189</v>
      </c>
      <c r="EI29" s="18" t="s">
        <v>200</v>
      </c>
      <c r="EJ29" s="18">
        <v>1</v>
      </c>
      <c r="EK29" s="19">
        <f>IF(ISBLANK(EH29),0,IF(ISERROR(VLOOKUP(EH29,Menu!$A$3:$L$5000,10,FALSE)),0,IF(EI29="M",VLOOKUP(EH29,Menu!$A$3:$L$57,10,FALSE)*EJ29,VLOOKUP(EH29,Menu!$A$3:$L$57,12,FALSE)*EJ29)))</f>
        <v>12000</v>
      </c>
      <c r="EL29" s="19">
        <f>-IF(ISBLANK(EM29),0,IF(ISERROR(VLOOKUP(EM29,MaKhuyenMai!$B$4:$H$5001,7,FALSE)),0,IF(AND(VLOOKUP(EM29,MaKhuyenMai!$B$4:$K$5001,8,FALSE)&lt;=$F$24,VLOOKUP(EM29,MaKhuyenMai!$B$4:$L$18,3,FALSE)="x",VLOOKUP(EM29,MaKhuyenMai!$B$4:$L$18,11,FALSE)="x"),VLOOKUP(EM29,MaKhuyenMai!$B$4:$H$5001,7,FALSE)*EK29,0)))</f>
        <v>-1200</v>
      </c>
      <c r="EM29" s="20" t="s">
        <v>18</v>
      </c>
      <c r="EN29" s="68"/>
      <c r="EO29" s="16"/>
      <c r="EP29" s="17">
        <v>25</v>
      </c>
      <c r="EQ29" s="22" t="s">
        <v>131</v>
      </c>
      <c r="ER29" s="18" t="s">
        <v>201</v>
      </c>
      <c r="ES29" s="18">
        <v>1</v>
      </c>
      <c r="ET29" s="19">
        <f>IF(ISBLANK(EQ29),0,IF(ISERROR(VLOOKUP(EQ29,Menu!$A$3:$L$5000,10,FALSE)),0,IF(ER29="M",VLOOKUP(EQ29,Menu!$A$3:$L$57,10,FALSE)*ES29,VLOOKUP(EQ29,Menu!$A$3:$L$57,12,FALSE)*ES29)))</f>
        <v>49000</v>
      </c>
      <c r="EU29" s="19">
        <f>-IF(ISBLANK(EV29),0,IF(ISERROR(VLOOKUP(EV29,MaKhuyenMai!$B$4:$H$5001,7,FALSE)),0,IF(AND(VLOOKUP(EV29,MaKhuyenMai!$B$4:$K$5001,8,FALSE)&lt;=$F$24,VLOOKUP(EV29,MaKhuyenMai!$B$4:$L$18,3,FALSE)="x",VLOOKUP(EV29,MaKhuyenMai!$B$4:$L$18,11,FALSE)="x"),VLOOKUP(EV29,MaKhuyenMai!$B$4:$H$5001,7,FALSE)*ET29,0)))</f>
        <v>-4900</v>
      </c>
      <c r="EV29" s="20" t="s">
        <v>18</v>
      </c>
      <c r="EW29" s="68"/>
      <c r="EX29" s="16"/>
      <c r="EY29" s="17">
        <v>25</v>
      </c>
      <c r="EZ29" s="18" t="s">
        <v>189</v>
      </c>
      <c r="FA29" s="18" t="s">
        <v>200</v>
      </c>
      <c r="FB29" s="18">
        <v>1</v>
      </c>
      <c r="FC29" s="19">
        <f>IF(ISBLANK(EZ29),0,IF(ISERROR(VLOOKUP(EZ29,Menu!$A$3:$L$5000,10,FALSE)),0,IF(FA29="M",VLOOKUP(EZ29,Menu!$A$3:$L$57,10,FALSE)*FB29,VLOOKUP(EZ29,Menu!$A$3:$L$57,12,FALSE)*FB29)))</f>
        <v>12000</v>
      </c>
      <c r="FD29" s="19">
        <f>-IF(ISBLANK(FE29),0,IF(ISERROR(VLOOKUP(FE29,MaKhuyenMai!$B$4:$H$5001,7,FALSE)),0,IF(AND(VLOOKUP(FE29,MaKhuyenMai!$B$4:$K$5001,8,FALSE)&lt;=$F$24,VLOOKUP(FE29,MaKhuyenMai!$B$4:$L$18,3,FALSE)="x",VLOOKUP(FE29,MaKhuyenMai!$B$4:$L$18,11,FALSE)="x"),VLOOKUP(FE29,MaKhuyenMai!$B$4:$H$5001,7,FALSE)*FC29,0)))</f>
        <v>-1200</v>
      </c>
      <c r="FE29" s="20" t="s">
        <v>18</v>
      </c>
      <c r="FF29" s="68"/>
      <c r="FG29" s="3"/>
      <c r="FH29" s="17">
        <v>25</v>
      </c>
      <c r="FI29" s="18" t="s">
        <v>189</v>
      </c>
      <c r="FJ29" s="18" t="s">
        <v>200</v>
      </c>
      <c r="FK29" s="18">
        <v>1</v>
      </c>
      <c r="FL29" s="19">
        <f>IF(ISBLANK(FI29),0,IF(ISERROR(VLOOKUP(FI29,Menu!$A$3:$L$5000,10,FALSE)),0,IF(FJ29="M",VLOOKUP(FI29,Menu!$A$3:$L$57,10,FALSE)*FK29,VLOOKUP(FI29,Menu!$A$3:$L$57,12,FALSE)*FK29)))</f>
        <v>12000</v>
      </c>
      <c r="FM29" s="19">
        <f>-IF(ISBLANK(FN29),0,IF(ISERROR(VLOOKUP(FN29,MaKhuyenMai!$B$4:$H$5001,7,FALSE)),0,IF(AND(VLOOKUP(FN29,MaKhuyenMai!$B$4:$K$5001,8,FALSE)&lt;=$F$24,VLOOKUP(FN29,MaKhuyenMai!$B$4:$L$18,3,FALSE)="x",VLOOKUP(FN29,MaKhuyenMai!$B$4:$L$18,11,FALSE)="x"),VLOOKUP(FN29,MaKhuyenMai!$B$4:$H$5001,7,FALSE)*FL29,0)))</f>
        <v>-1200</v>
      </c>
      <c r="FN29" s="20" t="s">
        <v>18</v>
      </c>
      <c r="FO29" s="68"/>
      <c r="FP29" s="16"/>
      <c r="FQ29" s="17">
        <v>25</v>
      </c>
      <c r="FR29" s="18" t="s">
        <v>189</v>
      </c>
      <c r="FS29" s="18" t="s">
        <v>200</v>
      </c>
      <c r="FT29" s="18">
        <v>1</v>
      </c>
      <c r="FU29" s="19">
        <f>IF(ISBLANK(FR29),0,IF(ISERROR(VLOOKUP(FR29,Menu!$A$3:$L$5000,10,FALSE)),0,IF(FS29="M",VLOOKUP(FR29,Menu!$A$3:$L$57,10,FALSE)*FT29,VLOOKUP(FR29,Menu!$A$3:$L$57,12,FALSE)*FT29)))</f>
        <v>12000</v>
      </c>
      <c r="FV29" s="19">
        <f>-IF(ISBLANK(FW29),0,IF(ISERROR(VLOOKUP(FW29,MaKhuyenMai!$B$4:$H$5001,7,FALSE)),0,IF(AND(VLOOKUP(FW29,MaKhuyenMai!$B$4:$K$5001,8,FALSE)&lt;=$F$24,VLOOKUP(FW29,MaKhuyenMai!$B$4:$L$18,3,FALSE)="x",VLOOKUP(FW29,MaKhuyenMai!$B$4:$L$18,11,FALSE)="x"),VLOOKUP(FW29,MaKhuyenMai!$B$4:$H$5001,7,FALSE)*FU29,0)))</f>
        <v>-1200</v>
      </c>
      <c r="FW29" s="20" t="s">
        <v>18</v>
      </c>
      <c r="FX29" s="68"/>
      <c r="FY29" s="16"/>
      <c r="FZ29" s="17">
        <v>25</v>
      </c>
      <c r="GA29" s="18" t="s">
        <v>189</v>
      </c>
      <c r="GB29" s="18" t="s">
        <v>200</v>
      </c>
      <c r="GC29" s="18">
        <v>1</v>
      </c>
      <c r="GD29" s="19">
        <f>IF(ISBLANK(GA29),0,IF(ISERROR(VLOOKUP(GA29,Menu!$A$3:$L$5000,10,FALSE)),0,IF(GB29="M",VLOOKUP(GA29,Menu!$A$3:$L$57,10,FALSE)*GC29,VLOOKUP(GA29,Menu!$A$3:$L$57,12,FALSE)*GC29)))</f>
        <v>12000</v>
      </c>
      <c r="GE29" s="19">
        <f>-IF(ISBLANK(GF29),0,IF(ISERROR(VLOOKUP(GF29,MaKhuyenMai!$B$4:$H$5001,7,FALSE)),0,IF(AND(VLOOKUP(GF29,MaKhuyenMai!$B$4:$K$5001,8,FALSE)&lt;=$F$24,VLOOKUP(GF29,MaKhuyenMai!$B$4:$L$18,3,FALSE)="x",VLOOKUP(GF29,MaKhuyenMai!$B$4:$L$18,11,FALSE)="x"),VLOOKUP(GF29,MaKhuyenMai!$B$4:$H$5001,7,FALSE)*GD29,0)))</f>
        <v>-1200</v>
      </c>
      <c r="GF29" s="20" t="s">
        <v>18</v>
      </c>
      <c r="GG29" s="68"/>
      <c r="GH29" s="16"/>
      <c r="GI29" s="17">
        <v>25</v>
      </c>
      <c r="GJ29" s="18" t="s">
        <v>189</v>
      </c>
      <c r="GK29" s="18" t="s">
        <v>200</v>
      </c>
      <c r="GL29" s="18">
        <v>1</v>
      </c>
      <c r="GM29" s="19">
        <f>IF(ISBLANK(GJ29),0,IF(ISERROR(VLOOKUP(GJ29,Menu!$A$3:$L$5000,10,FALSE)),0,IF(GK29="M",VLOOKUP(GJ29,Menu!$A$3:$L$57,10,FALSE)*GL29,VLOOKUP(GJ29,Menu!$A$3:$L$57,12,FALSE)*GL29)))</f>
        <v>12000</v>
      </c>
      <c r="GN29" s="19">
        <f>-IF(ISBLANK(GO29),0,IF(ISERROR(VLOOKUP(GO29,MaKhuyenMai!$B$4:$H$5001,7,FALSE)),0,IF(AND(VLOOKUP(GO29,MaKhuyenMai!$B$4:$K$5001,8,FALSE)&lt;=$F$24,VLOOKUP(GO29,MaKhuyenMai!$B$4:$L$18,3,FALSE)="x",VLOOKUP(GO29,MaKhuyenMai!$B$4:$L$18,11,FALSE)="x"),VLOOKUP(GO29,MaKhuyenMai!$B$4:$H$5001,7,FALSE)*GM29,0)))</f>
        <v>-1200</v>
      </c>
      <c r="GO29" s="20" t="s">
        <v>18</v>
      </c>
      <c r="GP29" s="68"/>
      <c r="GQ29" s="16"/>
      <c r="GR29" s="17">
        <v>25</v>
      </c>
      <c r="GS29" s="18" t="s">
        <v>189</v>
      </c>
      <c r="GT29" s="18" t="s">
        <v>200</v>
      </c>
      <c r="GU29" s="18">
        <v>1</v>
      </c>
      <c r="GV29" s="19">
        <f>IF(ISBLANK(GS29),0,IF(ISERROR(VLOOKUP(GS29,Menu!$A$3:$L$5000,10,FALSE)),0,IF(GT29="M",VLOOKUP(GS29,Menu!$A$3:$L$57,10,FALSE)*GU29,VLOOKUP(GS29,Menu!$A$3:$L$57,12,FALSE)*GU29)))</f>
        <v>12000</v>
      </c>
      <c r="GW29" s="19">
        <f>-IF(ISBLANK(GX29),0,IF(ISERROR(VLOOKUP(GX29,MaKhuyenMai!$B$4:$H$5001,7,FALSE)),0,IF(AND(VLOOKUP(GX29,MaKhuyenMai!$B$4:$K$5001,8,FALSE)&lt;=$F$24,VLOOKUP(GX29,MaKhuyenMai!$B$4:$L$18,3,FALSE)="x",VLOOKUP(GX29,MaKhuyenMai!$B$4:$L$18,11,FALSE)="x"),VLOOKUP(GX29,MaKhuyenMai!$B$4:$H$5001,7,FALSE)*GV29,0)))</f>
        <v>-1200</v>
      </c>
      <c r="GX29" s="20" t="s">
        <v>18</v>
      </c>
      <c r="GY29" s="68"/>
      <c r="GZ29" s="16"/>
      <c r="HA29" s="17">
        <v>25</v>
      </c>
      <c r="HB29" s="18" t="s">
        <v>189</v>
      </c>
      <c r="HC29" s="18" t="s">
        <v>200</v>
      </c>
      <c r="HD29" s="18">
        <v>1</v>
      </c>
      <c r="HE29" s="19">
        <f>IF(ISBLANK(HB29),0,IF(ISERROR(VLOOKUP(HB29,Menu!$A$3:$L$5000,10,FALSE)),0,IF(HC29="M",VLOOKUP(HB29,Menu!$A$3:$L$57,10,FALSE)*HD29,VLOOKUP(HB29,Menu!$A$3:$L$57,12,FALSE)*HD29)))</f>
        <v>12000</v>
      </c>
      <c r="HF29" s="19">
        <f>-IF(ISBLANK(HG29),0,IF(ISERROR(VLOOKUP(HG29,MaKhuyenMai!$B$4:$H$5001,7,FALSE)),0,IF(AND(VLOOKUP(HG29,MaKhuyenMai!$B$4:$K$5001,8,FALSE)&lt;=$F$24,VLOOKUP(HG29,MaKhuyenMai!$B$4:$L$18,3,FALSE)="x",VLOOKUP(HG29,MaKhuyenMai!$B$4:$L$18,11,FALSE)="x"),VLOOKUP(HG29,MaKhuyenMai!$B$4:$H$5001,7,FALSE)*HE29,0)))</f>
        <v>-1200</v>
      </c>
      <c r="HG29" s="20" t="s">
        <v>18</v>
      </c>
      <c r="HH29" s="68"/>
      <c r="HI29" s="16"/>
      <c r="HJ29" s="17">
        <v>25</v>
      </c>
      <c r="HK29" s="18" t="s">
        <v>189</v>
      </c>
      <c r="HL29" s="18" t="s">
        <v>200</v>
      </c>
      <c r="HM29" s="18">
        <v>1</v>
      </c>
      <c r="HN29" s="19">
        <f>IF(ISBLANK(HK29),0,IF(ISERROR(VLOOKUP(HK29,Menu!$A$3:$L$5000,10,FALSE)),0,IF(HL29="M",VLOOKUP(HK29,Menu!$A$3:$L$57,10,FALSE)*HM29,VLOOKUP(HK29,Menu!$A$3:$L$57,12,FALSE)*HM29)))</f>
        <v>12000</v>
      </c>
      <c r="HO29" s="19">
        <f>-IF(ISBLANK(HP29),0,IF(ISERROR(VLOOKUP(HP29,MaKhuyenMai!$B$4:$H$5001,7,FALSE)),0,IF(AND(VLOOKUP(HP29,MaKhuyenMai!$B$4:$K$5001,8,FALSE)&lt;=$F$24,VLOOKUP(HP29,MaKhuyenMai!$B$4:$L$18,3,FALSE)="x",VLOOKUP(HP29,MaKhuyenMai!$B$4:$L$18,11,FALSE)="x"),VLOOKUP(HP29,MaKhuyenMai!$B$4:$H$5001,7,FALSE)*HN29,0)))</f>
        <v>-1200</v>
      </c>
      <c r="HP29" s="20" t="s">
        <v>18</v>
      </c>
      <c r="HQ29" s="68"/>
      <c r="HR29" s="16"/>
      <c r="HS29" s="17">
        <v>25</v>
      </c>
      <c r="HT29" s="18" t="s">
        <v>189</v>
      </c>
      <c r="HU29" s="18" t="s">
        <v>200</v>
      </c>
      <c r="HV29" s="18">
        <v>1</v>
      </c>
      <c r="HW29" s="19">
        <f>IF(ISBLANK(HT29),0,IF(ISERROR(VLOOKUP(HT29,Menu!$A$3:$L$5000,10,FALSE)),0,IF(HU29="M",VLOOKUP(HT29,Menu!$A$3:$L$57,10,FALSE)*HV29,VLOOKUP(HT29,Menu!$A$3:$L$57,12,FALSE)*HV29)))</f>
        <v>12000</v>
      </c>
      <c r="HX29" s="19">
        <f>-IF(ISBLANK(HY29),0,IF(ISERROR(VLOOKUP(HY29,MaKhuyenMai!$B$4:$H$5001,7,FALSE)),0,IF(AND(VLOOKUP(HY29,MaKhuyenMai!$B$4:$K$5001,8,FALSE)&lt;=$F$24,VLOOKUP(HY29,MaKhuyenMai!$B$4:$L$18,3,FALSE)="x",VLOOKUP(HY29,MaKhuyenMai!$B$4:$L$18,11,FALSE)="x"),VLOOKUP(HY29,MaKhuyenMai!$B$4:$H$5001,7,FALSE)*HW29,0)))</f>
        <v>-1200</v>
      </c>
      <c r="HY29" s="20" t="s">
        <v>18</v>
      </c>
      <c r="HZ29" s="68"/>
      <c r="IA29" s="16"/>
      <c r="IB29" s="17">
        <v>25</v>
      </c>
      <c r="IC29" s="18"/>
      <c r="ID29" s="18"/>
      <c r="IE29" s="18"/>
      <c r="IF29" s="19">
        <f>IF(ISBLANK(IC29),0,IF(ISERROR(VLOOKUP(IC29,Menu!$A$3:$L$5000,10,FALSE)),0,IF(ID29="M",VLOOKUP(IC29,Menu!$A$3:$L$57,10,FALSE)*IE29,VLOOKUP(IC29,Menu!$A$3:$L$57,12,FALSE)*IE29)))</f>
        <v>0</v>
      </c>
      <c r="IG29" s="19">
        <f>-IF(ISBLANK(IH29),0,IF(ISERROR(VLOOKUP(IH29,MaKhuyenMai!$B$4:$H$5001,7,FALSE)),0,IF(AND(VLOOKUP(IH29,MaKhuyenMai!$B$4:$K$5001,8,FALSE)&lt;=$F$24,VLOOKUP(IH29,MaKhuyenMai!$B$4:$L$18,3,FALSE)="x",VLOOKUP(IH29,MaKhuyenMai!$B$4:$L$18,11,FALSE)="x"),VLOOKUP(IH29,MaKhuyenMai!$B$4:$H$5001,7,FALSE)*IF29,0)))</f>
        <v>0</v>
      </c>
      <c r="IH29" s="20"/>
      <c r="II29" s="68"/>
      <c r="IJ29" s="16"/>
      <c r="IK29" s="17">
        <v>25</v>
      </c>
      <c r="IL29" s="18" t="s">
        <v>150</v>
      </c>
      <c r="IM29" s="18" t="s">
        <v>200</v>
      </c>
      <c r="IN29" s="18">
        <v>2</v>
      </c>
      <c r="IO29" s="19">
        <f>IF(ISBLANK(IL29),0,IF(ISERROR(VLOOKUP(IL29,Menu!$A$3:$L$5000,10,FALSE)),0,IF(IM29="M",VLOOKUP(IL29,Menu!$A$3:$L$57,10,FALSE)*IN29,VLOOKUP(IL29,Menu!$A$3:$L$57,12,FALSE)*IN29)))</f>
        <v>132000</v>
      </c>
      <c r="IP29" s="19">
        <f>-IF(ISBLANK(IQ29),0,IF(ISERROR(VLOOKUP(IQ29,MaKhuyenMai!$B$4:$H$5001,7,FALSE)),0,IF(AND(VLOOKUP(IQ29,MaKhuyenMai!$B$4:$K$5001,8,FALSE)&lt;=$F$24,VLOOKUP(IQ29,MaKhuyenMai!$B$4:$L$18,3,FALSE)="x",VLOOKUP(IQ29,MaKhuyenMai!$B$4:$L$18,11,FALSE)="x"),VLOOKUP(IQ29,MaKhuyenMai!$B$4:$H$5001,7,FALSE)*IO29,0)))</f>
        <v>0</v>
      </c>
      <c r="IQ29" s="20"/>
      <c r="IR29" s="68"/>
      <c r="IS29" s="16"/>
      <c r="IT29" s="17">
        <v>25</v>
      </c>
      <c r="IU29" s="18" t="s">
        <v>189</v>
      </c>
      <c r="IV29" s="18" t="s">
        <v>200</v>
      </c>
    </row>
    <row r="30" spans="1:256">
      <c r="A30" s="16"/>
      <c r="B30" s="16">
        <v>26</v>
      </c>
      <c r="C30" s="18"/>
      <c r="D30" s="18"/>
      <c r="E30" s="18"/>
      <c r="F30" s="19">
        <f>IF(ISBLANK(C30),0,IF(ISERROR(VLOOKUP(C30,Menu!$A$3:$L$5000,10,FALSE)),0,IF(D30="M",VLOOKUP(C30,Menu!$A$3:$L$57,10,FALSE)*E30,VLOOKUP(C30,Menu!$A$3:$L$57,12,FALSE)*E30)))</f>
        <v>0</v>
      </c>
      <c r="G30" s="19">
        <f>-IF(ISBLANK(H30),0,IF(ISERROR(VLOOKUP(H30,MaKhuyenMai!$B$4:$H$5001,7,FALSE)),0,IF(AND(VLOOKUP(H30,MaKhuyenMai!$B$4:$K$5001,8,FALSE)&lt;=$F$24,VLOOKUP(H30,MaKhuyenMai!$B$4:$L$18,3,FALSE)="x",VLOOKUP(H30,MaKhuyenMai!$B$4:$L$18,11,FALSE)="x"),VLOOKUP(H30,MaKhuyenMai!$B$4:$H$5001,7,FALSE)*F30,0)))</f>
        <v>0</v>
      </c>
      <c r="H30" s="20"/>
      <c r="I30" s="68"/>
      <c r="J30" s="16"/>
      <c r="K30" s="16">
        <v>26</v>
      </c>
      <c r="L30" s="18" t="s">
        <v>137</v>
      </c>
      <c r="M30" s="18" t="s">
        <v>200</v>
      </c>
      <c r="N30" s="18">
        <v>3</v>
      </c>
      <c r="O30" s="19">
        <f>IF(ISBLANK(L30),0,IF(ISERROR(VLOOKUP(L30,Menu!$A$3:$L$5000,10,FALSE)),0,IF(M30="M",VLOOKUP(L30,Menu!$A$3:$L$57,10,FALSE)*N30,VLOOKUP(L30,Menu!$A$3:$L$57,12,FALSE)*N30)))</f>
        <v>96000</v>
      </c>
      <c r="P30" s="19">
        <f>-IF(ISBLANK(Q30),0,IF(ISERROR(VLOOKUP(Q30,MaKhuyenMai!$B$4:$H$5001,7,FALSE)),0,IF(AND(VLOOKUP(Q30,MaKhuyenMai!$B$4:$K$5001,8,FALSE)&lt;=$F$24,VLOOKUP(Q30,MaKhuyenMai!$B$4:$L$18,3,FALSE)="x",VLOOKUP(Q30,MaKhuyenMai!$B$4:$L$18,11,FALSE)="x"),VLOOKUP(Q30,MaKhuyenMai!$B$4:$H$5001,7,FALSE)*O30,0)))</f>
        <v>0</v>
      </c>
      <c r="Q30" s="20"/>
      <c r="R30" s="68"/>
      <c r="S30" s="16"/>
      <c r="T30" s="16">
        <v>26</v>
      </c>
      <c r="U30" s="18" t="s">
        <v>150</v>
      </c>
      <c r="V30" s="18" t="s">
        <v>200</v>
      </c>
      <c r="W30" s="18">
        <v>2</v>
      </c>
      <c r="X30" s="19">
        <f>IF(ISBLANK(U30),0,IF(ISERROR(VLOOKUP(U30,Menu!$A$3:$L$5000,10,FALSE)),0,IF(V30="M",VLOOKUP(U30,Menu!$A$3:$L$57,10,FALSE)*W30,VLOOKUP(U30,Menu!$A$3:$L$57,12,FALSE)*W30)))</f>
        <v>132000</v>
      </c>
      <c r="Y30" s="19">
        <f>-IF(ISBLANK(Z30),0,IF(ISERROR(VLOOKUP(Z30,MaKhuyenMai!$B$4:$H$5001,7,FALSE)),0,IF(AND(VLOOKUP(Z30,MaKhuyenMai!$B$4:$K$5001,8,FALSE)&lt;=$F$24,VLOOKUP(Z30,MaKhuyenMai!$B$4:$L$18,3,FALSE)="x",VLOOKUP(Z30,MaKhuyenMai!$B$4:$L$18,11,FALSE)="x"),VLOOKUP(Z30,MaKhuyenMai!$B$4:$H$5001,7,FALSE)*X30,0)))</f>
        <v>0</v>
      </c>
      <c r="Z30" s="20"/>
      <c r="AA30" s="68"/>
      <c r="AC30" s="16">
        <v>26</v>
      </c>
      <c r="AD30" s="18" t="s">
        <v>150</v>
      </c>
      <c r="AE30" s="18" t="s">
        <v>200</v>
      </c>
      <c r="AF30" s="18">
        <v>2</v>
      </c>
      <c r="AG30" s="19">
        <f>IF(ISBLANK(AD30),0,IF(ISERROR(VLOOKUP(AD30,Menu!$A$3:$L$5000,10,FALSE)),0,IF(AE30="M",VLOOKUP(AD30,Menu!$A$3:$L$57,10,FALSE)*AF30,VLOOKUP(AD30,Menu!$A$3:$L$57,12,FALSE)*AF30)))</f>
        <v>132000</v>
      </c>
      <c r="AH30" s="19">
        <f>-IF(ISBLANK(AI30),0,IF(ISERROR(VLOOKUP(AI30,MaKhuyenMai!$B$4:$H$5001,7,FALSE)),0,IF(AND(VLOOKUP(AI30,MaKhuyenMai!$B$4:$K$5001,8,FALSE)&lt;=$F$24,VLOOKUP(AI30,MaKhuyenMai!$B$4:$L$18,3,FALSE)="x",VLOOKUP(AI30,MaKhuyenMai!$B$4:$L$18,11,FALSE)="x"),VLOOKUP(AI30,MaKhuyenMai!$B$4:$H$5001,7,FALSE)*AG30,0)))</f>
        <v>0</v>
      </c>
      <c r="AI30" s="20"/>
      <c r="AJ30" s="68"/>
      <c r="AK30" s="16"/>
      <c r="AL30" s="16">
        <v>26</v>
      </c>
      <c r="AM30" s="18"/>
      <c r="AN30" s="18"/>
      <c r="AO30" s="18"/>
      <c r="AP30" s="19">
        <f>IF(ISBLANK(AM30),0,IF(ISERROR(VLOOKUP(AM30,Menu!$A$3:$L$5000,10,FALSE)),0,IF(AN30="M",VLOOKUP(AM30,Menu!$A$3:$L$57,10,FALSE)*AO30,VLOOKUP(AM30,Menu!$A$3:$L$57,12,FALSE)*AO30)))</f>
        <v>0</v>
      </c>
      <c r="AQ30" s="19">
        <f>-IF(ISBLANK(AR30),0,IF(ISERROR(VLOOKUP(AR30,MaKhuyenMai!$B$4:$H$5001,7,FALSE)),0,IF(AND(VLOOKUP(AR30,MaKhuyenMai!$B$4:$K$5001,8,FALSE)&lt;=$F$24,VLOOKUP(AR30,MaKhuyenMai!$B$4:$L$18,3,FALSE)="x",VLOOKUP(AR30,MaKhuyenMai!$B$4:$L$18,11,FALSE)="x"),VLOOKUP(AR30,MaKhuyenMai!$B$4:$H$5001,7,FALSE)*AP30,0)))</f>
        <v>0</v>
      </c>
      <c r="AR30" s="20"/>
      <c r="AS30" s="68"/>
      <c r="AT30" s="16"/>
      <c r="AU30" s="16">
        <v>26</v>
      </c>
      <c r="AV30" s="18" t="s">
        <v>150</v>
      </c>
      <c r="AW30" s="18" t="s">
        <v>200</v>
      </c>
      <c r="AX30" s="18">
        <v>2</v>
      </c>
      <c r="AY30" s="19">
        <f>IF(ISBLANK(AV30),0,IF(ISERROR(VLOOKUP(AV30,Menu!$A$3:$L$5000,10,FALSE)),0,IF(AW30="M",VLOOKUP(AV30,Menu!$A$3:$L$57,10,FALSE)*AX30,VLOOKUP(AV30,Menu!$A$3:$L$57,12,FALSE)*AX30)))</f>
        <v>132000</v>
      </c>
      <c r="AZ30" s="19">
        <f>-IF(ISBLANK(BA30),0,IF(ISERROR(VLOOKUP(BA30,MaKhuyenMai!$B$4:$H$5001,7,FALSE)),0,IF(AND(VLOOKUP(BA30,MaKhuyenMai!$B$4:$K$5001,8,FALSE)&lt;=$F$24,VLOOKUP(BA30,MaKhuyenMai!$B$4:$L$18,3,FALSE)="x",VLOOKUP(BA30,MaKhuyenMai!$B$4:$L$18,11,FALSE)="x"),VLOOKUP(BA30,MaKhuyenMai!$B$4:$H$5001,7,FALSE)*AY30,0)))</f>
        <v>0</v>
      </c>
      <c r="BA30" s="20"/>
      <c r="BB30" s="68"/>
      <c r="BC30" s="16"/>
      <c r="BD30" s="16">
        <v>26</v>
      </c>
      <c r="BE30" s="18" t="s">
        <v>150</v>
      </c>
      <c r="BF30" s="18" t="s">
        <v>200</v>
      </c>
      <c r="BG30" s="18">
        <v>2</v>
      </c>
      <c r="BH30" s="19">
        <f>IF(ISBLANK(BE30),0,IF(ISERROR(VLOOKUP(BE30,Menu!$A$3:$L$5000,10,FALSE)),0,IF(BF30="M",VLOOKUP(BE30,Menu!$A$3:$L$57,10,FALSE)*BG30,VLOOKUP(BE30,Menu!$A$3:$L$57,12,FALSE)*BG30)))</f>
        <v>132000</v>
      </c>
      <c r="BI30" s="19">
        <f>-IF(ISBLANK(BJ30),0,IF(ISERROR(VLOOKUP(BJ30,MaKhuyenMai!$B$4:$H$5001,7,FALSE)),0,IF(AND(VLOOKUP(BJ30,MaKhuyenMai!$B$4:$K$5001,8,FALSE)&lt;=$F$24,VLOOKUP(BJ30,MaKhuyenMai!$B$4:$L$18,3,FALSE)="x",VLOOKUP(BJ30,MaKhuyenMai!$B$4:$L$18,11,FALSE)="x"),VLOOKUP(BJ30,MaKhuyenMai!$B$4:$H$5001,7,FALSE)*BH30,0)))</f>
        <v>0</v>
      </c>
      <c r="BJ30" s="20"/>
      <c r="BK30" s="68"/>
      <c r="BL30" s="16"/>
      <c r="BM30" s="16">
        <v>26</v>
      </c>
      <c r="BN30" s="18" t="s">
        <v>150</v>
      </c>
      <c r="BO30" s="18" t="s">
        <v>200</v>
      </c>
      <c r="BP30" s="18">
        <v>2</v>
      </c>
      <c r="BQ30" s="19">
        <f>IF(ISBLANK(BN30),0,IF(ISERROR(VLOOKUP(BN30,Menu!$A$3:$L$5000,10,FALSE)),0,IF(BO30="M",VLOOKUP(BN30,Menu!$A$3:$L$57,10,FALSE)*BP30,VLOOKUP(BN30,Menu!$A$3:$L$57,12,FALSE)*BP30)))</f>
        <v>132000</v>
      </c>
      <c r="BR30" s="19">
        <f>-IF(ISBLANK(BS30),0,IF(ISERROR(VLOOKUP(BS30,MaKhuyenMai!$B$4:$H$5001,7,FALSE)),0,IF(AND(VLOOKUP(BS30,MaKhuyenMai!$B$4:$K$5001,8,FALSE)&lt;=$F$24,VLOOKUP(BS30,MaKhuyenMai!$B$4:$L$18,3,FALSE)="x",VLOOKUP(BS30,MaKhuyenMai!$B$4:$L$18,11,FALSE)="x"),VLOOKUP(BS30,MaKhuyenMai!$B$4:$H$5001,7,FALSE)*BQ30,0)))</f>
        <v>0</v>
      </c>
      <c r="BS30" s="20"/>
      <c r="BT30" s="68"/>
      <c r="BU30" s="16"/>
      <c r="BV30" s="16">
        <v>26</v>
      </c>
      <c r="BW30" s="18" t="s">
        <v>150</v>
      </c>
      <c r="BX30" s="18" t="s">
        <v>200</v>
      </c>
      <c r="BY30" s="18">
        <v>2</v>
      </c>
      <c r="BZ30" s="19">
        <f>IF(ISBLANK(BW30),0,IF(ISERROR(VLOOKUP(BW30,Menu!$A$3:$L$5000,10,FALSE)),0,IF(BX30="M",VLOOKUP(BW30,Menu!$A$3:$L$57,10,FALSE)*BY30,VLOOKUP(BW30,Menu!$A$3:$L$57,12,FALSE)*BY30)))</f>
        <v>132000</v>
      </c>
      <c r="CA30" s="19">
        <f>-IF(ISBLANK(CB30),0,IF(ISERROR(VLOOKUP(CB30,MaKhuyenMai!$B$4:$H$5001,7,FALSE)),0,IF(AND(VLOOKUP(CB30,MaKhuyenMai!$B$4:$K$5001,8,FALSE)&lt;=$F$24,VLOOKUP(CB30,MaKhuyenMai!$B$4:$L$18,3,FALSE)="x",VLOOKUP(CB30,MaKhuyenMai!$B$4:$L$18,11,FALSE)="x"),VLOOKUP(CB30,MaKhuyenMai!$B$4:$H$5001,7,FALSE)*BZ30,0)))</f>
        <v>0</v>
      </c>
      <c r="CB30" s="20"/>
      <c r="CC30" s="68"/>
      <c r="CD30" s="16"/>
      <c r="CE30" s="16">
        <v>26</v>
      </c>
      <c r="CF30" s="18" t="s">
        <v>150</v>
      </c>
      <c r="CG30" s="18" t="s">
        <v>200</v>
      </c>
      <c r="CH30" s="18">
        <v>2</v>
      </c>
      <c r="CI30" s="19">
        <f>IF(ISBLANK(CF30),0,IF(ISERROR(VLOOKUP(CF30,Menu!$A$3:$L$5000,10,FALSE)),0,IF(CG30="M",VLOOKUP(CF30,Menu!$A$3:$L$57,10,FALSE)*CH30,VLOOKUP(CF30,Menu!$A$3:$L$57,12,FALSE)*CH30)))</f>
        <v>132000</v>
      </c>
      <c r="CJ30" s="19">
        <f>-IF(ISBLANK(CK30),0,IF(ISERROR(VLOOKUP(CK30,MaKhuyenMai!$B$4:$H$5001,7,FALSE)),0,IF(AND(VLOOKUP(CK30,MaKhuyenMai!$B$4:$K$5001,8,FALSE)&lt;=$F$24,VLOOKUP(CK30,MaKhuyenMai!$B$4:$L$18,3,FALSE)="x",VLOOKUP(CK30,MaKhuyenMai!$B$4:$L$18,11,FALSE)="x"),VLOOKUP(CK30,MaKhuyenMai!$B$4:$H$5001,7,FALSE)*CI30,0)))</f>
        <v>0</v>
      </c>
      <c r="CK30" s="20"/>
      <c r="CL30" s="68"/>
      <c r="CM30" s="16"/>
      <c r="CN30" s="16">
        <v>26</v>
      </c>
      <c r="CO30" s="18" t="s">
        <v>156</v>
      </c>
      <c r="CP30" s="18" t="s">
        <v>200</v>
      </c>
      <c r="CQ30" s="18">
        <v>2</v>
      </c>
      <c r="CR30" s="19">
        <f>IF(ISBLANK(CO30),0,IF(ISERROR(VLOOKUP(CO30,Menu!$A$3:$L$5000,10,FALSE)),0,IF(CP30="M",VLOOKUP(CO30,Menu!$A$3:$L$57,10,FALSE)*CQ30,VLOOKUP(CO30,Menu!$A$3:$L$57,12,FALSE)*CQ30)))</f>
        <v>198000</v>
      </c>
      <c r="CS30" s="19">
        <f>-IF(ISBLANK(CT30),0,IF(ISERROR(VLOOKUP(CT30,MaKhuyenMai!$B$4:$H$5001,7,FALSE)),0,IF(AND(VLOOKUP(CT30,MaKhuyenMai!$B$4:$K$5001,8,FALSE)&lt;=$F$24,VLOOKUP(CT30,MaKhuyenMai!$B$4:$L$18,3,FALSE)="x",VLOOKUP(CT30,MaKhuyenMai!$B$4:$L$18,11,FALSE)="x"),VLOOKUP(CT30,MaKhuyenMai!$B$4:$H$5001,7,FALSE)*CR30,0)))</f>
        <v>0</v>
      </c>
      <c r="CT30" s="20"/>
      <c r="CU30" s="68"/>
      <c r="CV30" s="16"/>
      <c r="CW30" s="16">
        <v>26</v>
      </c>
      <c r="CX30" s="18" t="s">
        <v>150</v>
      </c>
      <c r="CY30" s="18" t="s">
        <v>200</v>
      </c>
      <c r="CZ30" s="18">
        <v>2</v>
      </c>
      <c r="DA30" s="19">
        <f>IF(ISBLANK(CX30),0,IF(ISERROR(VLOOKUP(CX30,Menu!$A$3:$L$5000,10,FALSE)),0,IF(CY30="M",VLOOKUP(CX30,Menu!$A$3:$L$57,10,FALSE)*CZ30,VLOOKUP(CX30,Menu!$A$3:$L$57,12,FALSE)*CZ30)))</f>
        <v>132000</v>
      </c>
      <c r="DB30" s="19">
        <f>-IF(ISBLANK(DC30),0,IF(ISERROR(VLOOKUP(DC30,MaKhuyenMai!$B$4:$H$5001,7,FALSE)),0,IF(AND(VLOOKUP(DC30,MaKhuyenMai!$B$4:$K$5001,8,FALSE)&lt;=$F$24,VLOOKUP(DC30,MaKhuyenMai!$B$4:$L$18,3,FALSE)="x",VLOOKUP(DC30,MaKhuyenMai!$B$4:$L$18,11,FALSE)="x"),VLOOKUP(DC30,MaKhuyenMai!$B$4:$H$5001,7,FALSE)*DA30,0)))</f>
        <v>0</v>
      </c>
      <c r="DC30" s="20"/>
      <c r="DD30" s="68"/>
      <c r="DE30" s="16"/>
      <c r="DF30" s="16">
        <v>26</v>
      </c>
      <c r="DG30" s="22" t="s">
        <v>131</v>
      </c>
      <c r="DH30" s="18" t="s">
        <v>201</v>
      </c>
      <c r="DI30" s="18">
        <v>1</v>
      </c>
      <c r="DJ30" s="19">
        <f>IF(ISBLANK(DG30),0,IF(ISERROR(VLOOKUP(DG30,Menu!$A$3:$L$5000,10,FALSE)),0,IF(DH30="M",VLOOKUP(DG30,Menu!$A$3:$L$57,10,FALSE)*DI30,VLOOKUP(DG30,Menu!$A$3:$L$57,12,FALSE)*DI30)))</f>
        <v>49000</v>
      </c>
      <c r="DK30" s="19">
        <f>-IF(ISBLANK(DL30),0,IF(ISERROR(VLOOKUP(DL30,MaKhuyenMai!$B$4:$H$5001,7,FALSE)),0,IF(AND(VLOOKUP(DL30,MaKhuyenMai!$B$4:$K$5001,8,FALSE)&lt;=$F$24,VLOOKUP(DL30,MaKhuyenMai!$B$4:$L$18,3,FALSE)="x",VLOOKUP(DL30,MaKhuyenMai!$B$4:$L$18,11,FALSE)="x"),VLOOKUP(DL30,MaKhuyenMai!$B$4:$H$5001,7,FALSE)*DJ30,0)))</f>
        <v>-4900</v>
      </c>
      <c r="DL30" s="20" t="s">
        <v>18</v>
      </c>
      <c r="DM30" s="68"/>
      <c r="DN30" s="16"/>
      <c r="DO30" s="16">
        <v>26</v>
      </c>
      <c r="DP30" s="18" t="s">
        <v>150</v>
      </c>
      <c r="DQ30" s="18" t="s">
        <v>200</v>
      </c>
      <c r="DR30" s="18">
        <v>2</v>
      </c>
      <c r="DS30" s="19">
        <f>IF(ISBLANK(DP30),0,IF(ISERROR(VLOOKUP(DP30,Menu!$A$3:$L$5000,10,FALSE)),0,IF(DQ30="M",VLOOKUP(DP30,Menu!$A$3:$L$57,10,FALSE)*DR30,VLOOKUP(DP30,Menu!$A$3:$L$57,12,FALSE)*DR30)))</f>
        <v>132000</v>
      </c>
      <c r="DT30" s="19">
        <f>-IF(ISBLANK(DU30),0,IF(ISERROR(VLOOKUP(DU30,MaKhuyenMai!$B$4:$H$5001,7,FALSE)),0,IF(AND(VLOOKUP(DU30,MaKhuyenMai!$B$4:$K$5001,8,FALSE)&lt;=$F$24,VLOOKUP(DU30,MaKhuyenMai!$B$4:$L$18,3,FALSE)="x",VLOOKUP(DU30,MaKhuyenMai!$B$4:$L$18,11,FALSE)="x"),VLOOKUP(DU30,MaKhuyenMai!$B$4:$H$5001,7,FALSE)*DS30,0)))</f>
        <v>0</v>
      </c>
      <c r="DU30" s="20"/>
      <c r="DV30" s="68"/>
      <c r="DW30" s="16"/>
      <c r="DX30" s="16">
        <v>26</v>
      </c>
      <c r="DY30" s="18" t="s">
        <v>150</v>
      </c>
      <c r="DZ30" s="18" t="s">
        <v>200</v>
      </c>
      <c r="EA30" s="18">
        <v>2</v>
      </c>
      <c r="EB30" s="19">
        <f>IF(ISBLANK(DY30),0,IF(ISERROR(VLOOKUP(DY30,Menu!$A$3:$L$5000,10,FALSE)),0,IF(DZ30="M",VLOOKUP(DY30,Menu!$A$3:$L$57,10,FALSE)*EA30,VLOOKUP(DY30,Menu!$A$3:$L$57,12,FALSE)*EA30)))</f>
        <v>132000</v>
      </c>
      <c r="EC30" s="19">
        <f>-IF(ISBLANK(ED30),0,IF(ISERROR(VLOOKUP(ED30,MaKhuyenMai!$B$4:$H$5001,7,FALSE)),0,IF(AND(VLOOKUP(ED30,MaKhuyenMai!$B$4:$K$5001,8,FALSE)&lt;=$F$24,VLOOKUP(ED30,MaKhuyenMai!$B$4:$L$18,3,FALSE)="x",VLOOKUP(ED30,MaKhuyenMai!$B$4:$L$18,11,FALSE)="x"),VLOOKUP(ED30,MaKhuyenMai!$B$4:$H$5001,7,FALSE)*EB30,0)))</f>
        <v>0</v>
      </c>
      <c r="ED30" s="20"/>
      <c r="EE30" s="68"/>
      <c r="EF30" s="16"/>
      <c r="EG30" s="16">
        <v>26</v>
      </c>
      <c r="EH30" s="18"/>
      <c r="EI30" s="18"/>
      <c r="EJ30" s="18"/>
      <c r="EK30" s="19">
        <f>IF(ISBLANK(EH30),0,IF(ISERROR(VLOOKUP(EH30,Menu!$A$3:$L$5000,10,FALSE)),0,IF(EI30="M",VLOOKUP(EH30,Menu!$A$3:$L$57,10,FALSE)*EJ30,VLOOKUP(EH30,Menu!$A$3:$L$57,12,FALSE)*EJ30)))</f>
        <v>0</v>
      </c>
      <c r="EL30" s="19">
        <f>-IF(ISBLANK(EM30),0,IF(ISERROR(VLOOKUP(EM30,MaKhuyenMai!$B$4:$H$5001,7,FALSE)),0,IF(AND(VLOOKUP(EM30,MaKhuyenMai!$B$4:$K$5001,8,FALSE)&lt;=$F$24,VLOOKUP(EM30,MaKhuyenMai!$B$4:$L$18,3,FALSE)="x",VLOOKUP(EM30,MaKhuyenMai!$B$4:$L$18,11,FALSE)="x"),VLOOKUP(EM30,MaKhuyenMai!$B$4:$H$5001,7,FALSE)*EK30,0)))</f>
        <v>0</v>
      </c>
      <c r="EM30" s="20"/>
      <c r="EN30" s="68"/>
      <c r="EO30" s="16"/>
      <c r="EP30" s="16">
        <v>26</v>
      </c>
      <c r="EQ30" s="18" t="s">
        <v>137</v>
      </c>
      <c r="ER30" s="18" t="s">
        <v>200</v>
      </c>
      <c r="ES30" s="18">
        <v>3</v>
      </c>
      <c r="ET30" s="19">
        <f>IF(ISBLANK(EQ30),0,IF(ISERROR(VLOOKUP(EQ30,Menu!$A$3:$L$5000,10,FALSE)),0,IF(ER30="M",VLOOKUP(EQ30,Menu!$A$3:$L$57,10,FALSE)*ES30,VLOOKUP(EQ30,Menu!$A$3:$L$57,12,FALSE)*ES30)))</f>
        <v>96000</v>
      </c>
      <c r="EU30" s="19">
        <f>-IF(ISBLANK(EV30),0,IF(ISERROR(VLOOKUP(EV30,MaKhuyenMai!$B$4:$H$5001,7,FALSE)),0,IF(AND(VLOOKUP(EV30,MaKhuyenMai!$B$4:$K$5001,8,FALSE)&lt;=$F$24,VLOOKUP(EV30,MaKhuyenMai!$B$4:$L$18,3,FALSE)="x",VLOOKUP(EV30,MaKhuyenMai!$B$4:$L$18,11,FALSE)="x"),VLOOKUP(EV30,MaKhuyenMai!$B$4:$H$5001,7,FALSE)*ET30,0)))</f>
        <v>0</v>
      </c>
      <c r="EV30" s="20"/>
      <c r="EW30" s="68"/>
      <c r="EX30" s="16"/>
      <c r="EY30" s="16">
        <v>26</v>
      </c>
      <c r="EZ30" s="18" t="s">
        <v>150</v>
      </c>
      <c r="FA30" s="18" t="s">
        <v>200</v>
      </c>
      <c r="FB30" s="18">
        <v>2</v>
      </c>
      <c r="FC30" s="19">
        <f>IF(ISBLANK(EZ30),0,IF(ISERROR(VLOOKUP(EZ30,Menu!$A$3:$L$5000,10,FALSE)),0,IF(FA30="M",VLOOKUP(EZ30,Menu!$A$3:$L$57,10,FALSE)*FB30,VLOOKUP(EZ30,Menu!$A$3:$L$57,12,FALSE)*FB30)))</f>
        <v>132000</v>
      </c>
      <c r="FD30" s="19">
        <f>-IF(ISBLANK(FE30),0,IF(ISERROR(VLOOKUP(FE30,MaKhuyenMai!$B$4:$H$5001,7,FALSE)),0,IF(AND(VLOOKUP(FE30,MaKhuyenMai!$B$4:$K$5001,8,FALSE)&lt;=$F$24,VLOOKUP(FE30,MaKhuyenMai!$B$4:$L$18,3,FALSE)="x",VLOOKUP(FE30,MaKhuyenMai!$B$4:$L$18,11,FALSE)="x"),VLOOKUP(FE30,MaKhuyenMai!$B$4:$H$5001,7,FALSE)*FC30,0)))</f>
        <v>0</v>
      </c>
      <c r="FE30" s="20"/>
      <c r="FF30" s="68"/>
      <c r="FG30" s="3"/>
      <c r="FH30" s="16">
        <v>26</v>
      </c>
      <c r="FI30" s="18" t="s">
        <v>150</v>
      </c>
      <c r="FJ30" s="18" t="s">
        <v>200</v>
      </c>
      <c r="FK30" s="18">
        <v>2</v>
      </c>
      <c r="FL30" s="19">
        <f>IF(ISBLANK(FI30),0,IF(ISERROR(VLOOKUP(FI30,Menu!$A$3:$L$5000,10,FALSE)),0,IF(FJ30="M",VLOOKUP(FI30,Menu!$A$3:$L$57,10,FALSE)*FK30,VLOOKUP(FI30,Menu!$A$3:$L$57,12,FALSE)*FK30)))</f>
        <v>132000</v>
      </c>
      <c r="FM30" s="19">
        <f>-IF(ISBLANK(FN30),0,IF(ISERROR(VLOOKUP(FN30,MaKhuyenMai!$B$4:$H$5001,7,FALSE)),0,IF(AND(VLOOKUP(FN30,MaKhuyenMai!$B$4:$K$5001,8,FALSE)&lt;=$F$24,VLOOKUP(FN30,MaKhuyenMai!$B$4:$L$18,3,FALSE)="x",VLOOKUP(FN30,MaKhuyenMai!$B$4:$L$18,11,FALSE)="x"),VLOOKUP(FN30,MaKhuyenMai!$B$4:$H$5001,7,FALSE)*FL30,0)))</f>
        <v>0</v>
      </c>
      <c r="FN30" s="20"/>
      <c r="FO30" s="68"/>
      <c r="FP30" s="16"/>
      <c r="FQ30" s="16">
        <v>26</v>
      </c>
      <c r="FR30" s="18" t="s">
        <v>150</v>
      </c>
      <c r="FS30" s="18" t="s">
        <v>200</v>
      </c>
      <c r="FT30" s="18">
        <v>2</v>
      </c>
      <c r="FU30" s="19">
        <f>IF(ISBLANK(FR30),0,IF(ISERROR(VLOOKUP(FR30,Menu!$A$3:$L$5000,10,FALSE)),0,IF(FS30="M",VLOOKUP(FR30,Menu!$A$3:$L$57,10,FALSE)*FT30,VLOOKUP(FR30,Menu!$A$3:$L$57,12,FALSE)*FT30)))</f>
        <v>132000</v>
      </c>
      <c r="FV30" s="19">
        <f>-IF(ISBLANK(FW30),0,IF(ISERROR(VLOOKUP(FW30,MaKhuyenMai!$B$4:$H$5001,7,FALSE)),0,IF(AND(VLOOKUP(FW30,MaKhuyenMai!$B$4:$K$5001,8,FALSE)&lt;=$F$24,VLOOKUP(FW30,MaKhuyenMai!$B$4:$L$18,3,FALSE)="x",VLOOKUP(FW30,MaKhuyenMai!$B$4:$L$18,11,FALSE)="x"),VLOOKUP(FW30,MaKhuyenMai!$B$4:$H$5001,7,FALSE)*FU30,0)))</f>
        <v>0</v>
      </c>
      <c r="FW30" s="20"/>
      <c r="FX30" s="68"/>
      <c r="FY30" s="16"/>
      <c r="FZ30" s="16">
        <v>26</v>
      </c>
      <c r="GA30" s="18" t="s">
        <v>156</v>
      </c>
      <c r="GB30" s="18" t="s">
        <v>200</v>
      </c>
      <c r="GC30" s="18">
        <v>2</v>
      </c>
      <c r="GD30" s="19">
        <f>IF(ISBLANK(GA30),0,IF(ISERROR(VLOOKUP(GA30,Menu!$A$3:$L$5000,10,FALSE)),0,IF(GB30="M",VLOOKUP(GA30,Menu!$A$3:$L$57,10,FALSE)*GC30,VLOOKUP(GA30,Menu!$A$3:$L$57,12,FALSE)*GC30)))</f>
        <v>198000</v>
      </c>
      <c r="GE30" s="19">
        <f>-IF(ISBLANK(GF30),0,IF(ISERROR(VLOOKUP(GF30,MaKhuyenMai!$B$4:$H$5001,7,FALSE)),0,IF(AND(VLOOKUP(GF30,MaKhuyenMai!$B$4:$K$5001,8,FALSE)&lt;=$F$24,VLOOKUP(GF30,MaKhuyenMai!$B$4:$L$18,3,FALSE)="x",VLOOKUP(GF30,MaKhuyenMai!$B$4:$L$18,11,FALSE)="x"),VLOOKUP(GF30,MaKhuyenMai!$B$4:$H$5001,7,FALSE)*GD30,0)))</f>
        <v>-19800</v>
      </c>
      <c r="GF30" s="20" t="s">
        <v>18</v>
      </c>
      <c r="GG30" s="68"/>
      <c r="GH30" s="16"/>
      <c r="GI30" s="16">
        <v>26</v>
      </c>
      <c r="GJ30" s="18" t="s">
        <v>150</v>
      </c>
      <c r="GK30" s="18" t="s">
        <v>200</v>
      </c>
      <c r="GL30" s="18">
        <v>2</v>
      </c>
      <c r="GM30" s="19">
        <f>IF(ISBLANK(GJ30),0,IF(ISERROR(VLOOKUP(GJ30,Menu!$A$3:$L$5000,10,FALSE)),0,IF(GK30="M",VLOOKUP(GJ30,Menu!$A$3:$L$57,10,FALSE)*GL30,VLOOKUP(GJ30,Menu!$A$3:$L$57,12,FALSE)*GL30)))</f>
        <v>132000</v>
      </c>
      <c r="GN30" s="19">
        <f>-IF(ISBLANK(GO30),0,IF(ISERROR(VLOOKUP(GO30,MaKhuyenMai!$B$4:$H$5001,7,FALSE)),0,IF(AND(VLOOKUP(GO30,MaKhuyenMai!$B$4:$K$5001,8,FALSE)&lt;=$F$24,VLOOKUP(GO30,MaKhuyenMai!$B$4:$L$18,3,FALSE)="x",VLOOKUP(GO30,MaKhuyenMai!$B$4:$L$18,11,FALSE)="x"),VLOOKUP(GO30,MaKhuyenMai!$B$4:$H$5001,7,FALSE)*GM30,0)))</f>
        <v>0</v>
      </c>
      <c r="GO30" s="20"/>
      <c r="GP30" s="68"/>
      <c r="GQ30" s="16"/>
      <c r="GR30" s="16">
        <v>26</v>
      </c>
      <c r="GS30" s="18" t="s">
        <v>150</v>
      </c>
      <c r="GT30" s="18" t="s">
        <v>200</v>
      </c>
      <c r="GU30" s="18">
        <v>2</v>
      </c>
      <c r="GV30" s="19">
        <f>IF(ISBLANK(GS30),0,IF(ISERROR(VLOOKUP(GS30,Menu!$A$3:$L$5000,10,FALSE)),0,IF(GT30="M",VLOOKUP(GS30,Menu!$A$3:$L$57,10,FALSE)*GU30,VLOOKUP(GS30,Menu!$A$3:$L$57,12,FALSE)*GU30)))</f>
        <v>132000</v>
      </c>
      <c r="GW30" s="19">
        <f>-IF(ISBLANK(GX30),0,IF(ISERROR(VLOOKUP(GX30,MaKhuyenMai!$B$4:$H$5001,7,FALSE)),0,IF(AND(VLOOKUP(GX30,MaKhuyenMai!$B$4:$K$5001,8,FALSE)&lt;=$F$24,VLOOKUP(GX30,MaKhuyenMai!$B$4:$L$18,3,FALSE)="x",VLOOKUP(GX30,MaKhuyenMai!$B$4:$L$18,11,FALSE)="x"),VLOOKUP(GX30,MaKhuyenMai!$B$4:$H$5001,7,FALSE)*GV30,0)))</f>
        <v>0</v>
      </c>
      <c r="GX30" s="20"/>
      <c r="GY30" s="68"/>
      <c r="GZ30" s="16"/>
      <c r="HA30" s="16">
        <v>26</v>
      </c>
      <c r="HB30" s="18" t="s">
        <v>150</v>
      </c>
      <c r="HC30" s="18" t="s">
        <v>200</v>
      </c>
      <c r="HD30" s="18">
        <v>2</v>
      </c>
      <c r="HE30" s="19">
        <f>IF(ISBLANK(HB30),0,IF(ISERROR(VLOOKUP(HB30,Menu!$A$3:$L$5000,10,FALSE)),0,IF(HC30="M",VLOOKUP(HB30,Menu!$A$3:$L$57,10,FALSE)*HD30,VLOOKUP(HB30,Menu!$A$3:$L$57,12,FALSE)*HD30)))</f>
        <v>132000</v>
      </c>
      <c r="HF30" s="19">
        <f>-IF(ISBLANK(HG30),0,IF(ISERROR(VLOOKUP(HG30,MaKhuyenMai!$B$4:$H$5001,7,FALSE)),0,IF(AND(VLOOKUP(HG30,MaKhuyenMai!$B$4:$K$5001,8,FALSE)&lt;=$F$24,VLOOKUP(HG30,MaKhuyenMai!$B$4:$L$18,3,FALSE)="x",VLOOKUP(HG30,MaKhuyenMai!$B$4:$L$18,11,FALSE)="x"),VLOOKUP(HG30,MaKhuyenMai!$B$4:$H$5001,7,FALSE)*HE30,0)))</f>
        <v>0</v>
      </c>
      <c r="HG30" s="20"/>
      <c r="HH30" s="68"/>
      <c r="HI30" s="16"/>
      <c r="HJ30" s="16">
        <v>26</v>
      </c>
      <c r="HK30" s="18" t="s">
        <v>150</v>
      </c>
      <c r="HL30" s="18" t="s">
        <v>200</v>
      </c>
      <c r="HM30" s="18">
        <v>2</v>
      </c>
      <c r="HN30" s="19">
        <f>IF(ISBLANK(HK30),0,IF(ISERROR(VLOOKUP(HK30,Menu!$A$3:$L$5000,10,FALSE)),0,IF(HL30="M",VLOOKUP(HK30,Menu!$A$3:$L$57,10,FALSE)*HM30,VLOOKUP(HK30,Menu!$A$3:$L$57,12,FALSE)*HM30)))</f>
        <v>132000</v>
      </c>
      <c r="HO30" s="19">
        <f>-IF(ISBLANK(HP30),0,IF(ISERROR(VLOOKUP(HP30,MaKhuyenMai!$B$4:$H$5001,7,FALSE)),0,IF(AND(VLOOKUP(HP30,MaKhuyenMai!$B$4:$K$5001,8,FALSE)&lt;=$F$24,VLOOKUP(HP30,MaKhuyenMai!$B$4:$L$18,3,FALSE)="x",VLOOKUP(HP30,MaKhuyenMai!$B$4:$L$18,11,FALSE)="x"),VLOOKUP(HP30,MaKhuyenMai!$B$4:$H$5001,7,FALSE)*HN30,0)))</f>
        <v>0</v>
      </c>
      <c r="HP30" s="20"/>
      <c r="HQ30" s="68"/>
      <c r="HR30" s="16"/>
      <c r="HS30" s="16">
        <v>26</v>
      </c>
      <c r="HT30" s="18" t="s">
        <v>150</v>
      </c>
      <c r="HU30" s="18" t="s">
        <v>200</v>
      </c>
      <c r="HV30" s="18">
        <v>2</v>
      </c>
      <c r="HW30" s="19">
        <f>IF(ISBLANK(HT30),0,IF(ISERROR(VLOOKUP(HT30,Menu!$A$3:$L$5000,10,FALSE)),0,IF(HU30="M",VLOOKUP(HT30,Menu!$A$3:$L$57,10,FALSE)*HV30,VLOOKUP(HT30,Menu!$A$3:$L$57,12,FALSE)*HV30)))</f>
        <v>132000</v>
      </c>
      <c r="HX30" s="19">
        <f>-IF(ISBLANK(HY30),0,IF(ISERROR(VLOOKUP(HY30,MaKhuyenMai!$B$4:$H$5001,7,FALSE)),0,IF(AND(VLOOKUP(HY30,MaKhuyenMai!$B$4:$K$5001,8,FALSE)&lt;=$F$24,VLOOKUP(HY30,MaKhuyenMai!$B$4:$L$18,3,FALSE)="x",VLOOKUP(HY30,MaKhuyenMai!$B$4:$L$18,11,FALSE)="x"),VLOOKUP(HY30,MaKhuyenMai!$B$4:$H$5001,7,FALSE)*HW30,0)))</f>
        <v>0</v>
      </c>
      <c r="HY30" s="20"/>
      <c r="HZ30" s="68"/>
      <c r="IA30" s="16"/>
      <c r="IB30" s="16">
        <v>26</v>
      </c>
      <c r="IC30" s="18"/>
      <c r="ID30" s="18"/>
      <c r="IE30" s="18"/>
      <c r="IF30" s="19">
        <f>IF(ISBLANK(IC30),0,IF(ISERROR(VLOOKUP(IC30,Menu!$A$3:$L$5000,10,FALSE)),0,IF(ID30="M",VLOOKUP(IC30,Menu!$A$3:$L$57,10,FALSE)*IE30,VLOOKUP(IC30,Menu!$A$3:$L$57,12,FALSE)*IE30)))</f>
        <v>0</v>
      </c>
      <c r="IG30" s="19">
        <f>-IF(ISBLANK(IH30),0,IF(ISERROR(VLOOKUP(IH30,MaKhuyenMai!$B$4:$H$5001,7,FALSE)),0,IF(AND(VLOOKUP(IH30,MaKhuyenMai!$B$4:$K$5001,8,FALSE)&lt;=$F$24,VLOOKUP(IH30,MaKhuyenMai!$B$4:$L$18,3,FALSE)="x",VLOOKUP(IH30,MaKhuyenMai!$B$4:$L$18,11,FALSE)="x"),VLOOKUP(IH30,MaKhuyenMai!$B$4:$H$5001,7,FALSE)*IF30,0)))</f>
        <v>0</v>
      </c>
      <c r="IH30" s="20"/>
      <c r="II30" s="68"/>
      <c r="IJ30" s="16"/>
      <c r="IK30" s="16">
        <v>26</v>
      </c>
      <c r="IO30" s="19">
        <f>IF(ISBLANK(IL30),0,IF(ISERROR(VLOOKUP(IL30,Menu!$A$3:$L$5000,10,FALSE)),0,IF(IM30="M",VLOOKUP(IL30,Menu!$A$3:$L$57,10,FALSE)*IN30,VLOOKUP(IL30,Menu!$A$3:$L$57,12,FALSE)*IN30)))</f>
        <v>0</v>
      </c>
      <c r="IP30" s="19">
        <f>-IF(ISBLANK(IQ30),0,IF(ISERROR(VLOOKUP(IQ30,MaKhuyenMai!$B$4:$H$5001,7,FALSE)),0,IF(AND(VLOOKUP(IQ30,MaKhuyenMai!$B$4:$K$5001,8,FALSE)&lt;=$F$24,VLOOKUP(IQ30,MaKhuyenMai!$B$4:$L$18,3,FALSE)="x",VLOOKUP(IQ30,MaKhuyenMai!$B$4:$L$18,11,FALSE)="x"),VLOOKUP(IQ30,MaKhuyenMai!$B$4:$H$5001,7,FALSE)*IO30,0)))</f>
        <v>0</v>
      </c>
      <c r="IR30" s="68"/>
      <c r="IS30" s="16"/>
      <c r="IT30" s="16">
        <v>26</v>
      </c>
      <c r="IU30" s="18" t="s">
        <v>150</v>
      </c>
      <c r="IV30" s="18" t="s">
        <v>200</v>
      </c>
    </row>
    <row r="31" spans="1:256">
      <c r="A31" s="16"/>
      <c r="B31" s="17">
        <v>27</v>
      </c>
      <c r="C31" s="18"/>
      <c r="D31" s="18"/>
      <c r="E31" s="18"/>
      <c r="F31" s="19">
        <f>IF(ISBLANK(C31),0,IF(ISERROR(VLOOKUP(C31,Menu!$A$3:$L$5000,10,FALSE)),0,IF(D31="M",VLOOKUP(C31,Menu!$A$3:$L$57,10,FALSE)*E31,VLOOKUP(C31,Menu!$A$3:$L$57,12,FALSE)*E31)))</f>
        <v>0</v>
      </c>
      <c r="G31" s="19">
        <f>-IF(ISBLANK(H31),0,IF(ISERROR(VLOOKUP(H31,MaKhuyenMai!$B$4:$H$5001,7,FALSE)),0,IF(AND(VLOOKUP(H31,MaKhuyenMai!$B$4:$K$5001,8,FALSE)&lt;=$F$24,VLOOKUP(H31,MaKhuyenMai!$B$4:$L$18,3,FALSE)="x",VLOOKUP(H31,MaKhuyenMai!$B$4:$L$18,11,FALSE)="x"),VLOOKUP(H31,MaKhuyenMai!$B$4:$H$5001,7,FALSE)*F31,0)))</f>
        <v>0</v>
      </c>
      <c r="H31" s="20"/>
      <c r="I31" s="68"/>
      <c r="J31" s="16"/>
      <c r="K31" s="17">
        <v>27</v>
      </c>
      <c r="L31" s="18"/>
      <c r="M31" s="18"/>
      <c r="N31" s="18"/>
      <c r="O31" s="19">
        <f>IF(ISBLANK(L31),0,IF(ISERROR(VLOOKUP(L31,Menu!$A$3:$L$5000,10,FALSE)),0,IF(M31="M",VLOOKUP(L31,Menu!$A$3:$L$57,10,FALSE)*N31,VLOOKUP(L31,Menu!$A$3:$L$57,12,FALSE)*N31)))</f>
        <v>0</v>
      </c>
      <c r="P31" s="19">
        <f>-IF(ISBLANK(Q31),0,IF(ISERROR(VLOOKUP(Q31,MaKhuyenMai!$B$4:$H$5001,7,FALSE)),0,IF(AND(VLOOKUP(Q31,MaKhuyenMai!$B$4:$K$5001,8,FALSE)&lt;=$F$24,VLOOKUP(Q31,MaKhuyenMai!$B$4:$L$18,3,FALSE)="x",VLOOKUP(Q31,MaKhuyenMai!$B$4:$L$18,11,FALSE)="x"),VLOOKUP(Q31,MaKhuyenMai!$B$4:$H$5001,7,FALSE)*O31,0)))</f>
        <v>0</v>
      </c>
      <c r="Q31" s="20"/>
      <c r="R31" s="68"/>
      <c r="S31" s="16"/>
      <c r="T31" s="17">
        <v>27</v>
      </c>
      <c r="U31" s="18"/>
      <c r="V31" s="18"/>
      <c r="W31" s="18"/>
      <c r="X31" s="19">
        <f>IF(ISBLANK(U31),0,IF(ISERROR(VLOOKUP(U31,Menu!$A$3:$L$5000,10,FALSE)),0,IF(V31="M",VLOOKUP(U31,Menu!$A$3:$L$57,10,FALSE)*W31,VLOOKUP(U31,Menu!$A$3:$L$57,12,FALSE)*W31)))</f>
        <v>0</v>
      </c>
      <c r="Y31" s="19">
        <f>-IF(ISBLANK(Z31),0,IF(ISERROR(VLOOKUP(Z31,MaKhuyenMai!$B$4:$H$5001,7,FALSE)),0,IF(AND(VLOOKUP(Z31,MaKhuyenMai!$B$4:$K$5001,8,FALSE)&lt;=$F$24,VLOOKUP(Z31,MaKhuyenMai!$B$4:$L$18,3,FALSE)="x",VLOOKUP(Z31,MaKhuyenMai!$B$4:$L$18,11,FALSE)="x"),VLOOKUP(Z31,MaKhuyenMai!$B$4:$H$5001,7,FALSE)*X31,0)))</f>
        <v>0</v>
      </c>
      <c r="Z31" s="20"/>
      <c r="AA31" s="68"/>
      <c r="AC31" s="17">
        <v>27</v>
      </c>
      <c r="AD31" s="18"/>
      <c r="AE31" s="18"/>
      <c r="AF31" s="18"/>
      <c r="AG31" s="19">
        <f>IF(ISBLANK(AD31),0,IF(ISERROR(VLOOKUP(AD31,Menu!$A$3:$L$5000,10,FALSE)),0,IF(AE31="M",VLOOKUP(AD31,Menu!$A$3:$L$57,10,FALSE)*AF31,VLOOKUP(AD31,Menu!$A$3:$L$57,12,FALSE)*AF31)))</f>
        <v>0</v>
      </c>
      <c r="AH31" s="19">
        <f>-IF(ISBLANK(AI31),0,IF(ISERROR(VLOOKUP(AI31,MaKhuyenMai!$B$4:$H$5001,7,FALSE)),0,IF(AND(VLOOKUP(AI31,MaKhuyenMai!$B$4:$K$5001,8,FALSE)&lt;=$F$24,VLOOKUP(AI31,MaKhuyenMai!$B$4:$L$18,3,FALSE)="x",VLOOKUP(AI31,MaKhuyenMai!$B$4:$L$18,11,FALSE)="x"),VLOOKUP(AI31,MaKhuyenMai!$B$4:$H$5001,7,FALSE)*AG31,0)))</f>
        <v>0</v>
      </c>
      <c r="AI31" s="20"/>
      <c r="AJ31" s="68"/>
      <c r="AK31" s="16"/>
      <c r="AL31" s="17">
        <v>27</v>
      </c>
      <c r="AM31" s="18"/>
      <c r="AN31" s="18"/>
      <c r="AO31" s="18"/>
      <c r="AP31" s="19">
        <f>IF(ISBLANK(AM31),0,IF(ISERROR(VLOOKUP(AM31,Menu!$A$3:$L$5000,10,FALSE)),0,IF(AN31="M",VLOOKUP(AM31,Menu!$A$3:$L$57,10,FALSE)*AO31,VLOOKUP(AM31,Menu!$A$3:$L$57,12,FALSE)*AO31)))</f>
        <v>0</v>
      </c>
      <c r="AQ31" s="19">
        <f>-IF(ISBLANK(AR31),0,IF(ISERROR(VLOOKUP(AR31,MaKhuyenMai!$B$4:$H$5001,7,FALSE)),0,IF(AND(VLOOKUP(AR31,MaKhuyenMai!$B$4:$K$5001,8,FALSE)&lt;=$F$24,VLOOKUP(AR31,MaKhuyenMai!$B$4:$L$18,3,FALSE)="x",VLOOKUP(AR31,MaKhuyenMai!$B$4:$L$18,11,FALSE)="x"),VLOOKUP(AR31,MaKhuyenMai!$B$4:$H$5001,7,FALSE)*AP31,0)))</f>
        <v>0</v>
      </c>
      <c r="AR31" s="20"/>
      <c r="AS31" s="68"/>
      <c r="AT31" s="16"/>
      <c r="AU31" s="17">
        <v>27</v>
      </c>
      <c r="AV31" s="18"/>
      <c r="AW31" s="18"/>
      <c r="AX31" s="18"/>
      <c r="AY31" s="19">
        <f>IF(ISBLANK(AV31),0,IF(ISERROR(VLOOKUP(AV31,Menu!$A$3:$L$5000,10,FALSE)),0,IF(AW31="M",VLOOKUP(AV31,Menu!$A$3:$L$57,10,FALSE)*AX31,VLOOKUP(AV31,Menu!$A$3:$L$57,12,FALSE)*AX31)))</f>
        <v>0</v>
      </c>
      <c r="AZ31" s="19">
        <f>-IF(ISBLANK(BA31),0,IF(ISERROR(VLOOKUP(BA31,MaKhuyenMai!$B$4:$H$5001,7,FALSE)),0,IF(AND(VLOOKUP(BA31,MaKhuyenMai!$B$4:$K$5001,8,FALSE)&lt;=$F$24,VLOOKUP(BA31,MaKhuyenMai!$B$4:$L$18,3,FALSE)="x",VLOOKUP(BA31,MaKhuyenMai!$B$4:$L$18,11,FALSE)="x"),VLOOKUP(BA31,MaKhuyenMai!$B$4:$H$5001,7,FALSE)*AY31,0)))</f>
        <v>0</v>
      </c>
      <c r="BA31" s="20"/>
      <c r="BB31" s="68"/>
      <c r="BC31" s="16"/>
      <c r="BD31" s="17">
        <v>27</v>
      </c>
      <c r="BE31" s="18"/>
      <c r="BF31" s="18"/>
      <c r="BG31" s="18"/>
      <c r="BH31" s="19">
        <f>IF(ISBLANK(BE31),0,IF(ISERROR(VLOOKUP(BE31,Menu!$A$3:$L$5000,10,FALSE)),0,IF(BF31="M",VLOOKUP(BE31,Menu!$A$3:$L$57,10,FALSE)*BG31,VLOOKUP(BE31,Menu!$A$3:$L$57,12,FALSE)*BG31)))</f>
        <v>0</v>
      </c>
      <c r="BI31" s="19">
        <f>-IF(ISBLANK(BJ31),0,IF(ISERROR(VLOOKUP(BJ31,MaKhuyenMai!$B$4:$H$5001,7,FALSE)),0,IF(AND(VLOOKUP(BJ31,MaKhuyenMai!$B$4:$K$5001,8,FALSE)&lt;=$F$24,VLOOKUP(BJ31,MaKhuyenMai!$B$4:$L$18,3,FALSE)="x",VLOOKUP(BJ31,MaKhuyenMai!$B$4:$L$18,11,FALSE)="x"),VLOOKUP(BJ31,MaKhuyenMai!$B$4:$H$5001,7,FALSE)*BH31,0)))</f>
        <v>0</v>
      </c>
      <c r="BJ31" s="20"/>
      <c r="BK31" s="68"/>
      <c r="BL31" s="16"/>
      <c r="BM31" s="17">
        <v>27</v>
      </c>
      <c r="BN31" s="18"/>
      <c r="BO31" s="18"/>
      <c r="BP31" s="18"/>
      <c r="BQ31" s="19">
        <f>IF(ISBLANK(BN31),0,IF(ISERROR(VLOOKUP(BN31,Menu!$A$3:$L$5000,10,FALSE)),0,IF(BO31="M",VLOOKUP(BN31,Menu!$A$3:$L$57,10,FALSE)*BP31,VLOOKUP(BN31,Menu!$A$3:$L$57,12,FALSE)*BP31)))</f>
        <v>0</v>
      </c>
      <c r="BR31" s="19">
        <f>-IF(ISBLANK(BS31),0,IF(ISERROR(VLOOKUP(BS31,MaKhuyenMai!$B$4:$H$5001,7,FALSE)),0,IF(AND(VLOOKUP(BS31,MaKhuyenMai!$B$4:$K$5001,8,FALSE)&lt;=$F$24,VLOOKUP(BS31,MaKhuyenMai!$B$4:$L$18,3,FALSE)="x",VLOOKUP(BS31,MaKhuyenMai!$B$4:$L$18,11,FALSE)="x"),VLOOKUP(BS31,MaKhuyenMai!$B$4:$H$5001,7,FALSE)*BQ31,0)))</f>
        <v>0</v>
      </c>
      <c r="BS31" s="20"/>
      <c r="BT31" s="68"/>
      <c r="BU31" s="16"/>
      <c r="BV31" s="17">
        <v>27</v>
      </c>
      <c r="BW31" s="18"/>
      <c r="BX31" s="18"/>
      <c r="BY31" s="18"/>
      <c r="BZ31" s="19">
        <f>IF(ISBLANK(BW31),0,IF(ISERROR(VLOOKUP(BW31,Menu!$A$3:$L$5000,10,FALSE)),0,IF(BX31="M",VLOOKUP(BW31,Menu!$A$3:$L$57,10,FALSE)*BY31,VLOOKUP(BW31,Menu!$A$3:$L$57,12,FALSE)*BY31)))</f>
        <v>0</v>
      </c>
      <c r="CA31" s="19">
        <f>-IF(ISBLANK(CB31),0,IF(ISERROR(VLOOKUP(CB31,MaKhuyenMai!$B$4:$H$5001,7,FALSE)),0,IF(AND(VLOOKUP(CB31,MaKhuyenMai!$B$4:$K$5001,8,FALSE)&lt;=$F$24,VLOOKUP(CB31,MaKhuyenMai!$B$4:$L$18,3,FALSE)="x",VLOOKUP(CB31,MaKhuyenMai!$B$4:$L$18,11,FALSE)="x"),VLOOKUP(CB31,MaKhuyenMai!$B$4:$H$5001,7,FALSE)*BZ31,0)))</f>
        <v>0</v>
      </c>
      <c r="CB31" s="20"/>
      <c r="CC31" s="68"/>
      <c r="CD31" s="16"/>
      <c r="CE31" s="17">
        <v>27</v>
      </c>
      <c r="CF31" s="18"/>
      <c r="CG31" s="18"/>
      <c r="CH31" s="18"/>
      <c r="CI31" s="19">
        <f>IF(ISBLANK(CF31),0,IF(ISERROR(VLOOKUP(CF31,Menu!$A$3:$L$5000,10,FALSE)),0,IF(CG31="M",VLOOKUP(CF31,Menu!$A$3:$L$57,10,FALSE)*CH31,VLOOKUP(CF31,Menu!$A$3:$L$57,12,FALSE)*CH31)))</f>
        <v>0</v>
      </c>
      <c r="CJ31" s="19">
        <f>-IF(ISBLANK(CK31),0,IF(ISERROR(VLOOKUP(CK31,MaKhuyenMai!$B$4:$H$5001,7,FALSE)),0,IF(AND(VLOOKUP(CK31,MaKhuyenMai!$B$4:$K$5001,8,FALSE)&lt;=$F$24,VLOOKUP(CK31,MaKhuyenMai!$B$4:$L$18,3,FALSE)="x",VLOOKUP(CK31,MaKhuyenMai!$B$4:$L$18,11,FALSE)="x"),VLOOKUP(CK31,MaKhuyenMai!$B$4:$H$5001,7,FALSE)*CI31,0)))</f>
        <v>0</v>
      </c>
      <c r="CK31" s="20"/>
      <c r="CL31" s="68"/>
      <c r="CM31" s="16"/>
      <c r="CN31" s="17">
        <v>27</v>
      </c>
      <c r="CO31" s="18"/>
      <c r="CP31" s="18"/>
      <c r="CQ31" s="18"/>
      <c r="CR31" s="19">
        <f>IF(ISBLANK(CO31),0,IF(ISERROR(VLOOKUP(CO31,Menu!$A$3:$L$5000,10,FALSE)),0,IF(CP31="M",VLOOKUP(CO31,Menu!$A$3:$L$57,10,FALSE)*CQ31,VLOOKUP(CO31,Menu!$A$3:$L$57,12,FALSE)*CQ31)))</f>
        <v>0</v>
      </c>
      <c r="CS31" s="19">
        <f>-IF(ISBLANK(CT31),0,IF(ISERROR(VLOOKUP(CT31,MaKhuyenMai!$B$4:$H$5001,7,FALSE)),0,IF(AND(VLOOKUP(CT31,MaKhuyenMai!$B$4:$K$5001,8,FALSE)&lt;=$F$24,VLOOKUP(CT31,MaKhuyenMai!$B$4:$L$18,3,FALSE)="x",VLOOKUP(CT31,MaKhuyenMai!$B$4:$L$18,11,FALSE)="x"),VLOOKUP(CT31,MaKhuyenMai!$B$4:$H$5001,7,FALSE)*CR31,0)))</f>
        <v>0</v>
      </c>
      <c r="CT31" s="20"/>
      <c r="CU31" s="68"/>
      <c r="CV31" s="16"/>
      <c r="CW31" s="17">
        <v>27</v>
      </c>
      <c r="CX31" s="18"/>
      <c r="CY31" s="18"/>
      <c r="CZ31" s="18"/>
      <c r="DA31" s="19">
        <f>IF(ISBLANK(CX31),0,IF(ISERROR(VLOOKUP(CX31,Menu!$A$3:$L$5000,10,FALSE)),0,IF(CY31="M",VLOOKUP(CX31,Menu!$A$3:$L$57,10,FALSE)*CZ31,VLOOKUP(CX31,Menu!$A$3:$L$57,12,FALSE)*CZ31)))</f>
        <v>0</v>
      </c>
      <c r="DB31" s="19">
        <f>-IF(ISBLANK(DC31),0,IF(ISERROR(VLOOKUP(DC31,MaKhuyenMai!$B$4:$H$5001,7,FALSE)),0,IF(AND(VLOOKUP(DC31,MaKhuyenMai!$B$4:$K$5001,8,FALSE)&lt;=$F$24,VLOOKUP(DC31,MaKhuyenMai!$B$4:$L$18,3,FALSE)="x",VLOOKUP(DC31,MaKhuyenMai!$B$4:$L$18,11,FALSE)="x"),VLOOKUP(DC31,MaKhuyenMai!$B$4:$H$5001,7,FALSE)*DA31,0)))</f>
        <v>0</v>
      </c>
      <c r="DC31" s="20"/>
      <c r="DD31" s="68"/>
      <c r="DE31" s="16"/>
      <c r="DF31" s="17">
        <v>27</v>
      </c>
      <c r="DG31" s="18"/>
      <c r="DH31" s="18"/>
      <c r="DI31" s="18"/>
      <c r="DJ31" s="19">
        <f>IF(ISBLANK(DG31),0,IF(ISERROR(VLOOKUP(DG31,Menu!$A$3:$L$5000,10,FALSE)),0,IF(DH31="M",VLOOKUP(DG31,Menu!$A$3:$L$57,10,FALSE)*DI31,VLOOKUP(DG31,Menu!$A$3:$L$57,12,FALSE)*DI31)))</f>
        <v>0</v>
      </c>
      <c r="DK31" s="19">
        <f>-IF(ISBLANK(DL31),0,IF(ISERROR(VLOOKUP(DL31,MaKhuyenMai!$B$4:$H$5001,7,FALSE)),0,IF(AND(VLOOKUP(DL31,MaKhuyenMai!$B$4:$K$5001,8,FALSE)&lt;=$F$24,VLOOKUP(DL31,MaKhuyenMai!$B$4:$L$18,3,FALSE)="x",VLOOKUP(DL31,MaKhuyenMai!$B$4:$L$18,11,FALSE)="x"),VLOOKUP(DL31,MaKhuyenMai!$B$4:$H$5001,7,FALSE)*DJ31,0)))</f>
        <v>0</v>
      </c>
      <c r="DL31" s="20"/>
      <c r="DM31" s="68"/>
      <c r="DN31" s="16"/>
      <c r="DO31" s="17">
        <v>27</v>
      </c>
      <c r="DP31" s="18"/>
      <c r="DQ31" s="18"/>
      <c r="DR31" s="18"/>
      <c r="DS31" s="19">
        <f>IF(ISBLANK(DP31),0,IF(ISERROR(VLOOKUP(DP31,Menu!$A$3:$L$5000,10,FALSE)),0,IF(DQ31="M",VLOOKUP(DP31,Menu!$A$3:$L$57,10,FALSE)*DR31,VLOOKUP(DP31,Menu!$A$3:$L$57,12,FALSE)*DR31)))</f>
        <v>0</v>
      </c>
      <c r="DT31" s="19">
        <f>-IF(ISBLANK(DU31),0,IF(ISERROR(VLOOKUP(DU31,MaKhuyenMai!$B$4:$H$5001,7,FALSE)),0,IF(AND(VLOOKUP(DU31,MaKhuyenMai!$B$4:$K$5001,8,FALSE)&lt;=$F$24,VLOOKUP(DU31,MaKhuyenMai!$B$4:$L$18,3,FALSE)="x",VLOOKUP(DU31,MaKhuyenMai!$B$4:$L$18,11,FALSE)="x"),VLOOKUP(DU31,MaKhuyenMai!$B$4:$H$5001,7,FALSE)*DS31,0)))</f>
        <v>0</v>
      </c>
      <c r="DU31" s="20"/>
      <c r="DV31" s="68"/>
      <c r="DW31" s="16"/>
      <c r="DX31" s="17">
        <v>27</v>
      </c>
      <c r="DY31" s="18"/>
      <c r="DZ31" s="18"/>
      <c r="EA31" s="18"/>
      <c r="EB31" s="19">
        <f>IF(ISBLANK(DY31),0,IF(ISERROR(VLOOKUP(DY31,Menu!$A$3:$L$5000,10,FALSE)),0,IF(DZ31="M",VLOOKUP(DY31,Menu!$A$3:$L$57,10,FALSE)*EA31,VLOOKUP(DY31,Menu!$A$3:$L$57,12,FALSE)*EA31)))</f>
        <v>0</v>
      </c>
      <c r="EC31" s="19">
        <f>-IF(ISBLANK(ED31),0,IF(ISERROR(VLOOKUP(ED31,MaKhuyenMai!$B$4:$H$5001,7,FALSE)),0,IF(AND(VLOOKUP(ED31,MaKhuyenMai!$B$4:$K$5001,8,FALSE)&lt;=$F$24,VLOOKUP(ED31,MaKhuyenMai!$B$4:$L$18,3,FALSE)="x",VLOOKUP(ED31,MaKhuyenMai!$B$4:$L$18,11,FALSE)="x"),VLOOKUP(ED31,MaKhuyenMai!$B$4:$H$5001,7,FALSE)*EB31,0)))</f>
        <v>0</v>
      </c>
      <c r="ED31" s="20"/>
      <c r="EE31" s="68"/>
      <c r="EF31" s="16"/>
      <c r="EG31" s="17">
        <v>27</v>
      </c>
      <c r="EH31" s="18"/>
      <c r="EI31" s="18"/>
      <c r="EJ31" s="18"/>
      <c r="EK31" s="19">
        <f>IF(ISBLANK(EH31),0,IF(ISERROR(VLOOKUP(EH31,Menu!$A$3:$L$5000,10,FALSE)),0,IF(EI31="M",VLOOKUP(EH31,Menu!$A$3:$L$57,10,FALSE)*EJ31,VLOOKUP(EH31,Menu!$A$3:$L$57,12,FALSE)*EJ31)))</f>
        <v>0</v>
      </c>
      <c r="EL31" s="19">
        <f>-IF(ISBLANK(EM31),0,IF(ISERROR(VLOOKUP(EM31,MaKhuyenMai!$B$4:$H$5001,7,FALSE)),0,IF(AND(VLOOKUP(EM31,MaKhuyenMai!$B$4:$K$5001,8,FALSE)&lt;=$F$24,VLOOKUP(EM31,MaKhuyenMai!$B$4:$L$18,3,FALSE)="x",VLOOKUP(EM31,MaKhuyenMai!$B$4:$L$18,11,FALSE)="x"),VLOOKUP(EM31,MaKhuyenMai!$B$4:$H$5001,7,FALSE)*EK31,0)))</f>
        <v>0</v>
      </c>
      <c r="EM31" s="20"/>
      <c r="EN31" s="68"/>
      <c r="EO31" s="16"/>
      <c r="EP31" s="17">
        <v>27</v>
      </c>
      <c r="EQ31" s="18"/>
      <c r="ER31" s="18"/>
      <c r="ES31" s="18"/>
      <c r="ET31" s="19">
        <f>IF(ISBLANK(EQ31),0,IF(ISERROR(VLOOKUP(EQ31,Menu!$A$3:$L$5000,10,FALSE)),0,IF(ER31="M",VLOOKUP(EQ31,Menu!$A$3:$L$57,10,FALSE)*ES31,VLOOKUP(EQ31,Menu!$A$3:$L$57,12,FALSE)*ES31)))</f>
        <v>0</v>
      </c>
      <c r="EU31" s="19">
        <f>-IF(ISBLANK(EV31),0,IF(ISERROR(VLOOKUP(EV31,MaKhuyenMai!$B$4:$H$5001,7,FALSE)),0,IF(AND(VLOOKUP(EV31,MaKhuyenMai!$B$4:$K$5001,8,FALSE)&lt;=$F$24,VLOOKUP(EV31,MaKhuyenMai!$B$4:$L$18,3,FALSE)="x",VLOOKUP(EV31,MaKhuyenMai!$B$4:$L$18,11,FALSE)="x"),VLOOKUP(EV31,MaKhuyenMai!$B$4:$H$5001,7,FALSE)*ET31,0)))</f>
        <v>0</v>
      </c>
      <c r="EV31" s="20"/>
      <c r="EW31" s="68"/>
      <c r="EX31" s="16"/>
      <c r="EY31" s="17">
        <v>27</v>
      </c>
      <c r="EZ31" s="18"/>
      <c r="FA31" s="18"/>
      <c r="FB31" s="18"/>
      <c r="FC31" s="19">
        <f>IF(ISBLANK(EZ31),0,IF(ISERROR(VLOOKUP(EZ31,Menu!$A$3:$L$5000,10,FALSE)),0,IF(FA31="M",VLOOKUP(EZ31,Menu!$A$3:$L$57,10,FALSE)*FB31,VLOOKUP(EZ31,Menu!$A$3:$L$57,12,FALSE)*FB31)))</f>
        <v>0</v>
      </c>
      <c r="FD31" s="19">
        <f>-IF(ISBLANK(FE31),0,IF(ISERROR(VLOOKUP(FE31,MaKhuyenMai!$B$4:$H$5001,7,FALSE)),0,IF(AND(VLOOKUP(FE31,MaKhuyenMai!$B$4:$K$5001,8,FALSE)&lt;=$F$24,VLOOKUP(FE31,MaKhuyenMai!$B$4:$L$18,3,FALSE)="x",VLOOKUP(FE31,MaKhuyenMai!$B$4:$L$18,11,FALSE)="x"),VLOOKUP(FE31,MaKhuyenMai!$B$4:$H$5001,7,FALSE)*FC31,0)))</f>
        <v>0</v>
      </c>
      <c r="FE31" s="20"/>
      <c r="FF31" s="68"/>
      <c r="FG31" s="3"/>
      <c r="FH31" s="17">
        <v>27</v>
      </c>
      <c r="FI31" s="18"/>
      <c r="FJ31" s="18"/>
      <c r="FK31" s="18"/>
      <c r="FL31" s="19">
        <f>IF(ISBLANK(FI31),0,IF(ISERROR(VLOOKUP(FI31,Menu!$A$3:$L$5000,10,FALSE)),0,IF(FJ31="M",VLOOKUP(FI31,Menu!$A$3:$L$57,10,FALSE)*FK31,VLOOKUP(FI31,Menu!$A$3:$L$57,12,FALSE)*FK31)))</f>
        <v>0</v>
      </c>
      <c r="FM31" s="19">
        <f>-IF(ISBLANK(FN31),0,IF(ISERROR(VLOOKUP(FN31,MaKhuyenMai!$B$4:$H$5001,7,FALSE)),0,IF(AND(VLOOKUP(FN31,MaKhuyenMai!$B$4:$K$5001,8,FALSE)&lt;=$F$24,VLOOKUP(FN31,MaKhuyenMai!$B$4:$L$18,3,FALSE)="x",VLOOKUP(FN31,MaKhuyenMai!$B$4:$L$18,11,FALSE)="x"),VLOOKUP(FN31,MaKhuyenMai!$B$4:$H$5001,7,FALSE)*FL31,0)))</f>
        <v>0</v>
      </c>
      <c r="FN31" s="20"/>
      <c r="FO31" s="68"/>
      <c r="FP31" s="16"/>
      <c r="FQ31" s="17">
        <v>27</v>
      </c>
      <c r="FR31" s="18"/>
      <c r="FS31" s="18"/>
      <c r="FT31" s="18"/>
      <c r="FU31" s="19">
        <f>IF(ISBLANK(FR31),0,IF(ISERROR(VLOOKUP(FR31,Menu!$A$3:$L$5000,10,FALSE)),0,IF(FS31="M",VLOOKUP(FR31,Menu!$A$3:$L$57,10,FALSE)*FT31,VLOOKUP(FR31,Menu!$A$3:$L$57,12,FALSE)*FT31)))</f>
        <v>0</v>
      </c>
      <c r="FV31" s="19">
        <f>-IF(ISBLANK(FW31),0,IF(ISERROR(VLOOKUP(FW31,MaKhuyenMai!$B$4:$H$5001,7,FALSE)),0,IF(AND(VLOOKUP(FW31,MaKhuyenMai!$B$4:$K$5001,8,FALSE)&lt;=$F$24,VLOOKUP(FW31,MaKhuyenMai!$B$4:$L$18,3,FALSE)="x",VLOOKUP(FW31,MaKhuyenMai!$B$4:$L$18,11,FALSE)="x"),VLOOKUP(FW31,MaKhuyenMai!$B$4:$H$5001,7,FALSE)*FU31,0)))</f>
        <v>0</v>
      </c>
      <c r="FW31" s="20"/>
      <c r="FX31" s="68"/>
      <c r="FY31" s="16"/>
      <c r="FZ31" s="17">
        <v>27</v>
      </c>
      <c r="GA31" s="18"/>
      <c r="GB31" s="18"/>
      <c r="GC31" s="18"/>
      <c r="GD31" s="19">
        <f>IF(ISBLANK(GA31),0,IF(ISERROR(VLOOKUP(GA31,Menu!$A$3:$L$5000,10,FALSE)),0,IF(GB31="M",VLOOKUP(GA31,Menu!$A$3:$L$57,10,FALSE)*GC31,VLOOKUP(GA31,Menu!$A$3:$L$57,12,FALSE)*GC31)))</f>
        <v>0</v>
      </c>
      <c r="GE31" s="19">
        <f>-IF(ISBLANK(GF31),0,IF(ISERROR(VLOOKUP(GF31,MaKhuyenMai!$B$4:$H$5001,7,FALSE)),0,IF(AND(VLOOKUP(GF31,MaKhuyenMai!$B$4:$K$5001,8,FALSE)&lt;=$F$24,VLOOKUP(GF31,MaKhuyenMai!$B$4:$L$18,3,FALSE)="x",VLOOKUP(GF31,MaKhuyenMai!$B$4:$L$18,11,FALSE)="x"),VLOOKUP(GF31,MaKhuyenMai!$B$4:$H$5001,7,FALSE)*GD31,0)))</f>
        <v>0</v>
      </c>
      <c r="GF31" s="20"/>
      <c r="GG31" s="68"/>
      <c r="GH31" s="16"/>
      <c r="GI31" s="17">
        <v>27</v>
      </c>
      <c r="GJ31" s="18"/>
      <c r="GK31" s="18"/>
      <c r="GL31" s="18"/>
      <c r="GM31" s="19">
        <f>IF(ISBLANK(GJ31),0,IF(ISERROR(VLOOKUP(GJ31,Menu!$A$3:$L$5000,10,FALSE)),0,IF(GK31="M",VLOOKUP(GJ31,Menu!$A$3:$L$57,10,FALSE)*GL31,VLOOKUP(GJ31,Menu!$A$3:$L$57,12,FALSE)*GL31)))</f>
        <v>0</v>
      </c>
      <c r="GN31" s="19">
        <f>-IF(ISBLANK(GO31),0,IF(ISERROR(VLOOKUP(GO31,MaKhuyenMai!$B$4:$H$5001,7,FALSE)),0,IF(AND(VLOOKUP(GO31,MaKhuyenMai!$B$4:$K$5001,8,FALSE)&lt;=$F$24,VLOOKUP(GO31,MaKhuyenMai!$B$4:$L$18,3,FALSE)="x",VLOOKUP(GO31,MaKhuyenMai!$B$4:$L$18,11,FALSE)="x"),VLOOKUP(GO31,MaKhuyenMai!$B$4:$H$5001,7,FALSE)*GM31,0)))</f>
        <v>0</v>
      </c>
      <c r="GO31" s="20"/>
      <c r="GP31" s="68"/>
      <c r="GQ31" s="16"/>
      <c r="GR31" s="17">
        <v>27</v>
      </c>
      <c r="GS31" s="18"/>
      <c r="GT31" s="18"/>
      <c r="GU31" s="18"/>
      <c r="GV31" s="19">
        <f>IF(ISBLANK(GS31),0,IF(ISERROR(VLOOKUP(GS31,Menu!$A$3:$L$5000,10,FALSE)),0,IF(GT31="M",VLOOKUP(GS31,Menu!$A$3:$L$57,10,FALSE)*GU31,VLOOKUP(GS31,Menu!$A$3:$L$57,12,FALSE)*GU31)))</f>
        <v>0</v>
      </c>
      <c r="GW31" s="19">
        <f>-IF(ISBLANK(GX31),0,IF(ISERROR(VLOOKUP(GX31,MaKhuyenMai!$B$4:$H$5001,7,FALSE)),0,IF(AND(VLOOKUP(GX31,MaKhuyenMai!$B$4:$K$5001,8,FALSE)&lt;=$F$24,VLOOKUP(GX31,MaKhuyenMai!$B$4:$L$18,3,FALSE)="x",VLOOKUP(GX31,MaKhuyenMai!$B$4:$L$18,11,FALSE)="x"),VLOOKUP(GX31,MaKhuyenMai!$B$4:$H$5001,7,FALSE)*GV31,0)))</f>
        <v>0</v>
      </c>
      <c r="GX31" s="20"/>
      <c r="GY31" s="68"/>
      <c r="GZ31" s="16"/>
      <c r="HA31" s="17">
        <v>27</v>
      </c>
      <c r="HB31" s="18"/>
      <c r="HC31" s="18"/>
      <c r="HD31" s="18"/>
      <c r="HE31" s="19">
        <f>IF(ISBLANK(HB31),0,IF(ISERROR(VLOOKUP(HB31,Menu!$A$3:$L$5000,10,FALSE)),0,IF(HC31="M",VLOOKUP(HB31,Menu!$A$3:$L$57,10,FALSE)*HD31,VLOOKUP(HB31,Menu!$A$3:$L$57,12,FALSE)*HD31)))</f>
        <v>0</v>
      </c>
      <c r="HF31" s="19">
        <f>-IF(ISBLANK(HG31),0,IF(ISERROR(VLOOKUP(HG31,MaKhuyenMai!$B$4:$H$5001,7,FALSE)),0,IF(AND(VLOOKUP(HG31,MaKhuyenMai!$B$4:$K$5001,8,FALSE)&lt;=$F$24,VLOOKUP(HG31,MaKhuyenMai!$B$4:$L$18,3,FALSE)="x",VLOOKUP(HG31,MaKhuyenMai!$B$4:$L$18,11,FALSE)="x"),VLOOKUP(HG31,MaKhuyenMai!$B$4:$H$5001,7,FALSE)*HE31,0)))</f>
        <v>0</v>
      </c>
      <c r="HG31" s="20"/>
      <c r="HH31" s="68"/>
      <c r="HI31" s="16"/>
      <c r="HJ31" s="17">
        <v>27</v>
      </c>
      <c r="HK31" s="18"/>
      <c r="HL31" s="18"/>
      <c r="HM31" s="18"/>
      <c r="HN31" s="19">
        <f>IF(ISBLANK(HK31),0,IF(ISERROR(VLOOKUP(HK31,Menu!$A$3:$L$5000,10,FALSE)),0,IF(HL31="M",VLOOKUP(HK31,Menu!$A$3:$L$57,10,FALSE)*HM31,VLOOKUP(HK31,Menu!$A$3:$L$57,12,FALSE)*HM31)))</f>
        <v>0</v>
      </c>
      <c r="HO31" s="19">
        <f>-IF(ISBLANK(HP31),0,IF(ISERROR(VLOOKUP(HP31,MaKhuyenMai!$B$4:$H$5001,7,FALSE)),0,IF(AND(VLOOKUP(HP31,MaKhuyenMai!$B$4:$K$5001,8,FALSE)&lt;=$F$24,VLOOKUP(HP31,MaKhuyenMai!$B$4:$L$18,3,FALSE)="x",VLOOKUP(HP31,MaKhuyenMai!$B$4:$L$18,11,FALSE)="x"),VLOOKUP(HP31,MaKhuyenMai!$B$4:$H$5001,7,FALSE)*HN31,0)))</f>
        <v>0</v>
      </c>
      <c r="HP31" s="20"/>
      <c r="HQ31" s="68"/>
      <c r="HR31" s="16"/>
      <c r="HS31" s="17">
        <v>27</v>
      </c>
      <c r="HT31" s="18"/>
      <c r="HU31" s="18"/>
      <c r="HV31" s="18"/>
      <c r="HW31" s="19">
        <f>IF(ISBLANK(HT31),0,IF(ISERROR(VLOOKUP(HT31,Menu!$A$3:$L$5000,10,FALSE)),0,IF(HU31="M",VLOOKUP(HT31,Menu!$A$3:$L$57,10,FALSE)*HV31,VLOOKUP(HT31,Menu!$A$3:$L$57,12,FALSE)*HV31)))</f>
        <v>0</v>
      </c>
      <c r="HX31" s="19">
        <f>-IF(ISBLANK(HY31),0,IF(ISERROR(VLOOKUP(HY31,MaKhuyenMai!$B$4:$H$5001,7,FALSE)),0,IF(AND(VLOOKUP(HY31,MaKhuyenMai!$B$4:$K$5001,8,FALSE)&lt;=$F$24,VLOOKUP(HY31,MaKhuyenMai!$B$4:$L$18,3,FALSE)="x",VLOOKUP(HY31,MaKhuyenMai!$B$4:$L$18,11,FALSE)="x"),VLOOKUP(HY31,MaKhuyenMai!$B$4:$H$5001,7,FALSE)*HW31,0)))</f>
        <v>0</v>
      </c>
      <c r="HY31" s="20"/>
      <c r="HZ31" s="68"/>
      <c r="IA31" s="16"/>
      <c r="IB31" s="17">
        <v>27</v>
      </c>
      <c r="IC31" s="18"/>
      <c r="ID31" s="18"/>
      <c r="IE31" s="18"/>
      <c r="IF31" s="19">
        <f>IF(ISBLANK(IC31),0,IF(ISERROR(VLOOKUP(IC31,Menu!$A$3:$L$5000,10,FALSE)),0,IF(ID31="M",VLOOKUP(IC31,Menu!$A$3:$L$57,10,FALSE)*IE31,VLOOKUP(IC31,Menu!$A$3:$L$57,12,FALSE)*IE31)))</f>
        <v>0</v>
      </c>
      <c r="IG31" s="19">
        <f>-IF(ISBLANK(IH31),0,IF(ISERROR(VLOOKUP(IH31,MaKhuyenMai!$B$4:$H$5001,7,FALSE)),0,IF(AND(VLOOKUP(IH31,MaKhuyenMai!$B$4:$K$5001,8,FALSE)&lt;=$F$24,VLOOKUP(IH31,MaKhuyenMai!$B$4:$L$18,3,FALSE)="x",VLOOKUP(IH31,MaKhuyenMai!$B$4:$L$18,11,FALSE)="x"),VLOOKUP(IH31,MaKhuyenMai!$B$4:$H$5001,7,FALSE)*IF31,0)))</f>
        <v>0</v>
      </c>
      <c r="IH31" s="20"/>
      <c r="II31" s="68"/>
      <c r="IJ31" s="16"/>
      <c r="IK31" s="17">
        <v>27</v>
      </c>
      <c r="IL31" s="18"/>
      <c r="IM31" s="18"/>
      <c r="IN31" s="18"/>
      <c r="IO31" s="19">
        <f>IF(ISBLANK(IL31),0,IF(ISERROR(VLOOKUP(IL31,Menu!$A$3:$L$5000,10,FALSE)),0,IF(IM31="M",VLOOKUP(IL31,Menu!$A$3:$L$57,10,FALSE)*IN31,VLOOKUP(IL31,Menu!$A$3:$L$57,12,FALSE)*IN31)))</f>
        <v>0</v>
      </c>
      <c r="IP31" s="19">
        <f>-IF(ISBLANK(IQ31),0,IF(ISERROR(VLOOKUP(IQ31,MaKhuyenMai!$B$4:$H$5001,7,FALSE)),0,IF(AND(VLOOKUP(IQ31,MaKhuyenMai!$B$4:$K$5001,8,FALSE)&lt;=$F$24,VLOOKUP(IQ31,MaKhuyenMai!$B$4:$L$18,3,FALSE)="x",VLOOKUP(IQ31,MaKhuyenMai!$B$4:$L$18,11,FALSE)="x"),VLOOKUP(IQ31,MaKhuyenMai!$B$4:$H$5001,7,FALSE)*IO31,0)))</f>
        <v>0</v>
      </c>
      <c r="IQ31" s="20"/>
      <c r="IR31" s="68"/>
      <c r="IS31" s="16"/>
      <c r="IT31" s="17">
        <v>27</v>
      </c>
      <c r="IU31" s="18"/>
      <c r="IV31" s="18"/>
    </row>
    <row r="32" spans="1:256">
      <c r="A32" s="16"/>
      <c r="B32" s="16">
        <v>28</v>
      </c>
      <c r="C32" s="18"/>
      <c r="D32" s="18"/>
      <c r="E32" s="18"/>
      <c r="F32" s="19">
        <f>IF(ISBLANK(C32),0,IF(ISERROR(VLOOKUP(C32,Menu!$A$3:$L$5000,10,FALSE)),0,IF(D32="M",VLOOKUP(C32,Menu!$A$3:$L$57,10,FALSE)*E32,VLOOKUP(C32,Menu!$A$3:$L$57,12,FALSE)*E32)))</f>
        <v>0</v>
      </c>
      <c r="G32" s="19">
        <f>-IF(ISBLANK(H32),0,IF(ISERROR(VLOOKUP(H32,MaKhuyenMai!$B$4:$H$5001,7,FALSE)),0,IF(AND(VLOOKUP(H32,MaKhuyenMai!$B$4:$K$5001,8,FALSE)&lt;=$F$24,VLOOKUP(H32,MaKhuyenMai!$B$4:$L$18,3,FALSE)="x",VLOOKUP(H32,MaKhuyenMai!$B$4:$L$18,11,FALSE)="x"),VLOOKUP(H32,MaKhuyenMai!$B$4:$H$5001,7,FALSE)*F32,0)))</f>
        <v>0</v>
      </c>
      <c r="H32" s="20"/>
      <c r="I32" s="68"/>
      <c r="J32" s="16"/>
      <c r="K32" s="16">
        <v>28</v>
      </c>
      <c r="L32" s="18"/>
      <c r="M32" s="18"/>
      <c r="N32" s="18"/>
      <c r="O32" s="19">
        <f>IF(ISBLANK(L32),0,IF(ISERROR(VLOOKUP(L32,Menu!$A$3:$L$5000,10,FALSE)),0,IF(M32="M",VLOOKUP(L32,Menu!$A$3:$L$57,10,FALSE)*N32,VLOOKUP(L32,Menu!$A$3:$L$57,12,FALSE)*N32)))</f>
        <v>0</v>
      </c>
      <c r="P32" s="19">
        <f>-IF(ISBLANK(Q32),0,IF(ISERROR(VLOOKUP(Q32,MaKhuyenMai!$B$4:$H$5001,7,FALSE)),0,IF(AND(VLOOKUP(Q32,MaKhuyenMai!$B$4:$K$5001,8,FALSE)&lt;=$F$24,VLOOKUP(Q32,MaKhuyenMai!$B$4:$L$18,3,FALSE)="x",VLOOKUP(Q32,MaKhuyenMai!$B$4:$L$18,11,FALSE)="x"),VLOOKUP(Q32,MaKhuyenMai!$B$4:$H$5001,7,FALSE)*O32,0)))</f>
        <v>0</v>
      </c>
      <c r="Q32" s="20"/>
      <c r="R32" s="68"/>
      <c r="S32" s="16"/>
      <c r="T32" s="16">
        <v>28</v>
      </c>
      <c r="U32" s="18"/>
      <c r="V32" s="18"/>
      <c r="W32" s="18"/>
      <c r="X32" s="19">
        <f>IF(ISBLANK(U32),0,IF(ISERROR(VLOOKUP(U32,Menu!$A$3:$L$5000,10,FALSE)),0,IF(V32="M",VLOOKUP(U32,Menu!$A$3:$L$57,10,FALSE)*W32,VLOOKUP(U32,Menu!$A$3:$L$57,12,FALSE)*W32)))</f>
        <v>0</v>
      </c>
      <c r="Y32" s="19">
        <f>-IF(ISBLANK(Z32),0,IF(ISERROR(VLOOKUP(Z32,MaKhuyenMai!$B$4:$H$5001,7,FALSE)),0,IF(AND(VLOOKUP(Z32,MaKhuyenMai!$B$4:$K$5001,8,FALSE)&lt;=$F$24,VLOOKUP(Z32,MaKhuyenMai!$B$4:$L$18,3,FALSE)="x",VLOOKUP(Z32,MaKhuyenMai!$B$4:$L$18,11,FALSE)="x"),VLOOKUP(Z32,MaKhuyenMai!$B$4:$H$5001,7,FALSE)*X32,0)))</f>
        <v>0</v>
      </c>
      <c r="Z32" s="20"/>
      <c r="AA32" s="68"/>
      <c r="AC32" s="16">
        <v>28</v>
      </c>
      <c r="AD32" s="18"/>
      <c r="AE32" s="18"/>
      <c r="AF32" s="18"/>
      <c r="AG32" s="19">
        <f>IF(ISBLANK(AD32),0,IF(ISERROR(VLOOKUP(AD32,Menu!$A$3:$L$5000,10,FALSE)),0,IF(AE32="M",VLOOKUP(AD32,Menu!$A$3:$L$57,10,FALSE)*AF32,VLOOKUP(AD32,Menu!$A$3:$L$57,12,FALSE)*AF32)))</f>
        <v>0</v>
      </c>
      <c r="AH32" s="19">
        <f>-IF(ISBLANK(AI32),0,IF(ISERROR(VLOOKUP(AI32,MaKhuyenMai!$B$4:$H$5001,7,FALSE)),0,IF(AND(VLOOKUP(AI32,MaKhuyenMai!$B$4:$K$5001,8,FALSE)&lt;=$F$24,VLOOKUP(AI32,MaKhuyenMai!$B$4:$L$18,3,FALSE)="x",VLOOKUP(AI32,MaKhuyenMai!$B$4:$L$18,11,FALSE)="x"),VLOOKUP(AI32,MaKhuyenMai!$B$4:$H$5001,7,FALSE)*AG32,0)))</f>
        <v>0</v>
      </c>
      <c r="AI32" s="20"/>
      <c r="AJ32" s="68"/>
      <c r="AK32" s="16"/>
      <c r="AL32" s="16">
        <v>28</v>
      </c>
      <c r="AM32" s="18"/>
      <c r="AN32" s="18"/>
      <c r="AO32" s="18"/>
      <c r="AP32" s="19">
        <f>IF(ISBLANK(AM32),0,IF(ISERROR(VLOOKUP(AM32,Menu!$A$3:$L$5000,10,FALSE)),0,IF(AN32="M",VLOOKUP(AM32,Menu!$A$3:$L$57,10,FALSE)*AO32,VLOOKUP(AM32,Menu!$A$3:$L$57,12,FALSE)*AO32)))</f>
        <v>0</v>
      </c>
      <c r="AQ32" s="19">
        <f>-IF(ISBLANK(AR32),0,IF(ISERROR(VLOOKUP(AR32,MaKhuyenMai!$B$4:$H$5001,7,FALSE)),0,IF(AND(VLOOKUP(AR32,MaKhuyenMai!$B$4:$K$5001,8,FALSE)&lt;=$F$24,VLOOKUP(AR32,MaKhuyenMai!$B$4:$L$18,3,FALSE)="x",VLOOKUP(AR32,MaKhuyenMai!$B$4:$L$18,11,FALSE)="x"),VLOOKUP(AR32,MaKhuyenMai!$B$4:$H$5001,7,FALSE)*AP32,0)))</f>
        <v>0</v>
      </c>
      <c r="AR32" s="20"/>
      <c r="AS32" s="68"/>
      <c r="AT32" s="16"/>
      <c r="AU32" s="16">
        <v>28</v>
      </c>
      <c r="AV32" s="18"/>
      <c r="AW32" s="18"/>
      <c r="AX32" s="18"/>
      <c r="AY32" s="19">
        <f>IF(ISBLANK(AV32),0,IF(ISERROR(VLOOKUP(AV32,Menu!$A$3:$L$5000,10,FALSE)),0,IF(AW32="M",VLOOKUP(AV32,Menu!$A$3:$L$57,10,FALSE)*AX32,VLOOKUP(AV32,Menu!$A$3:$L$57,12,FALSE)*AX32)))</f>
        <v>0</v>
      </c>
      <c r="AZ32" s="19">
        <f>-IF(ISBLANK(BA32),0,IF(ISERROR(VLOOKUP(BA32,MaKhuyenMai!$B$4:$H$5001,7,FALSE)),0,IF(AND(VLOOKUP(BA32,MaKhuyenMai!$B$4:$K$5001,8,FALSE)&lt;=$F$24,VLOOKUP(BA32,MaKhuyenMai!$B$4:$L$18,3,FALSE)="x",VLOOKUP(BA32,MaKhuyenMai!$B$4:$L$18,11,FALSE)="x"),VLOOKUP(BA32,MaKhuyenMai!$B$4:$H$5001,7,FALSE)*AY32,0)))</f>
        <v>0</v>
      </c>
      <c r="BA32" s="20"/>
      <c r="BB32" s="68"/>
      <c r="BC32" s="16"/>
      <c r="BD32" s="16">
        <v>28</v>
      </c>
      <c r="BE32" s="18"/>
      <c r="BF32" s="18"/>
      <c r="BG32" s="18"/>
      <c r="BH32" s="19">
        <f>IF(ISBLANK(BE32),0,IF(ISERROR(VLOOKUP(BE32,Menu!$A$3:$L$5000,10,FALSE)),0,IF(BF32="M",VLOOKUP(BE32,Menu!$A$3:$L$57,10,FALSE)*BG32,VLOOKUP(BE32,Menu!$A$3:$L$57,12,FALSE)*BG32)))</f>
        <v>0</v>
      </c>
      <c r="BI32" s="19">
        <f>-IF(ISBLANK(BJ32),0,IF(ISERROR(VLOOKUP(BJ32,MaKhuyenMai!$B$4:$H$5001,7,FALSE)),0,IF(AND(VLOOKUP(BJ32,MaKhuyenMai!$B$4:$K$5001,8,FALSE)&lt;=$F$24,VLOOKUP(BJ32,MaKhuyenMai!$B$4:$L$18,3,FALSE)="x",VLOOKUP(BJ32,MaKhuyenMai!$B$4:$L$18,11,FALSE)="x"),VLOOKUP(BJ32,MaKhuyenMai!$B$4:$H$5001,7,FALSE)*BH32,0)))</f>
        <v>0</v>
      </c>
      <c r="BJ32" s="20"/>
      <c r="BK32" s="68"/>
      <c r="BL32" s="16"/>
      <c r="BM32" s="16">
        <v>28</v>
      </c>
      <c r="BN32" s="18"/>
      <c r="BO32" s="18"/>
      <c r="BP32" s="18"/>
      <c r="BQ32" s="19">
        <f>IF(ISBLANK(BN32),0,IF(ISERROR(VLOOKUP(BN32,Menu!$A$3:$L$5000,10,FALSE)),0,IF(BO32="M",VLOOKUP(BN32,Menu!$A$3:$L$57,10,FALSE)*BP32,VLOOKUP(BN32,Menu!$A$3:$L$57,12,FALSE)*BP32)))</f>
        <v>0</v>
      </c>
      <c r="BR32" s="19">
        <f>-IF(ISBLANK(BS32),0,IF(ISERROR(VLOOKUP(BS32,MaKhuyenMai!$B$4:$H$5001,7,FALSE)),0,IF(AND(VLOOKUP(BS32,MaKhuyenMai!$B$4:$K$5001,8,FALSE)&lt;=$F$24,VLOOKUP(BS32,MaKhuyenMai!$B$4:$L$18,3,FALSE)="x",VLOOKUP(BS32,MaKhuyenMai!$B$4:$L$18,11,FALSE)="x"),VLOOKUP(BS32,MaKhuyenMai!$B$4:$H$5001,7,FALSE)*BQ32,0)))</f>
        <v>0</v>
      </c>
      <c r="BS32" s="20"/>
      <c r="BT32" s="68"/>
      <c r="BU32" s="16"/>
      <c r="BV32" s="16">
        <v>28</v>
      </c>
      <c r="BW32" s="18"/>
      <c r="BX32" s="18"/>
      <c r="BY32" s="18"/>
      <c r="BZ32" s="19">
        <f>IF(ISBLANK(BW32),0,IF(ISERROR(VLOOKUP(BW32,Menu!$A$3:$L$5000,10,FALSE)),0,IF(BX32="M",VLOOKUP(BW32,Menu!$A$3:$L$57,10,FALSE)*BY32,VLOOKUP(BW32,Menu!$A$3:$L$57,12,FALSE)*BY32)))</f>
        <v>0</v>
      </c>
      <c r="CA32" s="19">
        <f>-IF(ISBLANK(CB32),0,IF(ISERROR(VLOOKUP(CB32,MaKhuyenMai!$B$4:$H$5001,7,FALSE)),0,IF(AND(VLOOKUP(CB32,MaKhuyenMai!$B$4:$K$5001,8,FALSE)&lt;=$F$24,VLOOKUP(CB32,MaKhuyenMai!$B$4:$L$18,3,FALSE)="x",VLOOKUP(CB32,MaKhuyenMai!$B$4:$L$18,11,FALSE)="x"),VLOOKUP(CB32,MaKhuyenMai!$B$4:$H$5001,7,FALSE)*BZ32,0)))</f>
        <v>0</v>
      </c>
      <c r="CB32" s="20"/>
      <c r="CC32" s="68"/>
      <c r="CD32" s="16"/>
      <c r="CE32" s="16">
        <v>28</v>
      </c>
      <c r="CF32" s="18"/>
      <c r="CG32" s="18"/>
      <c r="CH32" s="18"/>
      <c r="CI32" s="19">
        <f>IF(ISBLANK(CF32),0,IF(ISERROR(VLOOKUP(CF32,Menu!$A$3:$L$5000,10,FALSE)),0,IF(CG32="M",VLOOKUP(CF32,Menu!$A$3:$L$57,10,FALSE)*CH32,VLOOKUP(CF32,Menu!$A$3:$L$57,12,FALSE)*CH32)))</f>
        <v>0</v>
      </c>
      <c r="CJ32" s="19">
        <f>-IF(ISBLANK(CK32),0,IF(ISERROR(VLOOKUP(CK32,MaKhuyenMai!$B$4:$H$5001,7,FALSE)),0,IF(AND(VLOOKUP(CK32,MaKhuyenMai!$B$4:$K$5001,8,FALSE)&lt;=$F$24,VLOOKUP(CK32,MaKhuyenMai!$B$4:$L$18,3,FALSE)="x",VLOOKUP(CK32,MaKhuyenMai!$B$4:$L$18,11,FALSE)="x"),VLOOKUP(CK32,MaKhuyenMai!$B$4:$H$5001,7,FALSE)*CI32,0)))</f>
        <v>0</v>
      </c>
      <c r="CK32" s="20"/>
      <c r="CL32" s="68"/>
      <c r="CM32" s="16"/>
      <c r="CN32" s="16">
        <v>28</v>
      </c>
      <c r="CO32" s="18"/>
      <c r="CP32" s="18"/>
      <c r="CQ32" s="18"/>
      <c r="CR32" s="19">
        <f>IF(ISBLANK(CO32),0,IF(ISERROR(VLOOKUP(CO32,Menu!$A$3:$L$5000,10,FALSE)),0,IF(CP32="M",VLOOKUP(CO32,Menu!$A$3:$L$57,10,FALSE)*CQ32,VLOOKUP(CO32,Menu!$A$3:$L$57,12,FALSE)*CQ32)))</f>
        <v>0</v>
      </c>
      <c r="CS32" s="19">
        <f>-IF(ISBLANK(CT32),0,IF(ISERROR(VLOOKUP(CT32,MaKhuyenMai!$B$4:$H$5001,7,FALSE)),0,IF(AND(VLOOKUP(CT32,MaKhuyenMai!$B$4:$K$5001,8,FALSE)&lt;=$F$24,VLOOKUP(CT32,MaKhuyenMai!$B$4:$L$18,3,FALSE)="x",VLOOKUP(CT32,MaKhuyenMai!$B$4:$L$18,11,FALSE)="x"),VLOOKUP(CT32,MaKhuyenMai!$B$4:$H$5001,7,FALSE)*CR32,0)))</f>
        <v>0</v>
      </c>
      <c r="CT32" s="20"/>
      <c r="CU32" s="68"/>
      <c r="CV32" s="16"/>
      <c r="CW32" s="16">
        <v>28</v>
      </c>
      <c r="CX32" s="18"/>
      <c r="CY32" s="18"/>
      <c r="CZ32" s="18"/>
      <c r="DA32" s="19">
        <f>IF(ISBLANK(CX32),0,IF(ISERROR(VLOOKUP(CX32,Menu!$A$3:$L$5000,10,FALSE)),0,IF(CY32="M",VLOOKUP(CX32,Menu!$A$3:$L$57,10,FALSE)*CZ32,VLOOKUP(CX32,Menu!$A$3:$L$57,12,FALSE)*CZ32)))</f>
        <v>0</v>
      </c>
      <c r="DB32" s="19">
        <f>-IF(ISBLANK(DC32),0,IF(ISERROR(VLOOKUP(DC32,MaKhuyenMai!$B$4:$H$5001,7,FALSE)),0,IF(AND(VLOOKUP(DC32,MaKhuyenMai!$B$4:$K$5001,8,FALSE)&lt;=$F$24,VLOOKUP(DC32,MaKhuyenMai!$B$4:$L$18,3,FALSE)="x",VLOOKUP(DC32,MaKhuyenMai!$B$4:$L$18,11,FALSE)="x"),VLOOKUP(DC32,MaKhuyenMai!$B$4:$H$5001,7,FALSE)*DA32,0)))</f>
        <v>0</v>
      </c>
      <c r="DC32" s="20"/>
      <c r="DD32" s="68"/>
      <c r="DE32" s="16"/>
      <c r="DF32" s="16">
        <v>28</v>
      </c>
      <c r="DG32" s="18"/>
      <c r="DH32" s="18"/>
      <c r="DI32" s="18"/>
      <c r="DJ32" s="19">
        <f>IF(ISBLANK(DG32),0,IF(ISERROR(VLOOKUP(DG32,Menu!$A$3:$L$5000,10,FALSE)),0,IF(DH32="M",VLOOKUP(DG32,Menu!$A$3:$L$57,10,FALSE)*DI32,VLOOKUP(DG32,Menu!$A$3:$L$57,12,FALSE)*DI32)))</f>
        <v>0</v>
      </c>
      <c r="DK32" s="19">
        <f>-IF(ISBLANK(DL32),0,IF(ISERROR(VLOOKUP(DL32,MaKhuyenMai!$B$4:$H$5001,7,FALSE)),0,IF(AND(VLOOKUP(DL32,MaKhuyenMai!$B$4:$K$5001,8,FALSE)&lt;=$F$24,VLOOKUP(DL32,MaKhuyenMai!$B$4:$L$18,3,FALSE)="x",VLOOKUP(DL32,MaKhuyenMai!$B$4:$L$18,11,FALSE)="x"),VLOOKUP(DL32,MaKhuyenMai!$B$4:$H$5001,7,FALSE)*DJ32,0)))</f>
        <v>0</v>
      </c>
      <c r="DL32" s="20"/>
      <c r="DM32" s="68"/>
      <c r="DN32" s="16"/>
      <c r="DO32" s="16">
        <v>28</v>
      </c>
      <c r="DP32" s="18"/>
      <c r="DQ32" s="18"/>
      <c r="DR32" s="18"/>
      <c r="DS32" s="19">
        <f>IF(ISBLANK(DP32),0,IF(ISERROR(VLOOKUP(DP32,Menu!$A$3:$L$5000,10,FALSE)),0,IF(DQ32="M",VLOOKUP(DP32,Menu!$A$3:$L$57,10,FALSE)*DR32,VLOOKUP(DP32,Menu!$A$3:$L$57,12,FALSE)*DR32)))</f>
        <v>0</v>
      </c>
      <c r="DT32" s="19">
        <f>-IF(ISBLANK(DU32),0,IF(ISERROR(VLOOKUP(DU32,MaKhuyenMai!$B$4:$H$5001,7,FALSE)),0,IF(AND(VLOOKUP(DU32,MaKhuyenMai!$B$4:$K$5001,8,FALSE)&lt;=$F$24,VLOOKUP(DU32,MaKhuyenMai!$B$4:$L$18,3,FALSE)="x",VLOOKUP(DU32,MaKhuyenMai!$B$4:$L$18,11,FALSE)="x"),VLOOKUP(DU32,MaKhuyenMai!$B$4:$H$5001,7,FALSE)*DS32,0)))</f>
        <v>0</v>
      </c>
      <c r="DU32" s="20"/>
      <c r="DV32" s="68"/>
      <c r="DW32" s="16"/>
      <c r="DX32" s="16">
        <v>28</v>
      </c>
      <c r="DY32" s="18"/>
      <c r="DZ32" s="18"/>
      <c r="EA32" s="18"/>
      <c r="EB32" s="19">
        <f>IF(ISBLANK(DY32),0,IF(ISERROR(VLOOKUP(DY32,Menu!$A$3:$L$5000,10,FALSE)),0,IF(DZ32="M",VLOOKUP(DY32,Menu!$A$3:$L$57,10,FALSE)*EA32,VLOOKUP(DY32,Menu!$A$3:$L$57,12,FALSE)*EA32)))</f>
        <v>0</v>
      </c>
      <c r="EC32" s="19">
        <f>-IF(ISBLANK(ED32),0,IF(ISERROR(VLOOKUP(ED32,MaKhuyenMai!$B$4:$H$5001,7,FALSE)),0,IF(AND(VLOOKUP(ED32,MaKhuyenMai!$B$4:$K$5001,8,FALSE)&lt;=$F$24,VLOOKUP(ED32,MaKhuyenMai!$B$4:$L$18,3,FALSE)="x",VLOOKUP(ED32,MaKhuyenMai!$B$4:$L$18,11,FALSE)="x"),VLOOKUP(ED32,MaKhuyenMai!$B$4:$H$5001,7,FALSE)*EB32,0)))</f>
        <v>0</v>
      </c>
      <c r="ED32" s="20"/>
      <c r="EE32" s="68"/>
      <c r="EF32" s="16"/>
      <c r="EG32" s="16">
        <v>28</v>
      </c>
      <c r="EH32" s="18"/>
      <c r="EI32" s="18"/>
      <c r="EJ32" s="18"/>
      <c r="EK32" s="19">
        <f>IF(ISBLANK(EH32),0,IF(ISERROR(VLOOKUP(EH32,Menu!$A$3:$L$5000,10,FALSE)),0,IF(EI32="M",VLOOKUP(EH32,Menu!$A$3:$L$57,10,FALSE)*EJ32,VLOOKUP(EH32,Menu!$A$3:$L$57,12,FALSE)*EJ32)))</f>
        <v>0</v>
      </c>
      <c r="EL32" s="19">
        <f>-IF(ISBLANK(EM32),0,IF(ISERROR(VLOOKUP(EM32,MaKhuyenMai!$B$4:$H$5001,7,FALSE)),0,IF(AND(VLOOKUP(EM32,MaKhuyenMai!$B$4:$K$5001,8,FALSE)&lt;=$F$24,VLOOKUP(EM32,MaKhuyenMai!$B$4:$L$18,3,FALSE)="x",VLOOKUP(EM32,MaKhuyenMai!$B$4:$L$18,11,FALSE)="x"),VLOOKUP(EM32,MaKhuyenMai!$B$4:$H$5001,7,FALSE)*EK32,0)))</f>
        <v>0</v>
      </c>
      <c r="EM32" s="20"/>
      <c r="EN32" s="68"/>
      <c r="EO32" s="16"/>
      <c r="EP32" s="16">
        <v>28</v>
      </c>
      <c r="EQ32" s="18"/>
      <c r="ER32" s="18"/>
      <c r="ES32" s="18"/>
      <c r="ET32" s="19">
        <f>IF(ISBLANK(EQ32),0,IF(ISERROR(VLOOKUP(EQ32,Menu!$A$3:$L$5000,10,FALSE)),0,IF(ER32="M",VLOOKUP(EQ32,Menu!$A$3:$L$57,10,FALSE)*ES32,VLOOKUP(EQ32,Menu!$A$3:$L$57,12,FALSE)*ES32)))</f>
        <v>0</v>
      </c>
      <c r="EU32" s="19">
        <f>-IF(ISBLANK(EV32),0,IF(ISERROR(VLOOKUP(EV32,MaKhuyenMai!$B$4:$H$5001,7,FALSE)),0,IF(AND(VLOOKUP(EV32,MaKhuyenMai!$B$4:$K$5001,8,FALSE)&lt;=$F$24,VLOOKUP(EV32,MaKhuyenMai!$B$4:$L$18,3,FALSE)="x",VLOOKUP(EV32,MaKhuyenMai!$B$4:$L$18,11,FALSE)="x"),VLOOKUP(EV32,MaKhuyenMai!$B$4:$H$5001,7,FALSE)*ET32,0)))</f>
        <v>0</v>
      </c>
      <c r="EV32" s="20"/>
      <c r="EW32" s="68"/>
      <c r="EX32" s="16"/>
      <c r="EY32" s="16">
        <v>28</v>
      </c>
      <c r="EZ32" s="18"/>
      <c r="FA32" s="18"/>
      <c r="FB32" s="18"/>
      <c r="FC32" s="19">
        <f>IF(ISBLANK(EZ32),0,IF(ISERROR(VLOOKUP(EZ32,Menu!$A$3:$L$5000,10,FALSE)),0,IF(FA32="M",VLOOKUP(EZ32,Menu!$A$3:$L$57,10,FALSE)*FB32,VLOOKUP(EZ32,Menu!$A$3:$L$57,12,FALSE)*FB32)))</f>
        <v>0</v>
      </c>
      <c r="FD32" s="19">
        <f>-IF(ISBLANK(FE32),0,IF(ISERROR(VLOOKUP(FE32,MaKhuyenMai!$B$4:$H$5001,7,FALSE)),0,IF(AND(VLOOKUP(FE32,MaKhuyenMai!$B$4:$K$5001,8,FALSE)&lt;=$F$24,VLOOKUP(FE32,MaKhuyenMai!$B$4:$L$18,3,FALSE)="x",VLOOKUP(FE32,MaKhuyenMai!$B$4:$L$18,11,FALSE)="x"),VLOOKUP(FE32,MaKhuyenMai!$B$4:$H$5001,7,FALSE)*FC32,0)))</f>
        <v>0</v>
      </c>
      <c r="FE32" s="20"/>
      <c r="FF32" s="68"/>
      <c r="FG32" s="3"/>
      <c r="FH32" s="16">
        <v>28</v>
      </c>
      <c r="FI32" s="18"/>
      <c r="FJ32" s="18"/>
      <c r="FK32" s="18"/>
      <c r="FL32" s="19">
        <f>IF(ISBLANK(FI32),0,IF(ISERROR(VLOOKUP(FI32,Menu!$A$3:$L$5000,10,FALSE)),0,IF(FJ32="M",VLOOKUP(FI32,Menu!$A$3:$L$57,10,FALSE)*FK32,VLOOKUP(FI32,Menu!$A$3:$L$57,12,FALSE)*FK32)))</f>
        <v>0</v>
      </c>
      <c r="FM32" s="19">
        <f>-IF(ISBLANK(FN32),0,IF(ISERROR(VLOOKUP(FN32,MaKhuyenMai!$B$4:$H$5001,7,FALSE)),0,IF(AND(VLOOKUP(FN32,MaKhuyenMai!$B$4:$K$5001,8,FALSE)&lt;=$F$24,VLOOKUP(FN32,MaKhuyenMai!$B$4:$L$18,3,FALSE)="x",VLOOKUP(FN32,MaKhuyenMai!$B$4:$L$18,11,FALSE)="x"),VLOOKUP(FN32,MaKhuyenMai!$B$4:$H$5001,7,FALSE)*FL32,0)))</f>
        <v>0</v>
      </c>
      <c r="FN32" s="20"/>
      <c r="FO32" s="68"/>
      <c r="FP32" s="16"/>
      <c r="FQ32" s="16">
        <v>28</v>
      </c>
      <c r="FR32" s="18"/>
      <c r="FS32" s="18"/>
      <c r="FT32" s="18"/>
      <c r="FU32" s="19">
        <f>IF(ISBLANK(FR32),0,IF(ISERROR(VLOOKUP(FR32,Menu!$A$3:$L$5000,10,FALSE)),0,IF(FS32="M",VLOOKUP(FR32,Menu!$A$3:$L$57,10,FALSE)*FT32,VLOOKUP(FR32,Menu!$A$3:$L$57,12,FALSE)*FT32)))</f>
        <v>0</v>
      </c>
      <c r="FV32" s="19">
        <f>-IF(ISBLANK(FW32),0,IF(ISERROR(VLOOKUP(FW32,MaKhuyenMai!$B$4:$H$5001,7,FALSE)),0,IF(AND(VLOOKUP(FW32,MaKhuyenMai!$B$4:$K$5001,8,FALSE)&lt;=$F$24,VLOOKUP(FW32,MaKhuyenMai!$B$4:$L$18,3,FALSE)="x",VLOOKUP(FW32,MaKhuyenMai!$B$4:$L$18,11,FALSE)="x"),VLOOKUP(FW32,MaKhuyenMai!$B$4:$H$5001,7,FALSE)*FU32,0)))</f>
        <v>0</v>
      </c>
      <c r="FW32" s="20"/>
      <c r="FX32" s="68"/>
      <c r="FY32" s="16"/>
      <c r="FZ32" s="16">
        <v>28</v>
      </c>
      <c r="GA32" s="18"/>
      <c r="GB32" s="18"/>
      <c r="GC32" s="18"/>
      <c r="GD32" s="19">
        <f>IF(ISBLANK(GA32),0,IF(ISERROR(VLOOKUP(GA32,Menu!$A$3:$L$5000,10,FALSE)),0,IF(GB32="M",VLOOKUP(GA32,Menu!$A$3:$L$57,10,FALSE)*GC32,VLOOKUP(GA32,Menu!$A$3:$L$57,12,FALSE)*GC32)))</f>
        <v>0</v>
      </c>
      <c r="GE32" s="19">
        <f>-IF(ISBLANK(GF32),0,IF(ISERROR(VLOOKUP(GF32,MaKhuyenMai!$B$4:$H$5001,7,FALSE)),0,IF(AND(VLOOKUP(GF32,MaKhuyenMai!$B$4:$K$5001,8,FALSE)&lt;=$F$24,VLOOKUP(GF32,MaKhuyenMai!$B$4:$L$18,3,FALSE)="x",VLOOKUP(GF32,MaKhuyenMai!$B$4:$L$18,11,FALSE)="x"),VLOOKUP(GF32,MaKhuyenMai!$B$4:$H$5001,7,FALSE)*GD32,0)))</f>
        <v>0</v>
      </c>
      <c r="GF32" s="20"/>
      <c r="GG32" s="68"/>
      <c r="GH32" s="16"/>
      <c r="GI32" s="16">
        <v>28</v>
      </c>
      <c r="GJ32" s="18"/>
      <c r="GK32" s="18"/>
      <c r="GL32" s="18"/>
      <c r="GM32" s="19">
        <f>IF(ISBLANK(GJ32),0,IF(ISERROR(VLOOKUP(GJ32,Menu!$A$3:$L$5000,10,FALSE)),0,IF(GK32="M",VLOOKUP(GJ32,Menu!$A$3:$L$57,10,FALSE)*GL32,VLOOKUP(GJ32,Menu!$A$3:$L$57,12,FALSE)*GL32)))</f>
        <v>0</v>
      </c>
      <c r="GN32" s="19">
        <f>-IF(ISBLANK(GO32),0,IF(ISERROR(VLOOKUP(GO32,MaKhuyenMai!$B$4:$H$5001,7,FALSE)),0,IF(AND(VLOOKUP(GO32,MaKhuyenMai!$B$4:$K$5001,8,FALSE)&lt;=$F$24,VLOOKUP(GO32,MaKhuyenMai!$B$4:$L$18,3,FALSE)="x",VLOOKUP(GO32,MaKhuyenMai!$B$4:$L$18,11,FALSE)="x"),VLOOKUP(GO32,MaKhuyenMai!$B$4:$H$5001,7,FALSE)*GM32,0)))</f>
        <v>0</v>
      </c>
      <c r="GO32" s="20"/>
      <c r="GP32" s="68"/>
      <c r="GQ32" s="16"/>
      <c r="GR32" s="16">
        <v>28</v>
      </c>
      <c r="GS32" s="18"/>
      <c r="GT32" s="18"/>
      <c r="GU32" s="18"/>
      <c r="GV32" s="19">
        <f>IF(ISBLANK(GS32),0,IF(ISERROR(VLOOKUP(GS32,Menu!$A$3:$L$5000,10,FALSE)),0,IF(GT32="M",VLOOKUP(GS32,Menu!$A$3:$L$57,10,FALSE)*GU32,VLOOKUP(GS32,Menu!$A$3:$L$57,12,FALSE)*GU32)))</f>
        <v>0</v>
      </c>
      <c r="GW32" s="19">
        <f>-IF(ISBLANK(GX32),0,IF(ISERROR(VLOOKUP(GX32,MaKhuyenMai!$B$4:$H$5001,7,FALSE)),0,IF(AND(VLOOKUP(GX32,MaKhuyenMai!$B$4:$K$5001,8,FALSE)&lt;=$F$24,VLOOKUP(GX32,MaKhuyenMai!$B$4:$L$18,3,FALSE)="x",VLOOKUP(GX32,MaKhuyenMai!$B$4:$L$18,11,FALSE)="x"),VLOOKUP(GX32,MaKhuyenMai!$B$4:$H$5001,7,FALSE)*GV32,0)))</f>
        <v>0</v>
      </c>
      <c r="GX32" s="20"/>
      <c r="GY32" s="68"/>
      <c r="GZ32" s="16"/>
      <c r="HA32" s="16">
        <v>28</v>
      </c>
      <c r="HB32" s="18"/>
      <c r="HC32" s="18"/>
      <c r="HD32" s="18"/>
      <c r="HE32" s="19">
        <f>IF(ISBLANK(HB32),0,IF(ISERROR(VLOOKUP(HB32,Menu!$A$3:$L$5000,10,FALSE)),0,IF(HC32="M",VLOOKUP(HB32,Menu!$A$3:$L$57,10,FALSE)*HD32,VLOOKUP(HB32,Menu!$A$3:$L$57,12,FALSE)*HD32)))</f>
        <v>0</v>
      </c>
      <c r="HF32" s="19">
        <f>-IF(ISBLANK(HG32),0,IF(ISERROR(VLOOKUP(HG32,MaKhuyenMai!$B$4:$H$5001,7,FALSE)),0,IF(AND(VLOOKUP(HG32,MaKhuyenMai!$B$4:$K$5001,8,FALSE)&lt;=$F$24,VLOOKUP(HG32,MaKhuyenMai!$B$4:$L$18,3,FALSE)="x",VLOOKUP(HG32,MaKhuyenMai!$B$4:$L$18,11,FALSE)="x"),VLOOKUP(HG32,MaKhuyenMai!$B$4:$H$5001,7,FALSE)*HE32,0)))</f>
        <v>0</v>
      </c>
      <c r="HG32" s="20"/>
      <c r="HH32" s="68"/>
      <c r="HI32" s="16"/>
      <c r="HJ32" s="16">
        <v>28</v>
      </c>
      <c r="HK32" s="18"/>
      <c r="HL32" s="18"/>
      <c r="HM32" s="18"/>
      <c r="HN32" s="19">
        <f>IF(ISBLANK(HK32),0,IF(ISERROR(VLOOKUP(HK32,Menu!$A$3:$L$5000,10,FALSE)),0,IF(HL32="M",VLOOKUP(HK32,Menu!$A$3:$L$57,10,FALSE)*HM32,VLOOKUP(HK32,Menu!$A$3:$L$57,12,FALSE)*HM32)))</f>
        <v>0</v>
      </c>
      <c r="HO32" s="19">
        <f>-IF(ISBLANK(HP32),0,IF(ISERROR(VLOOKUP(HP32,MaKhuyenMai!$B$4:$H$5001,7,FALSE)),0,IF(AND(VLOOKUP(HP32,MaKhuyenMai!$B$4:$K$5001,8,FALSE)&lt;=$F$24,VLOOKUP(HP32,MaKhuyenMai!$B$4:$L$18,3,FALSE)="x",VLOOKUP(HP32,MaKhuyenMai!$B$4:$L$18,11,FALSE)="x"),VLOOKUP(HP32,MaKhuyenMai!$B$4:$H$5001,7,FALSE)*HN32,0)))</f>
        <v>0</v>
      </c>
      <c r="HP32" s="20"/>
      <c r="HQ32" s="68"/>
      <c r="HR32" s="16"/>
      <c r="HS32" s="16">
        <v>28</v>
      </c>
      <c r="HT32" s="18"/>
      <c r="HU32" s="18"/>
      <c r="HV32" s="18"/>
      <c r="HW32" s="19">
        <f>IF(ISBLANK(HT32),0,IF(ISERROR(VLOOKUP(HT32,Menu!$A$3:$L$5000,10,FALSE)),0,IF(HU32="M",VLOOKUP(HT32,Menu!$A$3:$L$57,10,FALSE)*HV32,VLOOKUP(HT32,Menu!$A$3:$L$57,12,FALSE)*HV32)))</f>
        <v>0</v>
      </c>
      <c r="HX32" s="19">
        <f>-IF(ISBLANK(HY32),0,IF(ISERROR(VLOOKUP(HY32,MaKhuyenMai!$B$4:$H$5001,7,FALSE)),0,IF(AND(VLOOKUP(HY32,MaKhuyenMai!$B$4:$K$5001,8,FALSE)&lt;=$F$24,VLOOKUP(HY32,MaKhuyenMai!$B$4:$L$18,3,FALSE)="x",VLOOKUP(HY32,MaKhuyenMai!$B$4:$L$18,11,FALSE)="x"),VLOOKUP(HY32,MaKhuyenMai!$B$4:$H$5001,7,FALSE)*HW32,0)))</f>
        <v>0</v>
      </c>
      <c r="HY32" s="20"/>
      <c r="HZ32" s="68"/>
      <c r="IA32" s="16"/>
      <c r="IB32" s="16">
        <v>28</v>
      </c>
      <c r="IC32" s="18"/>
      <c r="ID32" s="18"/>
      <c r="IE32" s="18"/>
      <c r="IF32" s="19">
        <f>IF(ISBLANK(IC32),0,IF(ISERROR(VLOOKUP(IC32,Menu!$A$3:$L$5000,10,FALSE)),0,IF(ID32="M",VLOOKUP(IC32,Menu!$A$3:$L$57,10,FALSE)*IE32,VLOOKUP(IC32,Menu!$A$3:$L$57,12,FALSE)*IE32)))</f>
        <v>0</v>
      </c>
      <c r="IG32" s="19">
        <f>-IF(ISBLANK(IH32),0,IF(ISERROR(VLOOKUP(IH32,MaKhuyenMai!$B$4:$H$5001,7,FALSE)),0,IF(AND(VLOOKUP(IH32,MaKhuyenMai!$B$4:$K$5001,8,FALSE)&lt;=$F$24,VLOOKUP(IH32,MaKhuyenMai!$B$4:$L$18,3,FALSE)="x",VLOOKUP(IH32,MaKhuyenMai!$B$4:$L$18,11,FALSE)="x"),VLOOKUP(IH32,MaKhuyenMai!$B$4:$H$5001,7,FALSE)*IF32,0)))</f>
        <v>0</v>
      </c>
      <c r="IH32" s="20"/>
      <c r="II32" s="68"/>
      <c r="IJ32" s="16"/>
      <c r="IK32" s="16">
        <v>28</v>
      </c>
      <c r="IL32" s="18"/>
      <c r="IM32" s="18"/>
      <c r="IN32" s="18"/>
      <c r="IO32" s="19">
        <f>IF(ISBLANK(IL32),0,IF(ISERROR(VLOOKUP(IL32,Menu!$A$3:$L$5000,10,FALSE)),0,IF(IM32="M",VLOOKUP(IL32,Menu!$A$3:$L$57,10,FALSE)*IN32,VLOOKUP(IL32,Menu!$A$3:$L$57,12,FALSE)*IN32)))</f>
        <v>0</v>
      </c>
      <c r="IP32" s="19">
        <f>-IF(ISBLANK(IQ32),0,IF(ISERROR(VLOOKUP(IQ32,MaKhuyenMai!$B$4:$H$5001,7,FALSE)),0,IF(AND(VLOOKUP(IQ32,MaKhuyenMai!$B$4:$K$5001,8,FALSE)&lt;=$F$24,VLOOKUP(IQ32,MaKhuyenMai!$B$4:$L$18,3,FALSE)="x",VLOOKUP(IQ32,MaKhuyenMai!$B$4:$L$18,11,FALSE)="x"),VLOOKUP(IQ32,MaKhuyenMai!$B$4:$H$5001,7,FALSE)*IO32,0)))</f>
        <v>0</v>
      </c>
      <c r="IQ32" s="20"/>
      <c r="IR32" s="68"/>
      <c r="IS32" s="16"/>
      <c r="IT32" s="16">
        <v>28</v>
      </c>
      <c r="IU32" s="18"/>
      <c r="IV32" s="18"/>
    </row>
    <row r="33" spans="1:256">
      <c r="A33" s="16"/>
      <c r="B33" s="17">
        <v>29</v>
      </c>
      <c r="C33" s="18"/>
      <c r="D33" s="18"/>
      <c r="E33" s="18"/>
      <c r="F33" s="19">
        <f>IF(ISBLANK(C33),0,IF(ISERROR(VLOOKUP(C33,Menu!$A$3:$L$5000,10,FALSE)),0,IF(D33="M",VLOOKUP(C33,Menu!$A$3:$L$57,10,FALSE)*E33,VLOOKUP(C33,Menu!$A$3:$L$57,12,FALSE)*E33)))</f>
        <v>0</v>
      </c>
      <c r="G33" s="19">
        <f>-IF(ISBLANK(H33),0,IF(ISERROR(VLOOKUP(H33,MaKhuyenMai!$B$4:$H$5001,7,FALSE)),0,IF(AND(VLOOKUP(H33,MaKhuyenMai!$B$4:$K$5001,8,FALSE)&lt;=$F$24,VLOOKUP(H33,MaKhuyenMai!$B$4:$L$18,3,FALSE)="x",VLOOKUP(H33,MaKhuyenMai!$B$4:$L$18,11,FALSE)="x"),VLOOKUP(H33,MaKhuyenMai!$B$4:$H$5001,7,FALSE)*F33,0)))</f>
        <v>0</v>
      </c>
      <c r="H33" s="20"/>
      <c r="I33" s="68"/>
      <c r="J33" s="16"/>
      <c r="K33" s="17">
        <v>29</v>
      </c>
      <c r="L33" s="18"/>
      <c r="M33" s="18"/>
      <c r="N33" s="18"/>
      <c r="O33" s="19">
        <f>IF(ISBLANK(L33),0,IF(ISERROR(VLOOKUP(L33,Menu!$A$3:$L$5000,10,FALSE)),0,IF(M33="M",VLOOKUP(L33,Menu!$A$3:$L$57,10,FALSE)*N33,VLOOKUP(L33,Menu!$A$3:$L$57,12,FALSE)*N33)))</f>
        <v>0</v>
      </c>
      <c r="P33" s="19">
        <f>-IF(ISBLANK(Q33),0,IF(ISERROR(VLOOKUP(Q33,MaKhuyenMai!$B$4:$H$5001,7,FALSE)),0,IF(AND(VLOOKUP(Q33,MaKhuyenMai!$B$4:$K$5001,8,FALSE)&lt;=$F$24,VLOOKUP(Q33,MaKhuyenMai!$B$4:$L$18,3,FALSE)="x",VLOOKUP(Q33,MaKhuyenMai!$B$4:$L$18,11,FALSE)="x"),VLOOKUP(Q33,MaKhuyenMai!$B$4:$H$5001,7,FALSE)*O33,0)))</f>
        <v>0</v>
      </c>
      <c r="Q33" s="20"/>
      <c r="R33" s="68"/>
      <c r="S33" s="16"/>
      <c r="T33" s="17">
        <v>29</v>
      </c>
      <c r="U33" s="18"/>
      <c r="V33" s="18"/>
      <c r="W33" s="18"/>
      <c r="X33" s="19">
        <f>IF(ISBLANK(U33),0,IF(ISERROR(VLOOKUP(U33,Menu!$A$3:$L$5000,10,FALSE)),0,IF(V33="M",VLOOKUP(U33,Menu!$A$3:$L$57,10,FALSE)*W33,VLOOKUP(U33,Menu!$A$3:$L$57,12,FALSE)*W33)))</f>
        <v>0</v>
      </c>
      <c r="Y33" s="19">
        <f>-IF(ISBLANK(Z33),0,IF(ISERROR(VLOOKUP(Z33,MaKhuyenMai!$B$4:$H$5001,7,FALSE)),0,IF(AND(VLOOKUP(Z33,MaKhuyenMai!$B$4:$K$5001,8,FALSE)&lt;=$F$24,VLOOKUP(Z33,MaKhuyenMai!$B$4:$L$18,3,FALSE)="x",VLOOKUP(Z33,MaKhuyenMai!$B$4:$L$18,11,FALSE)="x"),VLOOKUP(Z33,MaKhuyenMai!$B$4:$H$5001,7,FALSE)*X33,0)))</f>
        <v>0</v>
      </c>
      <c r="Z33" s="20"/>
      <c r="AA33" s="68"/>
      <c r="AC33" s="17">
        <v>29</v>
      </c>
      <c r="AD33" s="18"/>
      <c r="AE33" s="18"/>
      <c r="AF33" s="18"/>
      <c r="AG33" s="19">
        <f>IF(ISBLANK(AD33),0,IF(ISERROR(VLOOKUP(AD33,Menu!$A$3:$L$5000,10,FALSE)),0,IF(AE33="M",VLOOKUP(AD33,Menu!$A$3:$L$57,10,FALSE)*AF33,VLOOKUP(AD33,Menu!$A$3:$L$57,12,FALSE)*AF33)))</f>
        <v>0</v>
      </c>
      <c r="AH33" s="19">
        <f>-IF(ISBLANK(AI33),0,IF(ISERROR(VLOOKUP(AI33,MaKhuyenMai!$B$4:$H$5001,7,FALSE)),0,IF(AND(VLOOKUP(AI33,MaKhuyenMai!$B$4:$K$5001,8,FALSE)&lt;=$F$24,VLOOKUP(AI33,MaKhuyenMai!$B$4:$L$18,3,FALSE)="x",VLOOKUP(AI33,MaKhuyenMai!$B$4:$L$18,11,FALSE)="x"),VLOOKUP(AI33,MaKhuyenMai!$B$4:$H$5001,7,FALSE)*AG33,0)))</f>
        <v>0</v>
      </c>
      <c r="AI33" s="20"/>
      <c r="AJ33" s="68"/>
      <c r="AK33" s="16"/>
      <c r="AL33" s="17">
        <v>29</v>
      </c>
      <c r="AM33" s="18"/>
      <c r="AN33" s="18"/>
      <c r="AO33" s="18"/>
      <c r="AP33" s="19">
        <f>IF(ISBLANK(AM33),0,IF(ISERROR(VLOOKUP(AM33,Menu!$A$3:$L$5000,10,FALSE)),0,IF(AN33="M",VLOOKUP(AM33,Menu!$A$3:$L$57,10,FALSE)*AO33,VLOOKUP(AM33,Menu!$A$3:$L$57,12,FALSE)*AO33)))</f>
        <v>0</v>
      </c>
      <c r="AQ33" s="19">
        <f>-IF(ISBLANK(AR33),0,IF(ISERROR(VLOOKUP(AR33,MaKhuyenMai!$B$4:$H$5001,7,FALSE)),0,IF(AND(VLOOKUP(AR33,MaKhuyenMai!$B$4:$K$5001,8,FALSE)&lt;=$F$24,VLOOKUP(AR33,MaKhuyenMai!$B$4:$L$18,3,FALSE)="x",VLOOKUP(AR33,MaKhuyenMai!$B$4:$L$18,11,FALSE)="x"),VLOOKUP(AR33,MaKhuyenMai!$B$4:$H$5001,7,FALSE)*AP33,0)))</f>
        <v>0</v>
      </c>
      <c r="AR33" s="20"/>
      <c r="AS33" s="68"/>
      <c r="AT33" s="16"/>
      <c r="AU33" s="17">
        <v>29</v>
      </c>
      <c r="AV33" s="18"/>
      <c r="AW33" s="18"/>
      <c r="AX33" s="18"/>
      <c r="AY33" s="19">
        <f>IF(ISBLANK(AV33),0,IF(ISERROR(VLOOKUP(AV33,Menu!$A$3:$L$5000,10,FALSE)),0,IF(AW33="M",VLOOKUP(AV33,Menu!$A$3:$L$57,10,FALSE)*AX33,VLOOKUP(AV33,Menu!$A$3:$L$57,12,FALSE)*AX33)))</f>
        <v>0</v>
      </c>
      <c r="AZ33" s="19">
        <f>-IF(ISBLANK(BA33),0,IF(ISERROR(VLOOKUP(BA33,MaKhuyenMai!$B$4:$H$5001,7,FALSE)),0,IF(AND(VLOOKUP(BA33,MaKhuyenMai!$B$4:$K$5001,8,FALSE)&lt;=$F$24,VLOOKUP(BA33,MaKhuyenMai!$B$4:$L$18,3,FALSE)="x",VLOOKUP(BA33,MaKhuyenMai!$B$4:$L$18,11,FALSE)="x"),VLOOKUP(BA33,MaKhuyenMai!$B$4:$H$5001,7,FALSE)*AY33,0)))</f>
        <v>0</v>
      </c>
      <c r="BA33" s="20"/>
      <c r="BB33" s="68"/>
      <c r="BC33" s="16"/>
      <c r="BD33" s="17">
        <v>29</v>
      </c>
      <c r="BE33" s="18"/>
      <c r="BF33" s="18"/>
      <c r="BG33" s="18"/>
      <c r="BH33" s="19">
        <f>IF(ISBLANK(BE33),0,IF(ISERROR(VLOOKUP(BE33,Menu!$A$3:$L$5000,10,FALSE)),0,IF(BF33="M",VLOOKUP(BE33,Menu!$A$3:$L$57,10,FALSE)*BG33,VLOOKUP(BE33,Menu!$A$3:$L$57,12,FALSE)*BG33)))</f>
        <v>0</v>
      </c>
      <c r="BI33" s="19">
        <f>-IF(ISBLANK(BJ33),0,IF(ISERROR(VLOOKUP(BJ33,MaKhuyenMai!$B$4:$H$5001,7,FALSE)),0,IF(AND(VLOOKUP(BJ33,MaKhuyenMai!$B$4:$K$5001,8,FALSE)&lt;=$F$24,VLOOKUP(BJ33,MaKhuyenMai!$B$4:$L$18,3,FALSE)="x",VLOOKUP(BJ33,MaKhuyenMai!$B$4:$L$18,11,FALSE)="x"),VLOOKUP(BJ33,MaKhuyenMai!$B$4:$H$5001,7,FALSE)*BH33,0)))</f>
        <v>0</v>
      </c>
      <c r="BJ33" s="20"/>
      <c r="BK33" s="68"/>
      <c r="BL33" s="16"/>
      <c r="BM33" s="17">
        <v>29</v>
      </c>
      <c r="BN33" s="18"/>
      <c r="BO33" s="18"/>
      <c r="BP33" s="18"/>
      <c r="BQ33" s="19">
        <f>IF(ISBLANK(BN33),0,IF(ISERROR(VLOOKUP(BN33,Menu!$A$3:$L$5000,10,FALSE)),0,IF(BO33="M",VLOOKUP(BN33,Menu!$A$3:$L$57,10,FALSE)*BP33,VLOOKUP(BN33,Menu!$A$3:$L$57,12,FALSE)*BP33)))</f>
        <v>0</v>
      </c>
      <c r="BR33" s="19">
        <f>-IF(ISBLANK(BS33),0,IF(ISERROR(VLOOKUP(BS33,MaKhuyenMai!$B$4:$H$5001,7,FALSE)),0,IF(AND(VLOOKUP(BS33,MaKhuyenMai!$B$4:$K$5001,8,FALSE)&lt;=$F$24,VLOOKUP(BS33,MaKhuyenMai!$B$4:$L$18,3,FALSE)="x",VLOOKUP(BS33,MaKhuyenMai!$B$4:$L$18,11,FALSE)="x"),VLOOKUP(BS33,MaKhuyenMai!$B$4:$H$5001,7,FALSE)*BQ33,0)))</f>
        <v>0</v>
      </c>
      <c r="BS33" s="20"/>
      <c r="BT33" s="68"/>
      <c r="BU33" s="16"/>
      <c r="BV33" s="17">
        <v>29</v>
      </c>
      <c r="BW33" s="18"/>
      <c r="BX33" s="18"/>
      <c r="BY33" s="18"/>
      <c r="BZ33" s="19">
        <f>IF(ISBLANK(BW33),0,IF(ISERROR(VLOOKUP(BW33,Menu!$A$3:$L$5000,10,FALSE)),0,IF(BX33="M",VLOOKUP(BW33,Menu!$A$3:$L$57,10,FALSE)*BY33,VLOOKUP(BW33,Menu!$A$3:$L$57,12,FALSE)*BY33)))</f>
        <v>0</v>
      </c>
      <c r="CA33" s="19">
        <f>-IF(ISBLANK(CB33),0,IF(ISERROR(VLOOKUP(CB33,MaKhuyenMai!$B$4:$H$5001,7,FALSE)),0,IF(AND(VLOOKUP(CB33,MaKhuyenMai!$B$4:$K$5001,8,FALSE)&lt;=$F$24,VLOOKUP(CB33,MaKhuyenMai!$B$4:$L$18,3,FALSE)="x",VLOOKUP(CB33,MaKhuyenMai!$B$4:$L$18,11,FALSE)="x"),VLOOKUP(CB33,MaKhuyenMai!$B$4:$H$5001,7,FALSE)*BZ33,0)))</f>
        <v>0</v>
      </c>
      <c r="CB33" s="20"/>
      <c r="CC33" s="68"/>
      <c r="CD33" s="16"/>
      <c r="CE33" s="17">
        <v>29</v>
      </c>
      <c r="CF33" s="18"/>
      <c r="CG33" s="18"/>
      <c r="CH33" s="18"/>
      <c r="CI33" s="19">
        <f>IF(ISBLANK(CF33),0,IF(ISERROR(VLOOKUP(CF33,Menu!$A$3:$L$5000,10,FALSE)),0,IF(CG33="M",VLOOKUP(CF33,Menu!$A$3:$L$57,10,FALSE)*CH33,VLOOKUP(CF33,Menu!$A$3:$L$57,12,FALSE)*CH33)))</f>
        <v>0</v>
      </c>
      <c r="CJ33" s="19">
        <f>-IF(ISBLANK(CK33),0,IF(ISERROR(VLOOKUP(CK33,MaKhuyenMai!$B$4:$H$5001,7,FALSE)),0,IF(AND(VLOOKUP(CK33,MaKhuyenMai!$B$4:$K$5001,8,FALSE)&lt;=$F$24,VLOOKUP(CK33,MaKhuyenMai!$B$4:$L$18,3,FALSE)="x",VLOOKUP(CK33,MaKhuyenMai!$B$4:$L$18,11,FALSE)="x"),VLOOKUP(CK33,MaKhuyenMai!$B$4:$H$5001,7,FALSE)*CI33,0)))</f>
        <v>0</v>
      </c>
      <c r="CK33" s="20"/>
      <c r="CL33" s="68"/>
      <c r="CM33" s="16"/>
      <c r="CN33" s="17">
        <v>29</v>
      </c>
      <c r="CO33" s="18"/>
      <c r="CP33" s="18"/>
      <c r="CQ33" s="18"/>
      <c r="CR33" s="19">
        <f>IF(ISBLANK(CO33),0,IF(ISERROR(VLOOKUP(CO33,Menu!$A$3:$L$5000,10,FALSE)),0,IF(CP33="M",VLOOKUP(CO33,Menu!$A$3:$L$57,10,FALSE)*CQ33,VLOOKUP(CO33,Menu!$A$3:$L$57,12,FALSE)*CQ33)))</f>
        <v>0</v>
      </c>
      <c r="CS33" s="19">
        <f>-IF(ISBLANK(CT33),0,IF(ISERROR(VLOOKUP(CT33,MaKhuyenMai!$B$4:$H$5001,7,FALSE)),0,IF(AND(VLOOKUP(CT33,MaKhuyenMai!$B$4:$K$5001,8,FALSE)&lt;=$F$24,VLOOKUP(CT33,MaKhuyenMai!$B$4:$L$18,3,FALSE)="x",VLOOKUP(CT33,MaKhuyenMai!$B$4:$L$18,11,FALSE)="x"),VLOOKUP(CT33,MaKhuyenMai!$B$4:$H$5001,7,FALSE)*CR33,0)))</f>
        <v>0</v>
      </c>
      <c r="CT33" s="20"/>
      <c r="CU33" s="68"/>
      <c r="CV33" s="16"/>
      <c r="CW33" s="17">
        <v>29</v>
      </c>
      <c r="CX33" s="18"/>
      <c r="CY33" s="18"/>
      <c r="CZ33" s="18"/>
      <c r="DA33" s="19">
        <f>IF(ISBLANK(CX33),0,IF(ISERROR(VLOOKUP(CX33,Menu!$A$3:$L$5000,10,FALSE)),0,IF(CY33="M",VLOOKUP(CX33,Menu!$A$3:$L$57,10,FALSE)*CZ33,VLOOKUP(CX33,Menu!$A$3:$L$57,12,FALSE)*CZ33)))</f>
        <v>0</v>
      </c>
      <c r="DB33" s="19">
        <f>-IF(ISBLANK(DC33),0,IF(ISERROR(VLOOKUP(DC33,MaKhuyenMai!$B$4:$H$5001,7,FALSE)),0,IF(AND(VLOOKUP(DC33,MaKhuyenMai!$B$4:$K$5001,8,FALSE)&lt;=$F$24,VLOOKUP(DC33,MaKhuyenMai!$B$4:$L$18,3,FALSE)="x",VLOOKUP(DC33,MaKhuyenMai!$B$4:$L$18,11,FALSE)="x"),VLOOKUP(DC33,MaKhuyenMai!$B$4:$H$5001,7,FALSE)*DA33,0)))</f>
        <v>0</v>
      </c>
      <c r="DC33" s="20"/>
      <c r="DD33" s="68"/>
      <c r="DE33" s="16"/>
      <c r="DF33" s="17">
        <v>29</v>
      </c>
      <c r="DG33" s="18"/>
      <c r="DH33" s="18"/>
      <c r="DI33" s="18"/>
      <c r="DJ33" s="19">
        <f>IF(ISBLANK(DG33),0,IF(ISERROR(VLOOKUP(DG33,Menu!$A$3:$L$5000,10,FALSE)),0,IF(DH33="M",VLOOKUP(DG33,Menu!$A$3:$L$57,10,FALSE)*DI33,VLOOKUP(DG33,Menu!$A$3:$L$57,12,FALSE)*DI33)))</f>
        <v>0</v>
      </c>
      <c r="DK33" s="19">
        <f>-IF(ISBLANK(DL33),0,IF(ISERROR(VLOOKUP(DL33,MaKhuyenMai!$B$4:$H$5001,7,FALSE)),0,IF(AND(VLOOKUP(DL33,MaKhuyenMai!$B$4:$K$5001,8,FALSE)&lt;=$F$24,VLOOKUP(DL33,MaKhuyenMai!$B$4:$L$18,3,FALSE)="x",VLOOKUP(DL33,MaKhuyenMai!$B$4:$L$18,11,FALSE)="x"),VLOOKUP(DL33,MaKhuyenMai!$B$4:$H$5001,7,FALSE)*DJ33,0)))</f>
        <v>0</v>
      </c>
      <c r="DL33" s="20"/>
      <c r="DM33" s="68"/>
      <c r="DN33" s="16"/>
      <c r="DO33" s="17">
        <v>29</v>
      </c>
      <c r="DP33" s="18"/>
      <c r="DQ33" s="18"/>
      <c r="DR33" s="18"/>
      <c r="DS33" s="19">
        <f>IF(ISBLANK(DP33),0,IF(ISERROR(VLOOKUP(DP33,Menu!$A$3:$L$5000,10,FALSE)),0,IF(DQ33="M",VLOOKUP(DP33,Menu!$A$3:$L$57,10,FALSE)*DR33,VLOOKUP(DP33,Menu!$A$3:$L$57,12,FALSE)*DR33)))</f>
        <v>0</v>
      </c>
      <c r="DT33" s="19">
        <f>-IF(ISBLANK(DU33),0,IF(ISERROR(VLOOKUP(DU33,MaKhuyenMai!$B$4:$H$5001,7,FALSE)),0,IF(AND(VLOOKUP(DU33,MaKhuyenMai!$B$4:$K$5001,8,FALSE)&lt;=$F$24,VLOOKUP(DU33,MaKhuyenMai!$B$4:$L$18,3,FALSE)="x",VLOOKUP(DU33,MaKhuyenMai!$B$4:$L$18,11,FALSE)="x"),VLOOKUP(DU33,MaKhuyenMai!$B$4:$H$5001,7,FALSE)*DS33,0)))</f>
        <v>0</v>
      </c>
      <c r="DU33" s="20"/>
      <c r="DV33" s="68"/>
      <c r="DW33" s="16"/>
      <c r="DX33" s="17">
        <v>29</v>
      </c>
      <c r="DY33" s="18"/>
      <c r="DZ33" s="18"/>
      <c r="EA33" s="18"/>
      <c r="EB33" s="19">
        <f>IF(ISBLANK(DY33),0,IF(ISERROR(VLOOKUP(DY33,Menu!$A$3:$L$5000,10,FALSE)),0,IF(DZ33="M",VLOOKUP(DY33,Menu!$A$3:$L$57,10,FALSE)*EA33,VLOOKUP(DY33,Menu!$A$3:$L$57,12,FALSE)*EA33)))</f>
        <v>0</v>
      </c>
      <c r="EC33" s="19">
        <f>-IF(ISBLANK(ED33),0,IF(ISERROR(VLOOKUP(ED33,MaKhuyenMai!$B$4:$H$5001,7,FALSE)),0,IF(AND(VLOOKUP(ED33,MaKhuyenMai!$B$4:$K$5001,8,FALSE)&lt;=$F$24,VLOOKUP(ED33,MaKhuyenMai!$B$4:$L$18,3,FALSE)="x",VLOOKUP(ED33,MaKhuyenMai!$B$4:$L$18,11,FALSE)="x"),VLOOKUP(ED33,MaKhuyenMai!$B$4:$H$5001,7,FALSE)*EB33,0)))</f>
        <v>0</v>
      </c>
      <c r="ED33" s="20"/>
      <c r="EE33" s="68"/>
      <c r="EF33" s="16"/>
      <c r="EG33" s="17">
        <v>29</v>
      </c>
      <c r="EH33" s="18"/>
      <c r="EI33" s="18"/>
      <c r="EJ33" s="18"/>
      <c r="EK33" s="19">
        <f>IF(ISBLANK(EH33),0,IF(ISERROR(VLOOKUP(EH33,Menu!$A$3:$L$5000,10,FALSE)),0,IF(EI33="M",VLOOKUP(EH33,Menu!$A$3:$L$57,10,FALSE)*EJ33,VLOOKUP(EH33,Menu!$A$3:$L$57,12,FALSE)*EJ33)))</f>
        <v>0</v>
      </c>
      <c r="EL33" s="19">
        <f>-IF(ISBLANK(EM33),0,IF(ISERROR(VLOOKUP(EM33,MaKhuyenMai!$B$4:$H$5001,7,FALSE)),0,IF(AND(VLOOKUP(EM33,MaKhuyenMai!$B$4:$K$5001,8,FALSE)&lt;=$F$24,VLOOKUP(EM33,MaKhuyenMai!$B$4:$L$18,3,FALSE)="x",VLOOKUP(EM33,MaKhuyenMai!$B$4:$L$18,11,FALSE)="x"),VLOOKUP(EM33,MaKhuyenMai!$B$4:$H$5001,7,FALSE)*EK33,0)))</f>
        <v>0</v>
      </c>
      <c r="EM33" s="20"/>
      <c r="EN33" s="68"/>
      <c r="EO33" s="16"/>
      <c r="EP33" s="17">
        <v>29</v>
      </c>
      <c r="EQ33" s="18"/>
      <c r="ER33" s="18"/>
      <c r="ES33" s="18"/>
      <c r="ET33" s="19">
        <f>IF(ISBLANK(EQ33),0,IF(ISERROR(VLOOKUP(EQ33,Menu!$A$3:$L$5000,10,FALSE)),0,IF(ER33="M",VLOOKUP(EQ33,Menu!$A$3:$L$57,10,FALSE)*ES33,VLOOKUP(EQ33,Menu!$A$3:$L$57,12,FALSE)*ES33)))</f>
        <v>0</v>
      </c>
      <c r="EU33" s="19">
        <f>-IF(ISBLANK(EV33),0,IF(ISERROR(VLOOKUP(EV33,MaKhuyenMai!$B$4:$H$5001,7,FALSE)),0,IF(AND(VLOOKUP(EV33,MaKhuyenMai!$B$4:$K$5001,8,FALSE)&lt;=$F$24,VLOOKUP(EV33,MaKhuyenMai!$B$4:$L$18,3,FALSE)="x",VLOOKUP(EV33,MaKhuyenMai!$B$4:$L$18,11,FALSE)="x"),VLOOKUP(EV33,MaKhuyenMai!$B$4:$H$5001,7,FALSE)*ET33,0)))</f>
        <v>0</v>
      </c>
      <c r="EV33" s="20"/>
      <c r="EW33" s="68"/>
      <c r="EX33" s="16"/>
      <c r="EY33" s="17">
        <v>29</v>
      </c>
      <c r="EZ33" s="18"/>
      <c r="FA33" s="18"/>
      <c r="FB33" s="18"/>
      <c r="FC33" s="19">
        <f>IF(ISBLANK(EZ33),0,IF(ISERROR(VLOOKUP(EZ33,Menu!$A$3:$L$5000,10,FALSE)),0,IF(FA33="M",VLOOKUP(EZ33,Menu!$A$3:$L$57,10,FALSE)*FB33,VLOOKUP(EZ33,Menu!$A$3:$L$57,12,FALSE)*FB33)))</f>
        <v>0</v>
      </c>
      <c r="FD33" s="19">
        <f>-IF(ISBLANK(FE33),0,IF(ISERROR(VLOOKUP(FE33,MaKhuyenMai!$B$4:$H$5001,7,FALSE)),0,IF(AND(VLOOKUP(FE33,MaKhuyenMai!$B$4:$K$5001,8,FALSE)&lt;=$F$24,VLOOKUP(FE33,MaKhuyenMai!$B$4:$L$18,3,FALSE)="x",VLOOKUP(FE33,MaKhuyenMai!$B$4:$L$18,11,FALSE)="x"),VLOOKUP(FE33,MaKhuyenMai!$B$4:$H$5001,7,FALSE)*FC33,0)))</f>
        <v>0</v>
      </c>
      <c r="FE33" s="20"/>
      <c r="FF33" s="68"/>
      <c r="FG33" s="3"/>
      <c r="FH33" s="17">
        <v>29</v>
      </c>
      <c r="FI33" s="18"/>
      <c r="FJ33" s="18"/>
      <c r="FK33" s="18"/>
      <c r="FL33" s="19">
        <f>IF(ISBLANK(FI33),0,IF(ISERROR(VLOOKUP(FI33,Menu!$A$3:$L$5000,10,FALSE)),0,IF(FJ33="M",VLOOKUP(FI33,Menu!$A$3:$L$57,10,FALSE)*FK33,VLOOKUP(FI33,Menu!$A$3:$L$57,12,FALSE)*FK33)))</f>
        <v>0</v>
      </c>
      <c r="FM33" s="19">
        <f>-IF(ISBLANK(FN33),0,IF(ISERROR(VLOOKUP(FN33,MaKhuyenMai!$B$4:$H$5001,7,FALSE)),0,IF(AND(VLOOKUP(FN33,MaKhuyenMai!$B$4:$K$5001,8,FALSE)&lt;=$F$24,VLOOKUP(FN33,MaKhuyenMai!$B$4:$L$18,3,FALSE)="x",VLOOKUP(FN33,MaKhuyenMai!$B$4:$L$18,11,FALSE)="x"),VLOOKUP(FN33,MaKhuyenMai!$B$4:$H$5001,7,FALSE)*FL33,0)))</f>
        <v>0</v>
      </c>
      <c r="FN33" s="20"/>
      <c r="FO33" s="68"/>
      <c r="FP33" s="16"/>
      <c r="FQ33" s="17">
        <v>29</v>
      </c>
      <c r="FR33" s="18"/>
      <c r="FS33" s="18"/>
      <c r="FT33" s="18"/>
      <c r="FU33" s="19">
        <f>IF(ISBLANK(FR33),0,IF(ISERROR(VLOOKUP(FR33,Menu!$A$3:$L$5000,10,FALSE)),0,IF(FS33="M",VLOOKUP(FR33,Menu!$A$3:$L$57,10,FALSE)*FT33,VLOOKUP(FR33,Menu!$A$3:$L$57,12,FALSE)*FT33)))</f>
        <v>0</v>
      </c>
      <c r="FV33" s="19">
        <f>-IF(ISBLANK(FW33),0,IF(ISERROR(VLOOKUP(FW33,MaKhuyenMai!$B$4:$H$5001,7,FALSE)),0,IF(AND(VLOOKUP(FW33,MaKhuyenMai!$B$4:$K$5001,8,FALSE)&lt;=$F$24,VLOOKUP(FW33,MaKhuyenMai!$B$4:$L$18,3,FALSE)="x",VLOOKUP(FW33,MaKhuyenMai!$B$4:$L$18,11,FALSE)="x"),VLOOKUP(FW33,MaKhuyenMai!$B$4:$H$5001,7,FALSE)*FU33,0)))</f>
        <v>0</v>
      </c>
      <c r="FW33" s="20"/>
      <c r="FX33" s="68"/>
      <c r="FY33" s="16"/>
      <c r="FZ33" s="17">
        <v>29</v>
      </c>
      <c r="GA33" s="18"/>
      <c r="GB33" s="18"/>
      <c r="GC33" s="18"/>
      <c r="GD33" s="19">
        <f>IF(ISBLANK(GA33),0,IF(ISERROR(VLOOKUP(GA33,Menu!$A$3:$L$5000,10,FALSE)),0,IF(GB33="M",VLOOKUP(GA33,Menu!$A$3:$L$57,10,FALSE)*GC33,VLOOKUP(GA33,Menu!$A$3:$L$57,12,FALSE)*GC33)))</f>
        <v>0</v>
      </c>
      <c r="GE33" s="19">
        <f>-IF(ISBLANK(GF33),0,IF(ISERROR(VLOOKUP(GF33,MaKhuyenMai!$B$4:$H$5001,7,FALSE)),0,IF(AND(VLOOKUP(GF33,MaKhuyenMai!$B$4:$K$5001,8,FALSE)&lt;=$F$24,VLOOKUP(GF33,MaKhuyenMai!$B$4:$L$18,3,FALSE)="x",VLOOKUP(GF33,MaKhuyenMai!$B$4:$L$18,11,FALSE)="x"),VLOOKUP(GF33,MaKhuyenMai!$B$4:$H$5001,7,FALSE)*GD33,0)))</f>
        <v>0</v>
      </c>
      <c r="GF33" s="20"/>
      <c r="GG33" s="68"/>
      <c r="GH33" s="16"/>
      <c r="GI33" s="17">
        <v>29</v>
      </c>
      <c r="GJ33" s="18"/>
      <c r="GK33" s="18"/>
      <c r="GL33" s="18"/>
      <c r="GM33" s="19">
        <f>IF(ISBLANK(GJ33),0,IF(ISERROR(VLOOKUP(GJ33,Menu!$A$3:$L$5000,10,FALSE)),0,IF(GK33="M",VLOOKUP(GJ33,Menu!$A$3:$L$57,10,FALSE)*GL33,VLOOKUP(GJ33,Menu!$A$3:$L$57,12,FALSE)*GL33)))</f>
        <v>0</v>
      </c>
      <c r="GN33" s="19">
        <f>-IF(ISBLANK(GO33),0,IF(ISERROR(VLOOKUP(GO33,MaKhuyenMai!$B$4:$H$5001,7,FALSE)),0,IF(AND(VLOOKUP(GO33,MaKhuyenMai!$B$4:$K$5001,8,FALSE)&lt;=$F$24,VLOOKUP(GO33,MaKhuyenMai!$B$4:$L$18,3,FALSE)="x",VLOOKUP(GO33,MaKhuyenMai!$B$4:$L$18,11,FALSE)="x"),VLOOKUP(GO33,MaKhuyenMai!$B$4:$H$5001,7,FALSE)*GM33,0)))</f>
        <v>0</v>
      </c>
      <c r="GO33" s="20"/>
      <c r="GP33" s="68"/>
      <c r="GQ33" s="16"/>
      <c r="GR33" s="17">
        <v>29</v>
      </c>
      <c r="GS33" s="18"/>
      <c r="GT33" s="18"/>
      <c r="GU33" s="18"/>
      <c r="GV33" s="19">
        <f>IF(ISBLANK(GS33),0,IF(ISERROR(VLOOKUP(GS33,Menu!$A$3:$L$5000,10,FALSE)),0,IF(GT33="M",VLOOKUP(GS33,Menu!$A$3:$L$57,10,FALSE)*GU33,VLOOKUP(GS33,Menu!$A$3:$L$57,12,FALSE)*GU33)))</f>
        <v>0</v>
      </c>
      <c r="GW33" s="19">
        <f>-IF(ISBLANK(GX33),0,IF(ISERROR(VLOOKUP(GX33,MaKhuyenMai!$B$4:$H$5001,7,FALSE)),0,IF(AND(VLOOKUP(GX33,MaKhuyenMai!$B$4:$K$5001,8,FALSE)&lt;=$F$24,VLOOKUP(GX33,MaKhuyenMai!$B$4:$L$18,3,FALSE)="x",VLOOKUP(GX33,MaKhuyenMai!$B$4:$L$18,11,FALSE)="x"),VLOOKUP(GX33,MaKhuyenMai!$B$4:$H$5001,7,FALSE)*GV33,0)))</f>
        <v>0</v>
      </c>
      <c r="GX33" s="20"/>
      <c r="GY33" s="68"/>
      <c r="GZ33" s="16"/>
      <c r="HA33" s="17">
        <v>29</v>
      </c>
      <c r="HB33" s="18"/>
      <c r="HC33" s="18"/>
      <c r="HD33" s="18"/>
      <c r="HE33" s="19">
        <f>IF(ISBLANK(HB33),0,IF(ISERROR(VLOOKUP(HB33,Menu!$A$3:$L$5000,10,FALSE)),0,IF(HC33="M",VLOOKUP(HB33,Menu!$A$3:$L$57,10,FALSE)*HD33,VLOOKUP(HB33,Menu!$A$3:$L$57,12,FALSE)*HD33)))</f>
        <v>0</v>
      </c>
      <c r="HF33" s="19">
        <f>-IF(ISBLANK(HG33),0,IF(ISERROR(VLOOKUP(HG33,MaKhuyenMai!$B$4:$H$5001,7,FALSE)),0,IF(AND(VLOOKUP(HG33,MaKhuyenMai!$B$4:$K$5001,8,FALSE)&lt;=$F$24,VLOOKUP(HG33,MaKhuyenMai!$B$4:$L$18,3,FALSE)="x",VLOOKUP(HG33,MaKhuyenMai!$B$4:$L$18,11,FALSE)="x"),VLOOKUP(HG33,MaKhuyenMai!$B$4:$H$5001,7,FALSE)*HE33,0)))</f>
        <v>0</v>
      </c>
      <c r="HG33" s="20"/>
      <c r="HH33" s="68"/>
      <c r="HI33" s="16"/>
      <c r="HJ33" s="17">
        <v>29</v>
      </c>
      <c r="HK33" s="18"/>
      <c r="HL33" s="18"/>
      <c r="HM33" s="18"/>
      <c r="HN33" s="19">
        <f>IF(ISBLANK(HK33),0,IF(ISERROR(VLOOKUP(HK33,Menu!$A$3:$L$5000,10,FALSE)),0,IF(HL33="M",VLOOKUP(HK33,Menu!$A$3:$L$57,10,FALSE)*HM33,VLOOKUP(HK33,Menu!$A$3:$L$57,12,FALSE)*HM33)))</f>
        <v>0</v>
      </c>
      <c r="HO33" s="19">
        <f>-IF(ISBLANK(HP33),0,IF(ISERROR(VLOOKUP(HP33,MaKhuyenMai!$B$4:$H$5001,7,FALSE)),0,IF(AND(VLOOKUP(HP33,MaKhuyenMai!$B$4:$K$5001,8,FALSE)&lt;=$F$24,VLOOKUP(HP33,MaKhuyenMai!$B$4:$L$18,3,FALSE)="x",VLOOKUP(HP33,MaKhuyenMai!$B$4:$L$18,11,FALSE)="x"),VLOOKUP(HP33,MaKhuyenMai!$B$4:$H$5001,7,FALSE)*HN33,0)))</f>
        <v>0</v>
      </c>
      <c r="HP33" s="20"/>
      <c r="HQ33" s="68"/>
      <c r="HR33" s="16"/>
      <c r="HS33" s="17">
        <v>29</v>
      </c>
      <c r="HT33" s="18"/>
      <c r="HU33" s="18"/>
      <c r="HV33" s="18"/>
      <c r="HW33" s="19">
        <f>IF(ISBLANK(HT33),0,IF(ISERROR(VLOOKUP(HT33,Menu!$A$3:$L$5000,10,FALSE)),0,IF(HU33="M",VLOOKUP(HT33,Menu!$A$3:$L$57,10,FALSE)*HV33,VLOOKUP(HT33,Menu!$A$3:$L$57,12,FALSE)*HV33)))</f>
        <v>0</v>
      </c>
      <c r="HX33" s="19">
        <f>-IF(ISBLANK(HY33),0,IF(ISERROR(VLOOKUP(HY33,MaKhuyenMai!$B$4:$H$5001,7,FALSE)),0,IF(AND(VLOOKUP(HY33,MaKhuyenMai!$B$4:$K$5001,8,FALSE)&lt;=$F$24,VLOOKUP(HY33,MaKhuyenMai!$B$4:$L$18,3,FALSE)="x",VLOOKUP(HY33,MaKhuyenMai!$B$4:$L$18,11,FALSE)="x"),VLOOKUP(HY33,MaKhuyenMai!$B$4:$H$5001,7,FALSE)*HW33,0)))</f>
        <v>0</v>
      </c>
      <c r="HY33" s="20"/>
      <c r="HZ33" s="68"/>
      <c r="IA33" s="16"/>
      <c r="IB33" s="17">
        <v>29</v>
      </c>
      <c r="IC33" s="18"/>
      <c r="ID33" s="18"/>
      <c r="IE33" s="18"/>
      <c r="IF33" s="19">
        <f>IF(ISBLANK(IC33),0,IF(ISERROR(VLOOKUP(IC33,Menu!$A$3:$L$5000,10,FALSE)),0,IF(ID33="M",VLOOKUP(IC33,Menu!$A$3:$L$57,10,FALSE)*IE33,VLOOKUP(IC33,Menu!$A$3:$L$57,12,FALSE)*IE33)))</f>
        <v>0</v>
      </c>
      <c r="IG33" s="19">
        <f>-IF(ISBLANK(IH33),0,IF(ISERROR(VLOOKUP(IH33,MaKhuyenMai!$B$4:$H$5001,7,FALSE)),0,IF(AND(VLOOKUP(IH33,MaKhuyenMai!$B$4:$K$5001,8,FALSE)&lt;=$F$24,VLOOKUP(IH33,MaKhuyenMai!$B$4:$L$18,3,FALSE)="x",VLOOKUP(IH33,MaKhuyenMai!$B$4:$L$18,11,FALSE)="x"),VLOOKUP(IH33,MaKhuyenMai!$B$4:$H$5001,7,FALSE)*IF33,0)))</f>
        <v>0</v>
      </c>
      <c r="IH33" s="20"/>
      <c r="II33" s="68"/>
      <c r="IJ33" s="16"/>
      <c r="IK33" s="17">
        <v>29</v>
      </c>
      <c r="IL33" s="18"/>
      <c r="IM33" s="18"/>
      <c r="IN33" s="18"/>
      <c r="IO33" s="19">
        <f>IF(ISBLANK(IL33),0,IF(ISERROR(VLOOKUP(IL33,Menu!$A$3:$L$5000,10,FALSE)),0,IF(IM33="M",VLOOKUP(IL33,Menu!$A$3:$L$57,10,FALSE)*IN33,VLOOKUP(IL33,Menu!$A$3:$L$57,12,FALSE)*IN33)))</f>
        <v>0</v>
      </c>
      <c r="IP33" s="19">
        <f>-IF(ISBLANK(IQ33),0,IF(ISERROR(VLOOKUP(IQ33,MaKhuyenMai!$B$4:$H$5001,7,FALSE)),0,IF(AND(VLOOKUP(IQ33,MaKhuyenMai!$B$4:$K$5001,8,FALSE)&lt;=$F$24,VLOOKUP(IQ33,MaKhuyenMai!$B$4:$L$18,3,FALSE)="x",VLOOKUP(IQ33,MaKhuyenMai!$B$4:$L$18,11,FALSE)="x"),VLOOKUP(IQ33,MaKhuyenMai!$B$4:$H$5001,7,FALSE)*IO33,0)))</f>
        <v>0</v>
      </c>
      <c r="IQ33" s="20"/>
      <c r="IR33" s="68"/>
      <c r="IS33" s="16"/>
      <c r="IT33" s="17">
        <v>29</v>
      </c>
      <c r="IU33" s="18"/>
      <c r="IV33" s="18"/>
    </row>
    <row r="34" spans="1:256">
      <c r="A34" s="16"/>
      <c r="B34" s="16">
        <v>30</v>
      </c>
      <c r="C34" s="18"/>
      <c r="D34" s="18"/>
      <c r="E34" s="18"/>
      <c r="F34" s="19">
        <f>IF(ISBLANK(C34),0,IF(ISERROR(VLOOKUP(C34,Menu!$A$3:$L$5000,10,FALSE)),0,IF(D34="M",VLOOKUP(C34,Menu!$A$3:$L$57,10,FALSE)*E34,VLOOKUP(C34,Menu!$A$3:$L$57,12,FALSE)*E34)))</f>
        <v>0</v>
      </c>
      <c r="G34" s="19">
        <f>-IF(ISBLANK(H34),0,IF(ISERROR(VLOOKUP(H34,MaKhuyenMai!$B$4:$H$5001,7,FALSE)),0,IF(AND(VLOOKUP(H34,MaKhuyenMai!$B$4:$K$5001,8,FALSE)&lt;=$F$24,VLOOKUP(H34,MaKhuyenMai!$B$4:$L$18,3,FALSE)="x",VLOOKUP(H34,MaKhuyenMai!$B$4:$L$18,11,FALSE)="x"),VLOOKUP(H34,MaKhuyenMai!$B$4:$H$5001,7,FALSE)*F34,0)))</f>
        <v>0</v>
      </c>
      <c r="H34" s="20"/>
      <c r="I34" s="68"/>
      <c r="J34" s="16"/>
      <c r="K34" s="16">
        <v>30</v>
      </c>
      <c r="L34" s="18"/>
      <c r="M34" s="18"/>
      <c r="N34" s="18"/>
      <c r="O34" s="19">
        <f>IF(ISBLANK(L34),0,IF(ISERROR(VLOOKUP(L34,Menu!$A$3:$L$5000,10,FALSE)),0,IF(M34="M",VLOOKUP(L34,Menu!$A$3:$L$57,10,FALSE)*N34,VLOOKUP(L34,Menu!$A$3:$L$57,12,FALSE)*N34)))</f>
        <v>0</v>
      </c>
      <c r="P34" s="19">
        <f>-IF(ISBLANK(Q34),0,IF(ISERROR(VLOOKUP(Q34,MaKhuyenMai!$B$4:$H$5001,7,FALSE)),0,IF(AND(VLOOKUP(Q34,MaKhuyenMai!$B$4:$K$5001,8,FALSE)&lt;=$F$24,VLOOKUP(Q34,MaKhuyenMai!$B$4:$L$18,3,FALSE)="x",VLOOKUP(Q34,MaKhuyenMai!$B$4:$L$18,11,FALSE)="x"),VLOOKUP(Q34,MaKhuyenMai!$B$4:$H$5001,7,FALSE)*O34,0)))</f>
        <v>0</v>
      </c>
      <c r="Q34" s="20"/>
      <c r="R34" s="68"/>
      <c r="S34" s="16"/>
      <c r="T34" s="16">
        <v>30</v>
      </c>
      <c r="U34" s="18"/>
      <c r="V34" s="18"/>
      <c r="W34" s="18"/>
      <c r="X34" s="19">
        <f>IF(ISBLANK(U34),0,IF(ISERROR(VLOOKUP(U34,Menu!$A$3:$L$5000,10,FALSE)),0,IF(V34="M",VLOOKUP(U34,Menu!$A$3:$L$57,10,FALSE)*W34,VLOOKUP(U34,Menu!$A$3:$L$57,12,FALSE)*W34)))</f>
        <v>0</v>
      </c>
      <c r="Y34" s="19">
        <f>-IF(ISBLANK(Z34),0,IF(ISERROR(VLOOKUP(Z34,MaKhuyenMai!$B$4:$H$5001,7,FALSE)),0,IF(AND(VLOOKUP(Z34,MaKhuyenMai!$B$4:$K$5001,8,FALSE)&lt;=$F$24,VLOOKUP(Z34,MaKhuyenMai!$B$4:$L$18,3,FALSE)="x",VLOOKUP(Z34,MaKhuyenMai!$B$4:$L$18,11,FALSE)="x"),VLOOKUP(Z34,MaKhuyenMai!$B$4:$H$5001,7,FALSE)*X34,0)))</f>
        <v>0</v>
      </c>
      <c r="Z34" s="20"/>
      <c r="AA34" s="68"/>
      <c r="AC34" s="16">
        <v>30</v>
      </c>
      <c r="AD34" s="18"/>
      <c r="AE34" s="18"/>
      <c r="AF34" s="18"/>
      <c r="AG34" s="19">
        <f>IF(ISBLANK(AD34),0,IF(ISERROR(VLOOKUP(AD34,Menu!$A$3:$L$5000,10,FALSE)),0,IF(AE34="M",VLOOKUP(AD34,Menu!$A$3:$L$57,10,FALSE)*AF34,VLOOKUP(AD34,Menu!$A$3:$L$57,12,FALSE)*AF34)))</f>
        <v>0</v>
      </c>
      <c r="AH34" s="19">
        <f>-IF(ISBLANK(AI34),0,IF(ISERROR(VLOOKUP(AI34,MaKhuyenMai!$B$4:$H$5001,7,FALSE)),0,IF(AND(VLOOKUP(AI34,MaKhuyenMai!$B$4:$K$5001,8,FALSE)&lt;=$F$24,VLOOKUP(AI34,MaKhuyenMai!$B$4:$L$18,3,FALSE)="x",VLOOKUP(AI34,MaKhuyenMai!$B$4:$L$18,11,FALSE)="x"),VLOOKUP(AI34,MaKhuyenMai!$B$4:$H$5001,7,FALSE)*AG34,0)))</f>
        <v>0</v>
      </c>
      <c r="AI34" s="20"/>
      <c r="AJ34" s="68"/>
      <c r="AK34" s="16"/>
      <c r="AL34" s="16">
        <v>30</v>
      </c>
      <c r="AM34" s="18"/>
      <c r="AN34" s="18"/>
      <c r="AO34" s="18"/>
      <c r="AP34" s="19">
        <f>IF(ISBLANK(AM34),0,IF(ISERROR(VLOOKUP(AM34,Menu!$A$3:$L$5000,10,FALSE)),0,IF(AN34="M",VLOOKUP(AM34,Menu!$A$3:$L$57,10,FALSE)*AO34,VLOOKUP(AM34,Menu!$A$3:$L$57,12,FALSE)*AO34)))</f>
        <v>0</v>
      </c>
      <c r="AQ34" s="19">
        <f>-IF(ISBLANK(AR34),0,IF(ISERROR(VLOOKUP(AR34,MaKhuyenMai!$B$4:$H$5001,7,FALSE)),0,IF(AND(VLOOKUP(AR34,MaKhuyenMai!$B$4:$K$5001,8,FALSE)&lt;=$F$24,VLOOKUP(AR34,MaKhuyenMai!$B$4:$L$18,3,FALSE)="x",VLOOKUP(AR34,MaKhuyenMai!$B$4:$L$18,11,FALSE)="x"),VLOOKUP(AR34,MaKhuyenMai!$B$4:$H$5001,7,FALSE)*AP34,0)))</f>
        <v>0</v>
      </c>
      <c r="AR34" s="20"/>
      <c r="AS34" s="68"/>
      <c r="AT34" s="16"/>
      <c r="AU34" s="16">
        <v>30</v>
      </c>
      <c r="AV34" s="18"/>
      <c r="AW34" s="18"/>
      <c r="AX34" s="18"/>
      <c r="AY34" s="19">
        <f>IF(ISBLANK(AV34),0,IF(ISERROR(VLOOKUP(AV34,Menu!$A$3:$L$5000,10,FALSE)),0,IF(AW34="M",VLOOKUP(AV34,Menu!$A$3:$L$57,10,FALSE)*AX34,VLOOKUP(AV34,Menu!$A$3:$L$57,12,FALSE)*AX34)))</f>
        <v>0</v>
      </c>
      <c r="AZ34" s="19">
        <f>-IF(ISBLANK(BA34),0,IF(ISERROR(VLOOKUP(BA34,MaKhuyenMai!$B$4:$H$5001,7,FALSE)),0,IF(AND(VLOOKUP(BA34,MaKhuyenMai!$B$4:$K$5001,8,FALSE)&lt;=$F$24,VLOOKUP(BA34,MaKhuyenMai!$B$4:$L$18,3,FALSE)="x",VLOOKUP(BA34,MaKhuyenMai!$B$4:$L$18,11,FALSE)="x"),VLOOKUP(BA34,MaKhuyenMai!$B$4:$H$5001,7,FALSE)*AY34,0)))</f>
        <v>0</v>
      </c>
      <c r="BA34" s="20"/>
      <c r="BB34" s="68"/>
      <c r="BC34" s="16"/>
      <c r="BD34" s="16">
        <v>30</v>
      </c>
      <c r="BE34" s="18"/>
      <c r="BF34" s="18"/>
      <c r="BG34" s="18"/>
      <c r="BH34" s="19">
        <f>IF(ISBLANK(BE34),0,IF(ISERROR(VLOOKUP(BE34,Menu!$A$3:$L$5000,10,FALSE)),0,IF(BF34="M",VLOOKUP(BE34,Menu!$A$3:$L$57,10,FALSE)*BG34,VLOOKUP(BE34,Menu!$A$3:$L$57,12,FALSE)*BG34)))</f>
        <v>0</v>
      </c>
      <c r="BI34" s="19">
        <f>-IF(ISBLANK(BJ34),0,IF(ISERROR(VLOOKUP(BJ34,MaKhuyenMai!$B$4:$H$5001,7,FALSE)),0,IF(AND(VLOOKUP(BJ34,MaKhuyenMai!$B$4:$K$5001,8,FALSE)&lt;=$F$24,VLOOKUP(BJ34,MaKhuyenMai!$B$4:$L$18,3,FALSE)="x",VLOOKUP(BJ34,MaKhuyenMai!$B$4:$L$18,11,FALSE)="x"),VLOOKUP(BJ34,MaKhuyenMai!$B$4:$H$5001,7,FALSE)*BH34,0)))</f>
        <v>0</v>
      </c>
      <c r="BJ34" s="20"/>
      <c r="BK34" s="68"/>
      <c r="BL34" s="16"/>
      <c r="BM34" s="16">
        <v>30</v>
      </c>
      <c r="BN34" s="18"/>
      <c r="BO34" s="18"/>
      <c r="BP34" s="18"/>
      <c r="BQ34" s="19">
        <f>IF(ISBLANK(BN34),0,IF(ISERROR(VLOOKUP(BN34,Menu!$A$3:$L$5000,10,FALSE)),0,IF(BO34="M",VLOOKUP(BN34,Menu!$A$3:$L$57,10,FALSE)*BP34,VLOOKUP(BN34,Menu!$A$3:$L$57,12,FALSE)*BP34)))</f>
        <v>0</v>
      </c>
      <c r="BR34" s="19">
        <f>-IF(ISBLANK(BS34),0,IF(ISERROR(VLOOKUP(BS34,MaKhuyenMai!$B$4:$H$5001,7,FALSE)),0,IF(AND(VLOOKUP(BS34,MaKhuyenMai!$B$4:$K$5001,8,FALSE)&lt;=$F$24,VLOOKUP(BS34,MaKhuyenMai!$B$4:$L$18,3,FALSE)="x",VLOOKUP(BS34,MaKhuyenMai!$B$4:$L$18,11,FALSE)="x"),VLOOKUP(BS34,MaKhuyenMai!$B$4:$H$5001,7,FALSE)*BQ34,0)))</f>
        <v>0</v>
      </c>
      <c r="BS34" s="20"/>
      <c r="BT34" s="68"/>
      <c r="BU34" s="16"/>
      <c r="BV34" s="16">
        <v>30</v>
      </c>
      <c r="BW34" s="18"/>
      <c r="BX34" s="18"/>
      <c r="BY34" s="18"/>
      <c r="BZ34" s="19">
        <f>IF(ISBLANK(BW34),0,IF(ISERROR(VLOOKUP(BW34,Menu!$A$3:$L$5000,10,FALSE)),0,IF(BX34="M",VLOOKUP(BW34,Menu!$A$3:$L$57,10,FALSE)*BY34,VLOOKUP(BW34,Menu!$A$3:$L$57,12,FALSE)*BY34)))</f>
        <v>0</v>
      </c>
      <c r="CA34" s="19">
        <f>-IF(ISBLANK(CB34),0,IF(ISERROR(VLOOKUP(CB34,MaKhuyenMai!$B$4:$H$5001,7,FALSE)),0,IF(AND(VLOOKUP(CB34,MaKhuyenMai!$B$4:$K$5001,8,FALSE)&lt;=$F$24,VLOOKUP(CB34,MaKhuyenMai!$B$4:$L$18,3,FALSE)="x",VLOOKUP(CB34,MaKhuyenMai!$B$4:$L$18,11,FALSE)="x"),VLOOKUP(CB34,MaKhuyenMai!$B$4:$H$5001,7,FALSE)*BZ34,0)))</f>
        <v>0</v>
      </c>
      <c r="CB34" s="20"/>
      <c r="CC34" s="68"/>
      <c r="CD34" s="16"/>
      <c r="CE34" s="16">
        <v>30</v>
      </c>
      <c r="CF34" s="18"/>
      <c r="CG34" s="18"/>
      <c r="CH34" s="18"/>
      <c r="CI34" s="19">
        <f>IF(ISBLANK(CF34),0,IF(ISERROR(VLOOKUP(CF34,Menu!$A$3:$L$5000,10,FALSE)),0,IF(CG34="M",VLOOKUP(CF34,Menu!$A$3:$L$57,10,FALSE)*CH34,VLOOKUP(CF34,Menu!$A$3:$L$57,12,FALSE)*CH34)))</f>
        <v>0</v>
      </c>
      <c r="CJ34" s="19">
        <f>-IF(ISBLANK(CK34),0,IF(ISERROR(VLOOKUP(CK34,MaKhuyenMai!$B$4:$H$5001,7,FALSE)),0,IF(AND(VLOOKUP(CK34,MaKhuyenMai!$B$4:$K$5001,8,FALSE)&lt;=$F$24,VLOOKUP(CK34,MaKhuyenMai!$B$4:$L$18,3,FALSE)="x",VLOOKUP(CK34,MaKhuyenMai!$B$4:$L$18,11,FALSE)="x"),VLOOKUP(CK34,MaKhuyenMai!$B$4:$H$5001,7,FALSE)*CI34,0)))</f>
        <v>0</v>
      </c>
      <c r="CK34" s="20"/>
      <c r="CL34" s="68"/>
      <c r="CM34" s="16"/>
      <c r="CN34" s="16">
        <v>30</v>
      </c>
      <c r="CO34" s="18"/>
      <c r="CP34" s="18"/>
      <c r="CQ34" s="18"/>
      <c r="CR34" s="19">
        <f>IF(ISBLANK(CO34),0,IF(ISERROR(VLOOKUP(CO34,Menu!$A$3:$L$5000,10,FALSE)),0,IF(CP34="M",VLOOKUP(CO34,Menu!$A$3:$L$57,10,FALSE)*CQ34,VLOOKUP(CO34,Menu!$A$3:$L$57,12,FALSE)*CQ34)))</f>
        <v>0</v>
      </c>
      <c r="CS34" s="19">
        <f>-IF(ISBLANK(CT34),0,IF(ISERROR(VLOOKUP(CT34,MaKhuyenMai!$B$4:$H$5001,7,FALSE)),0,IF(AND(VLOOKUP(CT34,MaKhuyenMai!$B$4:$K$5001,8,FALSE)&lt;=$F$24,VLOOKUP(CT34,MaKhuyenMai!$B$4:$L$18,3,FALSE)="x",VLOOKUP(CT34,MaKhuyenMai!$B$4:$L$18,11,FALSE)="x"),VLOOKUP(CT34,MaKhuyenMai!$B$4:$H$5001,7,FALSE)*CR34,0)))</f>
        <v>0</v>
      </c>
      <c r="CT34" s="20"/>
      <c r="CU34" s="68"/>
      <c r="CV34" s="16"/>
      <c r="CW34" s="16">
        <v>30</v>
      </c>
      <c r="CX34" s="18"/>
      <c r="CY34" s="18"/>
      <c r="CZ34" s="18"/>
      <c r="DA34" s="19">
        <f>IF(ISBLANK(CX34),0,IF(ISERROR(VLOOKUP(CX34,Menu!$A$3:$L$5000,10,FALSE)),0,IF(CY34="M",VLOOKUP(CX34,Menu!$A$3:$L$57,10,FALSE)*CZ34,VLOOKUP(CX34,Menu!$A$3:$L$57,12,FALSE)*CZ34)))</f>
        <v>0</v>
      </c>
      <c r="DB34" s="19">
        <f>-IF(ISBLANK(DC34),0,IF(ISERROR(VLOOKUP(DC34,MaKhuyenMai!$B$4:$H$5001,7,FALSE)),0,IF(AND(VLOOKUP(DC34,MaKhuyenMai!$B$4:$K$5001,8,FALSE)&lt;=$F$24,VLOOKUP(DC34,MaKhuyenMai!$B$4:$L$18,3,FALSE)="x",VLOOKUP(DC34,MaKhuyenMai!$B$4:$L$18,11,FALSE)="x"),VLOOKUP(DC34,MaKhuyenMai!$B$4:$H$5001,7,FALSE)*DA34,0)))</f>
        <v>0</v>
      </c>
      <c r="DC34" s="20"/>
      <c r="DD34" s="68"/>
      <c r="DE34" s="16"/>
      <c r="DF34" s="16">
        <v>30</v>
      </c>
      <c r="DG34" s="18"/>
      <c r="DH34" s="18"/>
      <c r="DI34" s="18"/>
      <c r="DJ34" s="19">
        <f>IF(ISBLANK(DG34),0,IF(ISERROR(VLOOKUP(DG34,Menu!$A$3:$L$5000,10,FALSE)),0,IF(DH34="M",VLOOKUP(DG34,Menu!$A$3:$L$57,10,FALSE)*DI34,VLOOKUP(DG34,Menu!$A$3:$L$57,12,FALSE)*DI34)))</f>
        <v>0</v>
      </c>
      <c r="DK34" s="19">
        <f>-IF(ISBLANK(DL34),0,IF(ISERROR(VLOOKUP(DL34,MaKhuyenMai!$B$4:$H$5001,7,FALSE)),0,IF(AND(VLOOKUP(DL34,MaKhuyenMai!$B$4:$K$5001,8,FALSE)&lt;=$F$24,VLOOKUP(DL34,MaKhuyenMai!$B$4:$L$18,3,FALSE)="x",VLOOKUP(DL34,MaKhuyenMai!$B$4:$L$18,11,FALSE)="x"),VLOOKUP(DL34,MaKhuyenMai!$B$4:$H$5001,7,FALSE)*DJ34,0)))</f>
        <v>0</v>
      </c>
      <c r="DL34" s="20"/>
      <c r="DM34" s="68"/>
      <c r="DN34" s="16"/>
      <c r="DO34" s="16">
        <v>30</v>
      </c>
      <c r="DP34" s="18"/>
      <c r="DQ34" s="18"/>
      <c r="DR34" s="18"/>
      <c r="DS34" s="19">
        <f>IF(ISBLANK(DP34),0,IF(ISERROR(VLOOKUP(DP34,Menu!$A$3:$L$5000,10,FALSE)),0,IF(DQ34="M",VLOOKUP(DP34,Menu!$A$3:$L$57,10,FALSE)*DR34,VLOOKUP(DP34,Menu!$A$3:$L$57,12,FALSE)*DR34)))</f>
        <v>0</v>
      </c>
      <c r="DT34" s="19">
        <f>-IF(ISBLANK(DU34),0,IF(ISERROR(VLOOKUP(DU34,MaKhuyenMai!$B$4:$H$5001,7,FALSE)),0,IF(AND(VLOOKUP(DU34,MaKhuyenMai!$B$4:$K$5001,8,FALSE)&lt;=$F$24,VLOOKUP(DU34,MaKhuyenMai!$B$4:$L$18,3,FALSE)="x",VLOOKUP(DU34,MaKhuyenMai!$B$4:$L$18,11,FALSE)="x"),VLOOKUP(DU34,MaKhuyenMai!$B$4:$H$5001,7,FALSE)*DS34,0)))</f>
        <v>0</v>
      </c>
      <c r="DU34" s="20"/>
      <c r="DV34" s="68"/>
      <c r="DW34" s="16"/>
      <c r="DX34" s="16">
        <v>30</v>
      </c>
      <c r="DY34" s="18"/>
      <c r="DZ34" s="18"/>
      <c r="EA34" s="18"/>
      <c r="EB34" s="19">
        <f>IF(ISBLANK(DY34),0,IF(ISERROR(VLOOKUP(DY34,Menu!$A$3:$L$5000,10,FALSE)),0,IF(DZ34="M",VLOOKUP(DY34,Menu!$A$3:$L$57,10,FALSE)*EA34,VLOOKUP(DY34,Menu!$A$3:$L$57,12,FALSE)*EA34)))</f>
        <v>0</v>
      </c>
      <c r="EC34" s="19">
        <f>-IF(ISBLANK(ED34),0,IF(ISERROR(VLOOKUP(ED34,MaKhuyenMai!$B$4:$H$5001,7,FALSE)),0,IF(AND(VLOOKUP(ED34,MaKhuyenMai!$B$4:$K$5001,8,FALSE)&lt;=$F$24,VLOOKUP(ED34,MaKhuyenMai!$B$4:$L$18,3,FALSE)="x",VLOOKUP(ED34,MaKhuyenMai!$B$4:$L$18,11,FALSE)="x"),VLOOKUP(ED34,MaKhuyenMai!$B$4:$H$5001,7,FALSE)*EB34,0)))</f>
        <v>0</v>
      </c>
      <c r="ED34" s="20"/>
      <c r="EE34" s="68"/>
      <c r="EF34" s="16"/>
      <c r="EG34" s="16">
        <v>30</v>
      </c>
      <c r="EH34" s="18"/>
      <c r="EI34" s="18"/>
      <c r="EJ34" s="18"/>
      <c r="EK34" s="19">
        <f>IF(ISBLANK(EH34),0,IF(ISERROR(VLOOKUP(EH34,Menu!$A$3:$L$5000,10,FALSE)),0,IF(EI34="M",VLOOKUP(EH34,Menu!$A$3:$L$57,10,FALSE)*EJ34,VLOOKUP(EH34,Menu!$A$3:$L$57,12,FALSE)*EJ34)))</f>
        <v>0</v>
      </c>
      <c r="EL34" s="19">
        <f>-IF(ISBLANK(EM34),0,IF(ISERROR(VLOOKUP(EM34,MaKhuyenMai!$B$4:$H$5001,7,FALSE)),0,IF(AND(VLOOKUP(EM34,MaKhuyenMai!$B$4:$K$5001,8,FALSE)&lt;=$F$24,VLOOKUP(EM34,MaKhuyenMai!$B$4:$L$18,3,FALSE)="x",VLOOKUP(EM34,MaKhuyenMai!$B$4:$L$18,11,FALSE)="x"),VLOOKUP(EM34,MaKhuyenMai!$B$4:$H$5001,7,FALSE)*EK34,0)))</f>
        <v>0</v>
      </c>
      <c r="EM34" s="20"/>
      <c r="EN34" s="68"/>
      <c r="EO34" s="16"/>
      <c r="EP34" s="16">
        <v>30</v>
      </c>
      <c r="EQ34" s="18"/>
      <c r="ER34" s="18"/>
      <c r="ES34" s="18"/>
      <c r="ET34" s="19">
        <f>IF(ISBLANK(EQ34),0,IF(ISERROR(VLOOKUP(EQ34,Menu!$A$3:$L$5000,10,FALSE)),0,IF(ER34="M",VLOOKUP(EQ34,Menu!$A$3:$L$57,10,FALSE)*ES34,VLOOKUP(EQ34,Menu!$A$3:$L$57,12,FALSE)*ES34)))</f>
        <v>0</v>
      </c>
      <c r="EU34" s="19">
        <f>-IF(ISBLANK(EV34),0,IF(ISERROR(VLOOKUP(EV34,MaKhuyenMai!$B$4:$H$5001,7,FALSE)),0,IF(AND(VLOOKUP(EV34,MaKhuyenMai!$B$4:$K$5001,8,FALSE)&lt;=$F$24,VLOOKUP(EV34,MaKhuyenMai!$B$4:$L$18,3,FALSE)="x",VLOOKUP(EV34,MaKhuyenMai!$B$4:$L$18,11,FALSE)="x"),VLOOKUP(EV34,MaKhuyenMai!$B$4:$H$5001,7,FALSE)*ET34,0)))</f>
        <v>0</v>
      </c>
      <c r="EV34" s="20"/>
      <c r="EW34" s="68"/>
      <c r="EX34" s="16"/>
      <c r="EY34" s="16">
        <v>30</v>
      </c>
      <c r="EZ34" s="18"/>
      <c r="FA34" s="18"/>
      <c r="FB34" s="18"/>
      <c r="FC34" s="19">
        <f>IF(ISBLANK(EZ34),0,IF(ISERROR(VLOOKUP(EZ34,Menu!$A$3:$L$5000,10,FALSE)),0,IF(FA34="M",VLOOKUP(EZ34,Menu!$A$3:$L$57,10,FALSE)*FB34,VLOOKUP(EZ34,Menu!$A$3:$L$57,12,FALSE)*FB34)))</f>
        <v>0</v>
      </c>
      <c r="FD34" s="19">
        <f>-IF(ISBLANK(FE34),0,IF(ISERROR(VLOOKUP(FE34,MaKhuyenMai!$B$4:$H$5001,7,FALSE)),0,IF(AND(VLOOKUP(FE34,MaKhuyenMai!$B$4:$K$5001,8,FALSE)&lt;=$F$24,VLOOKUP(FE34,MaKhuyenMai!$B$4:$L$18,3,FALSE)="x",VLOOKUP(FE34,MaKhuyenMai!$B$4:$L$18,11,FALSE)="x"),VLOOKUP(FE34,MaKhuyenMai!$B$4:$H$5001,7,FALSE)*FC34,0)))</f>
        <v>0</v>
      </c>
      <c r="FE34" s="20"/>
      <c r="FF34" s="68"/>
      <c r="FG34" s="3"/>
      <c r="FH34" s="16">
        <v>30</v>
      </c>
      <c r="FI34" s="18"/>
      <c r="FJ34" s="18"/>
      <c r="FK34" s="18"/>
      <c r="FL34" s="19">
        <f>IF(ISBLANK(FI34),0,IF(ISERROR(VLOOKUP(FI34,Menu!$A$3:$L$5000,10,FALSE)),0,IF(FJ34="M",VLOOKUP(FI34,Menu!$A$3:$L$57,10,FALSE)*FK34,VLOOKUP(FI34,Menu!$A$3:$L$57,12,FALSE)*FK34)))</f>
        <v>0</v>
      </c>
      <c r="FM34" s="19">
        <f>-IF(ISBLANK(FN34),0,IF(ISERROR(VLOOKUP(FN34,MaKhuyenMai!$B$4:$H$5001,7,FALSE)),0,IF(AND(VLOOKUP(FN34,MaKhuyenMai!$B$4:$K$5001,8,FALSE)&lt;=$F$24,VLOOKUP(FN34,MaKhuyenMai!$B$4:$L$18,3,FALSE)="x",VLOOKUP(FN34,MaKhuyenMai!$B$4:$L$18,11,FALSE)="x"),VLOOKUP(FN34,MaKhuyenMai!$B$4:$H$5001,7,FALSE)*FL34,0)))</f>
        <v>0</v>
      </c>
      <c r="FN34" s="20"/>
      <c r="FO34" s="68"/>
      <c r="FP34" s="16"/>
      <c r="FQ34" s="16">
        <v>30</v>
      </c>
      <c r="FR34" s="18"/>
      <c r="FS34" s="18"/>
      <c r="FT34" s="18"/>
      <c r="FU34" s="19">
        <f>IF(ISBLANK(FR34),0,IF(ISERROR(VLOOKUP(FR34,Menu!$A$3:$L$5000,10,FALSE)),0,IF(FS34="M",VLOOKUP(FR34,Menu!$A$3:$L$57,10,FALSE)*FT34,VLOOKUP(FR34,Menu!$A$3:$L$57,12,FALSE)*FT34)))</f>
        <v>0</v>
      </c>
      <c r="FV34" s="19">
        <f>-IF(ISBLANK(FW34),0,IF(ISERROR(VLOOKUP(FW34,MaKhuyenMai!$B$4:$H$5001,7,FALSE)),0,IF(AND(VLOOKUP(FW34,MaKhuyenMai!$B$4:$K$5001,8,FALSE)&lt;=$F$24,VLOOKUP(FW34,MaKhuyenMai!$B$4:$L$18,3,FALSE)="x",VLOOKUP(FW34,MaKhuyenMai!$B$4:$L$18,11,FALSE)="x"),VLOOKUP(FW34,MaKhuyenMai!$B$4:$H$5001,7,FALSE)*FU34,0)))</f>
        <v>0</v>
      </c>
      <c r="FW34" s="20"/>
      <c r="FX34" s="68"/>
      <c r="FY34" s="16"/>
      <c r="FZ34" s="16">
        <v>30</v>
      </c>
      <c r="GA34" s="18"/>
      <c r="GB34" s="18"/>
      <c r="GC34" s="18"/>
      <c r="GD34" s="19">
        <f>IF(ISBLANK(GA34),0,IF(ISERROR(VLOOKUP(GA34,Menu!$A$3:$L$5000,10,FALSE)),0,IF(GB34="M",VLOOKUP(GA34,Menu!$A$3:$L$57,10,FALSE)*GC34,VLOOKUP(GA34,Menu!$A$3:$L$57,12,FALSE)*GC34)))</f>
        <v>0</v>
      </c>
      <c r="GE34" s="19">
        <f>-IF(ISBLANK(GF34),0,IF(ISERROR(VLOOKUP(GF34,MaKhuyenMai!$B$4:$H$5001,7,FALSE)),0,IF(AND(VLOOKUP(GF34,MaKhuyenMai!$B$4:$K$5001,8,FALSE)&lt;=$F$24,VLOOKUP(GF34,MaKhuyenMai!$B$4:$L$18,3,FALSE)="x",VLOOKUP(GF34,MaKhuyenMai!$B$4:$L$18,11,FALSE)="x"),VLOOKUP(GF34,MaKhuyenMai!$B$4:$H$5001,7,FALSE)*GD34,0)))</f>
        <v>0</v>
      </c>
      <c r="GF34" s="20"/>
      <c r="GG34" s="68"/>
      <c r="GH34" s="16"/>
      <c r="GI34" s="16">
        <v>30</v>
      </c>
      <c r="GJ34" s="18"/>
      <c r="GK34" s="18"/>
      <c r="GL34" s="18"/>
      <c r="GM34" s="19">
        <f>IF(ISBLANK(GJ34),0,IF(ISERROR(VLOOKUP(GJ34,Menu!$A$3:$L$5000,10,FALSE)),0,IF(GK34="M",VLOOKUP(GJ34,Menu!$A$3:$L$57,10,FALSE)*GL34,VLOOKUP(GJ34,Menu!$A$3:$L$57,12,FALSE)*GL34)))</f>
        <v>0</v>
      </c>
      <c r="GN34" s="19">
        <f>-IF(ISBLANK(GO34),0,IF(ISERROR(VLOOKUP(GO34,MaKhuyenMai!$B$4:$H$5001,7,FALSE)),0,IF(AND(VLOOKUP(GO34,MaKhuyenMai!$B$4:$K$5001,8,FALSE)&lt;=$F$24,VLOOKUP(GO34,MaKhuyenMai!$B$4:$L$18,3,FALSE)="x",VLOOKUP(GO34,MaKhuyenMai!$B$4:$L$18,11,FALSE)="x"),VLOOKUP(GO34,MaKhuyenMai!$B$4:$H$5001,7,FALSE)*GM34,0)))</f>
        <v>0</v>
      </c>
      <c r="GO34" s="20"/>
      <c r="GP34" s="68"/>
      <c r="GQ34" s="16"/>
      <c r="GR34" s="16">
        <v>30</v>
      </c>
      <c r="GS34" s="18"/>
      <c r="GT34" s="18"/>
      <c r="GU34" s="18"/>
      <c r="GV34" s="19">
        <f>IF(ISBLANK(GS34),0,IF(ISERROR(VLOOKUP(GS34,Menu!$A$3:$L$5000,10,FALSE)),0,IF(GT34="M",VLOOKUP(GS34,Menu!$A$3:$L$57,10,FALSE)*GU34,VLOOKUP(GS34,Menu!$A$3:$L$57,12,FALSE)*GU34)))</f>
        <v>0</v>
      </c>
      <c r="GW34" s="19">
        <f>-IF(ISBLANK(GX34),0,IF(ISERROR(VLOOKUP(GX34,MaKhuyenMai!$B$4:$H$5001,7,FALSE)),0,IF(AND(VLOOKUP(GX34,MaKhuyenMai!$B$4:$K$5001,8,FALSE)&lt;=$F$24,VLOOKUP(GX34,MaKhuyenMai!$B$4:$L$18,3,FALSE)="x",VLOOKUP(GX34,MaKhuyenMai!$B$4:$L$18,11,FALSE)="x"),VLOOKUP(GX34,MaKhuyenMai!$B$4:$H$5001,7,FALSE)*GV34,0)))</f>
        <v>0</v>
      </c>
      <c r="GX34" s="20"/>
      <c r="GY34" s="68"/>
      <c r="GZ34" s="16"/>
      <c r="HA34" s="16">
        <v>30</v>
      </c>
      <c r="HB34" s="18"/>
      <c r="HC34" s="18"/>
      <c r="HD34" s="18"/>
      <c r="HE34" s="19">
        <f>IF(ISBLANK(HB34),0,IF(ISERROR(VLOOKUP(HB34,Menu!$A$3:$L$5000,10,FALSE)),0,IF(HC34="M",VLOOKUP(HB34,Menu!$A$3:$L$57,10,FALSE)*HD34,VLOOKUP(HB34,Menu!$A$3:$L$57,12,FALSE)*HD34)))</f>
        <v>0</v>
      </c>
      <c r="HF34" s="19">
        <f>-IF(ISBLANK(HG34),0,IF(ISERROR(VLOOKUP(HG34,MaKhuyenMai!$B$4:$H$5001,7,FALSE)),0,IF(AND(VLOOKUP(HG34,MaKhuyenMai!$B$4:$K$5001,8,FALSE)&lt;=$F$24,VLOOKUP(HG34,MaKhuyenMai!$B$4:$L$18,3,FALSE)="x",VLOOKUP(HG34,MaKhuyenMai!$B$4:$L$18,11,FALSE)="x"),VLOOKUP(HG34,MaKhuyenMai!$B$4:$H$5001,7,FALSE)*HE34,0)))</f>
        <v>0</v>
      </c>
      <c r="HG34" s="20"/>
      <c r="HH34" s="68"/>
      <c r="HI34" s="16"/>
      <c r="HJ34" s="16">
        <v>30</v>
      </c>
      <c r="HK34" s="18"/>
      <c r="HL34" s="18"/>
      <c r="HM34" s="18"/>
      <c r="HN34" s="19">
        <f>IF(ISBLANK(HK34),0,IF(ISERROR(VLOOKUP(HK34,Menu!$A$3:$L$5000,10,FALSE)),0,IF(HL34="M",VLOOKUP(HK34,Menu!$A$3:$L$57,10,FALSE)*HM34,VLOOKUP(HK34,Menu!$A$3:$L$57,12,FALSE)*HM34)))</f>
        <v>0</v>
      </c>
      <c r="HO34" s="19">
        <f>-IF(ISBLANK(HP34),0,IF(ISERROR(VLOOKUP(HP34,MaKhuyenMai!$B$4:$H$5001,7,FALSE)),0,IF(AND(VLOOKUP(HP34,MaKhuyenMai!$B$4:$K$5001,8,FALSE)&lt;=$F$24,VLOOKUP(HP34,MaKhuyenMai!$B$4:$L$18,3,FALSE)="x",VLOOKUP(HP34,MaKhuyenMai!$B$4:$L$18,11,FALSE)="x"),VLOOKUP(HP34,MaKhuyenMai!$B$4:$H$5001,7,FALSE)*HN34,0)))</f>
        <v>0</v>
      </c>
      <c r="HP34" s="20"/>
      <c r="HQ34" s="68"/>
      <c r="HR34" s="16"/>
      <c r="HS34" s="16">
        <v>30</v>
      </c>
      <c r="HT34" s="18"/>
      <c r="HU34" s="18"/>
      <c r="HV34" s="18"/>
      <c r="HW34" s="19">
        <f>IF(ISBLANK(HT34),0,IF(ISERROR(VLOOKUP(HT34,Menu!$A$3:$L$5000,10,FALSE)),0,IF(HU34="M",VLOOKUP(HT34,Menu!$A$3:$L$57,10,FALSE)*HV34,VLOOKUP(HT34,Menu!$A$3:$L$57,12,FALSE)*HV34)))</f>
        <v>0</v>
      </c>
      <c r="HX34" s="19">
        <f>-IF(ISBLANK(HY34),0,IF(ISERROR(VLOOKUP(HY34,MaKhuyenMai!$B$4:$H$5001,7,FALSE)),0,IF(AND(VLOOKUP(HY34,MaKhuyenMai!$B$4:$K$5001,8,FALSE)&lt;=$F$24,VLOOKUP(HY34,MaKhuyenMai!$B$4:$L$18,3,FALSE)="x",VLOOKUP(HY34,MaKhuyenMai!$B$4:$L$18,11,FALSE)="x"),VLOOKUP(HY34,MaKhuyenMai!$B$4:$H$5001,7,FALSE)*HW34,0)))</f>
        <v>0</v>
      </c>
      <c r="HY34" s="20"/>
      <c r="HZ34" s="68"/>
      <c r="IA34" s="16"/>
      <c r="IB34" s="16">
        <v>30</v>
      </c>
      <c r="IC34" s="18"/>
      <c r="ID34" s="18"/>
      <c r="IE34" s="18"/>
      <c r="IF34" s="19">
        <f>IF(ISBLANK(IC34),0,IF(ISERROR(VLOOKUP(IC34,Menu!$A$3:$L$5000,10,FALSE)),0,IF(ID34="M",VLOOKUP(IC34,Menu!$A$3:$L$57,10,FALSE)*IE34,VLOOKUP(IC34,Menu!$A$3:$L$57,12,FALSE)*IE34)))</f>
        <v>0</v>
      </c>
      <c r="IG34" s="19">
        <f>-IF(ISBLANK(IH34),0,IF(ISERROR(VLOOKUP(IH34,MaKhuyenMai!$B$4:$H$5001,7,FALSE)),0,IF(AND(VLOOKUP(IH34,MaKhuyenMai!$B$4:$K$5001,8,FALSE)&lt;=$F$24,VLOOKUP(IH34,MaKhuyenMai!$B$4:$L$18,3,FALSE)="x",VLOOKUP(IH34,MaKhuyenMai!$B$4:$L$18,11,FALSE)="x"),VLOOKUP(IH34,MaKhuyenMai!$B$4:$H$5001,7,FALSE)*IF34,0)))</f>
        <v>0</v>
      </c>
      <c r="IH34" s="20"/>
      <c r="II34" s="68"/>
      <c r="IJ34" s="16"/>
      <c r="IK34" s="16">
        <v>30</v>
      </c>
      <c r="IL34" s="18"/>
      <c r="IM34" s="18"/>
      <c r="IN34" s="18"/>
      <c r="IO34" s="19">
        <f>IF(ISBLANK(IL34),0,IF(ISERROR(VLOOKUP(IL34,Menu!$A$3:$L$5000,10,FALSE)),0,IF(IM34="M",VLOOKUP(IL34,Menu!$A$3:$L$57,10,FALSE)*IN34,VLOOKUP(IL34,Menu!$A$3:$L$57,12,FALSE)*IN34)))</f>
        <v>0</v>
      </c>
      <c r="IP34" s="19">
        <f>-IF(ISBLANK(IQ34),0,IF(ISERROR(VLOOKUP(IQ34,MaKhuyenMai!$B$4:$H$5001,7,FALSE)),0,IF(AND(VLOOKUP(IQ34,MaKhuyenMai!$B$4:$K$5001,8,FALSE)&lt;=$F$24,VLOOKUP(IQ34,MaKhuyenMai!$B$4:$L$18,3,FALSE)="x",VLOOKUP(IQ34,MaKhuyenMai!$B$4:$L$18,11,FALSE)="x"),VLOOKUP(IQ34,MaKhuyenMai!$B$4:$H$5001,7,FALSE)*IO34,0)))</f>
        <v>0</v>
      </c>
      <c r="IQ34" s="20"/>
      <c r="IR34" s="68"/>
      <c r="IS34" s="16"/>
      <c r="IT34" s="16">
        <v>30</v>
      </c>
      <c r="IU34" s="18"/>
      <c r="IV34" s="18"/>
    </row>
    <row r="35" spans="1:256">
      <c r="A35" s="16"/>
      <c r="B35" s="17">
        <v>31</v>
      </c>
      <c r="C35" s="18"/>
      <c r="D35" s="18"/>
      <c r="E35" s="18"/>
      <c r="F35" s="19">
        <f>IF(ISBLANK(C35),0,IF(ISERROR(VLOOKUP(C35,Menu!$A$3:$L$5000,10,FALSE)),0,IF(D35="M",VLOOKUP(C35,Menu!$A$3:$L$57,10,FALSE)*E35,VLOOKUP(C35,Menu!$A$3:$L$57,12,FALSE)*E35)))</f>
        <v>0</v>
      </c>
      <c r="G35" s="19">
        <f>-IF(ISBLANK(H35),0,IF(ISERROR(VLOOKUP(H35,MaKhuyenMai!$B$4:$H$5001,7,FALSE)),0,IF(AND(VLOOKUP(H35,MaKhuyenMai!$B$4:$K$5001,8,FALSE)&lt;=$F$24,VLOOKUP(H35,MaKhuyenMai!$B$4:$L$18,3,FALSE)="x",VLOOKUP(H35,MaKhuyenMai!$B$4:$L$18,11,FALSE)="x"),VLOOKUP(H35,MaKhuyenMai!$B$4:$H$5001,7,FALSE)*F35,0)))</f>
        <v>0</v>
      </c>
      <c r="H35" s="20"/>
      <c r="I35" s="68"/>
      <c r="J35" s="16"/>
      <c r="K35" s="17">
        <v>31</v>
      </c>
      <c r="L35" s="18"/>
      <c r="M35" s="18"/>
      <c r="N35" s="18"/>
      <c r="O35" s="19">
        <f>IF(ISBLANK(L35),0,IF(ISERROR(VLOOKUP(L35,Menu!$A$3:$L$5000,10,FALSE)),0,IF(M35="M",VLOOKUP(L35,Menu!$A$3:$L$57,10,FALSE)*N35,VLOOKUP(L35,Menu!$A$3:$L$57,12,FALSE)*N35)))</f>
        <v>0</v>
      </c>
      <c r="P35" s="19">
        <f>-IF(ISBLANK(Q35),0,IF(ISERROR(VLOOKUP(Q35,MaKhuyenMai!$B$4:$H$5001,7,FALSE)),0,IF(AND(VLOOKUP(Q35,MaKhuyenMai!$B$4:$K$5001,8,FALSE)&lt;=$F$24,VLOOKUP(Q35,MaKhuyenMai!$B$4:$L$18,3,FALSE)="x",VLOOKUP(Q35,MaKhuyenMai!$B$4:$L$18,11,FALSE)="x"),VLOOKUP(Q35,MaKhuyenMai!$B$4:$H$5001,7,FALSE)*O35,0)))</f>
        <v>0</v>
      </c>
      <c r="Q35" s="20"/>
      <c r="R35" s="68"/>
      <c r="S35" s="16"/>
      <c r="T35" s="17">
        <v>31</v>
      </c>
      <c r="U35" s="18"/>
      <c r="V35" s="18"/>
      <c r="W35" s="18"/>
      <c r="X35" s="19">
        <f>IF(ISBLANK(U35),0,IF(ISERROR(VLOOKUP(U35,Menu!$A$3:$L$5000,10,FALSE)),0,IF(V35="M",VLOOKUP(U35,Menu!$A$3:$L$57,10,FALSE)*W35,VLOOKUP(U35,Menu!$A$3:$L$57,12,FALSE)*W35)))</f>
        <v>0</v>
      </c>
      <c r="Y35" s="19">
        <f>-IF(ISBLANK(Z35),0,IF(ISERROR(VLOOKUP(Z35,MaKhuyenMai!$B$4:$H$5001,7,FALSE)),0,IF(AND(VLOOKUP(Z35,MaKhuyenMai!$B$4:$K$5001,8,FALSE)&lt;=$F$24,VLOOKUP(Z35,MaKhuyenMai!$B$4:$L$18,3,FALSE)="x",VLOOKUP(Z35,MaKhuyenMai!$B$4:$L$18,11,FALSE)="x"),VLOOKUP(Z35,MaKhuyenMai!$B$4:$H$5001,7,FALSE)*X35,0)))</f>
        <v>0</v>
      </c>
      <c r="Z35" s="20"/>
      <c r="AA35" s="68"/>
      <c r="AC35" s="17">
        <v>31</v>
      </c>
      <c r="AD35" s="18"/>
      <c r="AE35" s="18"/>
      <c r="AF35" s="18"/>
      <c r="AG35" s="19">
        <f>IF(ISBLANK(AD35),0,IF(ISERROR(VLOOKUP(AD35,Menu!$A$3:$L$5000,10,FALSE)),0,IF(AE35="M",VLOOKUP(AD35,Menu!$A$3:$L$57,10,FALSE)*AF35,VLOOKUP(AD35,Menu!$A$3:$L$57,12,FALSE)*AF35)))</f>
        <v>0</v>
      </c>
      <c r="AH35" s="19">
        <f>-IF(ISBLANK(AI35),0,IF(ISERROR(VLOOKUP(AI35,MaKhuyenMai!$B$4:$H$5001,7,FALSE)),0,IF(AND(VLOOKUP(AI35,MaKhuyenMai!$B$4:$K$5001,8,FALSE)&lt;=$F$24,VLOOKUP(AI35,MaKhuyenMai!$B$4:$L$18,3,FALSE)="x",VLOOKUP(AI35,MaKhuyenMai!$B$4:$L$18,11,FALSE)="x"),VLOOKUP(AI35,MaKhuyenMai!$B$4:$H$5001,7,FALSE)*AG35,0)))</f>
        <v>0</v>
      </c>
      <c r="AI35" s="20"/>
      <c r="AJ35" s="68"/>
      <c r="AK35" s="16"/>
      <c r="AL35" s="17">
        <v>31</v>
      </c>
      <c r="AM35" s="18"/>
      <c r="AN35" s="18"/>
      <c r="AO35" s="18"/>
      <c r="AP35" s="19">
        <f>IF(ISBLANK(AM35),0,IF(ISERROR(VLOOKUP(AM35,Menu!$A$3:$L$5000,10,FALSE)),0,IF(AN35="M",VLOOKUP(AM35,Menu!$A$3:$L$57,10,FALSE)*AO35,VLOOKUP(AM35,Menu!$A$3:$L$57,12,FALSE)*AO35)))</f>
        <v>0</v>
      </c>
      <c r="AQ35" s="19">
        <f>-IF(ISBLANK(AR35),0,IF(ISERROR(VLOOKUP(AR35,MaKhuyenMai!$B$4:$H$5001,7,FALSE)),0,IF(AND(VLOOKUP(AR35,MaKhuyenMai!$B$4:$K$5001,8,FALSE)&lt;=$F$24,VLOOKUP(AR35,MaKhuyenMai!$B$4:$L$18,3,FALSE)="x",VLOOKUP(AR35,MaKhuyenMai!$B$4:$L$18,11,FALSE)="x"),VLOOKUP(AR35,MaKhuyenMai!$B$4:$H$5001,7,FALSE)*AP35,0)))</f>
        <v>0</v>
      </c>
      <c r="AR35" s="20"/>
      <c r="AS35" s="68"/>
      <c r="AT35" s="16"/>
      <c r="AU35" s="17">
        <v>31</v>
      </c>
      <c r="AV35" s="18"/>
      <c r="AW35" s="18"/>
      <c r="AX35" s="18"/>
      <c r="AY35" s="19">
        <f>IF(ISBLANK(AV35),0,IF(ISERROR(VLOOKUP(AV35,Menu!$A$3:$L$5000,10,FALSE)),0,IF(AW35="M",VLOOKUP(AV35,Menu!$A$3:$L$57,10,FALSE)*AX35,VLOOKUP(AV35,Menu!$A$3:$L$57,12,FALSE)*AX35)))</f>
        <v>0</v>
      </c>
      <c r="AZ35" s="19">
        <f>-IF(ISBLANK(BA35),0,IF(ISERROR(VLOOKUP(BA35,MaKhuyenMai!$B$4:$H$5001,7,FALSE)),0,IF(AND(VLOOKUP(BA35,MaKhuyenMai!$B$4:$K$5001,8,FALSE)&lt;=$F$24,VLOOKUP(BA35,MaKhuyenMai!$B$4:$L$18,3,FALSE)="x",VLOOKUP(BA35,MaKhuyenMai!$B$4:$L$18,11,FALSE)="x"),VLOOKUP(BA35,MaKhuyenMai!$B$4:$H$5001,7,FALSE)*AY35,0)))</f>
        <v>0</v>
      </c>
      <c r="BA35" s="20"/>
      <c r="BB35" s="68"/>
      <c r="BC35" s="16"/>
      <c r="BD35" s="17">
        <v>31</v>
      </c>
      <c r="BE35" s="18"/>
      <c r="BF35" s="18"/>
      <c r="BG35" s="18"/>
      <c r="BH35" s="19">
        <f>IF(ISBLANK(BE35),0,IF(ISERROR(VLOOKUP(BE35,Menu!$A$3:$L$5000,10,FALSE)),0,IF(BF35="M",VLOOKUP(BE35,Menu!$A$3:$L$57,10,FALSE)*BG35,VLOOKUP(BE35,Menu!$A$3:$L$57,12,FALSE)*BG35)))</f>
        <v>0</v>
      </c>
      <c r="BI35" s="19">
        <f>-IF(ISBLANK(BJ35),0,IF(ISERROR(VLOOKUP(BJ35,MaKhuyenMai!$B$4:$H$5001,7,FALSE)),0,IF(AND(VLOOKUP(BJ35,MaKhuyenMai!$B$4:$K$5001,8,FALSE)&lt;=$F$24,VLOOKUP(BJ35,MaKhuyenMai!$B$4:$L$18,3,FALSE)="x",VLOOKUP(BJ35,MaKhuyenMai!$B$4:$L$18,11,FALSE)="x"),VLOOKUP(BJ35,MaKhuyenMai!$B$4:$H$5001,7,FALSE)*BH35,0)))</f>
        <v>0</v>
      </c>
      <c r="BJ35" s="20"/>
      <c r="BK35" s="68"/>
      <c r="BL35" s="16"/>
      <c r="BM35" s="17">
        <v>31</v>
      </c>
      <c r="BN35" s="18"/>
      <c r="BO35" s="18"/>
      <c r="BP35" s="18"/>
      <c r="BQ35" s="19">
        <f>IF(ISBLANK(BN35),0,IF(ISERROR(VLOOKUP(BN35,Menu!$A$3:$L$5000,10,FALSE)),0,IF(BO35="M",VLOOKUP(BN35,Menu!$A$3:$L$57,10,FALSE)*BP35,VLOOKUP(BN35,Menu!$A$3:$L$57,12,FALSE)*BP35)))</f>
        <v>0</v>
      </c>
      <c r="BR35" s="19">
        <f>-IF(ISBLANK(BS35),0,IF(ISERROR(VLOOKUP(BS35,MaKhuyenMai!$B$4:$H$5001,7,FALSE)),0,IF(AND(VLOOKUP(BS35,MaKhuyenMai!$B$4:$K$5001,8,FALSE)&lt;=$F$24,VLOOKUP(BS35,MaKhuyenMai!$B$4:$L$18,3,FALSE)="x",VLOOKUP(BS35,MaKhuyenMai!$B$4:$L$18,11,FALSE)="x"),VLOOKUP(BS35,MaKhuyenMai!$B$4:$H$5001,7,FALSE)*BQ35,0)))</f>
        <v>0</v>
      </c>
      <c r="BS35" s="20"/>
      <c r="BT35" s="68"/>
      <c r="BU35" s="16"/>
      <c r="BV35" s="17">
        <v>31</v>
      </c>
      <c r="BW35" s="18"/>
      <c r="BX35" s="18"/>
      <c r="BY35" s="18"/>
      <c r="BZ35" s="19">
        <f>IF(ISBLANK(BW35),0,IF(ISERROR(VLOOKUP(BW35,Menu!$A$3:$L$5000,10,FALSE)),0,IF(BX35="M",VLOOKUP(BW35,Menu!$A$3:$L$57,10,FALSE)*BY35,VLOOKUP(BW35,Menu!$A$3:$L$57,12,FALSE)*BY35)))</f>
        <v>0</v>
      </c>
      <c r="CA35" s="19">
        <f>-IF(ISBLANK(CB35),0,IF(ISERROR(VLOOKUP(CB35,MaKhuyenMai!$B$4:$H$5001,7,FALSE)),0,IF(AND(VLOOKUP(CB35,MaKhuyenMai!$B$4:$K$5001,8,FALSE)&lt;=$F$24,VLOOKUP(CB35,MaKhuyenMai!$B$4:$L$18,3,FALSE)="x",VLOOKUP(CB35,MaKhuyenMai!$B$4:$L$18,11,FALSE)="x"),VLOOKUP(CB35,MaKhuyenMai!$B$4:$H$5001,7,FALSE)*BZ35,0)))</f>
        <v>0</v>
      </c>
      <c r="CB35" s="20"/>
      <c r="CC35" s="68"/>
      <c r="CD35" s="16"/>
      <c r="CE35" s="17">
        <v>31</v>
      </c>
      <c r="CF35" s="18"/>
      <c r="CG35" s="18"/>
      <c r="CH35" s="18"/>
      <c r="CI35" s="19">
        <f>IF(ISBLANK(CF35),0,IF(ISERROR(VLOOKUP(CF35,Menu!$A$3:$L$5000,10,FALSE)),0,IF(CG35="M",VLOOKUP(CF35,Menu!$A$3:$L$57,10,FALSE)*CH35,VLOOKUP(CF35,Menu!$A$3:$L$57,12,FALSE)*CH35)))</f>
        <v>0</v>
      </c>
      <c r="CJ35" s="19">
        <f>-IF(ISBLANK(CK35),0,IF(ISERROR(VLOOKUP(CK35,MaKhuyenMai!$B$4:$H$5001,7,FALSE)),0,IF(AND(VLOOKUP(CK35,MaKhuyenMai!$B$4:$K$5001,8,FALSE)&lt;=$F$24,VLOOKUP(CK35,MaKhuyenMai!$B$4:$L$18,3,FALSE)="x",VLOOKUP(CK35,MaKhuyenMai!$B$4:$L$18,11,FALSE)="x"),VLOOKUP(CK35,MaKhuyenMai!$B$4:$H$5001,7,FALSE)*CI35,0)))</f>
        <v>0</v>
      </c>
      <c r="CK35" s="20"/>
      <c r="CL35" s="68"/>
      <c r="CM35" s="16"/>
      <c r="CN35" s="17">
        <v>31</v>
      </c>
      <c r="CO35" s="18"/>
      <c r="CP35" s="18"/>
      <c r="CQ35" s="18"/>
      <c r="CR35" s="19">
        <f>IF(ISBLANK(CO35),0,IF(ISERROR(VLOOKUP(CO35,Menu!$A$3:$L$5000,10,FALSE)),0,IF(CP35="M",VLOOKUP(CO35,Menu!$A$3:$L$57,10,FALSE)*CQ35,VLOOKUP(CO35,Menu!$A$3:$L$57,12,FALSE)*CQ35)))</f>
        <v>0</v>
      </c>
      <c r="CS35" s="19">
        <f>-IF(ISBLANK(CT35),0,IF(ISERROR(VLOOKUP(CT35,MaKhuyenMai!$B$4:$H$5001,7,FALSE)),0,IF(AND(VLOOKUP(CT35,MaKhuyenMai!$B$4:$K$5001,8,FALSE)&lt;=$F$24,VLOOKUP(CT35,MaKhuyenMai!$B$4:$L$18,3,FALSE)="x",VLOOKUP(CT35,MaKhuyenMai!$B$4:$L$18,11,FALSE)="x"),VLOOKUP(CT35,MaKhuyenMai!$B$4:$H$5001,7,FALSE)*CR35,0)))</f>
        <v>0</v>
      </c>
      <c r="CT35" s="20"/>
      <c r="CU35" s="68"/>
      <c r="CV35" s="16"/>
      <c r="CW35" s="17">
        <v>31</v>
      </c>
      <c r="CX35" s="18"/>
      <c r="CY35" s="18"/>
      <c r="CZ35" s="18"/>
      <c r="DA35" s="19">
        <f>IF(ISBLANK(CX35),0,IF(ISERROR(VLOOKUP(CX35,Menu!$A$3:$L$5000,10,FALSE)),0,IF(CY35="M",VLOOKUP(CX35,Menu!$A$3:$L$57,10,FALSE)*CZ35,VLOOKUP(CX35,Menu!$A$3:$L$57,12,FALSE)*CZ35)))</f>
        <v>0</v>
      </c>
      <c r="DB35" s="19">
        <f>-IF(ISBLANK(DC35),0,IF(ISERROR(VLOOKUP(DC35,MaKhuyenMai!$B$4:$H$5001,7,FALSE)),0,IF(AND(VLOOKUP(DC35,MaKhuyenMai!$B$4:$K$5001,8,FALSE)&lt;=$F$24,VLOOKUP(DC35,MaKhuyenMai!$B$4:$L$18,3,FALSE)="x",VLOOKUP(DC35,MaKhuyenMai!$B$4:$L$18,11,FALSE)="x"),VLOOKUP(DC35,MaKhuyenMai!$B$4:$H$5001,7,FALSE)*DA35,0)))</f>
        <v>0</v>
      </c>
      <c r="DC35" s="20"/>
      <c r="DD35" s="68"/>
      <c r="DE35" s="16"/>
      <c r="DF35" s="17">
        <v>31</v>
      </c>
      <c r="DG35" s="18"/>
      <c r="DH35" s="18"/>
      <c r="DI35" s="18"/>
      <c r="DJ35" s="19">
        <f>IF(ISBLANK(DG35),0,IF(ISERROR(VLOOKUP(DG35,Menu!$A$3:$L$5000,10,FALSE)),0,IF(DH35="M",VLOOKUP(DG35,Menu!$A$3:$L$57,10,FALSE)*DI35,VLOOKUP(DG35,Menu!$A$3:$L$57,12,FALSE)*DI35)))</f>
        <v>0</v>
      </c>
      <c r="DK35" s="19">
        <f>-IF(ISBLANK(DL35),0,IF(ISERROR(VLOOKUP(DL35,MaKhuyenMai!$B$4:$H$5001,7,FALSE)),0,IF(AND(VLOOKUP(DL35,MaKhuyenMai!$B$4:$K$5001,8,FALSE)&lt;=$F$24,VLOOKUP(DL35,MaKhuyenMai!$B$4:$L$18,3,FALSE)="x",VLOOKUP(DL35,MaKhuyenMai!$B$4:$L$18,11,FALSE)="x"),VLOOKUP(DL35,MaKhuyenMai!$B$4:$H$5001,7,FALSE)*DJ35,0)))</f>
        <v>0</v>
      </c>
      <c r="DL35" s="20"/>
      <c r="DM35" s="68"/>
      <c r="DN35" s="16"/>
      <c r="DO35" s="17">
        <v>31</v>
      </c>
      <c r="DP35" s="18"/>
      <c r="DQ35" s="18"/>
      <c r="DR35" s="18"/>
      <c r="DS35" s="19">
        <f>IF(ISBLANK(DP35),0,IF(ISERROR(VLOOKUP(DP35,Menu!$A$3:$L$5000,10,FALSE)),0,IF(DQ35="M",VLOOKUP(DP35,Menu!$A$3:$L$57,10,FALSE)*DR35,VLOOKUP(DP35,Menu!$A$3:$L$57,12,FALSE)*DR35)))</f>
        <v>0</v>
      </c>
      <c r="DT35" s="19">
        <f>-IF(ISBLANK(DU35),0,IF(ISERROR(VLOOKUP(DU35,MaKhuyenMai!$B$4:$H$5001,7,FALSE)),0,IF(AND(VLOOKUP(DU35,MaKhuyenMai!$B$4:$K$5001,8,FALSE)&lt;=$F$24,VLOOKUP(DU35,MaKhuyenMai!$B$4:$L$18,3,FALSE)="x",VLOOKUP(DU35,MaKhuyenMai!$B$4:$L$18,11,FALSE)="x"),VLOOKUP(DU35,MaKhuyenMai!$B$4:$H$5001,7,FALSE)*DS35,0)))</f>
        <v>0</v>
      </c>
      <c r="DU35" s="20"/>
      <c r="DV35" s="68"/>
      <c r="DW35" s="16"/>
      <c r="DX35" s="17">
        <v>31</v>
      </c>
      <c r="DY35" s="18"/>
      <c r="DZ35" s="18"/>
      <c r="EA35" s="18"/>
      <c r="EB35" s="19">
        <f>IF(ISBLANK(DY35),0,IF(ISERROR(VLOOKUP(DY35,Menu!$A$3:$L$5000,10,FALSE)),0,IF(DZ35="M",VLOOKUP(DY35,Menu!$A$3:$L$57,10,FALSE)*EA35,VLOOKUP(DY35,Menu!$A$3:$L$57,12,FALSE)*EA35)))</f>
        <v>0</v>
      </c>
      <c r="EC35" s="19">
        <f>-IF(ISBLANK(ED35),0,IF(ISERROR(VLOOKUP(ED35,MaKhuyenMai!$B$4:$H$5001,7,FALSE)),0,IF(AND(VLOOKUP(ED35,MaKhuyenMai!$B$4:$K$5001,8,FALSE)&lt;=$F$24,VLOOKUP(ED35,MaKhuyenMai!$B$4:$L$18,3,FALSE)="x",VLOOKUP(ED35,MaKhuyenMai!$B$4:$L$18,11,FALSE)="x"),VLOOKUP(ED35,MaKhuyenMai!$B$4:$H$5001,7,FALSE)*EB35,0)))</f>
        <v>0</v>
      </c>
      <c r="ED35" s="20"/>
      <c r="EE35" s="68"/>
      <c r="EF35" s="16"/>
      <c r="EG35" s="17">
        <v>31</v>
      </c>
      <c r="EH35" s="18"/>
      <c r="EI35" s="18"/>
      <c r="EJ35" s="18"/>
      <c r="EK35" s="19">
        <f>IF(ISBLANK(EH35),0,IF(ISERROR(VLOOKUP(EH35,Menu!$A$3:$L$5000,10,FALSE)),0,IF(EI35="M",VLOOKUP(EH35,Menu!$A$3:$L$57,10,FALSE)*EJ35,VLOOKUP(EH35,Menu!$A$3:$L$57,12,FALSE)*EJ35)))</f>
        <v>0</v>
      </c>
      <c r="EL35" s="19">
        <f>-IF(ISBLANK(EM35),0,IF(ISERROR(VLOOKUP(EM35,MaKhuyenMai!$B$4:$H$5001,7,FALSE)),0,IF(AND(VLOOKUP(EM35,MaKhuyenMai!$B$4:$K$5001,8,FALSE)&lt;=$F$24,VLOOKUP(EM35,MaKhuyenMai!$B$4:$L$18,3,FALSE)="x",VLOOKUP(EM35,MaKhuyenMai!$B$4:$L$18,11,FALSE)="x"),VLOOKUP(EM35,MaKhuyenMai!$B$4:$H$5001,7,FALSE)*EK35,0)))</f>
        <v>0</v>
      </c>
      <c r="EM35" s="20"/>
      <c r="EN35" s="68"/>
      <c r="EO35" s="16"/>
      <c r="EP35" s="17">
        <v>31</v>
      </c>
      <c r="EQ35" s="18"/>
      <c r="ER35" s="18"/>
      <c r="ES35" s="18"/>
      <c r="ET35" s="19">
        <f>IF(ISBLANK(EQ35),0,IF(ISERROR(VLOOKUP(EQ35,Menu!$A$3:$L$5000,10,FALSE)),0,IF(ER35="M",VLOOKUP(EQ35,Menu!$A$3:$L$57,10,FALSE)*ES35,VLOOKUP(EQ35,Menu!$A$3:$L$57,12,FALSE)*ES35)))</f>
        <v>0</v>
      </c>
      <c r="EU35" s="19">
        <f>-IF(ISBLANK(EV35),0,IF(ISERROR(VLOOKUP(EV35,MaKhuyenMai!$B$4:$H$5001,7,FALSE)),0,IF(AND(VLOOKUP(EV35,MaKhuyenMai!$B$4:$K$5001,8,FALSE)&lt;=$F$24,VLOOKUP(EV35,MaKhuyenMai!$B$4:$L$18,3,FALSE)="x",VLOOKUP(EV35,MaKhuyenMai!$B$4:$L$18,11,FALSE)="x"),VLOOKUP(EV35,MaKhuyenMai!$B$4:$H$5001,7,FALSE)*ET35,0)))</f>
        <v>0</v>
      </c>
      <c r="EV35" s="20"/>
      <c r="EW35" s="68"/>
      <c r="EX35" s="16"/>
      <c r="EY35" s="17">
        <v>31</v>
      </c>
      <c r="EZ35" s="18"/>
      <c r="FA35" s="18"/>
      <c r="FB35" s="18"/>
      <c r="FC35" s="19">
        <f>IF(ISBLANK(EZ35),0,IF(ISERROR(VLOOKUP(EZ35,Menu!$A$3:$L$5000,10,FALSE)),0,IF(FA35="M",VLOOKUP(EZ35,Menu!$A$3:$L$57,10,FALSE)*FB35,VLOOKUP(EZ35,Menu!$A$3:$L$57,12,FALSE)*FB35)))</f>
        <v>0</v>
      </c>
      <c r="FD35" s="19">
        <f>-IF(ISBLANK(FE35),0,IF(ISERROR(VLOOKUP(FE35,MaKhuyenMai!$B$4:$H$5001,7,FALSE)),0,IF(AND(VLOOKUP(FE35,MaKhuyenMai!$B$4:$K$5001,8,FALSE)&lt;=$F$24,VLOOKUP(FE35,MaKhuyenMai!$B$4:$L$18,3,FALSE)="x",VLOOKUP(FE35,MaKhuyenMai!$B$4:$L$18,11,FALSE)="x"),VLOOKUP(FE35,MaKhuyenMai!$B$4:$H$5001,7,FALSE)*FC35,0)))</f>
        <v>0</v>
      </c>
      <c r="FE35" s="20"/>
      <c r="FF35" s="68"/>
      <c r="FG35" s="3"/>
      <c r="FH35" s="17">
        <v>31</v>
      </c>
      <c r="FI35" s="18"/>
      <c r="FJ35" s="18"/>
      <c r="FK35" s="18"/>
      <c r="FL35" s="19">
        <f>IF(ISBLANK(FI35),0,IF(ISERROR(VLOOKUP(FI35,Menu!$A$3:$L$5000,10,FALSE)),0,IF(FJ35="M",VLOOKUP(FI35,Menu!$A$3:$L$57,10,FALSE)*FK35,VLOOKUP(FI35,Menu!$A$3:$L$57,12,FALSE)*FK35)))</f>
        <v>0</v>
      </c>
      <c r="FM35" s="19">
        <f>-IF(ISBLANK(FN35),0,IF(ISERROR(VLOOKUP(FN35,MaKhuyenMai!$B$4:$H$5001,7,FALSE)),0,IF(AND(VLOOKUP(FN35,MaKhuyenMai!$B$4:$K$5001,8,FALSE)&lt;=$F$24,VLOOKUP(FN35,MaKhuyenMai!$B$4:$L$18,3,FALSE)="x",VLOOKUP(FN35,MaKhuyenMai!$B$4:$L$18,11,FALSE)="x"),VLOOKUP(FN35,MaKhuyenMai!$B$4:$H$5001,7,FALSE)*FL35,0)))</f>
        <v>0</v>
      </c>
      <c r="FN35" s="20"/>
      <c r="FO35" s="68"/>
      <c r="FP35" s="16"/>
      <c r="FQ35" s="17">
        <v>31</v>
      </c>
      <c r="FR35" s="18"/>
      <c r="FS35" s="18"/>
      <c r="FT35" s="18"/>
      <c r="FU35" s="19">
        <f>IF(ISBLANK(FR35),0,IF(ISERROR(VLOOKUP(FR35,Menu!$A$3:$L$5000,10,FALSE)),0,IF(FS35="M",VLOOKUP(FR35,Menu!$A$3:$L$57,10,FALSE)*FT35,VLOOKUP(FR35,Menu!$A$3:$L$57,12,FALSE)*FT35)))</f>
        <v>0</v>
      </c>
      <c r="FV35" s="19">
        <f>-IF(ISBLANK(FW35),0,IF(ISERROR(VLOOKUP(FW35,MaKhuyenMai!$B$4:$H$5001,7,FALSE)),0,IF(AND(VLOOKUP(FW35,MaKhuyenMai!$B$4:$K$5001,8,FALSE)&lt;=$F$24,VLOOKUP(FW35,MaKhuyenMai!$B$4:$L$18,3,FALSE)="x",VLOOKUP(FW35,MaKhuyenMai!$B$4:$L$18,11,FALSE)="x"),VLOOKUP(FW35,MaKhuyenMai!$B$4:$H$5001,7,FALSE)*FU35,0)))</f>
        <v>0</v>
      </c>
      <c r="FW35" s="20"/>
      <c r="FX35" s="68"/>
      <c r="FY35" s="16"/>
      <c r="FZ35" s="17">
        <v>31</v>
      </c>
      <c r="GA35" s="18"/>
      <c r="GB35" s="18"/>
      <c r="GC35" s="18"/>
      <c r="GD35" s="19">
        <f>IF(ISBLANK(GA35),0,IF(ISERROR(VLOOKUP(GA35,Menu!$A$3:$L$5000,10,FALSE)),0,IF(GB35="M",VLOOKUP(GA35,Menu!$A$3:$L$57,10,FALSE)*GC35,VLOOKUP(GA35,Menu!$A$3:$L$57,12,FALSE)*GC35)))</f>
        <v>0</v>
      </c>
      <c r="GE35" s="19">
        <f>-IF(ISBLANK(GF35),0,IF(ISERROR(VLOOKUP(GF35,MaKhuyenMai!$B$4:$H$5001,7,FALSE)),0,IF(AND(VLOOKUP(GF35,MaKhuyenMai!$B$4:$K$5001,8,FALSE)&lt;=$F$24,VLOOKUP(GF35,MaKhuyenMai!$B$4:$L$18,3,FALSE)="x",VLOOKUP(GF35,MaKhuyenMai!$B$4:$L$18,11,FALSE)="x"),VLOOKUP(GF35,MaKhuyenMai!$B$4:$H$5001,7,FALSE)*GD35,0)))</f>
        <v>0</v>
      </c>
      <c r="GF35" s="20"/>
      <c r="GG35" s="68"/>
      <c r="GH35" s="16"/>
      <c r="GI35" s="17">
        <v>31</v>
      </c>
      <c r="GJ35" s="18"/>
      <c r="GK35" s="18"/>
      <c r="GL35" s="18"/>
      <c r="GM35" s="19">
        <f>IF(ISBLANK(GJ35),0,IF(ISERROR(VLOOKUP(GJ35,Menu!$A$3:$L$5000,10,FALSE)),0,IF(GK35="M",VLOOKUP(GJ35,Menu!$A$3:$L$57,10,FALSE)*GL35,VLOOKUP(GJ35,Menu!$A$3:$L$57,12,FALSE)*GL35)))</f>
        <v>0</v>
      </c>
      <c r="GN35" s="19">
        <f>-IF(ISBLANK(GO35),0,IF(ISERROR(VLOOKUP(GO35,MaKhuyenMai!$B$4:$H$5001,7,FALSE)),0,IF(AND(VLOOKUP(GO35,MaKhuyenMai!$B$4:$K$5001,8,FALSE)&lt;=$F$24,VLOOKUP(GO35,MaKhuyenMai!$B$4:$L$18,3,FALSE)="x",VLOOKUP(GO35,MaKhuyenMai!$B$4:$L$18,11,FALSE)="x"),VLOOKUP(GO35,MaKhuyenMai!$B$4:$H$5001,7,FALSE)*GM35,0)))</f>
        <v>0</v>
      </c>
      <c r="GO35" s="20"/>
      <c r="GP35" s="68"/>
      <c r="GQ35" s="16"/>
      <c r="GR35" s="17">
        <v>31</v>
      </c>
      <c r="GS35" s="18"/>
      <c r="GT35" s="18"/>
      <c r="GU35" s="18"/>
      <c r="GV35" s="19">
        <f>IF(ISBLANK(GS35),0,IF(ISERROR(VLOOKUP(GS35,Menu!$A$3:$L$5000,10,FALSE)),0,IF(GT35="M",VLOOKUP(GS35,Menu!$A$3:$L$57,10,FALSE)*GU35,VLOOKUP(GS35,Menu!$A$3:$L$57,12,FALSE)*GU35)))</f>
        <v>0</v>
      </c>
      <c r="GW35" s="19">
        <f>-IF(ISBLANK(GX35),0,IF(ISERROR(VLOOKUP(GX35,MaKhuyenMai!$B$4:$H$5001,7,FALSE)),0,IF(AND(VLOOKUP(GX35,MaKhuyenMai!$B$4:$K$5001,8,FALSE)&lt;=$F$24,VLOOKUP(GX35,MaKhuyenMai!$B$4:$L$18,3,FALSE)="x",VLOOKUP(GX35,MaKhuyenMai!$B$4:$L$18,11,FALSE)="x"),VLOOKUP(GX35,MaKhuyenMai!$B$4:$H$5001,7,FALSE)*GV35,0)))</f>
        <v>0</v>
      </c>
      <c r="GX35" s="20"/>
      <c r="GY35" s="68"/>
      <c r="GZ35" s="16"/>
      <c r="HA35" s="17">
        <v>31</v>
      </c>
      <c r="HB35" s="18"/>
      <c r="HC35" s="18"/>
      <c r="HD35" s="18"/>
      <c r="HE35" s="19">
        <f>IF(ISBLANK(HB35),0,IF(ISERROR(VLOOKUP(HB35,Menu!$A$3:$L$5000,10,FALSE)),0,IF(HC35="M",VLOOKUP(HB35,Menu!$A$3:$L$57,10,FALSE)*HD35,VLOOKUP(HB35,Menu!$A$3:$L$57,12,FALSE)*HD35)))</f>
        <v>0</v>
      </c>
      <c r="HF35" s="19">
        <f>-IF(ISBLANK(HG35),0,IF(ISERROR(VLOOKUP(HG35,MaKhuyenMai!$B$4:$H$5001,7,FALSE)),0,IF(AND(VLOOKUP(HG35,MaKhuyenMai!$B$4:$K$5001,8,FALSE)&lt;=$F$24,VLOOKUP(HG35,MaKhuyenMai!$B$4:$L$18,3,FALSE)="x",VLOOKUP(HG35,MaKhuyenMai!$B$4:$L$18,11,FALSE)="x"),VLOOKUP(HG35,MaKhuyenMai!$B$4:$H$5001,7,FALSE)*HE35,0)))</f>
        <v>0</v>
      </c>
      <c r="HG35" s="20"/>
      <c r="HH35" s="68"/>
      <c r="HI35" s="16"/>
      <c r="HJ35" s="17">
        <v>31</v>
      </c>
      <c r="HK35" s="18"/>
      <c r="HL35" s="18"/>
      <c r="HM35" s="18"/>
      <c r="HN35" s="19">
        <f>IF(ISBLANK(HK35),0,IF(ISERROR(VLOOKUP(HK35,Menu!$A$3:$L$5000,10,FALSE)),0,IF(HL35="M",VLOOKUP(HK35,Menu!$A$3:$L$57,10,FALSE)*HM35,VLOOKUP(HK35,Menu!$A$3:$L$57,12,FALSE)*HM35)))</f>
        <v>0</v>
      </c>
      <c r="HO35" s="19">
        <f>-IF(ISBLANK(HP35),0,IF(ISERROR(VLOOKUP(HP35,MaKhuyenMai!$B$4:$H$5001,7,FALSE)),0,IF(AND(VLOOKUP(HP35,MaKhuyenMai!$B$4:$K$5001,8,FALSE)&lt;=$F$24,VLOOKUP(HP35,MaKhuyenMai!$B$4:$L$18,3,FALSE)="x",VLOOKUP(HP35,MaKhuyenMai!$B$4:$L$18,11,FALSE)="x"),VLOOKUP(HP35,MaKhuyenMai!$B$4:$H$5001,7,FALSE)*HN35,0)))</f>
        <v>0</v>
      </c>
      <c r="HP35" s="20"/>
      <c r="HQ35" s="68"/>
      <c r="HR35" s="16"/>
      <c r="HS35" s="17">
        <v>31</v>
      </c>
      <c r="HT35" s="18"/>
      <c r="HU35" s="18"/>
      <c r="HV35" s="18"/>
      <c r="HW35" s="19">
        <f>IF(ISBLANK(HT35),0,IF(ISERROR(VLOOKUP(HT35,Menu!$A$3:$L$5000,10,FALSE)),0,IF(HU35="M",VLOOKUP(HT35,Menu!$A$3:$L$57,10,FALSE)*HV35,VLOOKUP(HT35,Menu!$A$3:$L$57,12,FALSE)*HV35)))</f>
        <v>0</v>
      </c>
      <c r="HX35" s="19">
        <f>-IF(ISBLANK(HY35),0,IF(ISERROR(VLOOKUP(HY35,MaKhuyenMai!$B$4:$H$5001,7,FALSE)),0,IF(AND(VLOOKUP(HY35,MaKhuyenMai!$B$4:$K$5001,8,FALSE)&lt;=$F$24,VLOOKUP(HY35,MaKhuyenMai!$B$4:$L$18,3,FALSE)="x",VLOOKUP(HY35,MaKhuyenMai!$B$4:$L$18,11,FALSE)="x"),VLOOKUP(HY35,MaKhuyenMai!$B$4:$H$5001,7,FALSE)*HW35,0)))</f>
        <v>0</v>
      </c>
      <c r="HY35" s="20"/>
      <c r="HZ35" s="68"/>
      <c r="IA35" s="16"/>
      <c r="IB35" s="17">
        <v>31</v>
      </c>
      <c r="IC35" s="18"/>
      <c r="ID35" s="18"/>
      <c r="IE35" s="18"/>
      <c r="IF35" s="19">
        <f>IF(ISBLANK(IC35),0,IF(ISERROR(VLOOKUP(IC35,Menu!$A$3:$L$5000,10,FALSE)),0,IF(ID35="M",VLOOKUP(IC35,Menu!$A$3:$L$57,10,FALSE)*IE35,VLOOKUP(IC35,Menu!$A$3:$L$57,12,FALSE)*IE35)))</f>
        <v>0</v>
      </c>
      <c r="IG35" s="19">
        <f>-IF(ISBLANK(IH35),0,IF(ISERROR(VLOOKUP(IH35,MaKhuyenMai!$B$4:$H$5001,7,FALSE)),0,IF(AND(VLOOKUP(IH35,MaKhuyenMai!$B$4:$K$5001,8,FALSE)&lt;=$F$24,VLOOKUP(IH35,MaKhuyenMai!$B$4:$L$18,3,FALSE)="x",VLOOKUP(IH35,MaKhuyenMai!$B$4:$L$18,11,FALSE)="x"),VLOOKUP(IH35,MaKhuyenMai!$B$4:$H$5001,7,FALSE)*IF35,0)))</f>
        <v>0</v>
      </c>
      <c r="IH35" s="20"/>
      <c r="II35" s="68"/>
      <c r="IJ35" s="16"/>
      <c r="IK35" s="17">
        <v>31</v>
      </c>
      <c r="IL35" s="18"/>
      <c r="IM35" s="18"/>
      <c r="IN35" s="18"/>
      <c r="IO35" s="19">
        <f>IF(ISBLANK(IL35),0,IF(ISERROR(VLOOKUP(IL35,Menu!$A$3:$L$5000,10,FALSE)),0,IF(IM35="M",VLOOKUP(IL35,Menu!$A$3:$L$57,10,FALSE)*IN35,VLOOKUP(IL35,Menu!$A$3:$L$57,12,FALSE)*IN35)))</f>
        <v>0</v>
      </c>
      <c r="IP35" s="19">
        <f>-IF(ISBLANK(IQ35),0,IF(ISERROR(VLOOKUP(IQ35,MaKhuyenMai!$B$4:$H$5001,7,FALSE)),0,IF(AND(VLOOKUP(IQ35,MaKhuyenMai!$B$4:$K$5001,8,FALSE)&lt;=$F$24,VLOOKUP(IQ35,MaKhuyenMai!$B$4:$L$18,3,FALSE)="x",VLOOKUP(IQ35,MaKhuyenMai!$B$4:$L$18,11,FALSE)="x"),VLOOKUP(IQ35,MaKhuyenMai!$B$4:$H$5001,7,FALSE)*IO35,0)))</f>
        <v>0</v>
      </c>
      <c r="IQ35" s="20"/>
      <c r="IR35" s="68"/>
      <c r="IS35" s="16"/>
      <c r="IT35" s="17">
        <v>31</v>
      </c>
      <c r="IU35" s="18"/>
      <c r="IV35" s="18"/>
    </row>
    <row r="36" spans="1:256">
      <c r="A36" s="16"/>
      <c r="B36" s="16">
        <v>32</v>
      </c>
      <c r="C36" s="18"/>
      <c r="D36" s="18"/>
      <c r="E36" s="18"/>
      <c r="F36" s="19">
        <f>IF(ISBLANK(C36),0,IF(ISERROR(VLOOKUP(C36,Menu!$A$3:$L$5000,10,FALSE)),0,IF(D36="M",VLOOKUP(C36,Menu!$A$3:$L$57,10,FALSE)*E36,VLOOKUP(C36,Menu!$A$3:$L$57,12,FALSE)*E36)))</f>
        <v>0</v>
      </c>
      <c r="G36" s="19">
        <f>-IF(ISBLANK(H36),0,IF(ISERROR(VLOOKUP(H36,MaKhuyenMai!$B$4:$H$5001,7,FALSE)),0,IF(AND(VLOOKUP(H36,MaKhuyenMai!$B$4:$K$5001,8,FALSE)&lt;=$F$24,VLOOKUP(H36,MaKhuyenMai!$B$4:$L$18,3,FALSE)="x",VLOOKUP(H36,MaKhuyenMai!$B$4:$L$18,11,FALSE)="x"),VLOOKUP(H36,MaKhuyenMai!$B$4:$H$5001,7,FALSE)*F36,0)))</f>
        <v>0</v>
      </c>
      <c r="H36" s="20"/>
      <c r="I36" s="68"/>
      <c r="J36" s="16"/>
      <c r="K36" s="16">
        <v>32</v>
      </c>
      <c r="L36" s="18"/>
      <c r="M36" s="18"/>
      <c r="N36" s="18"/>
      <c r="O36" s="19">
        <f>IF(ISBLANK(L36),0,IF(ISERROR(VLOOKUP(L36,Menu!$A$3:$L$5000,10,FALSE)),0,IF(M36="M",VLOOKUP(L36,Menu!$A$3:$L$57,10,FALSE)*N36,VLOOKUP(L36,Menu!$A$3:$L$57,12,FALSE)*N36)))</f>
        <v>0</v>
      </c>
      <c r="P36" s="19">
        <f>-IF(ISBLANK(Q36),0,IF(ISERROR(VLOOKUP(Q36,MaKhuyenMai!$B$4:$H$5001,7,FALSE)),0,IF(AND(VLOOKUP(Q36,MaKhuyenMai!$B$4:$K$5001,8,FALSE)&lt;=$F$24,VLOOKUP(Q36,MaKhuyenMai!$B$4:$L$18,3,FALSE)="x",VLOOKUP(Q36,MaKhuyenMai!$B$4:$L$18,11,FALSE)="x"),VLOOKUP(Q36,MaKhuyenMai!$B$4:$H$5001,7,FALSE)*O36,0)))</f>
        <v>0</v>
      </c>
      <c r="Q36" s="20"/>
      <c r="R36" s="68"/>
      <c r="S36" s="16"/>
      <c r="T36" s="16">
        <v>32</v>
      </c>
      <c r="U36" s="18"/>
      <c r="V36" s="18"/>
      <c r="W36" s="18"/>
      <c r="X36" s="19">
        <f>IF(ISBLANK(U36),0,IF(ISERROR(VLOOKUP(U36,Menu!$A$3:$L$5000,10,FALSE)),0,IF(V36="M",VLOOKUP(U36,Menu!$A$3:$L$57,10,FALSE)*W36,VLOOKUP(U36,Menu!$A$3:$L$57,12,FALSE)*W36)))</f>
        <v>0</v>
      </c>
      <c r="Y36" s="19">
        <f>-IF(ISBLANK(Z36),0,IF(ISERROR(VLOOKUP(Z36,MaKhuyenMai!$B$4:$H$5001,7,FALSE)),0,IF(AND(VLOOKUP(Z36,MaKhuyenMai!$B$4:$K$5001,8,FALSE)&lt;=$F$24,VLOOKUP(Z36,MaKhuyenMai!$B$4:$L$18,3,FALSE)="x",VLOOKUP(Z36,MaKhuyenMai!$B$4:$L$18,11,FALSE)="x"),VLOOKUP(Z36,MaKhuyenMai!$B$4:$H$5001,7,FALSE)*X36,0)))</f>
        <v>0</v>
      </c>
      <c r="Z36" s="20"/>
      <c r="AA36" s="68"/>
      <c r="AC36" s="16">
        <v>32</v>
      </c>
      <c r="AD36" s="18"/>
      <c r="AE36" s="18"/>
      <c r="AF36" s="18"/>
      <c r="AG36" s="19">
        <f>IF(ISBLANK(AD36),0,IF(ISERROR(VLOOKUP(AD36,Menu!$A$3:$L$5000,10,FALSE)),0,IF(AE36="M",VLOOKUP(AD36,Menu!$A$3:$L$57,10,FALSE)*AF36,VLOOKUP(AD36,Menu!$A$3:$L$57,12,FALSE)*AF36)))</f>
        <v>0</v>
      </c>
      <c r="AH36" s="19">
        <f>-IF(ISBLANK(AI36),0,IF(ISERROR(VLOOKUP(AI36,MaKhuyenMai!$B$4:$H$5001,7,FALSE)),0,IF(AND(VLOOKUP(AI36,MaKhuyenMai!$B$4:$K$5001,8,FALSE)&lt;=$F$24,VLOOKUP(AI36,MaKhuyenMai!$B$4:$L$18,3,FALSE)="x",VLOOKUP(AI36,MaKhuyenMai!$B$4:$L$18,11,FALSE)="x"),VLOOKUP(AI36,MaKhuyenMai!$B$4:$H$5001,7,FALSE)*AG36,0)))</f>
        <v>0</v>
      </c>
      <c r="AI36" s="20"/>
      <c r="AJ36" s="68"/>
      <c r="AK36" s="16"/>
      <c r="AL36" s="16">
        <v>32</v>
      </c>
      <c r="AM36" s="18"/>
      <c r="AN36" s="18"/>
      <c r="AO36" s="18"/>
      <c r="AP36" s="19">
        <f>IF(ISBLANK(AM36),0,IF(ISERROR(VLOOKUP(AM36,Menu!$A$3:$L$5000,10,FALSE)),0,IF(AN36="M",VLOOKUP(AM36,Menu!$A$3:$L$57,10,FALSE)*AO36,VLOOKUP(AM36,Menu!$A$3:$L$57,12,FALSE)*AO36)))</f>
        <v>0</v>
      </c>
      <c r="AQ36" s="19">
        <f>-IF(ISBLANK(AR36),0,IF(ISERROR(VLOOKUP(AR36,MaKhuyenMai!$B$4:$H$5001,7,FALSE)),0,IF(AND(VLOOKUP(AR36,MaKhuyenMai!$B$4:$K$5001,8,FALSE)&lt;=$F$24,VLOOKUP(AR36,MaKhuyenMai!$B$4:$L$18,3,FALSE)="x",VLOOKUP(AR36,MaKhuyenMai!$B$4:$L$18,11,FALSE)="x"),VLOOKUP(AR36,MaKhuyenMai!$B$4:$H$5001,7,FALSE)*AP36,0)))</f>
        <v>0</v>
      </c>
      <c r="AR36" s="20"/>
      <c r="AS36" s="68"/>
      <c r="AT36" s="16"/>
      <c r="AU36" s="16">
        <v>32</v>
      </c>
      <c r="AV36" s="18"/>
      <c r="AW36" s="18"/>
      <c r="AX36" s="18"/>
      <c r="AY36" s="19">
        <f>IF(ISBLANK(AV36),0,IF(ISERROR(VLOOKUP(AV36,Menu!$A$3:$L$5000,10,FALSE)),0,IF(AW36="M",VLOOKUP(AV36,Menu!$A$3:$L$57,10,FALSE)*AX36,VLOOKUP(AV36,Menu!$A$3:$L$57,12,FALSE)*AX36)))</f>
        <v>0</v>
      </c>
      <c r="AZ36" s="19">
        <f>-IF(ISBLANK(BA36),0,IF(ISERROR(VLOOKUP(BA36,MaKhuyenMai!$B$4:$H$5001,7,FALSE)),0,IF(AND(VLOOKUP(BA36,MaKhuyenMai!$B$4:$K$5001,8,FALSE)&lt;=$F$24,VLOOKUP(BA36,MaKhuyenMai!$B$4:$L$18,3,FALSE)="x",VLOOKUP(BA36,MaKhuyenMai!$B$4:$L$18,11,FALSE)="x"),VLOOKUP(BA36,MaKhuyenMai!$B$4:$H$5001,7,FALSE)*AY36,0)))</f>
        <v>0</v>
      </c>
      <c r="BA36" s="20"/>
      <c r="BB36" s="68"/>
      <c r="BC36" s="16"/>
      <c r="BD36" s="16">
        <v>32</v>
      </c>
      <c r="BE36" s="18"/>
      <c r="BF36" s="18"/>
      <c r="BG36" s="18"/>
      <c r="BH36" s="19">
        <f>IF(ISBLANK(BE36),0,IF(ISERROR(VLOOKUP(BE36,Menu!$A$3:$L$5000,10,FALSE)),0,IF(BF36="M",VLOOKUP(BE36,Menu!$A$3:$L$57,10,FALSE)*BG36,VLOOKUP(BE36,Menu!$A$3:$L$57,12,FALSE)*BG36)))</f>
        <v>0</v>
      </c>
      <c r="BI36" s="19">
        <f>-IF(ISBLANK(BJ36),0,IF(ISERROR(VLOOKUP(BJ36,MaKhuyenMai!$B$4:$H$5001,7,FALSE)),0,IF(AND(VLOOKUP(BJ36,MaKhuyenMai!$B$4:$K$5001,8,FALSE)&lt;=$F$24,VLOOKUP(BJ36,MaKhuyenMai!$B$4:$L$18,3,FALSE)="x",VLOOKUP(BJ36,MaKhuyenMai!$B$4:$L$18,11,FALSE)="x"),VLOOKUP(BJ36,MaKhuyenMai!$B$4:$H$5001,7,FALSE)*BH36,0)))</f>
        <v>0</v>
      </c>
      <c r="BJ36" s="20"/>
      <c r="BK36" s="68"/>
      <c r="BL36" s="16"/>
      <c r="BM36" s="16">
        <v>32</v>
      </c>
      <c r="BN36" s="18"/>
      <c r="BO36" s="18"/>
      <c r="BP36" s="18"/>
      <c r="BQ36" s="19">
        <f>IF(ISBLANK(BN36),0,IF(ISERROR(VLOOKUP(BN36,Menu!$A$3:$L$5000,10,FALSE)),0,IF(BO36="M",VLOOKUP(BN36,Menu!$A$3:$L$57,10,FALSE)*BP36,VLOOKUP(BN36,Menu!$A$3:$L$57,12,FALSE)*BP36)))</f>
        <v>0</v>
      </c>
      <c r="BR36" s="19">
        <f>-IF(ISBLANK(BS36),0,IF(ISERROR(VLOOKUP(BS36,MaKhuyenMai!$B$4:$H$5001,7,FALSE)),0,IF(AND(VLOOKUP(BS36,MaKhuyenMai!$B$4:$K$5001,8,FALSE)&lt;=$F$24,VLOOKUP(BS36,MaKhuyenMai!$B$4:$L$18,3,FALSE)="x",VLOOKUP(BS36,MaKhuyenMai!$B$4:$L$18,11,FALSE)="x"),VLOOKUP(BS36,MaKhuyenMai!$B$4:$H$5001,7,FALSE)*BQ36,0)))</f>
        <v>0</v>
      </c>
      <c r="BS36" s="20"/>
      <c r="BT36" s="68"/>
      <c r="BU36" s="16"/>
      <c r="BV36" s="16">
        <v>32</v>
      </c>
      <c r="BW36" s="18"/>
      <c r="BX36" s="18"/>
      <c r="BY36" s="18"/>
      <c r="BZ36" s="19">
        <f>IF(ISBLANK(BW36),0,IF(ISERROR(VLOOKUP(BW36,Menu!$A$3:$L$5000,10,FALSE)),0,IF(BX36="M",VLOOKUP(BW36,Menu!$A$3:$L$57,10,FALSE)*BY36,VLOOKUP(BW36,Menu!$A$3:$L$57,12,FALSE)*BY36)))</f>
        <v>0</v>
      </c>
      <c r="CA36" s="19">
        <f>-IF(ISBLANK(CB36),0,IF(ISERROR(VLOOKUP(CB36,MaKhuyenMai!$B$4:$H$5001,7,FALSE)),0,IF(AND(VLOOKUP(CB36,MaKhuyenMai!$B$4:$K$5001,8,FALSE)&lt;=$F$24,VLOOKUP(CB36,MaKhuyenMai!$B$4:$L$18,3,FALSE)="x",VLOOKUP(CB36,MaKhuyenMai!$B$4:$L$18,11,FALSE)="x"),VLOOKUP(CB36,MaKhuyenMai!$B$4:$H$5001,7,FALSE)*BZ36,0)))</f>
        <v>0</v>
      </c>
      <c r="CB36" s="20"/>
      <c r="CC36" s="68"/>
      <c r="CD36" s="16"/>
      <c r="CE36" s="16">
        <v>32</v>
      </c>
      <c r="CF36" s="18"/>
      <c r="CG36" s="18"/>
      <c r="CH36" s="18"/>
      <c r="CI36" s="19">
        <f>IF(ISBLANK(CF36),0,IF(ISERROR(VLOOKUP(CF36,Menu!$A$3:$L$5000,10,FALSE)),0,IF(CG36="M",VLOOKUP(CF36,Menu!$A$3:$L$57,10,FALSE)*CH36,VLOOKUP(CF36,Menu!$A$3:$L$57,12,FALSE)*CH36)))</f>
        <v>0</v>
      </c>
      <c r="CJ36" s="19">
        <f>-IF(ISBLANK(CK36),0,IF(ISERROR(VLOOKUP(CK36,MaKhuyenMai!$B$4:$H$5001,7,FALSE)),0,IF(AND(VLOOKUP(CK36,MaKhuyenMai!$B$4:$K$5001,8,FALSE)&lt;=$F$24,VLOOKUP(CK36,MaKhuyenMai!$B$4:$L$18,3,FALSE)="x",VLOOKUP(CK36,MaKhuyenMai!$B$4:$L$18,11,FALSE)="x"),VLOOKUP(CK36,MaKhuyenMai!$B$4:$H$5001,7,FALSE)*CI36,0)))</f>
        <v>0</v>
      </c>
      <c r="CK36" s="20"/>
      <c r="CL36" s="68"/>
      <c r="CM36" s="16"/>
      <c r="CN36" s="16">
        <v>32</v>
      </c>
      <c r="CO36" s="18"/>
      <c r="CP36" s="18"/>
      <c r="CQ36" s="18"/>
      <c r="CR36" s="19">
        <f>IF(ISBLANK(CO36),0,IF(ISERROR(VLOOKUP(CO36,Menu!$A$3:$L$5000,10,FALSE)),0,IF(CP36="M",VLOOKUP(CO36,Menu!$A$3:$L$57,10,FALSE)*CQ36,VLOOKUP(CO36,Menu!$A$3:$L$57,12,FALSE)*CQ36)))</f>
        <v>0</v>
      </c>
      <c r="CS36" s="19">
        <f>-IF(ISBLANK(CT36),0,IF(ISERROR(VLOOKUP(CT36,MaKhuyenMai!$B$4:$H$5001,7,FALSE)),0,IF(AND(VLOOKUP(CT36,MaKhuyenMai!$B$4:$K$5001,8,FALSE)&lt;=$F$24,VLOOKUP(CT36,MaKhuyenMai!$B$4:$L$18,3,FALSE)="x",VLOOKUP(CT36,MaKhuyenMai!$B$4:$L$18,11,FALSE)="x"),VLOOKUP(CT36,MaKhuyenMai!$B$4:$H$5001,7,FALSE)*CR36,0)))</f>
        <v>0</v>
      </c>
      <c r="CT36" s="20"/>
      <c r="CU36" s="68"/>
      <c r="CV36" s="16"/>
      <c r="CW36" s="16">
        <v>32</v>
      </c>
      <c r="CX36" s="18"/>
      <c r="CY36" s="18"/>
      <c r="CZ36" s="18"/>
      <c r="DA36" s="19">
        <f>IF(ISBLANK(CX36),0,IF(ISERROR(VLOOKUP(CX36,Menu!$A$3:$L$5000,10,FALSE)),0,IF(CY36="M",VLOOKUP(CX36,Menu!$A$3:$L$57,10,FALSE)*CZ36,VLOOKUP(CX36,Menu!$A$3:$L$57,12,FALSE)*CZ36)))</f>
        <v>0</v>
      </c>
      <c r="DB36" s="19">
        <f>-IF(ISBLANK(DC36),0,IF(ISERROR(VLOOKUP(DC36,MaKhuyenMai!$B$4:$H$5001,7,FALSE)),0,IF(AND(VLOOKUP(DC36,MaKhuyenMai!$B$4:$K$5001,8,FALSE)&lt;=$F$24,VLOOKUP(DC36,MaKhuyenMai!$B$4:$L$18,3,FALSE)="x",VLOOKUP(DC36,MaKhuyenMai!$B$4:$L$18,11,FALSE)="x"),VLOOKUP(DC36,MaKhuyenMai!$B$4:$H$5001,7,FALSE)*DA36,0)))</f>
        <v>0</v>
      </c>
      <c r="DC36" s="20"/>
      <c r="DD36" s="68"/>
      <c r="DE36" s="16"/>
      <c r="DF36" s="16">
        <v>32</v>
      </c>
      <c r="DG36" s="18"/>
      <c r="DH36" s="18"/>
      <c r="DI36" s="18"/>
      <c r="DJ36" s="19">
        <f>IF(ISBLANK(DG36),0,IF(ISERROR(VLOOKUP(DG36,Menu!$A$3:$L$5000,10,FALSE)),0,IF(DH36="M",VLOOKUP(DG36,Menu!$A$3:$L$57,10,FALSE)*DI36,VLOOKUP(DG36,Menu!$A$3:$L$57,12,FALSE)*DI36)))</f>
        <v>0</v>
      </c>
      <c r="DK36" s="19">
        <f>-IF(ISBLANK(DL36),0,IF(ISERROR(VLOOKUP(DL36,MaKhuyenMai!$B$4:$H$5001,7,FALSE)),0,IF(AND(VLOOKUP(DL36,MaKhuyenMai!$B$4:$K$5001,8,FALSE)&lt;=$F$24,VLOOKUP(DL36,MaKhuyenMai!$B$4:$L$18,3,FALSE)="x",VLOOKUP(DL36,MaKhuyenMai!$B$4:$L$18,11,FALSE)="x"),VLOOKUP(DL36,MaKhuyenMai!$B$4:$H$5001,7,FALSE)*DJ36,0)))</f>
        <v>0</v>
      </c>
      <c r="DL36" s="20"/>
      <c r="DM36" s="68"/>
      <c r="DN36" s="16"/>
      <c r="DO36" s="16">
        <v>32</v>
      </c>
      <c r="DP36" s="18"/>
      <c r="DQ36" s="18"/>
      <c r="DR36" s="18"/>
      <c r="DS36" s="19">
        <f>IF(ISBLANK(DP36),0,IF(ISERROR(VLOOKUP(DP36,Menu!$A$3:$L$5000,10,FALSE)),0,IF(DQ36="M",VLOOKUP(DP36,Menu!$A$3:$L$57,10,FALSE)*DR36,VLOOKUP(DP36,Menu!$A$3:$L$57,12,FALSE)*DR36)))</f>
        <v>0</v>
      </c>
      <c r="DT36" s="19">
        <f>-IF(ISBLANK(DU36),0,IF(ISERROR(VLOOKUP(DU36,MaKhuyenMai!$B$4:$H$5001,7,FALSE)),0,IF(AND(VLOOKUP(DU36,MaKhuyenMai!$B$4:$K$5001,8,FALSE)&lt;=$F$24,VLOOKUP(DU36,MaKhuyenMai!$B$4:$L$18,3,FALSE)="x",VLOOKUP(DU36,MaKhuyenMai!$B$4:$L$18,11,FALSE)="x"),VLOOKUP(DU36,MaKhuyenMai!$B$4:$H$5001,7,FALSE)*DS36,0)))</f>
        <v>0</v>
      </c>
      <c r="DU36" s="20"/>
      <c r="DV36" s="68"/>
      <c r="DW36" s="16"/>
      <c r="DX36" s="16">
        <v>32</v>
      </c>
      <c r="DY36" s="18"/>
      <c r="DZ36" s="18"/>
      <c r="EA36" s="18"/>
      <c r="EB36" s="19">
        <f>IF(ISBLANK(DY36),0,IF(ISERROR(VLOOKUP(DY36,Menu!$A$3:$L$5000,10,FALSE)),0,IF(DZ36="M",VLOOKUP(DY36,Menu!$A$3:$L$57,10,FALSE)*EA36,VLOOKUP(DY36,Menu!$A$3:$L$57,12,FALSE)*EA36)))</f>
        <v>0</v>
      </c>
      <c r="EC36" s="19">
        <f>-IF(ISBLANK(ED36),0,IF(ISERROR(VLOOKUP(ED36,MaKhuyenMai!$B$4:$H$5001,7,FALSE)),0,IF(AND(VLOOKUP(ED36,MaKhuyenMai!$B$4:$K$5001,8,FALSE)&lt;=$F$24,VLOOKUP(ED36,MaKhuyenMai!$B$4:$L$18,3,FALSE)="x",VLOOKUP(ED36,MaKhuyenMai!$B$4:$L$18,11,FALSE)="x"),VLOOKUP(ED36,MaKhuyenMai!$B$4:$H$5001,7,FALSE)*EB36,0)))</f>
        <v>0</v>
      </c>
      <c r="ED36" s="20"/>
      <c r="EE36" s="68"/>
      <c r="EF36" s="16"/>
      <c r="EG36" s="16">
        <v>32</v>
      </c>
      <c r="EH36" s="18"/>
      <c r="EI36" s="18"/>
      <c r="EJ36" s="18"/>
      <c r="EK36" s="19">
        <f>IF(ISBLANK(EH36),0,IF(ISERROR(VLOOKUP(EH36,Menu!$A$3:$L$5000,10,FALSE)),0,IF(EI36="M",VLOOKUP(EH36,Menu!$A$3:$L$57,10,FALSE)*EJ36,VLOOKUP(EH36,Menu!$A$3:$L$57,12,FALSE)*EJ36)))</f>
        <v>0</v>
      </c>
      <c r="EL36" s="19">
        <f>-IF(ISBLANK(EM36),0,IF(ISERROR(VLOOKUP(EM36,MaKhuyenMai!$B$4:$H$5001,7,FALSE)),0,IF(AND(VLOOKUP(EM36,MaKhuyenMai!$B$4:$K$5001,8,FALSE)&lt;=$F$24,VLOOKUP(EM36,MaKhuyenMai!$B$4:$L$18,3,FALSE)="x",VLOOKUP(EM36,MaKhuyenMai!$B$4:$L$18,11,FALSE)="x"),VLOOKUP(EM36,MaKhuyenMai!$B$4:$H$5001,7,FALSE)*EK36,0)))</f>
        <v>0</v>
      </c>
      <c r="EM36" s="20"/>
      <c r="EN36" s="68"/>
      <c r="EO36" s="16"/>
      <c r="EP36" s="16">
        <v>32</v>
      </c>
      <c r="EQ36" s="18"/>
      <c r="ER36" s="18"/>
      <c r="ES36" s="18"/>
      <c r="ET36" s="19">
        <f>IF(ISBLANK(EQ36),0,IF(ISERROR(VLOOKUP(EQ36,Menu!$A$3:$L$5000,10,FALSE)),0,IF(ER36="M",VLOOKUP(EQ36,Menu!$A$3:$L$57,10,FALSE)*ES36,VLOOKUP(EQ36,Menu!$A$3:$L$57,12,FALSE)*ES36)))</f>
        <v>0</v>
      </c>
      <c r="EU36" s="19">
        <f>-IF(ISBLANK(EV36),0,IF(ISERROR(VLOOKUP(EV36,MaKhuyenMai!$B$4:$H$5001,7,FALSE)),0,IF(AND(VLOOKUP(EV36,MaKhuyenMai!$B$4:$K$5001,8,FALSE)&lt;=$F$24,VLOOKUP(EV36,MaKhuyenMai!$B$4:$L$18,3,FALSE)="x",VLOOKUP(EV36,MaKhuyenMai!$B$4:$L$18,11,FALSE)="x"),VLOOKUP(EV36,MaKhuyenMai!$B$4:$H$5001,7,FALSE)*ET36,0)))</f>
        <v>0</v>
      </c>
      <c r="EV36" s="20"/>
      <c r="EW36" s="68"/>
      <c r="EX36" s="16"/>
      <c r="EY36" s="16">
        <v>32</v>
      </c>
      <c r="EZ36" s="18"/>
      <c r="FA36" s="18"/>
      <c r="FB36" s="18"/>
      <c r="FC36" s="19">
        <f>IF(ISBLANK(EZ36),0,IF(ISERROR(VLOOKUP(EZ36,Menu!$A$3:$L$5000,10,FALSE)),0,IF(FA36="M",VLOOKUP(EZ36,Menu!$A$3:$L$57,10,FALSE)*FB36,VLOOKUP(EZ36,Menu!$A$3:$L$57,12,FALSE)*FB36)))</f>
        <v>0</v>
      </c>
      <c r="FD36" s="19">
        <f>-IF(ISBLANK(FE36),0,IF(ISERROR(VLOOKUP(FE36,MaKhuyenMai!$B$4:$H$5001,7,FALSE)),0,IF(AND(VLOOKUP(FE36,MaKhuyenMai!$B$4:$K$5001,8,FALSE)&lt;=$F$24,VLOOKUP(FE36,MaKhuyenMai!$B$4:$L$18,3,FALSE)="x",VLOOKUP(FE36,MaKhuyenMai!$B$4:$L$18,11,FALSE)="x"),VLOOKUP(FE36,MaKhuyenMai!$B$4:$H$5001,7,FALSE)*FC36,0)))</f>
        <v>0</v>
      </c>
      <c r="FE36" s="20"/>
      <c r="FF36" s="68"/>
      <c r="FG36" s="3"/>
      <c r="FH36" s="16">
        <v>32</v>
      </c>
      <c r="FI36" s="18"/>
      <c r="FJ36" s="18"/>
      <c r="FK36" s="18"/>
      <c r="FL36" s="19">
        <f>IF(ISBLANK(FI36),0,IF(ISERROR(VLOOKUP(FI36,Menu!$A$3:$L$5000,10,FALSE)),0,IF(FJ36="M",VLOOKUP(FI36,Menu!$A$3:$L$57,10,FALSE)*FK36,VLOOKUP(FI36,Menu!$A$3:$L$57,12,FALSE)*FK36)))</f>
        <v>0</v>
      </c>
      <c r="FM36" s="19">
        <f>-IF(ISBLANK(FN36),0,IF(ISERROR(VLOOKUP(FN36,MaKhuyenMai!$B$4:$H$5001,7,FALSE)),0,IF(AND(VLOOKUP(FN36,MaKhuyenMai!$B$4:$K$5001,8,FALSE)&lt;=$F$24,VLOOKUP(FN36,MaKhuyenMai!$B$4:$L$18,3,FALSE)="x",VLOOKUP(FN36,MaKhuyenMai!$B$4:$L$18,11,FALSE)="x"),VLOOKUP(FN36,MaKhuyenMai!$B$4:$H$5001,7,FALSE)*FL36,0)))</f>
        <v>0</v>
      </c>
      <c r="FN36" s="20"/>
      <c r="FO36" s="68"/>
      <c r="FP36" s="16"/>
      <c r="FQ36" s="16">
        <v>32</v>
      </c>
      <c r="FR36" s="18"/>
      <c r="FS36" s="18"/>
      <c r="FT36" s="18"/>
      <c r="FU36" s="19">
        <f>IF(ISBLANK(FR36),0,IF(ISERROR(VLOOKUP(FR36,Menu!$A$3:$L$5000,10,FALSE)),0,IF(FS36="M",VLOOKUP(FR36,Menu!$A$3:$L$57,10,FALSE)*FT36,VLOOKUP(FR36,Menu!$A$3:$L$57,12,FALSE)*FT36)))</f>
        <v>0</v>
      </c>
      <c r="FV36" s="19">
        <f>-IF(ISBLANK(FW36),0,IF(ISERROR(VLOOKUP(FW36,MaKhuyenMai!$B$4:$H$5001,7,FALSE)),0,IF(AND(VLOOKUP(FW36,MaKhuyenMai!$B$4:$K$5001,8,FALSE)&lt;=$F$24,VLOOKUP(FW36,MaKhuyenMai!$B$4:$L$18,3,FALSE)="x",VLOOKUP(FW36,MaKhuyenMai!$B$4:$L$18,11,FALSE)="x"),VLOOKUP(FW36,MaKhuyenMai!$B$4:$H$5001,7,FALSE)*FU36,0)))</f>
        <v>0</v>
      </c>
      <c r="FW36" s="20"/>
      <c r="FX36" s="68"/>
      <c r="FY36" s="16"/>
      <c r="FZ36" s="16">
        <v>32</v>
      </c>
      <c r="GA36" s="18"/>
      <c r="GB36" s="18"/>
      <c r="GC36" s="18"/>
      <c r="GD36" s="19">
        <f>IF(ISBLANK(GA36),0,IF(ISERROR(VLOOKUP(GA36,Menu!$A$3:$L$5000,10,FALSE)),0,IF(GB36="M",VLOOKUP(GA36,Menu!$A$3:$L$57,10,FALSE)*GC36,VLOOKUP(GA36,Menu!$A$3:$L$57,12,FALSE)*GC36)))</f>
        <v>0</v>
      </c>
      <c r="GE36" s="19">
        <f>-IF(ISBLANK(GF36),0,IF(ISERROR(VLOOKUP(GF36,MaKhuyenMai!$B$4:$H$5001,7,FALSE)),0,IF(AND(VLOOKUP(GF36,MaKhuyenMai!$B$4:$K$5001,8,FALSE)&lt;=$F$24,VLOOKUP(GF36,MaKhuyenMai!$B$4:$L$18,3,FALSE)="x",VLOOKUP(GF36,MaKhuyenMai!$B$4:$L$18,11,FALSE)="x"),VLOOKUP(GF36,MaKhuyenMai!$B$4:$H$5001,7,FALSE)*GD36,0)))</f>
        <v>0</v>
      </c>
      <c r="GF36" s="20"/>
      <c r="GG36" s="68"/>
      <c r="GH36" s="16"/>
      <c r="GI36" s="16">
        <v>32</v>
      </c>
      <c r="GJ36" s="18"/>
      <c r="GK36" s="18"/>
      <c r="GL36" s="18"/>
      <c r="GM36" s="19">
        <f>IF(ISBLANK(GJ36),0,IF(ISERROR(VLOOKUP(GJ36,Menu!$A$3:$L$5000,10,FALSE)),0,IF(GK36="M",VLOOKUP(GJ36,Menu!$A$3:$L$57,10,FALSE)*GL36,VLOOKUP(GJ36,Menu!$A$3:$L$57,12,FALSE)*GL36)))</f>
        <v>0</v>
      </c>
      <c r="GN36" s="19">
        <f>-IF(ISBLANK(GO36),0,IF(ISERROR(VLOOKUP(GO36,MaKhuyenMai!$B$4:$H$5001,7,FALSE)),0,IF(AND(VLOOKUP(GO36,MaKhuyenMai!$B$4:$K$5001,8,FALSE)&lt;=$F$24,VLOOKUP(GO36,MaKhuyenMai!$B$4:$L$18,3,FALSE)="x",VLOOKUP(GO36,MaKhuyenMai!$B$4:$L$18,11,FALSE)="x"),VLOOKUP(GO36,MaKhuyenMai!$B$4:$H$5001,7,FALSE)*GM36,0)))</f>
        <v>0</v>
      </c>
      <c r="GO36" s="20"/>
      <c r="GP36" s="68"/>
      <c r="GQ36" s="16"/>
      <c r="GR36" s="16">
        <v>32</v>
      </c>
      <c r="GS36" s="18"/>
      <c r="GT36" s="18"/>
      <c r="GU36" s="18"/>
      <c r="GV36" s="19">
        <f>IF(ISBLANK(GS36),0,IF(ISERROR(VLOOKUP(GS36,Menu!$A$3:$L$5000,10,FALSE)),0,IF(GT36="M",VLOOKUP(GS36,Menu!$A$3:$L$57,10,FALSE)*GU36,VLOOKUP(GS36,Menu!$A$3:$L$57,12,FALSE)*GU36)))</f>
        <v>0</v>
      </c>
      <c r="GW36" s="19">
        <f>-IF(ISBLANK(GX36),0,IF(ISERROR(VLOOKUP(GX36,MaKhuyenMai!$B$4:$H$5001,7,FALSE)),0,IF(AND(VLOOKUP(GX36,MaKhuyenMai!$B$4:$K$5001,8,FALSE)&lt;=$F$24,VLOOKUP(GX36,MaKhuyenMai!$B$4:$L$18,3,FALSE)="x",VLOOKUP(GX36,MaKhuyenMai!$B$4:$L$18,11,FALSE)="x"),VLOOKUP(GX36,MaKhuyenMai!$B$4:$H$5001,7,FALSE)*GV36,0)))</f>
        <v>0</v>
      </c>
      <c r="GX36" s="20"/>
      <c r="GY36" s="68"/>
      <c r="GZ36" s="16"/>
      <c r="HA36" s="16">
        <v>32</v>
      </c>
      <c r="HB36" s="18"/>
      <c r="HC36" s="18"/>
      <c r="HD36" s="18"/>
      <c r="HE36" s="19">
        <f>IF(ISBLANK(HB36),0,IF(ISERROR(VLOOKUP(HB36,Menu!$A$3:$L$5000,10,FALSE)),0,IF(HC36="M",VLOOKUP(HB36,Menu!$A$3:$L$57,10,FALSE)*HD36,VLOOKUP(HB36,Menu!$A$3:$L$57,12,FALSE)*HD36)))</f>
        <v>0</v>
      </c>
      <c r="HF36" s="19">
        <f>-IF(ISBLANK(HG36),0,IF(ISERROR(VLOOKUP(HG36,MaKhuyenMai!$B$4:$H$5001,7,FALSE)),0,IF(AND(VLOOKUP(HG36,MaKhuyenMai!$B$4:$K$5001,8,FALSE)&lt;=$F$24,VLOOKUP(HG36,MaKhuyenMai!$B$4:$L$18,3,FALSE)="x",VLOOKUP(HG36,MaKhuyenMai!$B$4:$L$18,11,FALSE)="x"),VLOOKUP(HG36,MaKhuyenMai!$B$4:$H$5001,7,FALSE)*HE36,0)))</f>
        <v>0</v>
      </c>
      <c r="HG36" s="20"/>
      <c r="HH36" s="68"/>
      <c r="HI36" s="16"/>
      <c r="HJ36" s="16">
        <v>32</v>
      </c>
      <c r="HK36" s="18"/>
      <c r="HL36" s="18"/>
      <c r="HM36" s="18"/>
      <c r="HN36" s="19">
        <f>IF(ISBLANK(HK36),0,IF(ISERROR(VLOOKUP(HK36,Menu!$A$3:$L$5000,10,FALSE)),0,IF(HL36="M",VLOOKUP(HK36,Menu!$A$3:$L$57,10,FALSE)*HM36,VLOOKUP(HK36,Menu!$A$3:$L$57,12,FALSE)*HM36)))</f>
        <v>0</v>
      </c>
      <c r="HO36" s="19">
        <f>-IF(ISBLANK(HP36),0,IF(ISERROR(VLOOKUP(HP36,MaKhuyenMai!$B$4:$H$5001,7,FALSE)),0,IF(AND(VLOOKUP(HP36,MaKhuyenMai!$B$4:$K$5001,8,FALSE)&lt;=$F$24,VLOOKUP(HP36,MaKhuyenMai!$B$4:$L$18,3,FALSE)="x",VLOOKUP(HP36,MaKhuyenMai!$B$4:$L$18,11,FALSE)="x"),VLOOKUP(HP36,MaKhuyenMai!$B$4:$H$5001,7,FALSE)*HN36,0)))</f>
        <v>0</v>
      </c>
      <c r="HP36" s="20"/>
      <c r="HQ36" s="68"/>
      <c r="HR36" s="16"/>
      <c r="HS36" s="16">
        <v>32</v>
      </c>
      <c r="HT36" s="18"/>
      <c r="HU36" s="18"/>
      <c r="HV36" s="18"/>
      <c r="HW36" s="19">
        <f>IF(ISBLANK(HT36),0,IF(ISERROR(VLOOKUP(HT36,Menu!$A$3:$L$5000,10,FALSE)),0,IF(HU36="M",VLOOKUP(HT36,Menu!$A$3:$L$57,10,FALSE)*HV36,VLOOKUP(HT36,Menu!$A$3:$L$57,12,FALSE)*HV36)))</f>
        <v>0</v>
      </c>
      <c r="HX36" s="19">
        <f>-IF(ISBLANK(HY36),0,IF(ISERROR(VLOOKUP(HY36,MaKhuyenMai!$B$4:$H$5001,7,FALSE)),0,IF(AND(VLOOKUP(HY36,MaKhuyenMai!$B$4:$K$5001,8,FALSE)&lt;=$F$24,VLOOKUP(HY36,MaKhuyenMai!$B$4:$L$18,3,FALSE)="x",VLOOKUP(HY36,MaKhuyenMai!$B$4:$L$18,11,FALSE)="x"),VLOOKUP(HY36,MaKhuyenMai!$B$4:$H$5001,7,FALSE)*HW36,0)))</f>
        <v>0</v>
      </c>
      <c r="HY36" s="20"/>
      <c r="HZ36" s="68"/>
      <c r="IA36" s="16"/>
      <c r="IB36" s="16">
        <v>32</v>
      </c>
      <c r="IC36" s="18"/>
      <c r="ID36" s="18"/>
      <c r="IE36" s="18"/>
      <c r="IF36" s="19">
        <f>IF(ISBLANK(IC36),0,IF(ISERROR(VLOOKUP(IC36,Menu!$A$3:$L$5000,10,FALSE)),0,IF(ID36="M",VLOOKUP(IC36,Menu!$A$3:$L$57,10,FALSE)*IE36,VLOOKUP(IC36,Menu!$A$3:$L$57,12,FALSE)*IE36)))</f>
        <v>0</v>
      </c>
      <c r="IG36" s="19">
        <f>-IF(ISBLANK(IH36),0,IF(ISERROR(VLOOKUP(IH36,MaKhuyenMai!$B$4:$H$5001,7,FALSE)),0,IF(AND(VLOOKUP(IH36,MaKhuyenMai!$B$4:$K$5001,8,FALSE)&lt;=$F$24,VLOOKUP(IH36,MaKhuyenMai!$B$4:$L$18,3,FALSE)="x",VLOOKUP(IH36,MaKhuyenMai!$B$4:$L$18,11,FALSE)="x"),VLOOKUP(IH36,MaKhuyenMai!$B$4:$H$5001,7,FALSE)*IF36,0)))</f>
        <v>0</v>
      </c>
      <c r="IH36" s="20"/>
      <c r="II36" s="68"/>
      <c r="IJ36" s="16"/>
      <c r="IK36" s="16">
        <v>32</v>
      </c>
      <c r="IL36" s="18"/>
      <c r="IM36" s="18"/>
      <c r="IN36" s="18"/>
      <c r="IO36" s="19">
        <f>IF(ISBLANK(IL36),0,IF(ISERROR(VLOOKUP(IL36,Menu!$A$3:$L$5000,10,FALSE)),0,IF(IM36="M",VLOOKUP(IL36,Menu!$A$3:$L$57,10,FALSE)*IN36,VLOOKUP(IL36,Menu!$A$3:$L$57,12,FALSE)*IN36)))</f>
        <v>0</v>
      </c>
      <c r="IP36" s="19">
        <f>-IF(ISBLANK(IQ36),0,IF(ISERROR(VLOOKUP(IQ36,MaKhuyenMai!$B$4:$H$5001,7,FALSE)),0,IF(AND(VLOOKUP(IQ36,MaKhuyenMai!$B$4:$K$5001,8,FALSE)&lt;=$F$24,VLOOKUP(IQ36,MaKhuyenMai!$B$4:$L$18,3,FALSE)="x",VLOOKUP(IQ36,MaKhuyenMai!$B$4:$L$18,11,FALSE)="x"),VLOOKUP(IQ36,MaKhuyenMai!$B$4:$H$5001,7,FALSE)*IO36,0)))</f>
        <v>0</v>
      </c>
      <c r="IQ36" s="20"/>
      <c r="IR36" s="68"/>
      <c r="IS36" s="16"/>
      <c r="IT36" s="16">
        <v>32</v>
      </c>
      <c r="IU36" s="18"/>
      <c r="IV36" s="18"/>
    </row>
    <row r="37" spans="1:256">
      <c r="A37" s="16"/>
      <c r="B37" s="17">
        <v>33</v>
      </c>
      <c r="C37" s="18"/>
      <c r="D37" s="18"/>
      <c r="E37" s="18"/>
      <c r="F37" s="19">
        <f>IF(ISBLANK(C37),0,IF(ISERROR(VLOOKUP(C37,Menu!$A$3:$L$5000,10,FALSE)),0,IF(D37="M",VLOOKUP(C37,Menu!$A$3:$L$57,10,FALSE)*E37,VLOOKUP(C37,Menu!$A$3:$L$57,12,FALSE)*E37)))</f>
        <v>0</v>
      </c>
      <c r="G37" s="19">
        <f>-IF(ISBLANK(H37),0,IF(ISERROR(VLOOKUP(H37,MaKhuyenMai!$B$4:$H$5001,7,FALSE)),0,IF(AND(VLOOKUP(H37,MaKhuyenMai!$B$4:$K$5001,8,FALSE)&lt;=$F$24,VLOOKUP(H37,MaKhuyenMai!$B$4:$L$18,3,FALSE)="x",VLOOKUP(H37,MaKhuyenMai!$B$4:$L$18,11,FALSE)="x"),VLOOKUP(H37,MaKhuyenMai!$B$4:$H$5001,7,FALSE)*F37,0)))</f>
        <v>0</v>
      </c>
      <c r="H37" s="20"/>
      <c r="I37" s="68"/>
      <c r="J37" s="16"/>
      <c r="K37" s="17">
        <v>33</v>
      </c>
      <c r="L37" s="18"/>
      <c r="M37" s="18"/>
      <c r="N37" s="18"/>
      <c r="O37" s="19">
        <f>IF(ISBLANK(L37),0,IF(ISERROR(VLOOKUP(L37,Menu!$A$3:$L$5000,10,FALSE)),0,IF(M37="M",VLOOKUP(L37,Menu!$A$3:$L$57,10,FALSE)*N37,VLOOKUP(L37,Menu!$A$3:$L$57,12,FALSE)*N37)))</f>
        <v>0</v>
      </c>
      <c r="P37" s="19">
        <f>-IF(ISBLANK(Q37),0,IF(ISERROR(VLOOKUP(Q37,MaKhuyenMai!$B$4:$H$5001,7,FALSE)),0,IF(AND(VLOOKUP(Q37,MaKhuyenMai!$B$4:$K$5001,8,FALSE)&lt;=$F$24,VLOOKUP(Q37,MaKhuyenMai!$B$4:$L$18,3,FALSE)="x",VLOOKUP(Q37,MaKhuyenMai!$B$4:$L$18,11,FALSE)="x"),VLOOKUP(Q37,MaKhuyenMai!$B$4:$H$5001,7,FALSE)*O37,0)))</f>
        <v>0</v>
      </c>
      <c r="Q37" s="20"/>
      <c r="R37" s="68"/>
      <c r="S37" s="16"/>
      <c r="T37" s="17">
        <v>33</v>
      </c>
      <c r="U37" s="18"/>
      <c r="V37" s="18"/>
      <c r="W37" s="18"/>
      <c r="X37" s="19">
        <f>IF(ISBLANK(U37),0,IF(ISERROR(VLOOKUP(U37,Menu!$A$3:$L$5000,10,FALSE)),0,IF(V37="M",VLOOKUP(U37,Menu!$A$3:$L$57,10,FALSE)*W37,VLOOKUP(U37,Menu!$A$3:$L$57,12,FALSE)*W37)))</f>
        <v>0</v>
      </c>
      <c r="Y37" s="19">
        <f>-IF(ISBLANK(Z37),0,IF(ISERROR(VLOOKUP(Z37,MaKhuyenMai!$B$4:$H$5001,7,FALSE)),0,IF(AND(VLOOKUP(Z37,MaKhuyenMai!$B$4:$K$5001,8,FALSE)&lt;=$F$24,VLOOKUP(Z37,MaKhuyenMai!$B$4:$L$18,3,FALSE)="x",VLOOKUP(Z37,MaKhuyenMai!$B$4:$L$18,11,FALSE)="x"),VLOOKUP(Z37,MaKhuyenMai!$B$4:$H$5001,7,FALSE)*X37,0)))</f>
        <v>0</v>
      </c>
      <c r="Z37" s="20"/>
      <c r="AA37" s="68"/>
      <c r="AC37" s="17">
        <v>33</v>
      </c>
      <c r="AD37" s="18"/>
      <c r="AE37" s="18"/>
      <c r="AF37" s="18"/>
      <c r="AG37" s="19">
        <f>IF(ISBLANK(AD37),0,IF(ISERROR(VLOOKUP(AD37,Menu!$A$3:$L$5000,10,FALSE)),0,IF(AE37="M",VLOOKUP(AD37,Menu!$A$3:$L$57,10,FALSE)*AF37,VLOOKUP(AD37,Menu!$A$3:$L$57,12,FALSE)*AF37)))</f>
        <v>0</v>
      </c>
      <c r="AH37" s="19">
        <f>-IF(ISBLANK(AI37),0,IF(ISERROR(VLOOKUP(AI37,MaKhuyenMai!$B$4:$H$5001,7,FALSE)),0,IF(AND(VLOOKUP(AI37,MaKhuyenMai!$B$4:$K$5001,8,FALSE)&lt;=$F$24,VLOOKUP(AI37,MaKhuyenMai!$B$4:$L$18,3,FALSE)="x",VLOOKUP(AI37,MaKhuyenMai!$B$4:$L$18,11,FALSE)="x"),VLOOKUP(AI37,MaKhuyenMai!$B$4:$H$5001,7,FALSE)*AG37,0)))</f>
        <v>0</v>
      </c>
      <c r="AI37" s="20"/>
      <c r="AJ37" s="68"/>
      <c r="AK37" s="16"/>
      <c r="AL37" s="17">
        <v>33</v>
      </c>
      <c r="AM37" s="18"/>
      <c r="AN37" s="18"/>
      <c r="AO37" s="18"/>
      <c r="AP37" s="19">
        <f>IF(ISBLANK(AM37),0,IF(ISERROR(VLOOKUP(AM37,Menu!$A$3:$L$5000,10,FALSE)),0,IF(AN37="M",VLOOKUP(AM37,Menu!$A$3:$L$57,10,FALSE)*AO37,VLOOKUP(AM37,Menu!$A$3:$L$57,12,FALSE)*AO37)))</f>
        <v>0</v>
      </c>
      <c r="AQ37" s="19">
        <f>-IF(ISBLANK(AR37),0,IF(ISERROR(VLOOKUP(AR37,MaKhuyenMai!$B$4:$H$5001,7,FALSE)),0,IF(AND(VLOOKUP(AR37,MaKhuyenMai!$B$4:$K$5001,8,FALSE)&lt;=$F$24,VLOOKUP(AR37,MaKhuyenMai!$B$4:$L$18,3,FALSE)="x",VLOOKUP(AR37,MaKhuyenMai!$B$4:$L$18,11,FALSE)="x"),VLOOKUP(AR37,MaKhuyenMai!$B$4:$H$5001,7,FALSE)*AP37,0)))</f>
        <v>0</v>
      </c>
      <c r="AR37" s="20"/>
      <c r="AS37" s="68"/>
      <c r="AT37" s="16"/>
      <c r="AU37" s="17">
        <v>33</v>
      </c>
      <c r="AV37" s="18"/>
      <c r="AW37" s="18"/>
      <c r="AX37" s="18"/>
      <c r="AY37" s="19">
        <f>IF(ISBLANK(AV37),0,IF(ISERROR(VLOOKUP(AV37,Menu!$A$3:$L$5000,10,FALSE)),0,IF(AW37="M",VLOOKUP(AV37,Menu!$A$3:$L$57,10,FALSE)*AX37,VLOOKUP(AV37,Menu!$A$3:$L$57,12,FALSE)*AX37)))</f>
        <v>0</v>
      </c>
      <c r="AZ37" s="19">
        <f>-IF(ISBLANK(BA37),0,IF(ISERROR(VLOOKUP(BA37,MaKhuyenMai!$B$4:$H$5001,7,FALSE)),0,IF(AND(VLOOKUP(BA37,MaKhuyenMai!$B$4:$K$5001,8,FALSE)&lt;=$F$24,VLOOKUP(BA37,MaKhuyenMai!$B$4:$L$18,3,FALSE)="x",VLOOKUP(BA37,MaKhuyenMai!$B$4:$L$18,11,FALSE)="x"),VLOOKUP(BA37,MaKhuyenMai!$B$4:$H$5001,7,FALSE)*AY37,0)))</f>
        <v>0</v>
      </c>
      <c r="BA37" s="20"/>
      <c r="BB37" s="68"/>
      <c r="BC37" s="16"/>
      <c r="BD37" s="17">
        <v>33</v>
      </c>
      <c r="BE37" s="18"/>
      <c r="BF37" s="18"/>
      <c r="BG37" s="18"/>
      <c r="BH37" s="19">
        <f>IF(ISBLANK(BE37),0,IF(ISERROR(VLOOKUP(BE37,Menu!$A$3:$L$5000,10,FALSE)),0,IF(BF37="M",VLOOKUP(BE37,Menu!$A$3:$L$57,10,FALSE)*BG37,VLOOKUP(BE37,Menu!$A$3:$L$57,12,FALSE)*BG37)))</f>
        <v>0</v>
      </c>
      <c r="BI37" s="19">
        <f>-IF(ISBLANK(BJ37),0,IF(ISERROR(VLOOKUP(BJ37,MaKhuyenMai!$B$4:$H$5001,7,FALSE)),0,IF(AND(VLOOKUP(BJ37,MaKhuyenMai!$B$4:$K$5001,8,FALSE)&lt;=$F$24,VLOOKUP(BJ37,MaKhuyenMai!$B$4:$L$18,3,FALSE)="x",VLOOKUP(BJ37,MaKhuyenMai!$B$4:$L$18,11,FALSE)="x"),VLOOKUP(BJ37,MaKhuyenMai!$B$4:$H$5001,7,FALSE)*BH37,0)))</f>
        <v>0</v>
      </c>
      <c r="BJ37" s="20"/>
      <c r="BK37" s="68"/>
      <c r="BL37" s="16"/>
      <c r="BM37" s="17">
        <v>33</v>
      </c>
      <c r="BN37" s="18"/>
      <c r="BO37" s="18"/>
      <c r="BP37" s="18"/>
      <c r="BQ37" s="19">
        <f>IF(ISBLANK(BN37),0,IF(ISERROR(VLOOKUP(BN37,Menu!$A$3:$L$5000,10,FALSE)),0,IF(BO37="M",VLOOKUP(BN37,Menu!$A$3:$L$57,10,FALSE)*BP37,VLOOKUP(BN37,Menu!$A$3:$L$57,12,FALSE)*BP37)))</f>
        <v>0</v>
      </c>
      <c r="BR37" s="19">
        <f>-IF(ISBLANK(BS37),0,IF(ISERROR(VLOOKUP(BS37,MaKhuyenMai!$B$4:$H$5001,7,FALSE)),0,IF(AND(VLOOKUP(BS37,MaKhuyenMai!$B$4:$K$5001,8,FALSE)&lt;=$F$24,VLOOKUP(BS37,MaKhuyenMai!$B$4:$L$18,3,FALSE)="x",VLOOKUP(BS37,MaKhuyenMai!$B$4:$L$18,11,FALSE)="x"),VLOOKUP(BS37,MaKhuyenMai!$B$4:$H$5001,7,FALSE)*BQ37,0)))</f>
        <v>0</v>
      </c>
      <c r="BS37" s="20"/>
      <c r="BT37" s="68"/>
      <c r="BU37" s="16"/>
      <c r="BV37" s="17">
        <v>33</v>
      </c>
      <c r="BW37" s="18"/>
      <c r="BX37" s="18"/>
      <c r="BY37" s="18"/>
      <c r="BZ37" s="19">
        <f>IF(ISBLANK(BW37),0,IF(ISERROR(VLOOKUP(BW37,Menu!$A$3:$L$5000,10,FALSE)),0,IF(BX37="M",VLOOKUP(BW37,Menu!$A$3:$L$57,10,FALSE)*BY37,VLOOKUP(BW37,Menu!$A$3:$L$57,12,FALSE)*BY37)))</f>
        <v>0</v>
      </c>
      <c r="CA37" s="19">
        <f>-IF(ISBLANK(CB37),0,IF(ISERROR(VLOOKUP(CB37,MaKhuyenMai!$B$4:$H$5001,7,FALSE)),0,IF(AND(VLOOKUP(CB37,MaKhuyenMai!$B$4:$K$5001,8,FALSE)&lt;=$F$24,VLOOKUP(CB37,MaKhuyenMai!$B$4:$L$18,3,FALSE)="x",VLOOKUP(CB37,MaKhuyenMai!$B$4:$L$18,11,FALSE)="x"),VLOOKUP(CB37,MaKhuyenMai!$B$4:$H$5001,7,FALSE)*BZ37,0)))</f>
        <v>0</v>
      </c>
      <c r="CB37" s="20"/>
      <c r="CC37" s="68"/>
      <c r="CD37" s="16"/>
      <c r="CE37" s="17">
        <v>33</v>
      </c>
      <c r="CF37" s="18"/>
      <c r="CG37" s="18"/>
      <c r="CH37" s="18"/>
      <c r="CI37" s="19">
        <f>IF(ISBLANK(CF37),0,IF(ISERROR(VLOOKUP(CF37,Menu!$A$3:$L$5000,10,FALSE)),0,IF(CG37="M",VLOOKUP(CF37,Menu!$A$3:$L$57,10,FALSE)*CH37,VLOOKUP(CF37,Menu!$A$3:$L$57,12,FALSE)*CH37)))</f>
        <v>0</v>
      </c>
      <c r="CJ37" s="19">
        <f>-IF(ISBLANK(CK37),0,IF(ISERROR(VLOOKUP(CK37,MaKhuyenMai!$B$4:$H$5001,7,FALSE)),0,IF(AND(VLOOKUP(CK37,MaKhuyenMai!$B$4:$K$5001,8,FALSE)&lt;=$F$24,VLOOKUP(CK37,MaKhuyenMai!$B$4:$L$18,3,FALSE)="x",VLOOKUP(CK37,MaKhuyenMai!$B$4:$L$18,11,FALSE)="x"),VLOOKUP(CK37,MaKhuyenMai!$B$4:$H$5001,7,FALSE)*CI37,0)))</f>
        <v>0</v>
      </c>
      <c r="CK37" s="20"/>
      <c r="CL37" s="68"/>
      <c r="CM37" s="16"/>
      <c r="CN37" s="17">
        <v>33</v>
      </c>
      <c r="CO37" s="18"/>
      <c r="CP37" s="18"/>
      <c r="CQ37" s="18"/>
      <c r="CR37" s="19">
        <f>IF(ISBLANK(CO37),0,IF(ISERROR(VLOOKUP(CO37,Menu!$A$3:$L$5000,10,FALSE)),0,IF(CP37="M",VLOOKUP(CO37,Menu!$A$3:$L$57,10,FALSE)*CQ37,VLOOKUP(CO37,Menu!$A$3:$L$57,12,FALSE)*CQ37)))</f>
        <v>0</v>
      </c>
      <c r="CS37" s="19">
        <f>-IF(ISBLANK(CT37),0,IF(ISERROR(VLOOKUP(CT37,MaKhuyenMai!$B$4:$H$5001,7,FALSE)),0,IF(AND(VLOOKUP(CT37,MaKhuyenMai!$B$4:$K$5001,8,FALSE)&lt;=$F$24,VLOOKUP(CT37,MaKhuyenMai!$B$4:$L$18,3,FALSE)="x",VLOOKUP(CT37,MaKhuyenMai!$B$4:$L$18,11,FALSE)="x"),VLOOKUP(CT37,MaKhuyenMai!$B$4:$H$5001,7,FALSE)*CR37,0)))</f>
        <v>0</v>
      </c>
      <c r="CT37" s="20"/>
      <c r="CU37" s="68"/>
      <c r="CV37" s="16"/>
      <c r="CW37" s="17">
        <v>33</v>
      </c>
      <c r="CX37" s="18"/>
      <c r="CY37" s="18"/>
      <c r="CZ37" s="18"/>
      <c r="DA37" s="19">
        <f>IF(ISBLANK(CX37),0,IF(ISERROR(VLOOKUP(CX37,Menu!$A$3:$L$5000,10,FALSE)),0,IF(CY37="M",VLOOKUP(CX37,Menu!$A$3:$L$57,10,FALSE)*CZ37,VLOOKUP(CX37,Menu!$A$3:$L$57,12,FALSE)*CZ37)))</f>
        <v>0</v>
      </c>
      <c r="DB37" s="19">
        <f>-IF(ISBLANK(DC37),0,IF(ISERROR(VLOOKUP(DC37,MaKhuyenMai!$B$4:$H$5001,7,FALSE)),0,IF(AND(VLOOKUP(DC37,MaKhuyenMai!$B$4:$K$5001,8,FALSE)&lt;=$F$24,VLOOKUP(DC37,MaKhuyenMai!$B$4:$L$18,3,FALSE)="x",VLOOKUP(DC37,MaKhuyenMai!$B$4:$L$18,11,FALSE)="x"),VLOOKUP(DC37,MaKhuyenMai!$B$4:$H$5001,7,FALSE)*DA37,0)))</f>
        <v>0</v>
      </c>
      <c r="DC37" s="20"/>
      <c r="DD37" s="68"/>
      <c r="DE37" s="16"/>
      <c r="DF37" s="17">
        <v>33</v>
      </c>
      <c r="DG37" s="18"/>
      <c r="DH37" s="18"/>
      <c r="DI37" s="18"/>
      <c r="DJ37" s="19">
        <f>IF(ISBLANK(DG37),0,IF(ISERROR(VLOOKUP(DG37,Menu!$A$3:$L$5000,10,FALSE)),0,IF(DH37="M",VLOOKUP(DG37,Menu!$A$3:$L$57,10,FALSE)*DI37,VLOOKUP(DG37,Menu!$A$3:$L$57,12,FALSE)*DI37)))</f>
        <v>0</v>
      </c>
      <c r="DK37" s="19">
        <f>-IF(ISBLANK(DL37),0,IF(ISERROR(VLOOKUP(DL37,MaKhuyenMai!$B$4:$H$5001,7,FALSE)),0,IF(AND(VLOOKUP(DL37,MaKhuyenMai!$B$4:$K$5001,8,FALSE)&lt;=$F$24,VLOOKUP(DL37,MaKhuyenMai!$B$4:$L$18,3,FALSE)="x",VLOOKUP(DL37,MaKhuyenMai!$B$4:$L$18,11,FALSE)="x"),VLOOKUP(DL37,MaKhuyenMai!$B$4:$H$5001,7,FALSE)*DJ37,0)))</f>
        <v>0</v>
      </c>
      <c r="DL37" s="20"/>
      <c r="DM37" s="68"/>
      <c r="DN37" s="16"/>
      <c r="DO37" s="17">
        <v>33</v>
      </c>
      <c r="DP37" s="18"/>
      <c r="DQ37" s="18"/>
      <c r="DR37" s="18"/>
      <c r="DS37" s="19">
        <f>IF(ISBLANK(DP37),0,IF(ISERROR(VLOOKUP(DP37,Menu!$A$3:$L$5000,10,FALSE)),0,IF(DQ37="M",VLOOKUP(DP37,Menu!$A$3:$L$57,10,FALSE)*DR37,VLOOKUP(DP37,Menu!$A$3:$L$57,12,FALSE)*DR37)))</f>
        <v>0</v>
      </c>
      <c r="DT37" s="19">
        <f>-IF(ISBLANK(DU37),0,IF(ISERROR(VLOOKUP(DU37,MaKhuyenMai!$B$4:$H$5001,7,FALSE)),0,IF(AND(VLOOKUP(DU37,MaKhuyenMai!$B$4:$K$5001,8,FALSE)&lt;=$F$24,VLOOKUP(DU37,MaKhuyenMai!$B$4:$L$18,3,FALSE)="x",VLOOKUP(DU37,MaKhuyenMai!$B$4:$L$18,11,FALSE)="x"),VLOOKUP(DU37,MaKhuyenMai!$B$4:$H$5001,7,FALSE)*DS37,0)))</f>
        <v>0</v>
      </c>
      <c r="DU37" s="20"/>
      <c r="DV37" s="68"/>
      <c r="DW37" s="16"/>
      <c r="DX37" s="17">
        <v>33</v>
      </c>
      <c r="DY37" s="18"/>
      <c r="DZ37" s="18"/>
      <c r="EA37" s="18"/>
      <c r="EB37" s="19">
        <f>IF(ISBLANK(DY37),0,IF(ISERROR(VLOOKUP(DY37,Menu!$A$3:$L$5000,10,FALSE)),0,IF(DZ37="M",VLOOKUP(DY37,Menu!$A$3:$L$57,10,FALSE)*EA37,VLOOKUP(DY37,Menu!$A$3:$L$57,12,FALSE)*EA37)))</f>
        <v>0</v>
      </c>
      <c r="EC37" s="19">
        <f>-IF(ISBLANK(ED37),0,IF(ISERROR(VLOOKUP(ED37,MaKhuyenMai!$B$4:$H$5001,7,FALSE)),0,IF(AND(VLOOKUP(ED37,MaKhuyenMai!$B$4:$K$5001,8,FALSE)&lt;=$F$24,VLOOKUP(ED37,MaKhuyenMai!$B$4:$L$18,3,FALSE)="x",VLOOKUP(ED37,MaKhuyenMai!$B$4:$L$18,11,FALSE)="x"),VLOOKUP(ED37,MaKhuyenMai!$B$4:$H$5001,7,FALSE)*EB37,0)))</f>
        <v>0</v>
      </c>
      <c r="ED37" s="20"/>
      <c r="EE37" s="68"/>
      <c r="EF37" s="16"/>
      <c r="EG37" s="17">
        <v>33</v>
      </c>
      <c r="EH37" s="18"/>
      <c r="EI37" s="18"/>
      <c r="EJ37" s="18"/>
      <c r="EK37" s="19">
        <f>IF(ISBLANK(EH37),0,IF(ISERROR(VLOOKUP(EH37,Menu!$A$3:$L$5000,10,FALSE)),0,IF(EI37="M",VLOOKUP(EH37,Menu!$A$3:$L$57,10,FALSE)*EJ37,VLOOKUP(EH37,Menu!$A$3:$L$57,12,FALSE)*EJ37)))</f>
        <v>0</v>
      </c>
      <c r="EL37" s="19">
        <f>-IF(ISBLANK(EM37),0,IF(ISERROR(VLOOKUP(EM37,MaKhuyenMai!$B$4:$H$5001,7,FALSE)),0,IF(AND(VLOOKUP(EM37,MaKhuyenMai!$B$4:$K$5001,8,FALSE)&lt;=$F$24,VLOOKUP(EM37,MaKhuyenMai!$B$4:$L$18,3,FALSE)="x",VLOOKUP(EM37,MaKhuyenMai!$B$4:$L$18,11,FALSE)="x"),VLOOKUP(EM37,MaKhuyenMai!$B$4:$H$5001,7,FALSE)*EK37,0)))</f>
        <v>0</v>
      </c>
      <c r="EM37" s="20"/>
      <c r="EN37" s="68"/>
      <c r="EO37" s="16"/>
      <c r="EP37" s="17">
        <v>33</v>
      </c>
      <c r="EQ37" s="18"/>
      <c r="ER37" s="18"/>
      <c r="ES37" s="18"/>
      <c r="ET37" s="19">
        <f>IF(ISBLANK(EQ37),0,IF(ISERROR(VLOOKUP(EQ37,Menu!$A$3:$L$5000,10,FALSE)),0,IF(ER37="M",VLOOKUP(EQ37,Menu!$A$3:$L$57,10,FALSE)*ES37,VLOOKUP(EQ37,Menu!$A$3:$L$57,12,FALSE)*ES37)))</f>
        <v>0</v>
      </c>
      <c r="EU37" s="19">
        <f>-IF(ISBLANK(EV37),0,IF(ISERROR(VLOOKUP(EV37,MaKhuyenMai!$B$4:$H$5001,7,FALSE)),0,IF(AND(VLOOKUP(EV37,MaKhuyenMai!$B$4:$K$5001,8,FALSE)&lt;=$F$24,VLOOKUP(EV37,MaKhuyenMai!$B$4:$L$18,3,FALSE)="x",VLOOKUP(EV37,MaKhuyenMai!$B$4:$L$18,11,FALSE)="x"),VLOOKUP(EV37,MaKhuyenMai!$B$4:$H$5001,7,FALSE)*ET37,0)))</f>
        <v>0</v>
      </c>
      <c r="EV37" s="20"/>
      <c r="EW37" s="68"/>
      <c r="EX37" s="16"/>
      <c r="EY37" s="17">
        <v>33</v>
      </c>
      <c r="EZ37" s="18"/>
      <c r="FA37" s="18"/>
      <c r="FB37" s="18"/>
      <c r="FC37" s="19">
        <f>IF(ISBLANK(EZ37),0,IF(ISERROR(VLOOKUP(EZ37,Menu!$A$3:$L$5000,10,FALSE)),0,IF(FA37="M",VLOOKUP(EZ37,Menu!$A$3:$L$57,10,FALSE)*FB37,VLOOKUP(EZ37,Menu!$A$3:$L$57,12,FALSE)*FB37)))</f>
        <v>0</v>
      </c>
      <c r="FD37" s="19">
        <f>-IF(ISBLANK(FE37),0,IF(ISERROR(VLOOKUP(FE37,MaKhuyenMai!$B$4:$H$5001,7,FALSE)),0,IF(AND(VLOOKUP(FE37,MaKhuyenMai!$B$4:$K$5001,8,FALSE)&lt;=$F$24,VLOOKUP(FE37,MaKhuyenMai!$B$4:$L$18,3,FALSE)="x",VLOOKUP(FE37,MaKhuyenMai!$B$4:$L$18,11,FALSE)="x"),VLOOKUP(FE37,MaKhuyenMai!$B$4:$H$5001,7,FALSE)*FC37,0)))</f>
        <v>0</v>
      </c>
      <c r="FE37" s="20"/>
      <c r="FF37" s="68"/>
      <c r="FG37" s="3"/>
      <c r="FH37" s="17">
        <v>33</v>
      </c>
      <c r="FI37" s="18"/>
      <c r="FJ37" s="18"/>
      <c r="FK37" s="18"/>
      <c r="FL37" s="19">
        <f>IF(ISBLANK(FI37),0,IF(ISERROR(VLOOKUP(FI37,Menu!$A$3:$L$5000,10,FALSE)),0,IF(FJ37="M",VLOOKUP(FI37,Menu!$A$3:$L$57,10,FALSE)*FK37,VLOOKUP(FI37,Menu!$A$3:$L$57,12,FALSE)*FK37)))</f>
        <v>0</v>
      </c>
      <c r="FM37" s="19">
        <f>-IF(ISBLANK(FN37),0,IF(ISERROR(VLOOKUP(FN37,MaKhuyenMai!$B$4:$H$5001,7,FALSE)),0,IF(AND(VLOOKUP(FN37,MaKhuyenMai!$B$4:$K$5001,8,FALSE)&lt;=$F$24,VLOOKUP(FN37,MaKhuyenMai!$B$4:$L$18,3,FALSE)="x",VLOOKUP(FN37,MaKhuyenMai!$B$4:$L$18,11,FALSE)="x"),VLOOKUP(FN37,MaKhuyenMai!$B$4:$H$5001,7,FALSE)*FL37,0)))</f>
        <v>0</v>
      </c>
      <c r="FN37" s="20"/>
      <c r="FO37" s="68"/>
      <c r="FP37" s="16"/>
      <c r="FQ37" s="17">
        <v>33</v>
      </c>
      <c r="FR37" s="18"/>
      <c r="FS37" s="18"/>
      <c r="FT37" s="18"/>
      <c r="FU37" s="19">
        <f>IF(ISBLANK(FR37),0,IF(ISERROR(VLOOKUP(FR37,Menu!$A$3:$L$5000,10,FALSE)),0,IF(FS37="M",VLOOKUP(FR37,Menu!$A$3:$L$57,10,FALSE)*FT37,VLOOKUP(FR37,Menu!$A$3:$L$57,12,FALSE)*FT37)))</f>
        <v>0</v>
      </c>
      <c r="FV37" s="19">
        <f>-IF(ISBLANK(FW37),0,IF(ISERROR(VLOOKUP(FW37,MaKhuyenMai!$B$4:$H$5001,7,FALSE)),0,IF(AND(VLOOKUP(FW37,MaKhuyenMai!$B$4:$K$5001,8,FALSE)&lt;=$F$24,VLOOKUP(FW37,MaKhuyenMai!$B$4:$L$18,3,FALSE)="x",VLOOKUP(FW37,MaKhuyenMai!$B$4:$L$18,11,FALSE)="x"),VLOOKUP(FW37,MaKhuyenMai!$B$4:$H$5001,7,FALSE)*FU37,0)))</f>
        <v>0</v>
      </c>
      <c r="FW37" s="20"/>
      <c r="FX37" s="68"/>
      <c r="FY37" s="16"/>
      <c r="FZ37" s="17">
        <v>33</v>
      </c>
      <c r="GA37" s="18"/>
      <c r="GB37" s="18"/>
      <c r="GC37" s="18"/>
      <c r="GD37" s="19">
        <f>IF(ISBLANK(GA37),0,IF(ISERROR(VLOOKUP(GA37,Menu!$A$3:$L$5000,10,FALSE)),0,IF(GB37="M",VLOOKUP(GA37,Menu!$A$3:$L$57,10,FALSE)*GC37,VLOOKUP(GA37,Menu!$A$3:$L$57,12,FALSE)*GC37)))</f>
        <v>0</v>
      </c>
      <c r="GE37" s="19">
        <f>-IF(ISBLANK(GF37),0,IF(ISERROR(VLOOKUP(GF37,MaKhuyenMai!$B$4:$H$5001,7,FALSE)),0,IF(AND(VLOOKUP(GF37,MaKhuyenMai!$B$4:$K$5001,8,FALSE)&lt;=$F$24,VLOOKUP(GF37,MaKhuyenMai!$B$4:$L$18,3,FALSE)="x",VLOOKUP(GF37,MaKhuyenMai!$B$4:$L$18,11,FALSE)="x"),VLOOKUP(GF37,MaKhuyenMai!$B$4:$H$5001,7,FALSE)*GD37,0)))</f>
        <v>0</v>
      </c>
      <c r="GF37" s="20"/>
      <c r="GG37" s="68"/>
      <c r="GH37" s="16"/>
      <c r="GI37" s="17">
        <v>33</v>
      </c>
      <c r="GJ37" s="18"/>
      <c r="GK37" s="18"/>
      <c r="GL37" s="18"/>
      <c r="GM37" s="19">
        <f>IF(ISBLANK(GJ37),0,IF(ISERROR(VLOOKUP(GJ37,Menu!$A$3:$L$5000,10,FALSE)),0,IF(GK37="M",VLOOKUP(GJ37,Menu!$A$3:$L$57,10,FALSE)*GL37,VLOOKUP(GJ37,Menu!$A$3:$L$57,12,FALSE)*GL37)))</f>
        <v>0</v>
      </c>
      <c r="GN37" s="19">
        <f>-IF(ISBLANK(GO37),0,IF(ISERROR(VLOOKUP(GO37,MaKhuyenMai!$B$4:$H$5001,7,FALSE)),0,IF(AND(VLOOKUP(GO37,MaKhuyenMai!$B$4:$K$5001,8,FALSE)&lt;=$F$24,VLOOKUP(GO37,MaKhuyenMai!$B$4:$L$18,3,FALSE)="x",VLOOKUP(GO37,MaKhuyenMai!$B$4:$L$18,11,FALSE)="x"),VLOOKUP(GO37,MaKhuyenMai!$B$4:$H$5001,7,FALSE)*GM37,0)))</f>
        <v>0</v>
      </c>
      <c r="GO37" s="20"/>
      <c r="GP37" s="68"/>
      <c r="GQ37" s="16"/>
      <c r="GR37" s="17">
        <v>33</v>
      </c>
      <c r="GS37" s="18"/>
      <c r="GT37" s="18"/>
      <c r="GU37" s="18"/>
      <c r="GV37" s="19">
        <f>IF(ISBLANK(GS37),0,IF(ISERROR(VLOOKUP(GS37,Menu!$A$3:$L$5000,10,FALSE)),0,IF(GT37="M",VLOOKUP(GS37,Menu!$A$3:$L$57,10,FALSE)*GU37,VLOOKUP(GS37,Menu!$A$3:$L$57,12,FALSE)*GU37)))</f>
        <v>0</v>
      </c>
      <c r="GW37" s="19">
        <f>-IF(ISBLANK(GX37),0,IF(ISERROR(VLOOKUP(GX37,MaKhuyenMai!$B$4:$H$5001,7,FALSE)),0,IF(AND(VLOOKUP(GX37,MaKhuyenMai!$B$4:$K$5001,8,FALSE)&lt;=$F$24,VLOOKUP(GX37,MaKhuyenMai!$B$4:$L$18,3,FALSE)="x",VLOOKUP(GX37,MaKhuyenMai!$B$4:$L$18,11,FALSE)="x"),VLOOKUP(GX37,MaKhuyenMai!$B$4:$H$5001,7,FALSE)*GV37,0)))</f>
        <v>0</v>
      </c>
      <c r="GX37" s="20"/>
      <c r="GY37" s="68"/>
      <c r="GZ37" s="16"/>
      <c r="HA37" s="17">
        <v>33</v>
      </c>
      <c r="HB37" s="18"/>
      <c r="HC37" s="18"/>
      <c r="HD37" s="18"/>
      <c r="HE37" s="19">
        <f>IF(ISBLANK(HB37),0,IF(ISERROR(VLOOKUP(HB37,Menu!$A$3:$L$5000,10,FALSE)),0,IF(HC37="M",VLOOKUP(HB37,Menu!$A$3:$L$57,10,FALSE)*HD37,VLOOKUP(HB37,Menu!$A$3:$L$57,12,FALSE)*HD37)))</f>
        <v>0</v>
      </c>
      <c r="HF37" s="19">
        <f>-IF(ISBLANK(HG37),0,IF(ISERROR(VLOOKUP(HG37,MaKhuyenMai!$B$4:$H$5001,7,FALSE)),0,IF(AND(VLOOKUP(HG37,MaKhuyenMai!$B$4:$K$5001,8,FALSE)&lt;=$F$24,VLOOKUP(HG37,MaKhuyenMai!$B$4:$L$18,3,FALSE)="x",VLOOKUP(HG37,MaKhuyenMai!$B$4:$L$18,11,FALSE)="x"),VLOOKUP(HG37,MaKhuyenMai!$B$4:$H$5001,7,FALSE)*HE37,0)))</f>
        <v>0</v>
      </c>
      <c r="HG37" s="20"/>
      <c r="HH37" s="68"/>
      <c r="HI37" s="16"/>
      <c r="HJ37" s="17">
        <v>33</v>
      </c>
      <c r="HK37" s="18"/>
      <c r="HL37" s="18"/>
      <c r="HM37" s="18"/>
      <c r="HN37" s="19">
        <f>IF(ISBLANK(HK37),0,IF(ISERROR(VLOOKUP(HK37,Menu!$A$3:$L$5000,10,FALSE)),0,IF(HL37="M",VLOOKUP(HK37,Menu!$A$3:$L$57,10,FALSE)*HM37,VLOOKUP(HK37,Menu!$A$3:$L$57,12,FALSE)*HM37)))</f>
        <v>0</v>
      </c>
      <c r="HO37" s="19">
        <f>-IF(ISBLANK(HP37),0,IF(ISERROR(VLOOKUP(HP37,MaKhuyenMai!$B$4:$H$5001,7,FALSE)),0,IF(AND(VLOOKUP(HP37,MaKhuyenMai!$B$4:$K$5001,8,FALSE)&lt;=$F$24,VLOOKUP(HP37,MaKhuyenMai!$B$4:$L$18,3,FALSE)="x",VLOOKUP(HP37,MaKhuyenMai!$B$4:$L$18,11,FALSE)="x"),VLOOKUP(HP37,MaKhuyenMai!$B$4:$H$5001,7,FALSE)*HN37,0)))</f>
        <v>0</v>
      </c>
      <c r="HP37" s="20"/>
      <c r="HQ37" s="68"/>
      <c r="HR37" s="16"/>
      <c r="HS37" s="17">
        <v>33</v>
      </c>
      <c r="HT37" s="18"/>
      <c r="HU37" s="18"/>
      <c r="HV37" s="18"/>
      <c r="HW37" s="19">
        <f>IF(ISBLANK(HT37),0,IF(ISERROR(VLOOKUP(HT37,Menu!$A$3:$L$5000,10,FALSE)),0,IF(HU37="M",VLOOKUP(HT37,Menu!$A$3:$L$57,10,FALSE)*HV37,VLOOKUP(HT37,Menu!$A$3:$L$57,12,FALSE)*HV37)))</f>
        <v>0</v>
      </c>
      <c r="HX37" s="19">
        <f>-IF(ISBLANK(HY37),0,IF(ISERROR(VLOOKUP(HY37,MaKhuyenMai!$B$4:$H$5001,7,FALSE)),0,IF(AND(VLOOKUP(HY37,MaKhuyenMai!$B$4:$K$5001,8,FALSE)&lt;=$F$24,VLOOKUP(HY37,MaKhuyenMai!$B$4:$L$18,3,FALSE)="x",VLOOKUP(HY37,MaKhuyenMai!$B$4:$L$18,11,FALSE)="x"),VLOOKUP(HY37,MaKhuyenMai!$B$4:$H$5001,7,FALSE)*HW37,0)))</f>
        <v>0</v>
      </c>
      <c r="HY37" s="20"/>
      <c r="HZ37" s="68"/>
      <c r="IA37" s="16"/>
      <c r="IB37" s="17">
        <v>33</v>
      </c>
      <c r="IC37" s="18"/>
      <c r="ID37" s="18"/>
      <c r="IE37" s="18"/>
      <c r="IF37" s="19">
        <f>IF(ISBLANK(IC37),0,IF(ISERROR(VLOOKUP(IC37,Menu!$A$3:$L$5000,10,FALSE)),0,IF(ID37="M",VLOOKUP(IC37,Menu!$A$3:$L$57,10,FALSE)*IE37,VLOOKUP(IC37,Menu!$A$3:$L$57,12,FALSE)*IE37)))</f>
        <v>0</v>
      </c>
      <c r="IG37" s="19">
        <f>-IF(ISBLANK(IH37),0,IF(ISERROR(VLOOKUP(IH37,MaKhuyenMai!$B$4:$H$5001,7,FALSE)),0,IF(AND(VLOOKUP(IH37,MaKhuyenMai!$B$4:$K$5001,8,FALSE)&lt;=$F$24,VLOOKUP(IH37,MaKhuyenMai!$B$4:$L$18,3,FALSE)="x",VLOOKUP(IH37,MaKhuyenMai!$B$4:$L$18,11,FALSE)="x"),VLOOKUP(IH37,MaKhuyenMai!$B$4:$H$5001,7,FALSE)*IF37,0)))</f>
        <v>0</v>
      </c>
      <c r="IH37" s="20"/>
      <c r="II37" s="68"/>
      <c r="IJ37" s="16"/>
      <c r="IK37" s="17">
        <v>33</v>
      </c>
      <c r="IL37" s="18"/>
      <c r="IM37" s="18"/>
      <c r="IN37" s="18"/>
      <c r="IO37" s="19">
        <f>IF(ISBLANK(IL37),0,IF(ISERROR(VLOOKUP(IL37,Menu!$A$3:$L$5000,10,FALSE)),0,IF(IM37="M",VLOOKUP(IL37,Menu!$A$3:$L$57,10,FALSE)*IN37,VLOOKUP(IL37,Menu!$A$3:$L$57,12,FALSE)*IN37)))</f>
        <v>0</v>
      </c>
      <c r="IP37" s="19">
        <f>-IF(ISBLANK(IQ37),0,IF(ISERROR(VLOOKUP(IQ37,MaKhuyenMai!$B$4:$H$5001,7,FALSE)),0,IF(AND(VLOOKUP(IQ37,MaKhuyenMai!$B$4:$K$5001,8,FALSE)&lt;=$F$24,VLOOKUP(IQ37,MaKhuyenMai!$B$4:$L$18,3,FALSE)="x",VLOOKUP(IQ37,MaKhuyenMai!$B$4:$L$18,11,FALSE)="x"),VLOOKUP(IQ37,MaKhuyenMai!$B$4:$H$5001,7,FALSE)*IO37,0)))</f>
        <v>0</v>
      </c>
      <c r="IQ37" s="20"/>
      <c r="IR37" s="68"/>
      <c r="IS37" s="16"/>
      <c r="IT37" s="17">
        <v>33</v>
      </c>
      <c r="IU37" s="18"/>
      <c r="IV37" s="18"/>
    </row>
    <row r="38" spans="1:256">
      <c r="A38" s="16"/>
      <c r="B38" s="16">
        <v>34</v>
      </c>
      <c r="C38" s="18"/>
      <c r="D38" s="18"/>
      <c r="E38" s="18"/>
      <c r="F38" s="19">
        <f>IF(ISBLANK(C38),0,IF(ISERROR(VLOOKUP(C38,Menu!$A$3:$L$5000,10,FALSE)),0,IF(D38="M",VLOOKUP(C38,Menu!$A$3:$L$57,10,FALSE)*E38,VLOOKUP(C38,Menu!$A$3:$L$57,12,FALSE)*E38)))</f>
        <v>0</v>
      </c>
      <c r="G38" s="19">
        <f>-IF(ISBLANK(H38),0,IF(ISERROR(VLOOKUP(H38,MaKhuyenMai!$B$4:$H$5001,7,FALSE)),0,IF(AND(VLOOKUP(H38,MaKhuyenMai!$B$4:$K$5001,8,FALSE)&lt;=$F$24,VLOOKUP(H38,MaKhuyenMai!$B$4:$L$18,3,FALSE)="x",VLOOKUP(H38,MaKhuyenMai!$B$4:$L$18,11,FALSE)="x"),VLOOKUP(H38,MaKhuyenMai!$B$4:$H$5001,7,FALSE)*F38,0)))</f>
        <v>0</v>
      </c>
      <c r="H38" s="20"/>
      <c r="I38" s="68"/>
      <c r="J38" s="16"/>
      <c r="K38" s="16">
        <v>34</v>
      </c>
      <c r="L38" s="18"/>
      <c r="M38" s="18"/>
      <c r="N38" s="18"/>
      <c r="O38" s="19">
        <f>IF(ISBLANK(L38),0,IF(ISERROR(VLOOKUP(L38,Menu!$A$3:$L$5000,10,FALSE)),0,IF(M38="M",VLOOKUP(L38,Menu!$A$3:$L$57,10,FALSE)*N38,VLOOKUP(L38,Menu!$A$3:$L$57,12,FALSE)*N38)))</f>
        <v>0</v>
      </c>
      <c r="P38" s="19">
        <f>-IF(ISBLANK(Q38),0,IF(ISERROR(VLOOKUP(Q38,MaKhuyenMai!$B$4:$H$5001,7,FALSE)),0,IF(AND(VLOOKUP(Q38,MaKhuyenMai!$B$4:$K$5001,8,FALSE)&lt;=$F$24,VLOOKUP(Q38,MaKhuyenMai!$B$4:$L$18,3,FALSE)="x",VLOOKUP(Q38,MaKhuyenMai!$B$4:$L$18,11,FALSE)="x"),VLOOKUP(Q38,MaKhuyenMai!$B$4:$H$5001,7,FALSE)*O38,0)))</f>
        <v>0</v>
      </c>
      <c r="Q38" s="20"/>
      <c r="R38" s="68"/>
      <c r="S38" s="16"/>
      <c r="T38" s="16">
        <v>34</v>
      </c>
      <c r="U38" s="18"/>
      <c r="V38" s="18"/>
      <c r="W38" s="18"/>
      <c r="X38" s="19">
        <f>IF(ISBLANK(U38),0,IF(ISERROR(VLOOKUP(U38,Menu!$A$3:$L$5000,10,FALSE)),0,IF(V38="M",VLOOKUP(U38,Menu!$A$3:$L$57,10,FALSE)*W38,VLOOKUP(U38,Menu!$A$3:$L$57,12,FALSE)*W38)))</f>
        <v>0</v>
      </c>
      <c r="Y38" s="19">
        <f>-IF(ISBLANK(Z38),0,IF(ISERROR(VLOOKUP(Z38,MaKhuyenMai!$B$4:$H$5001,7,FALSE)),0,IF(AND(VLOOKUP(Z38,MaKhuyenMai!$B$4:$K$5001,8,FALSE)&lt;=$F$24,VLOOKUP(Z38,MaKhuyenMai!$B$4:$L$18,3,FALSE)="x",VLOOKUP(Z38,MaKhuyenMai!$B$4:$L$18,11,FALSE)="x"),VLOOKUP(Z38,MaKhuyenMai!$B$4:$H$5001,7,FALSE)*X38,0)))</f>
        <v>0</v>
      </c>
      <c r="Z38" s="20"/>
      <c r="AA38" s="68"/>
      <c r="AC38" s="16">
        <v>34</v>
      </c>
      <c r="AD38" s="18"/>
      <c r="AE38" s="18"/>
      <c r="AF38" s="18"/>
      <c r="AG38" s="19">
        <f>IF(ISBLANK(AD38),0,IF(ISERROR(VLOOKUP(AD38,Menu!$A$3:$L$5000,10,FALSE)),0,IF(AE38="M",VLOOKUP(AD38,Menu!$A$3:$L$57,10,FALSE)*AF38,VLOOKUP(AD38,Menu!$A$3:$L$57,12,FALSE)*AF38)))</f>
        <v>0</v>
      </c>
      <c r="AH38" s="19">
        <f>-IF(ISBLANK(AI38),0,IF(ISERROR(VLOOKUP(AI38,MaKhuyenMai!$B$4:$H$5001,7,FALSE)),0,IF(AND(VLOOKUP(AI38,MaKhuyenMai!$B$4:$K$5001,8,FALSE)&lt;=$F$24,VLOOKUP(AI38,MaKhuyenMai!$B$4:$L$18,3,FALSE)="x",VLOOKUP(AI38,MaKhuyenMai!$B$4:$L$18,11,FALSE)="x"),VLOOKUP(AI38,MaKhuyenMai!$B$4:$H$5001,7,FALSE)*AG38,0)))</f>
        <v>0</v>
      </c>
      <c r="AI38" s="20"/>
      <c r="AJ38" s="68"/>
      <c r="AK38" s="16"/>
      <c r="AL38" s="16">
        <v>34</v>
      </c>
      <c r="AM38" s="18"/>
      <c r="AN38" s="18"/>
      <c r="AO38" s="18"/>
      <c r="AP38" s="19">
        <f>IF(ISBLANK(AM38),0,IF(ISERROR(VLOOKUP(AM38,Menu!$A$3:$L$5000,10,FALSE)),0,IF(AN38="M",VLOOKUP(AM38,Menu!$A$3:$L$57,10,FALSE)*AO38,VLOOKUP(AM38,Menu!$A$3:$L$57,12,FALSE)*AO38)))</f>
        <v>0</v>
      </c>
      <c r="AQ38" s="19">
        <f>-IF(ISBLANK(AR38),0,IF(ISERROR(VLOOKUP(AR38,MaKhuyenMai!$B$4:$H$5001,7,FALSE)),0,IF(AND(VLOOKUP(AR38,MaKhuyenMai!$B$4:$K$5001,8,FALSE)&lt;=$F$24,VLOOKUP(AR38,MaKhuyenMai!$B$4:$L$18,3,FALSE)="x",VLOOKUP(AR38,MaKhuyenMai!$B$4:$L$18,11,FALSE)="x"),VLOOKUP(AR38,MaKhuyenMai!$B$4:$H$5001,7,FALSE)*AP38,0)))</f>
        <v>0</v>
      </c>
      <c r="AR38" s="20"/>
      <c r="AS38" s="68"/>
      <c r="AT38" s="16"/>
      <c r="AU38" s="16">
        <v>34</v>
      </c>
      <c r="AV38" s="18"/>
      <c r="AW38" s="18"/>
      <c r="AX38" s="18"/>
      <c r="AY38" s="19">
        <f>IF(ISBLANK(AV38),0,IF(ISERROR(VLOOKUP(AV38,Menu!$A$3:$L$5000,10,FALSE)),0,IF(AW38="M",VLOOKUP(AV38,Menu!$A$3:$L$57,10,FALSE)*AX38,VLOOKUP(AV38,Menu!$A$3:$L$57,12,FALSE)*AX38)))</f>
        <v>0</v>
      </c>
      <c r="AZ38" s="19">
        <f>-IF(ISBLANK(BA38),0,IF(ISERROR(VLOOKUP(BA38,MaKhuyenMai!$B$4:$H$5001,7,FALSE)),0,IF(AND(VLOOKUP(BA38,MaKhuyenMai!$B$4:$K$5001,8,FALSE)&lt;=$F$24,VLOOKUP(BA38,MaKhuyenMai!$B$4:$L$18,3,FALSE)="x",VLOOKUP(BA38,MaKhuyenMai!$B$4:$L$18,11,FALSE)="x"),VLOOKUP(BA38,MaKhuyenMai!$B$4:$H$5001,7,FALSE)*AY38,0)))</f>
        <v>0</v>
      </c>
      <c r="BA38" s="20"/>
      <c r="BB38" s="68"/>
      <c r="BC38" s="16"/>
      <c r="BD38" s="16">
        <v>34</v>
      </c>
      <c r="BE38" s="18"/>
      <c r="BF38" s="18"/>
      <c r="BG38" s="18"/>
      <c r="BH38" s="19">
        <f>IF(ISBLANK(BE38),0,IF(ISERROR(VLOOKUP(BE38,Menu!$A$3:$L$5000,10,FALSE)),0,IF(BF38="M",VLOOKUP(BE38,Menu!$A$3:$L$57,10,FALSE)*BG38,VLOOKUP(BE38,Menu!$A$3:$L$57,12,FALSE)*BG38)))</f>
        <v>0</v>
      </c>
      <c r="BI38" s="19">
        <f>-IF(ISBLANK(BJ38),0,IF(ISERROR(VLOOKUP(BJ38,MaKhuyenMai!$B$4:$H$5001,7,FALSE)),0,IF(AND(VLOOKUP(BJ38,MaKhuyenMai!$B$4:$K$5001,8,FALSE)&lt;=$F$24,VLOOKUP(BJ38,MaKhuyenMai!$B$4:$L$18,3,FALSE)="x",VLOOKUP(BJ38,MaKhuyenMai!$B$4:$L$18,11,FALSE)="x"),VLOOKUP(BJ38,MaKhuyenMai!$B$4:$H$5001,7,FALSE)*BH38,0)))</f>
        <v>0</v>
      </c>
      <c r="BJ38" s="20"/>
      <c r="BK38" s="68"/>
      <c r="BL38" s="16"/>
      <c r="BM38" s="16">
        <v>34</v>
      </c>
      <c r="BN38" s="18"/>
      <c r="BO38" s="18"/>
      <c r="BP38" s="18"/>
      <c r="BQ38" s="19">
        <f>IF(ISBLANK(BN38),0,IF(ISERROR(VLOOKUP(BN38,Menu!$A$3:$L$5000,10,FALSE)),0,IF(BO38="M",VLOOKUP(BN38,Menu!$A$3:$L$57,10,FALSE)*BP38,VLOOKUP(BN38,Menu!$A$3:$L$57,12,FALSE)*BP38)))</f>
        <v>0</v>
      </c>
      <c r="BR38" s="19">
        <f>-IF(ISBLANK(BS38),0,IF(ISERROR(VLOOKUP(BS38,MaKhuyenMai!$B$4:$H$5001,7,FALSE)),0,IF(AND(VLOOKUP(BS38,MaKhuyenMai!$B$4:$K$5001,8,FALSE)&lt;=$F$24,VLOOKUP(BS38,MaKhuyenMai!$B$4:$L$18,3,FALSE)="x",VLOOKUP(BS38,MaKhuyenMai!$B$4:$L$18,11,FALSE)="x"),VLOOKUP(BS38,MaKhuyenMai!$B$4:$H$5001,7,FALSE)*BQ38,0)))</f>
        <v>0</v>
      </c>
      <c r="BS38" s="20"/>
      <c r="BT38" s="68"/>
      <c r="BU38" s="16"/>
      <c r="BV38" s="16">
        <v>34</v>
      </c>
      <c r="BW38" s="18"/>
      <c r="BX38" s="18"/>
      <c r="BY38" s="18"/>
      <c r="BZ38" s="19">
        <f>IF(ISBLANK(BW38),0,IF(ISERROR(VLOOKUP(BW38,Menu!$A$3:$L$5000,10,FALSE)),0,IF(BX38="M",VLOOKUP(BW38,Menu!$A$3:$L$57,10,FALSE)*BY38,VLOOKUP(BW38,Menu!$A$3:$L$57,12,FALSE)*BY38)))</f>
        <v>0</v>
      </c>
      <c r="CA38" s="19">
        <f>-IF(ISBLANK(CB38),0,IF(ISERROR(VLOOKUP(CB38,MaKhuyenMai!$B$4:$H$5001,7,FALSE)),0,IF(AND(VLOOKUP(CB38,MaKhuyenMai!$B$4:$K$5001,8,FALSE)&lt;=$F$24,VLOOKUP(CB38,MaKhuyenMai!$B$4:$L$18,3,FALSE)="x",VLOOKUP(CB38,MaKhuyenMai!$B$4:$L$18,11,FALSE)="x"),VLOOKUP(CB38,MaKhuyenMai!$B$4:$H$5001,7,FALSE)*BZ38,0)))</f>
        <v>0</v>
      </c>
      <c r="CB38" s="20"/>
      <c r="CC38" s="68"/>
      <c r="CD38" s="16"/>
      <c r="CE38" s="16">
        <v>34</v>
      </c>
      <c r="CF38" s="18"/>
      <c r="CG38" s="18"/>
      <c r="CH38" s="18"/>
      <c r="CI38" s="19">
        <f>IF(ISBLANK(CF38),0,IF(ISERROR(VLOOKUP(CF38,Menu!$A$3:$L$5000,10,FALSE)),0,IF(CG38="M",VLOOKUP(CF38,Menu!$A$3:$L$57,10,FALSE)*CH38,VLOOKUP(CF38,Menu!$A$3:$L$57,12,FALSE)*CH38)))</f>
        <v>0</v>
      </c>
      <c r="CJ38" s="19">
        <f>-IF(ISBLANK(CK38),0,IF(ISERROR(VLOOKUP(CK38,MaKhuyenMai!$B$4:$H$5001,7,FALSE)),0,IF(AND(VLOOKUP(CK38,MaKhuyenMai!$B$4:$K$5001,8,FALSE)&lt;=$F$24,VLOOKUP(CK38,MaKhuyenMai!$B$4:$L$18,3,FALSE)="x",VLOOKUP(CK38,MaKhuyenMai!$B$4:$L$18,11,FALSE)="x"),VLOOKUP(CK38,MaKhuyenMai!$B$4:$H$5001,7,FALSE)*CI38,0)))</f>
        <v>0</v>
      </c>
      <c r="CK38" s="20"/>
      <c r="CL38" s="68"/>
      <c r="CM38" s="16"/>
      <c r="CN38" s="16">
        <v>34</v>
      </c>
      <c r="CO38" s="18"/>
      <c r="CP38" s="18"/>
      <c r="CQ38" s="18"/>
      <c r="CR38" s="19">
        <f>IF(ISBLANK(CO38),0,IF(ISERROR(VLOOKUP(CO38,Menu!$A$3:$L$5000,10,FALSE)),0,IF(CP38="M",VLOOKUP(CO38,Menu!$A$3:$L$57,10,FALSE)*CQ38,VLOOKUP(CO38,Menu!$A$3:$L$57,12,FALSE)*CQ38)))</f>
        <v>0</v>
      </c>
      <c r="CS38" s="19">
        <f>-IF(ISBLANK(CT38),0,IF(ISERROR(VLOOKUP(CT38,MaKhuyenMai!$B$4:$H$5001,7,FALSE)),0,IF(AND(VLOOKUP(CT38,MaKhuyenMai!$B$4:$K$5001,8,FALSE)&lt;=$F$24,VLOOKUP(CT38,MaKhuyenMai!$B$4:$L$18,3,FALSE)="x",VLOOKUP(CT38,MaKhuyenMai!$B$4:$L$18,11,FALSE)="x"),VLOOKUP(CT38,MaKhuyenMai!$B$4:$H$5001,7,FALSE)*CR38,0)))</f>
        <v>0</v>
      </c>
      <c r="CT38" s="20"/>
      <c r="CU38" s="68"/>
      <c r="CV38" s="16"/>
      <c r="CW38" s="16">
        <v>34</v>
      </c>
      <c r="CX38" s="18"/>
      <c r="CY38" s="18"/>
      <c r="CZ38" s="18"/>
      <c r="DA38" s="19">
        <f>IF(ISBLANK(CX38),0,IF(ISERROR(VLOOKUP(CX38,Menu!$A$3:$L$5000,10,FALSE)),0,IF(CY38="M",VLOOKUP(CX38,Menu!$A$3:$L$57,10,FALSE)*CZ38,VLOOKUP(CX38,Menu!$A$3:$L$57,12,FALSE)*CZ38)))</f>
        <v>0</v>
      </c>
      <c r="DB38" s="19">
        <f>-IF(ISBLANK(DC38),0,IF(ISERROR(VLOOKUP(DC38,MaKhuyenMai!$B$4:$H$5001,7,FALSE)),0,IF(AND(VLOOKUP(DC38,MaKhuyenMai!$B$4:$K$5001,8,FALSE)&lt;=$F$24,VLOOKUP(DC38,MaKhuyenMai!$B$4:$L$18,3,FALSE)="x",VLOOKUP(DC38,MaKhuyenMai!$B$4:$L$18,11,FALSE)="x"),VLOOKUP(DC38,MaKhuyenMai!$B$4:$H$5001,7,FALSE)*DA38,0)))</f>
        <v>0</v>
      </c>
      <c r="DC38" s="20"/>
      <c r="DD38" s="68"/>
      <c r="DE38" s="16"/>
      <c r="DF38" s="16">
        <v>34</v>
      </c>
      <c r="DG38" s="18"/>
      <c r="DH38" s="18"/>
      <c r="DI38" s="18"/>
      <c r="DJ38" s="19">
        <f>IF(ISBLANK(DG38),0,IF(ISERROR(VLOOKUP(DG38,Menu!$A$3:$L$5000,10,FALSE)),0,IF(DH38="M",VLOOKUP(DG38,Menu!$A$3:$L$57,10,FALSE)*DI38,VLOOKUP(DG38,Menu!$A$3:$L$57,12,FALSE)*DI38)))</f>
        <v>0</v>
      </c>
      <c r="DK38" s="19">
        <f>-IF(ISBLANK(DL38),0,IF(ISERROR(VLOOKUP(DL38,MaKhuyenMai!$B$4:$H$5001,7,FALSE)),0,IF(AND(VLOOKUP(DL38,MaKhuyenMai!$B$4:$K$5001,8,FALSE)&lt;=$F$24,VLOOKUP(DL38,MaKhuyenMai!$B$4:$L$18,3,FALSE)="x",VLOOKUP(DL38,MaKhuyenMai!$B$4:$L$18,11,FALSE)="x"),VLOOKUP(DL38,MaKhuyenMai!$B$4:$H$5001,7,FALSE)*DJ38,0)))</f>
        <v>0</v>
      </c>
      <c r="DL38" s="20"/>
      <c r="DM38" s="68"/>
      <c r="DN38" s="16"/>
      <c r="DO38" s="16">
        <v>34</v>
      </c>
      <c r="DP38" s="18"/>
      <c r="DQ38" s="18"/>
      <c r="DR38" s="18"/>
      <c r="DS38" s="19">
        <f>IF(ISBLANK(DP38),0,IF(ISERROR(VLOOKUP(DP38,Menu!$A$3:$L$5000,10,FALSE)),0,IF(DQ38="M",VLOOKUP(DP38,Menu!$A$3:$L$57,10,FALSE)*DR38,VLOOKUP(DP38,Menu!$A$3:$L$57,12,FALSE)*DR38)))</f>
        <v>0</v>
      </c>
      <c r="DT38" s="19">
        <f>-IF(ISBLANK(DU38),0,IF(ISERROR(VLOOKUP(DU38,MaKhuyenMai!$B$4:$H$5001,7,FALSE)),0,IF(AND(VLOOKUP(DU38,MaKhuyenMai!$B$4:$K$5001,8,FALSE)&lt;=$F$24,VLOOKUP(DU38,MaKhuyenMai!$B$4:$L$18,3,FALSE)="x",VLOOKUP(DU38,MaKhuyenMai!$B$4:$L$18,11,FALSE)="x"),VLOOKUP(DU38,MaKhuyenMai!$B$4:$H$5001,7,FALSE)*DS38,0)))</f>
        <v>0</v>
      </c>
      <c r="DU38" s="20"/>
      <c r="DV38" s="68"/>
      <c r="DW38" s="16"/>
      <c r="DX38" s="16">
        <v>34</v>
      </c>
      <c r="DY38" s="18"/>
      <c r="DZ38" s="18"/>
      <c r="EA38" s="18"/>
      <c r="EB38" s="19">
        <f>IF(ISBLANK(DY38),0,IF(ISERROR(VLOOKUP(DY38,Menu!$A$3:$L$5000,10,FALSE)),0,IF(DZ38="M",VLOOKUP(DY38,Menu!$A$3:$L$57,10,FALSE)*EA38,VLOOKUP(DY38,Menu!$A$3:$L$57,12,FALSE)*EA38)))</f>
        <v>0</v>
      </c>
      <c r="EC38" s="19">
        <f>-IF(ISBLANK(ED38),0,IF(ISERROR(VLOOKUP(ED38,MaKhuyenMai!$B$4:$H$5001,7,FALSE)),0,IF(AND(VLOOKUP(ED38,MaKhuyenMai!$B$4:$K$5001,8,FALSE)&lt;=$F$24,VLOOKUP(ED38,MaKhuyenMai!$B$4:$L$18,3,FALSE)="x",VLOOKUP(ED38,MaKhuyenMai!$B$4:$L$18,11,FALSE)="x"),VLOOKUP(ED38,MaKhuyenMai!$B$4:$H$5001,7,FALSE)*EB38,0)))</f>
        <v>0</v>
      </c>
      <c r="ED38" s="20"/>
      <c r="EE38" s="68"/>
      <c r="EF38" s="16"/>
      <c r="EG38" s="16">
        <v>34</v>
      </c>
      <c r="EH38" s="18"/>
      <c r="EI38" s="18"/>
      <c r="EJ38" s="18"/>
      <c r="EK38" s="19">
        <f>IF(ISBLANK(EH38),0,IF(ISERROR(VLOOKUP(EH38,Menu!$A$3:$L$5000,10,FALSE)),0,IF(EI38="M",VLOOKUP(EH38,Menu!$A$3:$L$57,10,FALSE)*EJ38,VLOOKUP(EH38,Menu!$A$3:$L$57,12,FALSE)*EJ38)))</f>
        <v>0</v>
      </c>
      <c r="EL38" s="19">
        <f>-IF(ISBLANK(EM38),0,IF(ISERROR(VLOOKUP(EM38,MaKhuyenMai!$B$4:$H$5001,7,FALSE)),0,IF(AND(VLOOKUP(EM38,MaKhuyenMai!$B$4:$K$5001,8,FALSE)&lt;=$F$24,VLOOKUP(EM38,MaKhuyenMai!$B$4:$L$18,3,FALSE)="x",VLOOKUP(EM38,MaKhuyenMai!$B$4:$L$18,11,FALSE)="x"),VLOOKUP(EM38,MaKhuyenMai!$B$4:$H$5001,7,FALSE)*EK38,0)))</f>
        <v>0</v>
      </c>
      <c r="EM38" s="20"/>
      <c r="EN38" s="68"/>
      <c r="EO38" s="16"/>
      <c r="EP38" s="16">
        <v>34</v>
      </c>
      <c r="EQ38" s="18"/>
      <c r="ER38" s="18"/>
      <c r="ES38" s="18"/>
      <c r="ET38" s="19">
        <f>IF(ISBLANK(EQ38),0,IF(ISERROR(VLOOKUP(EQ38,Menu!$A$3:$L$5000,10,FALSE)),0,IF(ER38="M",VLOOKUP(EQ38,Menu!$A$3:$L$57,10,FALSE)*ES38,VLOOKUP(EQ38,Menu!$A$3:$L$57,12,FALSE)*ES38)))</f>
        <v>0</v>
      </c>
      <c r="EU38" s="19">
        <f>-IF(ISBLANK(EV38),0,IF(ISERROR(VLOOKUP(EV38,MaKhuyenMai!$B$4:$H$5001,7,FALSE)),0,IF(AND(VLOOKUP(EV38,MaKhuyenMai!$B$4:$K$5001,8,FALSE)&lt;=$F$24,VLOOKUP(EV38,MaKhuyenMai!$B$4:$L$18,3,FALSE)="x",VLOOKUP(EV38,MaKhuyenMai!$B$4:$L$18,11,FALSE)="x"),VLOOKUP(EV38,MaKhuyenMai!$B$4:$H$5001,7,FALSE)*ET38,0)))</f>
        <v>0</v>
      </c>
      <c r="EV38" s="20"/>
      <c r="EW38" s="68"/>
      <c r="EX38" s="16"/>
      <c r="EY38" s="16">
        <v>34</v>
      </c>
      <c r="EZ38" s="18"/>
      <c r="FA38" s="18"/>
      <c r="FB38" s="18"/>
      <c r="FC38" s="19">
        <f>IF(ISBLANK(EZ38),0,IF(ISERROR(VLOOKUP(EZ38,Menu!$A$3:$L$5000,10,FALSE)),0,IF(FA38="M",VLOOKUP(EZ38,Menu!$A$3:$L$57,10,FALSE)*FB38,VLOOKUP(EZ38,Menu!$A$3:$L$57,12,FALSE)*FB38)))</f>
        <v>0</v>
      </c>
      <c r="FD38" s="19">
        <f>-IF(ISBLANK(FE38),0,IF(ISERROR(VLOOKUP(FE38,MaKhuyenMai!$B$4:$H$5001,7,FALSE)),0,IF(AND(VLOOKUP(FE38,MaKhuyenMai!$B$4:$K$5001,8,FALSE)&lt;=$F$24,VLOOKUP(FE38,MaKhuyenMai!$B$4:$L$18,3,FALSE)="x",VLOOKUP(FE38,MaKhuyenMai!$B$4:$L$18,11,FALSE)="x"),VLOOKUP(FE38,MaKhuyenMai!$B$4:$H$5001,7,FALSE)*FC38,0)))</f>
        <v>0</v>
      </c>
      <c r="FE38" s="20"/>
      <c r="FF38" s="68"/>
      <c r="FG38" s="3"/>
      <c r="FH38" s="16">
        <v>34</v>
      </c>
      <c r="FI38" s="18"/>
      <c r="FJ38" s="18"/>
      <c r="FK38" s="18"/>
      <c r="FL38" s="19">
        <f>IF(ISBLANK(FI38),0,IF(ISERROR(VLOOKUP(FI38,Menu!$A$3:$L$5000,10,FALSE)),0,IF(FJ38="M",VLOOKUP(FI38,Menu!$A$3:$L$57,10,FALSE)*FK38,VLOOKUP(FI38,Menu!$A$3:$L$57,12,FALSE)*FK38)))</f>
        <v>0</v>
      </c>
      <c r="FM38" s="19">
        <f>-IF(ISBLANK(FN38),0,IF(ISERROR(VLOOKUP(FN38,MaKhuyenMai!$B$4:$H$5001,7,FALSE)),0,IF(AND(VLOOKUP(FN38,MaKhuyenMai!$B$4:$K$5001,8,FALSE)&lt;=$F$24,VLOOKUP(FN38,MaKhuyenMai!$B$4:$L$18,3,FALSE)="x",VLOOKUP(FN38,MaKhuyenMai!$B$4:$L$18,11,FALSE)="x"),VLOOKUP(FN38,MaKhuyenMai!$B$4:$H$5001,7,FALSE)*FL38,0)))</f>
        <v>0</v>
      </c>
      <c r="FN38" s="20"/>
      <c r="FO38" s="68"/>
      <c r="FP38" s="16"/>
      <c r="FQ38" s="16">
        <v>34</v>
      </c>
      <c r="FR38" s="18"/>
      <c r="FS38" s="18"/>
      <c r="FT38" s="18"/>
      <c r="FU38" s="19">
        <f>IF(ISBLANK(FR38),0,IF(ISERROR(VLOOKUP(FR38,Menu!$A$3:$L$5000,10,FALSE)),0,IF(FS38="M",VLOOKUP(FR38,Menu!$A$3:$L$57,10,FALSE)*FT38,VLOOKUP(FR38,Menu!$A$3:$L$57,12,FALSE)*FT38)))</f>
        <v>0</v>
      </c>
      <c r="FV38" s="19">
        <f>-IF(ISBLANK(FW38),0,IF(ISERROR(VLOOKUP(FW38,MaKhuyenMai!$B$4:$H$5001,7,FALSE)),0,IF(AND(VLOOKUP(FW38,MaKhuyenMai!$B$4:$K$5001,8,FALSE)&lt;=$F$24,VLOOKUP(FW38,MaKhuyenMai!$B$4:$L$18,3,FALSE)="x",VLOOKUP(FW38,MaKhuyenMai!$B$4:$L$18,11,FALSE)="x"),VLOOKUP(FW38,MaKhuyenMai!$B$4:$H$5001,7,FALSE)*FU38,0)))</f>
        <v>0</v>
      </c>
      <c r="FW38" s="20"/>
      <c r="FX38" s="68"/>
      <c r="FY38" s="16"/>
      <c r="FZ38" s="16">
        <v>34</v>
      </c>
      <c r="GA38" s="18"/>
      <c r="GB38" s="18"/>
      <c r="GC38" s="18"/>
      <c r="GD38" s="19">
        <f>IF(ISBLANK(GA38),0,IF(ISERROR(VLOOKUP(GA38,Menu!$A$3:$L$5000,10,FALSE)),0,IF(GB38="M",VLOOKUP(GA38,Menu!$A$3:$L$57,10,FALSE)*GC38,VLOOKUP(GA38,Menu!$A$3:$L$57,12,FALSE)*GC38)))</f>
        <v>0</v>
      </c>
      <c r="GE38" s="19">
        <f>-IF(ISBLANK(GF38),0,IF(ISERROR(VLOOKUP(GF38,MaKhuyenMai!$B$4:$H$5001,7,FALSE)),0,IF(AND(VLOOKUP(GF38,MaKhuyenMai!$B$4:$K$5001,8,FALSE)&lt;=$F$24,VLOOKUP(GF38,MaKhuyenMai!$B$4:$L$18,3,FALSE)="x",VLOOKUP(GF38,MaKhuyenMai!$B$4:$L$18,11,FALSE)="x"),VLOOKUP(GF38,MaKhuyenMai!$B$4:$H$5001,7,FALSE)*GD38,0)))</f>
        <v>0</v>
      </c>
      <c r="GF38" s="20"/>
      <c r="GG38" s="68"/>
      <c r="GH38" s="16"/>
      <c r="GI38" s="16">
        <v>34</v>
      </c>
      <c r="GJ38" s="18"/>
      <c r="GK38" s="18"/>
      <c r="GL38" s="18"/>
      <c r="GM38" s="19">
        <f>IF(ISBLANK(GJ38),0,IF(ISERROR(VLOOKUP(GJ38,Menu!$A$3:$L$5000,10,FALSE)),0,IF(GK38="M",VLOOKUP(GJ38,Menu!$A$3:$L$57,10,FALSE)*GL38,VLOOKUP(GJ38,Menu!$A$3:$L$57,12,FALSE)*GL38)))</f>
        <v>0</v>
      </c>
      <c r="GN38" s="19">
        <f>-IF(ISBLANK(GO38),0,IF(ISERROR(VLOOKUP(GO38,MaKhuyenMai!$B$4:$H$5001,7,FALSE)),0,IF(AND(VLOOKUP(GO38,MaKhuyenMai!$B$4:$K$5001,8,FALSE)&lt;=$F$24,VLOOKUP(GO38,MaKhuyenMai!$B$4:$L$18,3,FALSE)="x",VLOOKUP(GO38,MaKhuyenMai!$B$4:$L$18,11,FALSE)="x"),VLOOKUP(GO38,MaKhuyenMai!$B$4:$H$5001,7,FALSE)*GM38,0)))</f>
        <v>0</v>
      </c>
      <c r="GO38" s="20"/>
      <c r="GP38" s="68"/>
      <c r="GQ38" s="16"/>
      <c r="GR38" s="16">
        <v>34</v>
      </c>
      <c r="GS38" s="18"/>
      <c r="GT38" s="18"/>
      <c r="GU38" s="18"/>
      <c r="GV38" s="19">
        <f>IF(ISBLANK(GS38),0,IF(ISERROR(VLOOKUP(GS38,Menu!$A$3:$L$5000,10,FALSE)),0,IF(GT38="M",VLOOKUP(GS38,Menu!$A$3:$L$57,10,FALSE)*GU38,VLOOKUP(GS38,Menu!$A$3:$L$57,12,FALSE)*GU38)))</f>
        <v>0</v>
      </c>
      <c r="GW38" s="19">
        <f>-IF(ISBLANK(GX38),0,IF(ISERROR(VLOOKUP(GX38,MaKhuyenMai!$B$4:$H$5001,7,FALSE)),0,IF(AND(VLOOKUP(GX38,MaKhuyenMai!$B$4:$K$5001,8,FALSE)&lt;=$F$24,VLOOKUP(GX38,MaKhuyenMai!$B$4:$L$18,3,FALSE)="x",VLOOKUP(GX38,MaKhuyenMai!$B$4:$L$18,11,FALSE)="x"),VLOOKUP(GX38,MaKhuyenMai!$B$4:$H$5001,7,FALSE)*GV38,0)))</f>
        <v>0</v>
      </c>
      <c r="GX38" s="20"/>
      <c r="GY38" s="68"/>
      <c r="GZ38" s="16"/>
      <c r="HA38" s="16">
        <v>34</v>
      </c>
      <c r="HB38" s="18"/>
      <c r="HC38" s="18"/>
      <c r="HD38" s="18"/>
      <c r="HE38" s="19">
        <f>IF(ISBLANK(HB38),0,IF(ISERROR(VLOOKUP(HB38,Menu!$A$3:$L$5000,10,FALSE)),0,IF(HC38="M",VLOOKUP(HB38,Menu!$A$3:$L$57,10,FALSE)*HD38,VLOOKUP(HB38,Menu!$A$3:$L$57,12,FALSE)*HD38)))</f>
        <v>0</v>
      </c>
      <c r="HF38" s="19">
        <f>-IF(ISBLANK(HG38),0,IF(ISERROR(VLOOKUP(HG38,MaKhuyenMai!$B$4:$H$5001,7,FALSE)),0,IF(AND(VLOOKUP(HG38,MaKhuyenMai!$B$4:$K$5001,8,FALSE)&lt;=$F$24,VLOOKUP(HG38,MaKhuyenMai!$B$4:$L$18,3,FALSE)="x",VLOOKUP(HG38,MaKhuyenMai!$B$4:$L$18,11,FALSE)="x"),VLOOKUP(HG38,MaKhuyenMai!$B$4:$H$5001,7,FALSE)*HE38,0)))</f>
        <v>0</v>
      </c>
      <c r="HG38" s="20"/>
      <c r="HH38" s="68"/>
      <c r="HI38" s="16"/>
      <c r="HJ38" s="16">
        <v>34</v>
      </c>
      <c r="HK38" s="18"/>
      <c r="HL38" s="18"/>
      <c r="HM38" s="18"/>
      <c r="HN38" s="19">
        <f>IF(ISBLANK(HK38),0,IF(ISERROR(VLOOKUP(HK38,Menu!$A$3:$L$5000,10,FALSE)),0,IF(HL38="M",VLOOKUP(HK38,Menu!$A$3:$L$57,10,FALSE)*HM38,VLOOKUP(HK38,Menu!$A$3:$L$57,12,FALSE)*HM38)))</f>
        <v>0</v>
      </c>
      <c r="HO38" s="19">
        <f>-IF(ISBLANK(HP38),0,IF(ISERROR(VLOOKUP(HP38,MaKhuyenMai!$B$4:$H$5001,7,FALSE)),0,IF(AND(VLOOKUP(HP38,MaKhuyenMai!$B$4:$K$5001,8,FALSE)&lt;=$F$24,VLOOKUP(HP38,MaKhuyenMai!$B$4:$L$18,3,FALSE)="x",VLOOKUP(HP38,MaKhuyenMai!$B$4:$L$18,11,FALSE)="x"),VLOOKUP(HP38,MaKhuyenMai!$B$4:$H$5001,7,FALSE)*HN38,0)))</f>
        <v>0</v>
      </c>
      <c r="HP38" s="20"/>
      <c r="HQ38" s="68"/>
      <c r="HR38" s="16"/>
      <c r="HS38" s="16">
        <v>34</v>
      </c>
      <c r="HT38" s="18"/>
      <c r="HU38" s="18"/>
      <c r="HV38" s="18"/>
      <c r="HW38" s="19">
        <f>IF(ISBLANK(HT38),0,IF(ISERROR(VLOOKUP(HT38,Menu!$A$3:$L$5000,10,FALSE)),0,IF(HU38="M",VLOOKUP(HT38,Menu!$A$3:$L$57,10,FALSE)*HV38,VLOOKUP(HT38,Menu!$A$3:$L$57,12,FALSE)*HV38)))</f>
        <v>0</v>
      </c>
      <c r="HX38" s="19">
        <f>-IF(ISBLANK(HY38),0,IF(ISERROR(VLOOKUP(HY38,MaKhuyenMai!$B$4:$H$5001,7,FALSE)),0,IF(AND(VLOOKUP(HY38,MaKhuyenMai!$B$4:$K$5001,8,FALSE)&lt;=$F$24,VLOOKUP(HY38,MaKhuyenMai!$B$4:$L$18,3,FALSE)="x",VLOOKUP(HY38,MaKhuyenMai!$B$4:$L$18,11,FALSE)="x"),VLOOKUP(HY38,MaKhuyenMai!$B$4:$H$5001,7,FALSE)*HW38,0)))</f>
        <v>0</v>
      </c>
      <c r="HY38" s="20"/>
      <c r="HZ38" s="68"/>
      <c r="IA38" s="16"/>
      <c r="IB38" s="16">
        <v>34</v>
      </c>
      <c r="IC38" s="18"/>
      <c r="ID38" s="18"/>
      <c r="IE38" s="18"/>
      <c r="IF38" s="19">
        <f>IF(ISBLANK(IC38),0,IF(ISERROR(VLOOKUP(IC38,Menu!$A$3:$L$5000,10,FALSE)),0,IF(ID38="M",VLOOKUP(IC38,Menu!$A$3:$L$57,10,FALSE)*IE38,VLOOKUP(IC38,Menu!$A$3:$L$57,12,FALSE)*IE38)))</f>
        <v>0</v>
      </c>
      <c r="IG38" s="19">
        <f>-IF(ISBLANK(IH38),0,IF(ISERROR(VLOOKUP(IH38,MaKhuyenMai!$B$4:$H$5001,7,FALSE)),0,IF(AND(VLOOKUP(IH38,MaKhuyenMai!$B$4:$K$5001,8,FALSE)&lt;=$F$24,VLOOKUP(IH38,MaKhuyenMai!$B$4:$L$18,3,FALSE)="x",VLOOKUP(IH38,MaKhuyenMai!$B$4:$L$18,11,FALSE)="x"),VLOOKUP(IH38,MaKhuyenMai!$B$4:$H$5001,7,FALSE)*IF38,0)))</f>
        <v>0</v>
      </c>
      <c r="IH38" s="20"/>
      <c r="II38" s="68"/>
      <c r="IJ38" s="16"/>
      <c r="IK38" s="16">
        <v>34</v>
      </c>
      <c r="IL38" s="18"/>
      <c r="IM38" s="18"/>
      <c r="IN38" s="18"/>
      <c r="IO38" s="19">
        <f>IF(ISBLANK(IL38),0,IF(ISERROR(VLOOKUP(IL38,Menu!$A$3:$L$5000,10,FALSE)),0,IF(IM38="M",VLOOKUP(IL38,Menu!$A$3:$L$57,10,FALSE)*IN38,VLOOKUP(IL38,Menu!$A$3:$L$57,12,FALSE)*IN38)))</f>
        <v>0</v>
      </c>
      <c r="IP38" s="19">
        <f>-IF(ISBLANK(IQ38),0,IF(ISERROR(VLOOKUP(IQ38,MaKhuyenMai!$B$4:$H$5001,7,FALSE)),0,IF(AND(VLOOKUP(IQ38,MaKhuyenMai!$B$4:$K$5001,8,FALSE)&lt;=$F$24,VLOOKUP(IQ38,MaKhuyenMai!$B$4:$L$18,3,FALSE)="x",VLOOKUP(IQ38,MaKhuyenMai!$B$4:$L$18,11,FALSE)="x"),VLOOKUP(IQ38,MaKhuyenMai!$B$4:$H$5001,7,FALSE)*IO38,0)))</f>
        <v>0</v>
      </c>
      <c r="IQ38" s="20"/>
      <c r="IR38" s="68"/>
      <c r="IS38" s="16"/>
      <c r="IT38" s="16">
        <v>34</v>
      </c>
      <c r="IU38" s="18"/>
      <c r="IV38" s="18"/>
    </row>
    <row r="39" spans="1:256">
      <c r="A39" s="16"/>
      <c r="B39" s="17">
        <v>35</v>
      </c>
      <c r="C39" s="18"/>
      <c r="D39" s="18"/>
      <c r="E39" s="18"/>
      <c r="F39" s="19">
        <f>IF(ISBLANK(C39),0,IF(ISERROR(VLOOKUP(C39,Menu!$A$3:$L$5000,10,FALSE)),0,IF(D39="M",VLOOKUP(C39,Menu!$A$3:$L$57,10,FALSE)*E39,VLOOKUP(C39,Menu!$A$3:$L$57,12,FALSE)*E39)))</f>
        <v>0</v>
      </c>
      <c r="G39" s="19">
        <f>-IF(ISBLANK(H39),0,IF(ISERROR(VLOOKUP(H39,MaKhuyenMai!$B$4:$H$5001,7,FALSE)),0,IF(AND(VLOOKUP(H39,MaKhuyenMai!$B$4:$K$5001,8,FALSE)&lt;=$F$24,VLOOKUP(H39,MaKhuyenMai!$B$4:$L$18,3,FALSE)="x",VLOOKUP(H39,MaKhuyenMai!$B$4:$L$18,11,FALSE)="x"),VLOOKUP(H39,MaKhuyenMai!$B$4:$H$5001,7,FALSE)*F39,0)))</f>
        <v>0</v>
      </c>
      <c r="H39" s="20"/>
      <c r="I39" s="68"/>
      <c r="J39" s="16"/>
      <c r="K39" s="17">
        <v>35</v>
      </c>
      <c r="L39" s="18"/>
      <c r="M39" s="18"/>
      <c r="N39" s="18"/>
      <c r="O39" s="19">
        <f>IF(ISBLANK(L39),0,IF(ISERROR(VLOOKUP(L39,Menu!$A$3:$L$5000,10,FALSE)),0,IF(M39="M",VLOOKUP(L39,Menu!$A$3:$L$57,10,FALSE)*N39,VLOOKUP(L39,Menu!$A$3:$L$57,12,FALSE)*N39)))</f>
        <v>0</v>
      </c>
      <c r="P39" s="19">
        <f>-IF(ISBLANK(Q39),0,IF(ISERROR(VLOOKUP(Q39,MaKhuyenMai!$B$4:$H$5001,7,FALSE)),0,IF(AND(VLOOKUP(Q39,MaKhuyenMai!$B$4:$K$5001,8,FALSE)&lt;=$F$24,VLOOKUP(Q39,MaKhuyenMai!$B$4:$L$18,3,FALSE)="x",VLOOKUP(Q39,MaKhuyenMai!$B$4:$L$18,11,FALSE)="x"),VLOOKUP(Q39,MaKhuyenMai!$B$4:$H$5001,7,FALSE)*O39,0)))</f>
        <v>0</v>
      </c>
      <c r="Q39" s="20"/>
      <c r="R39" s="68"/>
      <c r="S39" s="16"/>
      <c r="T39" s="17">
        <v>35</v>
      </c>
      <c r="U39" s="18"/>
      <c r="V39" s="18"/>
      <c r="W39" s="18"/>
      <c r="X39" s="19">
        <f>IF(ISBLANK(U39),0,IF(ISERROR(VLOOKUP(U39,Menu!$A$3:$L$5000,10,FALSE)),0,IF(V39="M",VLOOKUP(U39,Menu!$A$3:$L$57,10,FALSE)*W39,VLOOKUP(U39,Menu!$A$3:$L$57,12,FALSE)*W39)))</f>
        <v>0</v>
      </c>
      <c r="Y39" s="19">
        <f>-IF(ISBLANK(Z39),0,IF(ISERROR(VLOOKUP(Z39,MaKhuyenMai!$B$4:$H$5001,7,FALSE)),0,IF(AND(VLOOKUP(Z39,MaKhuyenMai!$B$4:$K$5001,8,FALSE)&lt;=$F$24,VLOOKUP(Z39,MaKhuyenMai!$B$4:$L$18,3,FALSE)="x",VLOOKUP(Z39,MaKhuyenMai!$B$4:$L$18,11,FALSE)="x"),VLOOKUP(Z39,MaKhuyenMai!$B$4:$H$5001,7,FALSE)*X39,0)))</f>
        <v>0</v>
      </c>
      <c r="Z39" s="20"/>
      <c r="AA39" s="68"/>
      <c r="AC39" s="17">
        <v>35</v>
      </c>
      <c r="AD39" s="18"/>
      <c r="AE39" s="18"/>
      <c r="AF39" s="18"/>
      <c r="AG39" s="19">
        <f>IF(ISBLANK(AD39),0,IF(ISERROR(VLOOKUP(AD39,Menu!$A$3:$L$5000,10,FALSE)),0,IF(AE39="M",VLOOKUP(AD39,Menu!$A$3:$L$57,10,FALSE)*AF39,VLOOKUP(AD39,Menu!$A$3:$L$57,12,FALSE)*AF39)))</f>
        <v>0</v>
      </c>
      <c r="AH39" s="19">
        <f>-IF(ISBLANK(AI39),0,IF(ISERROR(VLOOKUP(AI39,MaKhuyenMai!$B$4:$H$5001,7,FALSE)),0,IF(AND(VLOOKUP(AI39,MaKhuyenMai!$B$4:$K$5001,8,FALSE)&lt;=$F$24,VLOOKUP(AI39,MaKhuyenMai!$B$4:$L$18,3,FALSE)="x",VLOOKUP(AI39,MaKhuyenMai!$B$4:$L$18,11,FALSE)="x"),VLOOKUP(AI39,MaKhuyenMai!$B$4:$H$5001,7,FALSE)*AG39,0)))</f>
        <v>0</v>
      </c>
      <c r="AI39" s="20"/>
      <c r="AJ39" s="68"/>
      <c r="AK39" s="16"/>
      <c r="AL39" s="17">
        <v>35</v>
      </c>
      <c r="AM39" s="18"/>
      <c r="AN39" s="18"/>
      <c r="AO39" s="18"/>
      <c r="AP39" s="19">
        <f>IF(ISBLANK(AM39),0,IF(ISERROR(VLOOKUP(AM39,Menu!$A$3:$L$5000,10,FALSE)),0,IF(AN39="M",VLOOKUP(AM39,Menu!$A$3:$L$57,10,FALSE)*AO39,VLOOKUP(AM39,Menu!$A$3:$L$57,12,FALSE)*AO39)))</f>
        <v>0</v>
      </c>
      <c r="AQ39" s="19">
        <f>-IF(ISBLANK(AR39),0,IF(ISERROR(VLOOKUP(AR39,MaKhuyenMai!$B$4:$H$5001,7,FALSE)),0,IF(AND(VLOOKUP(AR39,MaKhuyenMai!$B$4:$K$5001,8,FALSE)&lt;=$F$24,VLOOKUP(AR39,MaKhuyenMai!$B$4:$L$18,3,FALSE)="x",VLOOKUP(AR39,MaKhuyenMai!$B$4:$L$18,11,FALSE)="x"),VLOOKUP(AR39,MaKhuyenMai!$B$4:$H$5001,7,FALSE)*AP39,0)))</f>
        <v>0</v>
      </c>
      <c r="AR39" s="20"/>
      <c r="AS39" s="68"/>
      <c r="AT39" s="16"/>
      <c r="AU39" s="17">
        <v>35</v>
      </c>
      <c r="AV39" s="18"/>
      <c r="AW39" s="18"/>
      <c r="AX39" s="18"/>
      <c r="AY39" s="19">
        <f>IF(ISBLANK(AV39),0,IF(ISERROR(VLOOKUP(AV39,Menu!$A$3:$L$5000,10,FALSE)),0,IF(AW39="M",VLOOKUP(AV39,Menu!$A$3:$L$57,10,FALSE)*AX39,VLOOKUP(AV39,Menu!$A$3:$L$57,12,FALSE)*AX39)))</f>
        <v>0</v>
      </c>
      <c r="AZ39" s="19">
        <f>-IF(ISBLANK(BA39),0,IF(ISERROR(VLOOKUP(BA39,MaKhuyenMai!$B$4:$H$5001,7,FALSE)),0,IF(AND(VLOOKUP(BA39,MaKhuyenMai!$B$4:$K$5001,8,FALSE)&lt;=$F$24,VLOOKUP(BA39,MaKhuyenMai!$B$4:$L$18,3,FALSE)="x",VLOOKUP(BA39,MaKhuyenMai!$B$4:$L$18,11,FALSE)="x"),VLOOKUP(BA39,MaKhuyenMai!$B$4:$H$5001,7,FALSE)*AY39,0)))</f>
        <v>0</v>
      </c>
      <c r="BA39" s="20"/>
      <c r="BB39" s="68"/>
      <c r="BC39" s="16"/>
      <c r="BD39" s="17">
        <v>35</v>
      </c>
      <c r="BE39" s="18"/>
      <c r="BF39" s="18"/>
      <c r="BG39" s="18"/>
      <c r="BH39" s="19">
        <f>IF(ISBLANK(BE39),0,IF(ISERROR(VLOOKUP(BE39,Menu!$A$3:$L$5000,10,FALSE)),0,IF(BF39="M",VLOOKUP(BE39,Menu!$A$3:$L$57,10,FALSE)*BG39,VLOOKUP(BE39,Menu!$A$3:$L$57,12,FALSE)*BG39)))</f>
        <v>0</v>
      </c>
      <c r="BI39" s="19">
        <f>-IF(ISBLANK(BJ39),0,IF(ISERROR(VLOOKUP(BJ39,MaKhuyenMai!$B$4:$H$5001,7,FALSE)),0,IF(AND(VLOOKUP(BJ39,MaKhuyenMai!$B$4:$K$5001,8,FALSE)&lt;=$F$24,VLOOKUP(BJ39,MaKhuyenMai!$B$4:$L$18,3,FALSE)="x",VLOOKUP(BJ39,MaKhuyenMai!$B$4:$L$18,11,FALSE)="x"),VLOOKUP(BJ39,MaKhuyenMai!$B$4:$H$5001,7,FALSE)*BH39,0)))</f>
        <v>0</v>
      </c>
      <c r="BJ39" s="20"/>
      <c r="BK39" s="68"/>
      <c r="BL39" s="16"/>
      <c r="BM39" s="17">
        <v>35</v>
      </c>
      <c r="BN39" s="18"/>
      <c r="BO39" s="18"/>
      <c r="BP39" s="18"/>
      <c r="BQ39" s="19">
        <f>IF(ISBLANK(BN39),0,IF(ISERROR(VLOOKUP(BN39,Menu!$A$3:$L$5000,10,FALSE)),0,IF(BO39="M",VLOOKUP(BN39,Menu!$A$3:$L$57,10,FALSE)*BP39,VLOOKUP(BN39,Menu!$A$3:$L$57,12,FALSE)*BP39)))</f>
        <v>0</v>
      </c>
      <c r="BR39" s="19">
        <f>-IF(ISBLANK(BS39),0,IF(ISERROR(VLOOKUP(BS39,MaKhuyenMai!$B$4:$H$5001,7,FALSE)),0,IF(AND(VLOOKUP(BS39,MaKhuyenMai!$B$4:$K$5001,8,FALSE)&lt;=$F$24,VLOOKUP(BS39,MaKhuyenMai!$B$4:$L$18,3,FALSE)="x",VLOOKUP(BS39,MaKhuyenMai!$B$4:$L$18,11,FALSE)="x"),VLOOKUP(BS39,MaKhuyenMai!$B$4:$H$5001,7,FALSE)*BQ39,0)))</f>
        <v>0</v>
      </c>
      <c r="BS39" s="20"/>
      <c r="BT39" s="68"/>
      <c r="BU39" s="16"/>
      <c r="BV39" s="17">
        <v>35</v>
      </c>
      <c r="BW39" s="18"/>
      <c r="BX39" s="18"/>
      <c r="BY39" s="18"/>
      <c r="BZ39" s="19">
        <f>IF(ISBLANK(BW39),0,IF(ISERROR(VLOOKUP(BW39,Menu!$A$3:$L$5000,10,FALSE)),0,IF(BX39="M",VLOOKUP(BW39,Menu!$A$3:$L$57,10,FALSE)*BY39,VLOOKUP(BW39,Menu!$A$3:$L$57,12,FALSE)*BY39)))</f>
        <v>0</v>
      </c>
      <c r="CA39" s="19">
        <f>-IF(ISBLANK(CB39),0,IF(ISERROR(VLOOKUP(CB39,MaKhuyenMai!$B$4:$H$5001,7,FALSE)),0,IF(AND(VLOOKUP(CB39,MaKhuyenMai!$B$4:$K$5001,8,FALSE)&lt;=$F$24,VLOOKUP(CB39,MaKhuyenMai!$B$4:$L$18,3,FALSE)="x",VLOOKUP(CB39,MaKhuyenMai!$B$4:$L$18,11,FALSE)="x"),VLOOKUP(CB39,MaKhuyenMai!$B$4:$H$5001,7,FALSE)*BZ39,0)))</f>
        <v>0</v>
      </c>
      <c r="CB39" s="20"/>
      <c r="CC39" s="68"/>
      <c r="CD39" s="16"/>
      <c r="CE39" s="17">
        <v>35</v>
      </c>
      <c r="CF39" s="18"/>
      <c r="CG39" s="18"/>
      <c r="CH39" s="18"/>
      <c r="CI39" s="19">
        <f>IF(ISBLANK(CF39),0,IF(ISERROR(VLOOKUP(CF39,Menu!$A$3:$L$5000,10,FALSE)),0,IF(CG39="M",VLOOKUP(CF39,Menu!$A$3:$L$57,10,FALSE)*CH39,VLOOKUP(CF39,Menu!$A$3:$L$57,12,FALSE)*CH39)))</f>
        <v>0</v>
      </c>
      <c r="CJ39" s="19">
        <f>-IF(ISBLANK(CK39),0,IF(ISERROR(VLOOKUP(CK39,MaKhuyenMai!$B$4:$H$5001,7,FALSE)),0,IF(AND(VLOOKUP(CK39,MaKhuyenMai!$B$4:$K$5001,8,FALSE)&lt;=$F$24,VLOOKUP(CK39,MaKhuyenMai!$B$4:$L$18,3,FALSE)="x",VLOOKUP(CK39,MaKhuyenMai!$B$4:$L$18,11,FALSE)="x"),VLOOKUP(CK39,MaKhuyenMai!$B$4:$H$5001,7,FALSE)*CI39,0)))</f>
        <v>0</v>
      </c>
      <c r="CK39" s="20"/>
      <c r="CL39" s="68"/>
      <c r="CM39" s="16"/>
      <c r="CN39" s="17">
        <v>35</v>
      </c>
      <c r="CO39" s="18"/>
      <c r="CP39" s="18"/>
      <c r="CQ39" s="18"/>
      <c r="CR39" s="19">
        <f>IF(ISBLANK(CO39),0,IF(ISERROR(VLOOKUP(CO39,Menu!$A$3:$L$5000,10,FALSE)),0,IF(CP39="M",VLOOKUP(CO39,Menu!$A$3:$L$57,10,FALSE)*CQ39,VLOOKUP(CO39,Menu!$A$3:$L$57,12,FALSE)*CQ39)))</f>
        <v>0</v>
      </c>
      <c r="CS39" s="19">
        <f>-IF(ISBLANK(CT39),0,IF(ISERROR(VLOOKUP(CT39,MaKhuyenMai!$B$4:$H$5001,7,FALSE)),0,IF(AND(VLOOKUP(CT39,MaKhuyenMai!$B$4:$K$5001,8,FALSE)&lt;=$F$24,VLOOKUP(CT39,MaKhuyenMai!$B$4:$L$18,3,FALSE)="x",VLOOKUP(CT39,MaKhuyenMai!$B$4:$L$18,11,FALSE)="x"),VLOOKUP(CT39,MaKhuyenMai!$B$4:$H$5001,7,FALSE)*CR39,0)))</f>
        <v>0</v>
      </c>
      <c r="CT39" s="20"/>
      <c r="CU39" s="68"/>
      <c r="CV39" s="16"/>
      <c r="CW39" s="17">
        <v>35</v>
      </c>
      <c r="CX39" s="18"/>
      <c r="CY39" s="18"/>
      <c r="CZ39" s="18"/>
      <c r="DA39" s="19">
        <f>IF(ISBLANK(CX39),0,IF(ISERROR(VLOOKUP(CX39,Menu!$A$3:$L$5000,10,FALSE)),0,IF(CY39="M",VLOOKUP(CX39,Menu!$A$3:$L$57,10,FALSE)*CZ39,VLOOKUP(CX39,Menu!$A$3:$L$57,12,FALSE)*CZ39)))</f>
        <v>0</v>
      </c>
      <c r="DB39" s="19">
        <f>-IF(ISBLANK(DC39),0,IF(ISERROR(VLOOKUP(DC39,MaKhuyenMai!$B$4:$H$5001,7,FALSE)),0,IF(AND(VLOOKUP(DC39,MaKhuyenMai!$B$4:$K$5001,8,FALSE)&lt;=$F$24,VLOOKUP(DC39,MaKhuyenMai!$B$4:$L$18,3,FALSE)="x",VLOOKUP(DC39,MaKhuyenMai!$B$4:$L$18,11,FALSE)="x"),VLOOKUP(DC39,MaKhuyenMai!$B$4:$H$5001,7,FALSE)*DA39,0)))</f>
        <v>0</v>
      </c>
      <c r="DC39" s="20"/>
      <c r="DD39" s="68"/>
      <c r="DE39" s="16"/>
      <c r="DF39" s="17">
        <v>35</v>
      </c>
      <c r="DG39" s="18"/>
      <c r="DH39" s="18"/>
      <c r="DI39" s="18"/>
      <c r="DJ39" s="19">
        <f>IF(ISBLANK(DG39),0,IF(ISERROR(VLOOKUP(DG39,Menu!$A$3:$L$5000,10,FALSE)),0,IF(DH39="M",VLOOKUP(DG39,Menu!$A$3:$L$57,10,FALSE)*DI39,VLOOKUP(DG39,Menu!$A$3:$L$57,12,FALSE)*DI39)))</f>
        <v>0</v>
      </c>
      <c r="DK39" s="19">
        <f>-IF(ISBLANK(DL39),0,IF(ISERROR(VLOOKUP(DL39,MaKhuyenMai!$B$4:$H$5001,7,FALSE)),0,IF(AND(VLOOKUP(DL39,MaKhuyenMai!$B$4:$K$5001,8,FALSE)&lt;=$F$24,VLOOKUP(DL39,MaKhuyenMai!$B$4:$L$18,3,FALSE)="x",VLOOKUP(DL39,MaKhuyenMai!$B$4:$L$18,11,FALSE)="x"),VLOOKUP(DL39,MaKhuyenMai!$B$4:$H$5001,7,FALSE)*DJ39,0)))</f>
        <v>0</v>
      </c>
      <c r="DL39" s="20"/>
      <c r="DM39" s="68"/>
      <c r="DN39" s="16"/>
      <c r="DO39" s="17">
        <v>35</v>
      </c>
      <c r="DP39" s="18"/>
      <c r="DQ39" s="18"/>
      <c r="DR39" s="18"/>
      <c r="DS39" s="19">
        <f>IF(ISBLANK(DP39),0,IF(ISERROR(VLOOKUP(DP39,Menu!$A$3:$L$5000,10,FALSE)),0,IF(DQ39="M",VLOOKUP(DP39,Menu!$A$3:$L$57,10,FALSE)*DR39,VLOOKUP(DP39,Menu!$A$3:$L$57,12,FALSE)*DR39)))</f>
        <v>0</v>
      </c>
      <c r="DT39" s="19">
        <f>-IF(ISBLANK(DU39),0,IF(ISERROR(VLOOKUP(DU39,MaKhuyenMai!$B$4:$H$5001,7,FALSE)),0,IF(AND(VLOOKUP(DU39,MaKhuyenMai!$B$4:$K$5001,8,FALSE)&lt;=$F$24,VLOOKUP(DU39,MaKhuyenMai!$B$4:$L$18,3,FALSE)="x",VLOOKUP(DU39,MaKhuyenMai!$B$4:$L$18,11,FALSE)="x"),VLOOKUP(DU39,MaKhuyenMai!$B$4:$H$5001,7,FALSE)*DS39,0)))</f>
        <v>0</v>
      </c>
      <c r="DU39" s="20"/>
      <c r="DV39" s="68"/>
      <c r="DW39" s="16"/>
      <c r="DX39" s="17">
        <v>35</v>
      </c>
      <c r="DY39" s="18"/>
      <c r="DZ39" s="18"/>
      <c r="EA39" s="18"/>
      <c r="EB39" s="19">
        <f>IF(ISBLANK(DY39),0,IF(ISERROR(VLOOKUP(DY39,Menu!$A$3:$L$5000,10,FALSE)),0,IF(DZ39="M",VLOOKUP(DY39,Menu!$A$3:$L$57,10,FALSE)*EA39,VLOOKUP(DY39,Menu!$A$3:$L$57,12,FALSE)*EA39)))</f>
        <v>0</v>
      </c>
      <c r="EC39" s="19">
        <f>-IF(ISBLANK(ED39),0,IF(ISERROR(VLOOKUP(ED39,MaKhuyenMai!$B$4:$H$5001,7,FALSE)),0,IF(AND(VLOOKUP(ED39,MaKhuyenMai!$B$4:$K$5001,8,FALSE)&lt;=$F$24,VLOOKUP(ED39,MaKhuyenMai!$B$4:$L$18,3,FALSE)="x",VLOOKUP(ED39,MaKhuyenMai!$B$4:$L$18,11,FALSE)="x"),VLOOKUP(ED39,MaKhuyenMai!$B$4:$H$5001,7,FALSE)*EB39,0)))</f>
        <v>0</v>
      </c>
      <c r="ED39" s="20"/>
      <c r="EE39" s="68"/>
      <c r="EF39" s="16"/>
      <c r="EG39" s="17">
        <v>35</v>
      </c>
      <c r="EH39" s="18"/>
      <c r="EI39" s="18"/>
      <c r="EJ39" s="18"/>
      <c r="EK39" s="19">
        <f>IF(ISBLANK(EH39),0,IF(ISERROR(VLOOKUP(EH39,Menu!$A$3:$L$5000,10,FALSE)),0,IF(EI39="M",VLOOKUP(EH39,Menu!$A$3:$L$57,10,FALSE)*EJ39,VLOOKUP(EH39,Menu!$A$3:$L$57,12,FALSE)*EJ39)))</f>
        <v>0</v>
      </c>
      <c r="EL39" s="19">
        <f>-IF(ISBLANK(EM39),0,IF(ISERROR(VLOOKUP(EM39,MaKhuyenMai!$B$4:$H$5001,7,FALSE)),0,IF(AND(VLOOKUP(EM39,MaKhuyenMai!$B$4:$K$5001,8,FALSE)&lt;=$F$24,VLOOKUP(EM39,MaKhuyenMai!$B$4:$L$18,3,FALSE)="x",VLOOKUP(EM39,MaKhuyenMai!$B$4:$L$18,11,FALSE)="x"),VLOOKUP(EM39,MaKhuyenMai!$B$4:$H$5001,7,FALSE)*EK39,0)))</f>
        <v>0</v>
      </c>
      <c r="EM39" s="20"/>
      <c r="EN39" s="68"/>
      <c r="EO39" s="16"/>
      <c r="EP39" s="17">
        <v>35</v>
      </c>
      <c r="EQ39" s="18"/>
      <c r="ER39" s="18"/>
      <c r="ES39" s="18"/>
      <c r="ET39" s="19">
        <f>IF(ISBLANK(EQ39),0,IF(ISERROR(VLOOKUP(EQ39,Menu!$A$3:$L$5000,10,FALSE)),0,IF(ER39="M",VLOOKUP(EQ39,Menu!$A$3:$L$57,10,FALSE)*ES39,VLOOKUP(EQ39,Menu!$A$3:$L$57,12,FALSE)*ES39)))</f>
        <v>0</v>
      </c>
      <c r="EU39" s="19">
        <f>-IF(ISBLANK(EV39),0,IF(ISERROR(VLOOKUP(EV39,MaKhuyenMai!$B$4:$H$5001,7,FALSE)),0,IF(AND(VLOOKUP(EV39,MaKhuyenMai!$B$4:$K$5001,8,FALSE)&lt;=$F$24,VLOOKUP(EV39,MaKhuyenMai!$B$4:$L$18,3,FALSE)="x",VLOOKUP(EV39,MaKhuyenMai!$B$4:$L$18,11,FALSE)="x"),VLOOKUP(EV39,MaKhuyenMai!$B$4:$H$5001,7,FALSE)*ET39,0)))</f>
        <v>0</v>
      </c>
      <c r="EV39" s="20"/>
      <c r="EW39" s="68"/>
      <c r="EX39" s="16"/>
      <c r="EY39" s="17">
        <v>35</v>
      </c>
      <c r="EZ39" s="18"/>
      <c r="FA39" s="18"/>
      <c r="FB39" s="18"/>
      <c r="FC39" s="19">
        <f>IF(ISBLANK(EZ39),0,IF(ISERROR(VLOOKUP(EZ39,Menu!$A$3:$L$5000,10,FALSE)),0,IF(FA39="M",VLOOKUP(EZ39,Menu!$A$3:$L$57,10,FALSE)*FB39,VLOOKUP(EZ39,Menu!$A$3:$L$57,12,FALSE)*FB39)))</f>
        <v>0</v>
      </c>
      <c r="FD39" s="19">
        <f>-IF(ISBLANK(FE39),0,IF(ISERROR(VLOOKUP(FE39,MaKhuyenMai!$B$4:$H$5001,7,FALSE)),0,IF(AND(VLOOKUP(FE39,MaKhuyenMai!$B$4:$K$5001,8,FALSE)&lt;=$F$24,VLOOKUP(FE39,MaKhuyenMai!$B$4:$L$18,3,FALSE)="x",VLOOKUP(FE39,MaKhuyenMai!$B$4:$L$18,11,FALSE)="x"),VLOOKUP(FE39,MaKhuyenMai!$B$4:$H$5001,7,FALSE)*FC39,0)))</f>
        <v>0</v>
      </c>
      <c r="FE39" s="20"/>
      <c r="FF39" s="68"/>
      <c r="FG39" s="3"/>
      <c r="FH39" s="17">
        <v>35</v>
      </c>
      <c r="FI39" s="18"/>
      <c r="FJ39" s="18"/>
      <c r="FK39" s="18"/>
      <c r="FL39" s="19">
        <f>IF(ISBLANK(FI39),0,IF(ISERROR(VLOOKUP(FI39,Menu!$A$3:$L$5000,10,FALSE)),0,IF(FJ39="M",VLOOKUP(FI39,Menu!$A$3:$L$57,10,FALSE)*FK39,VLOOKUP(FI39,Menu!$A$3:$L$57,12,FALSE)*FK39)))</f>
        <v>0</v>
      </c>
      <c r="FM39" s="19">
        <f>-IF(ISBLANK(FN39),0,IF(ISERROR(VLOOKUP(FN39,MaKhuyenMai!$B$4:$H$5001,7,FALSE)),0,IF(AND(VLOOKUP(FN39,MaKhuyenMai!$B$4:$K$5001,8,FALSE)&lt;=$F$24,VLOOKUP(FN39,MaKhuyenMai!$B$4:$L$18,3,FALSE)="x",VLOOKUP(FN39,MaKhuyenMai!$B$4:$L$18,11,FALSE)="x"),VLOOKUP(FN39,MaKhuyenMai!$B$4:$H$5001,7,FALSE)*FL39,0)))</f>
        <v>0</v>
      </c>
      <c r="FN39" s="20"/>
      <c r="FO39" s="68"/>
      <c r="FP39" s="16"/>
      <c r="FQ39" s="17">
        <v>35</v>
      </c>
      <c r="FR39" s="18"/>
      <c r="FS39" s="18"/>
      <c r="FT39" s="18"/>
      <c r="FU39" s="19">
        <f>IF(ISBLANK(FR39),0,IF(ISERROR(VLOOKUP(FR39,Menu!$A$3:$L$5000,10,FALSE)),0,IF(FS39="M",VLOOKUP(FR39,Menu!$A$3:$L$57,10,FALSE)*FT39,VLOOKUP(FR39,Menu!$A$3:$L$57,12,FALSE)*FT39)))</f>
        <v>0</v>
      </c>
      <c r="FV39" s="19">
        <f>-IF(ISBLANK(FW39),0,IF(ISERROR(VLOOKUP(FW39,MaKhuyenMai!$B$4:$H$5001,7,FALSE)),0,IF(AND(VLOOKUP(FW39,MaKhuyenMai!$B$4:$K$5001,8,FALSE)&lt;=$F$24,VLOOKUP(FW39,MaKhuyenMai!$B$4:$L$18,3,FALSE)="x",VLOOKUP(FW39,MaKhuyenMai!$B$4:$L$18,11,FALSE)="x"),VLOOKUP(FW39,MaKhuyenMai!$B$4:$H$5001,7,FALSE)*FU39,0)))</f>
        <v>0</v>
      </c>
      <c r="FW39" s="20"/>
      <c r="FX39" s="68"/>
      <c r="FY39" s="16"/>
      <c r="FZ39" s="17">
        <v>35</v>
      </c>
      <c r="GA39" s="18"/>
      <c r="GB39" s="18"/>
      <c r="GC39" s="18"/>
      <c r="GD39" s="19">
        <f>IF(ISBLANK(GA39),0,IF(ISERROR(VLOOKUP(GA39,Menu!$A$3:$L$5000,10,FALSE)),0,IF(GB39="M",VLOOKUP(GA39,Menu!$A$3:$L$57,10,FALSE)*GC39,VLOOKUP(GA39,Menu!$A$3:$L$57,12,FALSE)*GC39)))</f>
        <v>0</v>
      </c>
      <c r="GE39" s="19">
        <f>-IF(ISBLANK(GF39),0,IF(ISERROR(VLOOKUP(GF39,MaKhuyenMai!$B$4:$H$5001,7,FALSE)),0,IF(AND(VLOOKUP(GF39,MaKhuyenMai!$B$4:$K$5001,8,FALSE)&lt;=$F$24,VLOOKUP(GF39,MaKhuyenMai!$B$4:$L$18,3,FALSE)="x",VLOOKUP(GF39,MaKhuyenMai!$B$4:$L$18,11,FALSE)="x"),VLOOKUP(GF39,MaKhuyenMai!$B$4:$H$5001,7,FALSE)*GD39,0)))</f>
        <v>0</v>
      </c>
      <c r="GF39" s="20"/>
      <c r="GG39" s="68"/>
      <c r="GH39" s="16"/>
      <c r="GI39" s="17">
        <v>35</v>
      </c>
      <c r="GJ39" s="18"/>
      <c r="GK39" s="18"/>
      <c r="GL39" s="18"/>
      <c r="GM39" s="19">
        <f>IF(ISBLANK(GJ39),0,IF(ISERROR(VLOOKUP(GJ39,Menu!$A$3:$L$5000,10,FALSE)),0,IF(GK39="M",VLOOKUP(GJ39,Menu!$A$3:$L$57,10,FALSE)*GL39,VLOOKUP(GJ39,Menu!$A$3:$L$57,12,FALSE)*GL39)))</f>
        <v>0</v>
      </c>
      <c r="GN39" s="19">
        <f>-IF(ISBLANK(GO39),0,IF(ISERROR(VLOOKUP(GO39,MaKhuyenMai!$B$4:$H$5001,7,FALSE)),0,IF(AND(VLOOKUP(GO39,MaKhuyenMai!$B$4:$K$5001,8,FALSE)&lt;=$F$24,VLOOKUP(GO39,MaKhuyenMai!$B$4:$L$18,3,FALSE)="x",VLOOKUP(GO39,MaKhuyenMai!$B$4:$L$18,11,FALSE)="x"),VLOOKUP(GO39,MaKhuyenMai!$B$4:$H$5001,7,FALSE)*GM39,0)))</f>
        <v>0</v>
      </c>
      <c r="GO39" s="20"/>
      <c r="GP39" s="68"/>
      <c r="GQ39" s="16"/>
      <c r="GR39" s="17">
        <v>35</v>
      </c>
      <c r="GS39" s="18"/>
      <c r="GT39" s="18"/>
      <c r="GU39" s="18"/>
      <c r="GV39" s="19">
        <f>IF(ISBLANK(GS39),0,IF(ISERROR(VLOOKUP(GS39,Menu!$A$3:$L$5000,10,FALSE)),0,IF(GT39="M",VLOOKUP(GS39,Menu!$A$3:$L$57,10,FALSE)*GU39,VLOOKUP(GS39,Menu!$A$3:$L$57,12,FALSE)*GU39)))</f>
        <v>0</v>
      </c>
      <c r="GW39" s="19">
        <f>-IF(ISBLANK(GX39),0,IF(ISERROR(VLOOKUP(GX39,MaKhuyenMai!$B$4:$H$5001,7,FALSE)),0,IF(AND(VLOOKUP(GX39,MaKhuyenMai!$B$4:$K$5001,8,FALSE)&lt;=$F$24,VLOOKUP(GX39,MaKhuyenMai!$B$4:$L$18,3,FALSE)="x",VLOOKUP(GX39,MaKhuyenMai!$B$4:$L$18,11,FALSE)="x"),VLOOKUP(GX39,MaKhuyenMai!$B$4:$H$5001,7,FALSE)*GV39,0)))</f>
        <v>0</v>
      </c>
      <c r="GX39" s="20"/>
      <c r="GY39" s="68"/>
      <c r="GZ39" s="16"/>
      <c r="HA39" s="17">
        <v>35</v>
      </c>
      <c r="HB39" s="18"/>
      <c r="HC39" s="18"/>
      <c r="HD39" s="18"/>
      <c r="HE39" s="19">
        <f>IF(ISBLANK(HB39),0,IF(ISERROR(VLOOKUP(HB39,Menu!$A$3:$L$5000,10,FALSE)),0,IF(HC39="M",VLOOKUP(HB39,Menu!$A$3:$L$57,10,FALSE)*HD39,VLOOKUP(HB39,Menu!$A$3:$L$57,12,FALSE)*HD39)))</f>
        <v>0</v>
      </c>
      <c r="HF39" s="19">
        <f>-IF(ISBLANK(HG39),0,IF(ISERROR(VLOOKUP(HG39,MaKhuyenMai!$B$4:$H$5001,7,FALSE)),0,IF(AND(VLOOKUP(HG39,MaKhuyenMai!$B$4:$K$5001,8,FALSE)&lt;=$F$24,VLOOKUP(HG39,MaKhuyenMai!$B$4:$L$18,3,FALSE)="x",VLOOKUP(HG39,MaKhuyenMai!$B$4:$L$18,11,FALSE)="x"),VLOOKUP(HG39,MaKhuyenMai!$B$4:$H$5001,7,FALSE)*HE39,0)))</f>
        <v>0</v>
      </c>
      <c r="HG39" s="20"/>
      <c r="HH39" s="68"/>
      <c r="HI39" s="16"/>
      <c r="HJ39" s="17">
        <v>35</v>
      </c>
      <c r="HK39" s="18"/>
      <c r="HL39" s="18"/>
      <c r="HM39" s="18"/>
      <c r="HN39" s="19">
        <f>IF(ISBLANK(HK39),0,IF(ISERROR(VLOOKUP(HK39,Menu!$A$3:$L$5000,10,FALSE)),0,IF(HL39="M",VLOOKUP(HK39,Menu!$A$3:$L$57,10,FALSE)*HM39,VLOOKUP(HK39,Menu!$A$3:$L$57,12,FALSE)*HM39)))</f>
        <v>0</v>
      </c>
      <c r="HO39" s="19">
        <f>-IF(ISBLANK(HP39),0,IF(ISERROR(VLOOKUP(HP39,MaKhuyenMai!$B$4:$H$5001,7,FALSE)),0,IF(AND(VLOOKUP(HP39,MaKhuyenMai!$B$4:$K$5001,8,FALSE)&lt;=$F$24,VLOOKUP(HP39,MaKhuyenMai!$B$4:$L$18,3,FALSE)="x",VLOOKUP(HP39,MaKhuyenMai!$B$4:$L$18,11,FALSE)="x"),VLOOKUP(HP39,MaKhuyenMai!$B$4:$H$5001,7,FALSE)*HN39,0)))</f>
        <v>0</v>
      </c>
      <c r="HP39" s="20"/>
      <c r="HQ39" s="68"/>
      <c r="HR39" s="16"/>
      <c r="HS39" s="17">
        <v>35</v>
      </c>
      <c r="HT39" s="18"/>
      <c r="HU39" s="18"/>
      <c r="HV39" s="18"/>
      <c r="HW39" s="19">
        <f>IF(ISBLANK(HT39),0,IF(ISERROR(VLOOKUP(HT39,Menu!$A$3:$L$5000,10,FALSE)),0,IF(HU39="M",VLOOKUP(HT39,Menu!$A$3:$L$57,10,FALSE)*HV39,VLOOKUP(HT39,Menu!$A$3:$L$57,12,FALSE)*HV39)))</f>
        <v>0</v>
      </c>
      <c r="HX39" s="19">
        <f>-IF(ISBLANK(HY39),0,IF(ISERROR(VLOOKUP(HY39,MaKhuyenMai!$B$4:$H$5001,7,FALSE)),0,IF(AND(VLOOKUP(HY39,MaKhuyenMai!$B$4:$K$5001,8,FALSE)&lt;=$F$24,VLOOKUP(HY39,MaKhuyenMai!$B$4:$L$18,3,FALSE)="x",VLOOKUP(HY39,MaKhuyenMai!$B$4:$L$18,11,FALSE)="x"),VLOOKUP(HY39,MaKhuyenMai!$B$4:$H$5001,7,FALSE)*HW39,0)))</f>
        <v>0</v>
      </c>
      <c r="HY39" s="20"/>
      <c r="HZ39" s="68"/>
      <c r="IA39" s="16"/>
      <c r="IB39" s="17">
        <v>35</v>
      </c>
      <c r="IC39" s="18"/>
      <c r="ID39" s="18"/>
      <c r="IE39" s="18"/>
      <c r="IF39" s="19">
        <f>IF(ISBLANK(IC39),0,IF(ISERROR(VLOOKUP(IC39,Menu!$A$3:$L$5000,10,FALSE)),0,IF(ID39="M",VLOOKUP(IC39,Menu!$A$3:$L$57,10,FALSE)*IE39,VLOOKUP(IC39,Menu!$A$3:$L$57,12,FALSE)*IE39)))</f>
        <v>0</v>
      </c>
      <c r="IG39" s="19">
        <f>-IF(ISBLANK(IH39),0,IF(ISERROR(VLOOKUP(IH39,MaKhuyenMai!$B$4:$H$5001,7,FALSE)),0,IF(AND(VLOOKUP(IH39,MaKhuyenMai!$B$4:$K$5001,8,FALSE)&lt;=$F$24,VLOOKUP(IH39,MaKhuyenMai!$B$4:$L$18,3,FALSE)="x",VLOOKUP(IH39,MaKhuyenMai!$B$4:$L$18,11,FALSE)="x"),VLOOKUP(IH39,MaKhuyenMai!$B$4:$H$5001,7,FALSE)*IF39,0)))</f>
        <v>0</v>
      </c>
      <c r="IH39" s="20"/>
      <c r="II39" s="68"/>
      <c r="IJ39" s="16"/>
      <c r="IK39" s="17">
        <v>35</v>
      </c>
      <c r="IL39" s="18"/>
      <c r="IM39" s="18"/>
      <c r="IN39" s="18"/>
      <c r="IO39" s="19">
        <f>IF(ISBLANK(IL39),0,IF(ISERROR(VLOOKUP(IL39,Menu!$A$3:$L$5000,10,FALSE)),0,IF(IM39="M",VLOOKUP(IL39,Menu!$A$3:$L$57,10,FALSE)*IN39,VLOOKUP(IL39,Menu!$A$3:$L$57,12,FALSE)*IN39)))</f>
        <v>0</v>
      </c>
      <c r="IP39" s="19">
        <f>-IF(ISBLANK(IQ39),0,IF(ISERROR(VLOOKUP(IQ39,MaKhuyenMai!$B$4:$H$5001,7,FALSE)),0,IF(AND(VLOOKUP(IQ39,MaKhuyenMai!$B$4:$K$5001,8,FALSE)&lt;=$F$24,VLOOKUP(IQ39,MaKhuyenMai!$B$4:$L$18,3,FALSE)="x",VLOOKUP(IQ39,MaKhuyenMai!$B$4:$L$18,11,FALSE)="x"),VLOOKUP(IQ39,MaKhuyenMai!$B$4:$H$5001,7,FALSE)*IO39,0)))</f>
        <v>0</v>
      </c>
      <c r="IQ39" s="20"/>
      <c r="IR39" s="68"/>
      <c r="IS39" s="16"/>
      <c r="IT39" s="17">
        <v>35</v>
      </c>
      <c r="IU39" s="18"/>
      <c r="IV39" s="18"/>
    </row>
    <row r="40" spans="1:256">
      <c r="A40" s="16"/>
      <c r="B40" s="16">
        <v>36</v>
      </c>
      <c r="C40" s="18"/>
      <c r="D40" s="18"/>
      <c r="E40" s="18"/>
      <c r="F40" s="19">
        <f>IF(ISBLANK(C40),0,IF(ISERROR(VLOOKUP(C40,Menu!$A$3:$L$5000,10,FALSE)),0,IF(D40="M",VLOOKUP(C40,Menu!$A$3:$L$57,10,FALSE)*E40,VLOOKUP(C40,Menu!$A$3:$L$57,12,FALSE)*E40)))</f>
        <v>0</v>
      </c>
      <c r="G40" s="19">
        <f>-IF(ISBLANK(H40),0,IF(ISERROR(VLOOKUP(H40,MaKhuyenMai!$B$4:$H$5001,7,FALSE)),0,IF(AND(VLOOKUP(H40,MaKhuyenMai!$B$4:$K$5001,8,FALSE)&lt;=$F$24,VLOOKUP(H40,MaKhuyenMai!$B$4:$L$18,3,FALSE)="x",VLOOKUP(H40,MaKhuyenMai!$B$4:$L$18,11,FALSE)="x"),VLOOKUP(H40,MaKhuyenMai!$B$4:$H$5001,7,FALSE)*F40,0)))</f>
        <v>0</v>
      </c>
      <c r="H40" s="20"/>
      <c r="I40" s="68"/>
      <c r="J40" s="16"/>
      <c r="K40" s="16">
        <v>36</v>
      </c>
      <c r="L40" s="18"/>
      <c r="M40" s="18"/>
      <c r="N40" s="18"/>
      <c r="O40" s="19">
        <f>IF(ISBLANK(L40),0,IF(ISERROR(VLOOKUP(L40,Menu!$A$3:$L$5000,10,FALSE)),0,IF(M40="M",VLOOKUP(L40,Menu!$A$3:$L$57,10,FALSE)*N40,VLOOKUP(L40,Menu!$A$3:$L$57,12,FALSE)*N40)))</f>
        <v>0</v>
      </c>
      <c r="P40" s="19">
        <f>-IF(ISBLANK(Q40),0,IF(ISERROR(VLOOKUP(Q40,MaKhuyenMai!$B$4:$H$5001,7,FALSE)),0,IF(AND(VLOOKUP(Q40,MaKhuyenMai!$B$4:$K$5001,8,FALSE)&lt;=$F$24,VLOOKUP(Q40,MaKhuyenMai!$B$4:$L$18,3,FALSE)="x",VLOOKUP(Q40,MaKhuyenMai!$B$4:$L$18,11,FALSE)="x"),VLOOKUP(Q40,MaKhuyenMai!$B$4:$H$5001,7,FALSE)*O40,0)))</f>
        <v>0</v>
      </c>
      <c r="Q40" s="20"/>
      <c r="R40" s="68"/>
      <c r="S40" s="16"/>
      <c r="T40" s="16">
        <v>36</v>
      </c>
      <c r="U40" s="18"/>
      <c r="V40" s="18"/>
      <c r="W40" s="18"/>
      <c r="X40" s="19">
        <f>IF(ISBLANK(U40),0,IF(ISERROR(VLOOKUP(U40,Menu!$A$3:$L$5000,10,FALSE)),0,IF(V40="M",VLOOKUP(U40,Menu!$A$3:$L$57,10,FALSE)*W40,VLOOKUP(U40,Menu!$A$3:$L$57,12,FALSE)*W40)))</f>
        <v>0</v>
      </c>
      <c r="Y40" s="19">
        <f>-IF(ISBLANK(Z40),0,IF(ISERROR(VLOOKUP(Z40,MaKhuyenMai!$B$4:$H$5001,7,FALSE)),0,IF(AND(VLOOKUP(Z40,MaKhuyenMai!$B$4:$K$5001,8,FALSE)&lt;=$F$24,VLOOKUP(Z40,MaKhuyenMai!$B$4:$L$18,3,FALSE)="x",VLOOKUP(Z40,MaKhuyenMai!$B$4:$L$18,11,FALSE)="x"),VLOOKUP(Z40,MaKhuyenMai!$B$4:$H$5001,7,FALSE)*X40,0)))</f>
        <v>0</v>
      </c>
      <c r="Z40" s="20"/>
      <c r="AA40" s="68"/>
      <c r="AC40" s="16">
        <v>36</v>
      </c>
      <c r="AD40" s="18"/>
      <c r="AE40" s="18"/>
      <c r="AF40" s="18"/>
      <c r="AG40" s="19">
        <f>IF(ISBLANK(AD40),0,IF(ISERROR(VLOOKUP(AD40,Menu!$A$3:$L$5000,10,FALSE)),0,IF(AE40="M",VLOOKUP(AD40,Menu!$A$3:$L$57,10,FALSE)*AF40,VLOOKUP(AD40,Menu!$A$3:$L$57,12,FALSE)*AF40)))</f>
        <v>0</v>
      </c>
      <c r="AH40" s="19">
        <f>-IF(ISBLANK(AI40),0,IF(ISERROR(VLOOKUP(AI40,MaKhuyenMai!$B$4:$H$5001,7,FALSE)),0,IF(AND(VLOOKUP(AI40,MaKhuyenMai!$B$4:$K$5001,8,FALSE)&lt;=$F$24,VLOOKUP(AI40,MaKhuyenMai!$B$4:$L$18,3,FALSE)="x",VLOOKUP(AI40,MaKhuyenMai!$B$4:$L$18,11,FALSE)="x"),VLOOKUP(AI40,MaKhuyenMai!$B$4:$H$5001,7,FALSE)*AG40,0)))</f>
        <v>0</v>
      </c>
      <c r="AI40" s="20"/>
      <c r="AJ40" s="68"/>
      <c r="AK40" s="16"/>
      <c r="AL40" s="16">
        <v>36</v>
      </c>
      <c r="AM40" s="18"/>
      <c r="AN40" s="18"/>
      <c r="AO40" s="18"/>
      <c r="AP40" s="19">
        <f>IF(ISBLANK(AM40),0,IF(ISERROR(VLOOKUP(AM40,Menu!$A$3:$L$5000,10,FALSE)),0,IF(AN40="M",VLOOKUP(AM40,Menu!$A$3:$L$57,10,FALSE)*AO40,VLOOKUP(AM40,Menu!$A$3:$L$57,12,FALSE)*AO40)))</f>
        <v>0</v>
      </c>
      <c r="AQ40" s="19">
        <f>-IF(ISBLANK(AR40),0,IF(ISERROR(VLOOKUP(AR40,MaKhuyenMai!$B$4:$H$5001,7,FALSE)),0,IF(AND(VLOOKUP(AR40,MaKhuyenMai!$B$4:$K$5001,8,FALSE)&lt;=$F$24,VLOOKUP(AR40,MaKhuyenMai!$B$4:$L$18,3,FALSE)="x",VLOOKUP(AR40,MaKhuyenMai!$B$4:$L$18,11,FALSE)="x"),VLOOKUP(AR40,MaKhuyenMai!$B$4:$H$5001,7,FALSE)*AP40,0)))</f>
        <v>0</v>
      </c>
      <c r="AR40" s="20"/>
      <c r="AS40" s="68"/>
      <c r="AT40" s="16"/>
      <c r="AU40" s="16">
        <v>36</v>
      </c>
      <c r="AV40" s="18"/>
      <c r="AW40" s="18"/>
      <c r="AX40" s="18"/>
      <c r="AY40" s="19">
        <f>IF(ISBLANK(AV40),0,IF(ISERROR(VLOOKUP(AV40,Menu!$A$3:$L$5000,10,FALSE)),0,IF(AW40="M",VLOOKUP(AV40,Menu!$A$3:$L$57,10,FALSE)*AX40,VLOOKUP(AV40,Menu!$A$3:$L$57,12,FALSE)*AX40)))</f>
        <v>0</v>
      </c>
      <c r="AZ40" s="19">
        <f>-IF(ISBLANK(BA40),0,IF(ISERROR(VLOOKUP(BA40,MaKhuyenMai!$B$4:$H$5001,7,FALSE)),0,IF(AND(VLOOKUP(BA40,MaKhuyenMai!$B$4:$K$5001,8,FALSE)&lt;=$F$24,VLOOKUP(BA40,MaKhuyenMai!$B$4:$L$18,3,FALSE)="x",VLOOKUP(BA40,MaKhuyenMai!$B$4:$L$18,11,FALSE)="x"),VLOOKUP(BA40,MaKhuyenMai!$B$4:$H$5001,7,FALSE)*AY40,0)))</f>
        <v>0</v>
      </c>
      <c r="BA40" s="20"/>
      <c r="BB40" s="68"/>
      <c r="BC40" s="16"/>
      <c r="BD40" s="16">
        <v>36</v>
      </c>
      <c r="BE40" s="18"/>
      <c r="BF40" s="18"/>
      <c r="BG40" s="18"/>
      <c r="BH40" s="19">
        <f>IF(ISBLANK(BE40),0,IF(ISERROR(VLOOKUP(BE40,Menu!$A$3:$L$5000,10,FALSE)),0,IF(BF40="M",VLOOKUP(BE40,Menu!$A$3:$L$57,10,FALSE)*BG40,VLOOKUP(BE40,Menu!$A$3:$L$57,12,FALSE)*BG40)))</f>
        <v>0</v>
      </c>
      <c r="BI40" s="19">
        <f>-IF(ISBLANK(BJ40),0,IF(ISERROR(VLOOKUP(BJ40,MaKhuyenMai!$B$4:$H$5001,7,FALSE)),0,IF(AND(VLOOKUP(BJ40,MaKhuyenMai!$B$4:$K$5001,8,FALSE)&lt;=$F$24,VLOOKUP(BJ40,MaKhuyenMai!$B$4:$L$18,3,FALSE)="x",VLOOKUP(BJ40,MaKhuyenMai!$B$4:$L$18,11,FALSE)="x"),VLOOKUP(BJ40,MaKhuyenMai!$B$4:$H$5001,7,FALSE)*BH40,0)))</f>
        <v>0</v>
      </c>
      <c r="BJ40" s="20"/>
      <c r="BK40" s="68"/>
      <c r="BL40" s="16"/>
      <c r="BM40" s="16">
        <v>36</v>
      </c>
      <c r="BN40" s="18"/>
      <c r="BO40" s="18"/>
      <c r="BP40" s="18"/>
      <c r="BQ40" s="19">
        <f>IF(ISBLANK(BN40),0,IF(ISERROR(VLOOKUP(BN40,Menu!$A$3:$L$5000,10,FALSE)),0,IF(BO40="M",VLOOKUP(BN40,Menu!$A$3:$L$57,10,FALSE)*BP40,VLOOKUP(BN40,Menu!$A$3:$L$57,12,FALSE)*BP40)))</f>
        <v>0</v>
      </c>
      <c r="BR40" s="19">
        <f>-IF(ISBLANK(BS40),0,IF(ISERROR(VLOOKUP(BS40,MaKhuyenMai!$B$4:$H$5001,7,FALSE)),0,IF(AND(VLOOKUP(BS40,MaKhuyenMai!$B$4:$K$5001,8,FALSE)&lt;=$F$24,VLOOKUP(BS40,MaKhuyenMai!$B$4:$L$18,3,FALSE)="x",VLOOKUP(BS40,MaKhuyenMai!$B$4:$L$18,11,FALSE)="x"),VLOOKUP(BS40,MaKhuyenMai!$B$4:$H$5001,7,FALSE)*BQ40,0)))</f>
        <v>0</v>
      </c>
      <c r="BS40" s="20"/>
      <c r="BT40" s="68"/>
      <c r="BU40" s="16"/>
      <c r="BV40" s="16">
        <v>36</v>
      </c>
      <c r="BW40" s="18"/>
      <c r="BX40" s="18"/>
      <c r="BY40" s="18"/>
      <c r="BZ40" s="19">
        <f>IF(ISBLANK(BW40),0,IF(ISERROR(VLOOKUP(BW40,Menu!$A$3:$L$5000,10,FALSE)),0,IF(BX40="M",VLOOKUP(BW40,Menu!$A$3:$L$57,10,FALSE)*BY40,VLOOKUP(BW40,Menu!$A$3:$L$57,12,FALSE)*BY40)))</f>
        <v>0</v>
      </c>
      <c r="CA40" s="19">
        <f>-IF(ISBLANK(CB40),0,IF(ISERROR(VLOOKUP(CB40,MaKhuyenMai!$B$4:$H$5001,7,FALSE)),0,IF(AND(VLOOKUP(CB40,MaKhuyenMai!$B$4:$K$5001,8,FALSE)&lt;=$F$24,VLOOKUP(CB40,MaKhuyenMai!$B$4:$L$18,3,FALSE)="x",VLOOKUP(CB40,MaKhuyenMai!$B$4:$L$18,11,FALSE)="x"),VLOOKUP(CB40,MaKhuyenMai!$B$4:$H$5001,7,FALSE)*BZ40,0)))</f>
        <v>0</v>
      </c>
      <c r="CB40" s="20"/>
      <c r="CC40" s="68"/>
      <c r="CD40" s="16"/>
      <c r="CE40" s="16">
        <v>36</v>
      </c>
      <c r="CF40" s="18"/>
      <c r="CG40" s="18"/>
      <c r="CH40" s="18"/>
      <c r="CI40" s="19">
        <f>IF(ISBLANK(CF40),0,IF(ISERROR(VLOOKUP(CF40,Menu!$A$3:$L$5000,10,FALSE)),0,IF(CG40="M",VLOOKUP(CF40,Menu!$A$3:$L$57,10,FALSE)*CH40,VLOOKUP(CF40,Menu!$A$3:$L$57,12,FALSE)*CH40)))</f>
        <v>0</v>
      </c>
      <c r="CJ40" s="19">
        <f>-IF(ISBLANK(CK40),0,IF(ISERROR(VLOOKUP(CK40,MaKhuyenMai!$B$4:$H$5001,7,FALSE)),0,IF(AND(VLOOKUP(CK40,MaKhuyenMai!$B$4:$K$5001,8,FALSE)&lt;=$F$24,VLOOKUP(CK40,MaKhuyenMai!$B$4:$L$18,3,FALSE)="x",VLOOKUP(CK40,MaKhuyenMai!$B$4:$L$18,11,FALSE)="x"),VLOOKUP(CK40,MaKhuyenMai!$B$4:$H$5001,7,FALSE)*CI40,0)))</f>
        <v>0</v>
      </c>
      <c r="CK40" s="20"/>
      <c r="CL40" s="68"/>
      <c r="CM40" s="16"/>
      <c r="CN40" s="16">
        <v>36</v>
      </c>
      <c r="CO40" s="18"/>
      <c r="CP40" s="18"/>
      <c r="CQ40" s="18"/>
      <c r="CR40" s="19">
        <f>IF(ISBLANK(CO40),0,IF(ISERROR(VLOOKUP(CO40,Menu!$A$3:$L$5000,10,FALSE)),0,IF(CP40="M",VLOOKUP(CO40,Menu!$A$3:$L$57,10,FALSE)*CQ40,VLOOKUP(CO40,Menu!$A$3:$L$57,12,FALSE)*CQ40)))</f>
        <v>0</v>
      </c>
      <c r="CS40" s="19">
        <f>-IF(ISBLANK(CT40),0,IF(ISERROR(VLOOKUP(CT40,MaKhuyenMai!$B$4:$H$5001,7,FALSE)),0,IF(AND(VLOOKUP(CT40,MaKhuyenMai!$B$4:$K$5001,8,FALSE)&lt;=$F$24,VLOOKUP(CT40,MaKhuyenMai!$B$4:$L$18,3,FALSE)="x",VLOOKUP(CT40,MaKhuyenMai!$B$4:$L$18,11,FALSE)="x"),VLOOKUP(CT40,MaKhuyenMai!$B$4:$H$5001,7,FALSE)*CR40,0)))</f>
        <v>0</v>
      </c>
      <c r="CT40" s="20"/>
      <c r="CU40" s="68"/>
      <c r="CV40" s="16"/>
      <c r="CW40" s="16">
        <v>36</v>
      </c>
      <c r="CX40" s="18"/>
      <c r="CY40" s="18"/>
      <c r="CZ40" s="18"/>
      <c r="DA40" s="19">
        <f>IF(ISBLANK(CX40),0,IF(ISERROR(VLOOKUP(CX40,Menu!$A$3:$L$5000,10,FALSE)),0,IF(CY40="M",VLOOKUP(CX40,Menu!$A$3:$L$57,10,FALSE)*CZ40,VLOOKUP(CX40,Menu!$A$3:$L$57,12,FALSE)*CZ40)))</f>
        <v>0</v>
      </c>
      <c r="DB40" s="19">
        <f>-IF(ISBLANK(DC40),0,IF(ISERROR(VLOOKUP(DC40,MaKhuyenMai!$B$4:$H$5001,7,FALSE)),0,IF(AND(VLOOKUP(DC40,MaKhuyenMai!$B$4:$K$5001,8,FALSE)&lt;=$F$24,VLOOKUP(DC40,MaKhuyenMai!$B$4:$L$18,3,FALSE)="x",VLOOKUP(DC40,MaKhuyenMai!$B$4:$L$18,11,FALSE)="x"),VLOOKUP(DC40,MaKhuyenMai!$B$4:$H$5001,7,FALSE)*DA40,0)))</f>
        <v>0</v>
      </c>
      <c r="DC40" s="20"/>
      <c r="DD40" s="68"/>
      <c r="DE40" s="16"/>
      <c r="DF40" s="16">
        <v>36</v>
      </c>
      <c r="DG40" s="18"/>
      <c r="DH40" s="18"/>
      <c r="DI40" s="18"/>
      <c r="DJ40" s="19">
        <f>IF(ISBLANK(DG40),0,IF(ISERROR(VLOOKUP(DG40,Menu!$A$3:$L$5000,10,FALSE)),0,IF(DH40="M",VLOOKUP(DG40,Menu!$A$3:$L$57,10,FALSE)*DI40,VLOOKUP(DG40,Menu!$A$3:$L$57,12,FALSE)*DI40)))</f>
        <v>0</v>
      </c>
      <c r="DK40" s="19">
        <f>-IF(ISBLANK(DL40),0,IF(ISERROR(VLOOKUP(DL40,MaKhuyenMai!$B$4:$H$5001,7,FALSE)),0,IF(AND(VLOOKUP(DL40,MaKhuyenMai!$B$4:$K$5001,8,FALSE)&lt;=$F$24,VLOOKUP(DL40,MaKhuyenMai!$B$4:$L$18,3,FALSE)="x",VLOOKUP(DL40,MaKhuyenMai!$B$4:$L$18,11,FALSE)="x"),VLOOKUP(DL40,MaKhuyenMai!$B$4:$H$5001,7,FALSE)*DJ40,0)))</f>
        <v>0</v>
      </c>
      <c r="DL40" s="20"/>
      <c r="DM40" s="68"/>
      <c r="DN40" s="16"/>
      <c r="DO40" s="16">
        <v>36</v>
      </c>
      <c r="DP40" s="18"/>
      <c r="DQ40" s="18"/>
      <c r="DR40" s="18"/>
      <c r="DS40" s="19">
        <f>IF(ISBLANK(DP40),0,IF(ISERROR(VLOOKUP(DP40,Menu!$A$3:$L$5000,10,FALSE)),0,IF(DQ40="M",VLOOKUP(DP40,Menu!$A$3:$L$57,10,FALSE)*DR40,VLOOKUP(DP40,Menu!$A$3:$L$57,12,FALSE)*DR40)))</f>
        <v>0</v>
      </c>
      <c r="DT40" s="19">
        <f>-IF(ISBLANK(DU40),0,IF(ISERROR(VLOOKUP(DU40,MaKhuyenMai!$B$4:$H$5001,7,FALSE)),0,IF(AND(VLOOKUP(DU40,MaKhuyenMai!$B$4:$K$5001,8,FALSE)&lt;=$F$24,VLOOKUP(DU40,MaKhuyenMai!$B$4:$L$18,3,FALSE)="x",VLOOKUP(DU40,MaKhuyenMai!$B$4:$L$18,11,FALSE)="x"),VLOOKUP(DU40,MaKhuyenMai!$B$4:$H$5001,7,FALSE)*DS40,0)))</f>
        <v>0</v>
      </c>
      <c r="DU40" s="20"/>
      <c r="DV40" s="68"/>
      <c r="DW40" s="16"/>
      <c r="DX40" s="16">
        <v>36</v>
      </c>
      <c r="DY40" s="18"/>
      <c r="DZ40" s="18"/>
      <c r="EA40" s="18"/>
      <c r="EB40" s="19">
        <f>IF(ISBLANK(DY40),0,IF(ISERROR(VLOOKUP(DY40,Menu!$A$3:$L$5000,10,FALSE)),0,IF(DZ40="M",VLOOKUP(DY40,Menu!$A$3:$L$57,10,FALSE)*EA40,VLOOKUP(DY40,Menu!$A$3:$L$57,12,FALSE)*EA40)))</f>
        <v>0</v>
      </c>
      <c r="EC40" s="19">
        <f>-IF(ISBLANK(ED40),0,IF(ISERROR(VLOOKUP(ED40,MaKhuyenMai!$B$4:$H$5001,7,FALSE)),0,IF(AND(VLOOKUP(ED40,MaKhuyenMai!$B$4:$K$5001,8,FALSE)&lt;=$F$24,VLOOKUP(ED40,MaKhuyenMai!$B$4:$L$18,3,FALSE)="x",VLOOKUP(ED40,MaKhuyenMai!$B$4:$L$18,11,FALSE)="x"),VLOOKUP(ED40,MaKhuyenMai!$B$4:$H$5001,7,FALSE)*EB40,0)))</f>
        <v>0</v>
      </c>
      <c r="ED40" s="20"/>
      <c r="EE40" s="68"/>
      <c r="EF40" s="16"/>
      <c r="EG40" s="16">
        <v>36</v>
      </c>
      <c r="EH40" s="18"/>
      <c r="EI40" s="18"/>
      <c r="EJ40" s="18"/>
      <c r="EK40" s="19">
        <f>IF(ISBLANK(EH40),0,IF(ISERROR(VLOOKUP(EH40,Menu!$A$3:$L$5000,10,FALSE)),0,IF(EI40="M",VLOOKUP(EH40,Menu!$A$3:$L$57,10,FALSE)*EJ40,VLOOKUP(EH40,Menu!$A$3:$L$57,12,FALSE)*EJ40)))</f>
        <v>0</v>
      </c>
      <c r="EL40" s="19">
        <f>-IF(ISBLANK(EM40),0,IF(ISERROR(VLOOKUP(EM40,MaKhuyenMai!$B$4:$H$5001,7,FALSE)),0,IF(AND(VLOOKUP(EM40,MaKhuyenMai!$B$4:$K$5001,8,FALSE)&lt;=$F$24,VLOOKUP(EM40,MaKhuyenMai!$B$4:$L$18,3,FALSE)="x",VLOOKUP(EM40,MaKhuyenMai!$B$4:$L$18,11,FALSE)="x"),VLOOKUP(EM40,MaKhuyenMai!$B$4:$H$5001,7,FALSE)*EK40,0)))</f>
        <v>0</v>
      </c>
      <c r="EM40" s="20"/>
      <c r="EN40" s="68"/>
      <c r="EO40" s="16"/>
      <c r="EP40" s="16">
        <v>36</v>
      </c>
      <c r="EQ40" s="18"/>
      <c r="ER40" s="18"/>
      <c r="ES40" s="18"/>
      <c r="ET40" s="19">
        <f>IF(ISBLANK(EQ40),0,IF(ISERROR(VLOOKUP(EQ40,Menu!$A$3:$L$5000,10,FALSE)),0,IF(ER40="M",VLOOKUP(EQ40,Menu!$A$3:$L$57,10,FALSE)*ES40,VLOOKUP(EQ40,Menu!$A$3:$L$57,12,FALSE)*ES40)))</f>
        <v>0</v>
      </c>
      <c r="EU40" s="19">
        <f>-IF(ISBLANK(EV40),0,IF(ISERROR(VLOOKUP(EV40,MaKhuyenMai!$B$4:$H$5001,7,FALSE)),0,IF(AND(VLOOKUP(EV40,MaKhuyenMai!$B$4:$K$5001,8,FALSE)&lt;=$F$24,VLOOKUP(EV40,MaKhuyenMai!$B$4:$L$18,3,FALSE)="x",VLOOKUP(EV40,MaKhuyenMai!$B$4:$L$18,11,FALSE)="x"),VLOOKUP(EV40,MaKhuyenMai!$B$4:$H$5001,7,FALSE)*ET40,0)))</f>
        <v>0</v>
      </c>
      <c r="EV40" s="20"/>
      <c r="EW40" s="68"/>
      <c r="EX40" s="16"/>
      <c r="EY40" s="16">
        <v>36</v>
      </c>
      <c r="EZ40" s="18"/>
      <c r="FA40" s="18"/>
      <c r="FB40" s="18"/>
      <c r="FC40" s="19">
        <f>IF(ISBLANK(EZ40),0,IF(ISERROR(VLOOKUP(EZ40,Menu!$A$3:$L$5000,10,FALSE)),0,IF(FA40="M",VLOOKUP(EZ40,Menu!$A$3:$L$57,10,FALSE)*FB40,VLOOKUP(EZ40,Menu!$A$3:$L$57,12,FALSE)*FB40)))</f>
        <v>0</v>
      </c>
      <c r="FD40" s="19">
        <f>-IF(ISBLANK(FE40),0,IF(ISERROR(VLOOKUP(FE40,MaKhuyenMai!$B$4:$H$5001,7,FALSE)),0,IF(AND(VLOOKUP(FE40,MaKhuyenMai!$B$4:$K$5001,8,FALSE)&lt;=$F$24,VLOOKUP(FE40,MaKhuyenMai!$B$4:$L$18,3,FALSE)="x",VLOOKUP(FE40,MaKhuyenMai!$B$4:$L$18,11,FALSE)="x"),VLOOKUP(FE40,MaKhuyenMai!$B$4:$H$5001,7,FALSE)*FC40,0)))</f>
        <v>0</v>
      </c>
      <c r="FE40" s="20"/>
      <c r="FF40" s="68"/>
      <c r="FG40" s="3"/>
      <c r="FH40" s="16">
        <v>36</v>
      </c>
      <c r="FI40" s="18"/>
      <c r="FJ40" s="18"/>
      <c r="FK40" s="18"/>
      <c r="FL40" s="19">
        <f>IF(ISBLANK(FI40),0,IF(ISERROR(VLOOKUP(FI40,Menu!$A$3:$L$5000,10,FALSE)),0,IF(FJ40="M",VLOOKUP(FI40,Menu!$A$3:$L$57,10,FALSE)*FK40,VLOOKUP(FI40,Menu!$A$3:$L$57,12,FALSE)*FK40)))</f>
        <v>0</v>
      </c>
      <c r="FM40" s="19">
        <f>-IF(ISBLANK(FN40),0,IF(ISERROR(VLOOKUP(FN40,MaKhuyenMai!$B$4:$H$5001,7,FALSE)),0,IF(AND(VLOOKUP(FN40,MaKhuyenMai!$B$4:$K$5001,8,FALSE)&lt;=$F$24,VLOOKUP(FN40,MaKhuyenMai!$B$4:$L$18,3,FALSE)="x",VLOOKUP(FN40,MaKhuyenMai!$B$4:$L$18,11,FALSE)="x"),VLOOKUP(FN40,MaKhuyenMai!$B$4:$H$5001,7,FALSE)*FL40,0)))</f>
        <v>0</v>
      </c>
      <c r="FN40" s="20"/>
      <c r="FO40" s="68"/>
      <c r="FP40" s="16"/>
      <c r="FQ40" s="16">
        <v>36</v>
      </c>
      <c r="FR40" s="18"/>
      <c r="FS40" s="18"/>
      <c r="FT40" s="18"/>
      <c r="FU40" s="19">
        <f>IF(ISBLANK(FR40),0,IF(ISERROR(VLOOKUP(FR40,Menu!$A$3:$L$5000,10,FALSE)),0,IF(FS40="M",VLOOKUP(FR40,Menu!$A$3:$L$57,10,FALSE)*FT40,VLOOKUP(FR40,Menu!$A$3:$L$57,12,FALSE)*FT40)))</f>
        <v>0</v>
      </c>
      <c r="FV40" s="19">
        <f>-IF(ISBLANK(FW40),0,IF(ISERROR(VLOOKUP(FW40,MaKhuyenMai!$B$4:$H$5001,7,FALSE)),0,IF(AND(VLOOKUP(FW40,MaKhuyenMai!$B$4:$K$5001,8,FALSE)&lt;=$F$24,VLOOKUP(FW40,MaKhuyenMai!$B$4:$L$18,3,FALSE)="x",VLOOKUP(FW40,MaKhuyenMai!$B$4:$L$18,11,FALSE)="x"),VLOOKUP(FW40,MaKhuyenMai!$B$4:$H$5001,7,FALSE)*FU40,0)))</f>
        <v>0</v>
      </c>
      <c r="FW40" s="20"/>
      <c r="FX40" s="68"/>
      <c r="FY40" s="16"/>
      <c r="FZ40" s="16">
        <v>36</v>
      </c>
      <c r="GA40" s="18"/>
      <c r="GB40" s="18"/>
      <c r="GC40" s="18"/>
      <c r="GD40" s="19">
        <f>IF(ISBLANK(GA40),0,IF(ISERROR(VLOOKUP(GA40,Menu!$A$3:$L$5000,10,FALSE)),0,IF(GB40="M",VLOOKUP(GA40,Menu!$A$3:$L$57,10,FALSE)*GC40,VLOOKUP(GA40,Menu!$A$3:$L$57,12,FALSE)*GC40)))</f>
        <v>0</v>
      </c>
      <c r="GE40" s="19">
        <f>-IF(ISBLANK(GF40),0,IF(ISERROR(VLOOKUP(GF40,MaKhuyenMai!$B$4:$H$5001,7,FALSE)),0,IF(AND(VLOOKUP(GF40,MaKhuyenMai!$B$4:$K$5001,8,FALSE)&lt;=$F$24,VLOOKUP(GF40,MaKhuyenMai!$B$4:$L$18,3,FALSE)="x",VLOOKUP(GF40,MaKhuyenMai!$B$4:$L$18,11,FALSE)="x"),VLOOKUP(GF40,MaKhuyenMai!$B$4:$H$5001,7,FALSE)*GD40,0)))</f>
        <v>0</v>
      </c>
      <c r="GF40" s="20"/>
      <c r="GG40" s="68"/>
      <c r="GH40" s="16"/>
      <c r="GI40" s="16">
        <v>36</v>
      </c>
      <c r="GJ40" s="18"/>
      <c r="GK40" s="18"/>
      <c r="GL40" s="18"/>
      <c r="GM40" s="19">
        <f>IF(ISBLANK(GJ40),0,IF(ISERROR(VLOOKUP(GJ40,Menu!$A$3:$L$5000,10,FALSE)),0,IF(GK40="M",VLOOKUP(GJ40,Menu!$A$3:$L$57,10,FALSE)*GL40,VLOOKUP(GJ40,Menu!$A$3:$L$57,12,FALSE)*GL40)))</f>
        <v>0</v>
      </c>
      <c r="GN40" s="19">
        <f>-IF(ISBLANK(GO40),0,IF(ISERROR(VLOOKUP(GO40,MaKhuyenMai!$B$4:$H$5001,7,FALSE)),0,IF(AND(VLOOKUP(GO40,MaKhuyenMai!$B$4:$K$5001,8,FALSE)&lt;=$F$24,VLOOKUP(GO40,MaKhuyenMai!$B$4:$L$18,3,FALSE)="x",VLOOKUP(GO40,MaKhuyenMai!$B$4:$L$18,11,FALSE)="x"),VLOOKUP(GO40,MaKhuyenMai!$B$4:$H$5001,7,FALSE)*GM40,0)))</f>
        <v>0</v>
      </c>
      <c r="GO40" s="20"/>
      <c r="GP40" s="68"/>
      <c r="GQ40" s="16"/>
      <c r="GR40" s="16">
        <v>36</v>
      </c>
      <c r="GS40" s="18"/>
      <c r="GT40" s="18"/>
      <c r="GU40" s="18"/>
      <c r="GV40" s="19">
        <f>IF(ISBLANK(GS40),0,IF(ISERROR(VLOOKUP(GS40,Menu!$A$3:$L$5000,10,FALSE)),0,IF(GT40="M",VLOOKUP(GS40,Menu!$A$3:$L$57,10,FALSE)*GU40,VLOOKUP(GS40,Menu!$A$3:$L$57,12,FALSE)*GU40)))</f>
        <v>0</v>
      </c>
      <c r="GW40" s="19">
        <f>-IF(ISBLANK(GX40),0,IF(ISERROR(VLOOKUP(GX40,MaKhuyenMai!$B$4:$H$5001,7,FALSE)),0,IF(AND(VLOOKUP(GX40,MaKhuyenMai!$B$4:$K$5001,8,FALSE)&lt;=$F$24,VLOOKUP(GX40,MaKhuyenMai!$B$4:$L$18,3,FALSE)="x",VLOOKUP(GX40,MaKhuyenMai!$B$4:$L$18,11,FALSE)="x"),VLOOKUP(GX40,MaKhuyenMai!$B$4:$H$5001,7,FALSE)*GV40,0)))</f>
        <v>0</v>
      </c>
      <c r="GX40" s="20"/>
      <c r="GY40" s="68"/>
      <c r="GZ40" s="16"/>
      <c r="HA40" s="16">
        <v>36</v>
      </c>
      <c r="HB40" s="18"/>
      <c r="HC40" s="18"/>
      <c r="HD40" s="18"/>
      <c r="HE40" s="19">
        <f>IF(ISBLANK(HB40),0,IF(ISERROR(VLOOKUP(HB40,Menu!$A$3:$L$5000,10,FALSE)),0,IF(HC40="M",VLOOKUP(HB40,Menu!$A$3:$L$57,10,FALSE)*HD40,VLOOKUP(HB40,Menu!$A$3:$L$57,12,FALSE)*HD40)))</f>
        <v>0</v>
      </c>
      <c r="HF40" s="19">
        <f>-IF(ISBLANK(HG40),0,IF(ISERROR(VLOOKUP(HG40,MaKhuyenMai!$B$4:$H$5001,7,FALSE)),0,IF(AND(VLOOKUP(HG40,MaKhuyenMai!$B$4:$K$5001,8,FALSE)&lt;=$F$24,VLOOKUP(HG40,MaKhuyenMai!$B$4:$L$18,3,FALSE)="x",VLOOKUP(HG40,MaKhuyenMai!$B$4:$L$18,11,FALSE)="x"),VLOOKUP(HG40,MaKhuyenMai!$B$4:$H$5001,7,FALSE)*HE40,0)))</f>
        <v>0</v>
      </c>
      <c r="HG40" s="20"/>
      <c r="HH40" s="68"/>
      <c r="HI40" s="16"/>
      <c r="HJ40" s="16">
        <v>36</v>
      </c>
      <c r="HK40" s="18"/>
      <c r="HL40" s="18"/>
      <c r="HM40" s="18"/>
      <c r="HN40" s="19">
        <f>IF(ISBLANK(HK40),0,IF(ISERROR(VLOOKUP(HK40,Menu!$A$3:$L$5000,10,FALSE)),0,IF(HL40="M",VLOOKUP(HK40,Menu!$A$3:$L$57,10,FALSE)*HM40,VLOOKUP(HK40,Menu!$A$3:$L$57,12,FALSE)*HM40)))</f>
        <v>0</v>
      </c>
      <c r="HO40" s="19">
        <f>-IF(ISBLANK(HP40),0,IF(ISERROR(VLOOKUP(HP40,MaKhuyenMai!$B$4:$H$5001,7,FALSE)),0,IF(AND(VLOOKUP(HP40,MaKhuyenMai!$B$4:$K$5001,8,FALSE)&lt;=$F$24,VLOOKUP(HP40,MaKhuyenMai!$B$4:$L$18,3,FALSE)="x",VLOOKUP(HP40,MaKhuyenMai!$B$4:$L$18,11,FALSE)="x"),VLOOKUP(HP40,MaKhuyenMai!$B$4:$H$5001,7,FALSE)*HN40,0)))</f>
        <v>0</v>
      </c>
      <c r="HP40" s="20"/>
      <c r="HQ40" s="68"/>
      <c r="HR40" s="16"/>
      <c r="HS40" s="16">
        <v>36</v>
      </c>
      <c r="HT40" s="18"/>
      <c r="HU40" s="18"/>
      <c r="HV40" s="18"/>
      <c r="HW40" s="19">
        <f>IF(ISBLANK(HT40),0,IF(ISERROR(VLOOKUP(HT40,Menu!$A$3:$L$5000,10,FALSE)),0,IF(HU40="M",VLOOKUP(HT40,Menu!$A$3:$L$57,10,FALSE)*HV40,VLOOKUP(HT40,Menu!$A$3:$L$57,12,FALSE)*HV40)))</f>
        <v>0</v>
      </c>
      <c r="HX40" s="19">
        <f>-IF(ISBLANK(HY40),0,IF(ISERROR(VLOOKUP(HY40,MaKhuyenMai!$B$4:$H$5001,7,FALSE)),0,IF(AND(VLOOKUP(HY40,MaKhuyenMai!$B$4:$K$5001,8,FALSE)&lt;=$F$24,VLOOKUP(HY40,MaKhuyenMai!$B$4:$L$18,3,FALSE)="x",VLOOKUP(HY40,MaKhuyenMai!$B$4:$L$18,11,FALSE)="x"),VLOOKUP(HY40,MaKhuyenMai!$B$4:$H$5001,7,FALSE)*HW40,0)))</f>
        <v>0</v>
      </c>
      <c r="HY40" s="20"/>
      <c r="HZ40" s="68"/>
      <c r="IA40" s="16"/>
      <c r="IB40" s="16">
        <v>36</v>
      </c>
      <c r="IC40" s="18"/>
      <c r="ID40" s="18"/>
      <c r="IE40" s="18"/>
      <c r="IF40" s="19">
        <f>IF(ISBLANK(IC40),0,IF(ISERROR(VLOOKUP(IC40,Menu!$A$3:$L$5000,10,FALSE)),0,IF(ID40="M",VLOOKUP(IC40,Menu!$A$3:$L$57,10,FALSE)*IE40,VLOOKUP(IC40,Menu!$A$3:$L$57,12,FALSE)*IE40)))</f>
        <v>0</v>
      </c>
      <c r="IG40" s="19">
        <f>-IF(ISBLANK(IH40),0,IF(ISERROR(VLOOKUP(IH40,MaKhuyenMai!$B$4:$H$5001,7,FALSE)),0,IF(AND(VLOOKUP(IH40,MaKhuyenMai!$B$4:$K$5001,8,FALSE)&lt;=$F$24,VLOOKUP(IH40,MaKhuyenMai!$B$4:$L$18,3,FALSE)="x",VLOOKUP(IH40,MaKhuyenMai!$B$4:$L$18,11,FALSE)="x"),VLOOKUP(IH40,MaKhuyenMai!$B$4:$H$5001,7,FALSE)*IF40,0)))</f>
        <v>0</v>
      </c>
      <c r="IH40" s="20"/>
      <c r="II40" s="68"/>
      <c r="IJ40" s="16"/>
      <c r="IK40" s="16">
        <v>36</v>
      </c>
      <c r="IL40" s="18"/>
      <c r="IM40" s="18"/>
      <c r="IN40" s="18"/>
      <c r="IO40" s="19">
        <f>IF(ISBLANK(IL40),0,IF(ISERROR(VLOOKUP(IL40,Menu!$A$3:$L$5000,10,FALSE)),0,IF(IM40="M",VLOOKUP(IL40,Menu!$A$3:$L$57,10,FALSE)*IN40,VLOOKUP(IL40,Menu!$A$3:$L$57,12,FALSE)*IN40)))</f>
        <v>0</v>
      </c>
      <c r="IP40" s="19">
        <f>-IF(ISBLANK(IQ40),0,IF(ISERROR(VLOOKUP(IQ40,MaKhuyenMai!$B$4:$H$5001,7,FALSE)),0,IF(AND(VLOOKUP(IQ40,MaKhuyenMai!$B$4:$K$5001,8,FALSE)&lt;=$F$24,VLOOKUP(IQ40,MaKhuyenMai!$B$4:$L$18,3,FALSE)="x",VLOOKUP(IQ40,MaKhuyenMai!$B$4:$L$18,11,FALSE)="x"),VLOOKUP(IQ40,MaKhuyenMai!$B$4:$H$5001,7,FALSE)*IO40,0)))</f>
        <v>0</v>
      </c>
      <c r="IQ40" s="20"/>
      <c r="IR40" s="68"/>
      <c r="IS40" s="16"/>
      <c r="IT40" s="16">
        <v>36</v>
      </c>
      <c r="IU40" s="18"/>
      <c r="IV40" s="18"/>
    </row>
    <row r="41" spans="1:256">
      <c r="A41" s="16"/>
      <c r="B41" s="17">
        <v>37</v>
      </c>
      <c r="C41" s="18"/>
      <c r="D41" s="18"/>
      <c r="E41" s="18"/>
      <c r="F41" s="19">
        <f>IF(ISBLANK(C41),0,IF(ISERROR(VLOOKUP(C41,Menu!$A$3:$L$5000,10,FALSE)),0,IF(D41="M",VLOOKUP(C41,Menu!$A$3:$L$57,10,FALSE)*E41,VLOOKUP(C41,Menu!$A$3:$L$57,12,FALSE)*E41)))</f>
        <v>0</v>
      </c>
      <c r="G41" s="19">
        <f>-IF(ISBLANK(H41),0,IF(ISERROR(VLOOKUP(H41,MaKhuyenMai!$B$4:$H$5001,7,FALSE)),0,IF(AND(VLOOKUP(H41,MaKhuyenMai!$B$4:$K$5001,8,FALSE)&lt;=$F$24,VLOOKUP(H41,MaKhuyenMai!$B$4:$L$18,3,FALSE)="x",VLOOKUP(H41,MaKhuyenMai!$B$4:$L$18,11,FALSE)="x"),VLOOKUP(H41,MaKhuyenMai!$B$4:$H$5001,7,FALSE)*F41,0)))</f>
        <v>0</v>
      </c>
      <c r="H41" s="20"/>
      <c r="I41" s="68"/>
      <c r="J41" s="16"/>
      <c r="K41" s="17">
        <v>37</v>
      </c>
      <c r="L41" s="18"/>
      <c r="M41" s="18"/>
      <c r="N41" s="18"/>
      <c r="O41" s="19">
        <f>IF(ISBLANK(L41),0,IF(ISERROR(VLOOKUP(L41,Menu!$A$3:$L$5000,10,FALSE)),0,IF(M41="M",VLOOKUP(L41,Menu!$A$3:$L$57,10,FALSE)*N41,VLOOKUP(L41,Menu!$A$3:$L$57,12,FALSE)*N41)))</f>
        <v>0</v>
      </c>
      <c r="P41" s="19">
        <f>-IF(ISBLANK(Q41),0,IF(ISERROR(VLOOKUP(Q41,MaKhuyenMai!$B$4:$H$5001,7,FALSE)),0,IF(AND(VLOOKUP(Q41,MaKhuyenMai!$B$4:$K$5001,8,FALSE)&lt;=$F$24,VLOOKUP(Q41,MaKhuyenMai!$B$4:$L$18,3,FALSE)="x",VLOOKUP(Q41,MaKhuyenMai!$B$4:$L$18,11,FALSE)="x"),VLOOKUP(Q41,MaKhuyenMai!$B$4:$H$5001,7,FALSE)*O41,0)))</f>
        <v>0</v>
      </c>
      <c r="Q41" s="20"/>
      <c r="R41" s="68"/>
      <c r="S41" s="16"/>
      <c r="T41" s="17">
        <v>37</v>
      </c>
      <c r="U41" s="18"/>
      <c r="V41" s="18"/>
      <c r="W41" s="18"/>
      <c r="X41" s="19">
        <f>IF(ISBLANK(U41),0,IF(ISERROR(VLOOKUP(U41,Menu!$A$3:$L$5000,10,FALSE)),0,IF(V41="M",VLOOKUP(U41,Menu!$A$3:$L$57,10,FALSE)*W41,VLOOKUP(U41,Menu!$A$3:$L$57,12,FALSE)*W41)))</f>
        <v>0</v>
      </c>
      <c r="Y41" s="19">
        <f>-IF(ISBLANK(Z41),0,IF(ISERROR(VLOOKUP(Z41,MaKhuyenMai!$B$4:$H$5001,7,FALSE)),0,IF(AND(VLOOKUP(Z41,MaKhuyenMai!$B$4:$K$5001,8,FALSE)&lt;=$F$24,VLOOKUP(Z41,MaKhuyenMai!$B$4:$L$18,3,FALSE)="x",VLOOKUP(Z41,MaKhuyenMai!$B$4:$L$18,11,FALSE)="x"),VLOOKUP(Z41,MaKhuyenMai!$B$4:$H$5001,7,FALSE)*X41,0)))</f>
        <v>0</v>
      </c>
      <c r="Z41" s="20"/>
      <c r="AA41" s="68"/>
      <c r="AC41" s="17">
        <v>37</v>
      </c>
      <c r="AD41" s="18"/>
      <c r="AE41" s="18"/>
      <c r="AF41" s="18"/>
      <c r="AG41" s="19">
        <f>IF(ISBLANK(AD41),0,IF(ISERROR(VLOOKUP(AD41,Menu!$A$3:$L$5000,10,FALSE)),0,IF(AE41="M",VLOOKUP(AD41,Menu!$A$3:$L$57,10,FALSE)*AF41,VLOOKUP(AD41,Menu!$A$3:$L$57,12,FALSE)*AF41)))</f>
        <v>0</v>
      </c>
      <c r="AH41" s="19">
        <f>-IF(ISBLANK(AI41),0,IF(ISERROR(VLOOKUP(AI41,MaKhuyenMai!$B$4:$H$5001,7,FALSE)),0,IF(AND(VLOOKUP(AI41,MaKhuyenMai!$B$4:$K$5001,8,FALSE)&lt;=$F$24,VLOOKUP(AI41,MaKhuyenMai!$B$4:$L$18,3,FALSE)="x",VLOOKUP(AI41,MaKhuyenMai!$B$4:$L$18,11,FALSE)="x"),VLOOKUP(AI41,MaKhuyenMai!$B$4:$H$5001,7,FALSE)*AG41,0)))</f>
        <v>0</v>
      </c>
      <c r="AI41" s="20"/>
      <c r="AJ41" s="68"/>
      <c r="AK41" s="16"/>
      <c r="AL41" s="17">
        <v>37</v>
      </c>
      <c r="AM41" s="18"/>
      <c r="AN41" s="18"/>
      <c r="AO41" s="18"/>
      <c r="AP41" s="19">
        <f>IF(ISBLANK(AM41),0,IF(ISERROR(VLOOKUP(AM41,Menu!$A$3:$L$5000,10,FALSE)),0,IF(AN41="M",VLOOKUP(AM41,Menu!$A$3:$L$57,10,FALSE)*AO41,VLOOKUP(AM41,Menu!$A$3:$L$57,12,FALSE)*AO41)))</f>
        <v>0</v>
      </c>
      <c r="AQ41" s="19">
        <f>-IF(ISBLANK(AR41),0,IF(ISERROR(VLOOKUP(AR41,MaKhuyenMai!$B$4:$H$5001,7,FALSE)),0,IF(AND(VLOOKUP(AR41,MaKhuyenMai!$B$4:$K$5001,8,FALSE)&lt;=$F$24,VLOOKUP(AR41,MaKhuyenMai!$B$4:$L$18,3,FALSE)="x",VLOOKUP(AR41,MaKhuyenMai!$B$4:$L$18,11,FALSE)="x"),VLOOKUP(AR41,MaKhuyenMai!$B$4:$H$5001,7,FALSE)*AP41,0)))</f>
        <v>0</v>
      </c>
      <c r="AR41" s="20"/>
      <c r="AS41" s="68"/>
      <c r="AT41" s="16"/>
      <c r="AU41" s="17">
        <v>37</v>
      </c>
      <c r="AV41" s="18"/>
      <c r="AW41" s="18"/>
      <c r="AX41" s="18"/>
      <c r="AY41" s="19">
        <f>IF(ISBLANK(AV41),0,IF(ISERROR(VLOOKUP(AV41,Menu!$A$3:$L$5000,10,FALSE)),0,IF(AW41="M",VLOOKUP(AV41,Menu!$A$3:$L$57,10,FALSE)*AX41,VLOOKUP(AV41,Menu!$A$3:$L$57,12,FALSE)*AX41)))</f>
        <v>0</v>
      </c>
      <c r="AZ41" s="19">
        <f>-IF(ISBLANK(BA41),0,IF(ISERROR(VLOOKUP(BA41,MaKhuyenMai!$B$4:$H$5001,7,FALSE)),0,IF(AND(VLOOKUP(BA41,MaKhuyenMai!$B$4:$K$5001,8,FALSE)&lt;=$F$24,VLOOKUP(BA41,MaKhuyenMai!$B$4:$L$18,3,FALSE)="x",VLOOKUP(BA41,MaKhuyenMai!$B$4:$L$18,11,FALSE)="x"),VLOOKUP(BA41,MaKhuyenMai!$B$4:$H$5001,7,FALSE)*AY41,0)))</f>
        <v>0</v>
      </c>
      <c r="BA41" s="20"/>
      <c r="BB41" s="68"/>
      <c r="BC41" s="16"/>
      <c r="BD41" s="17">
        <v>37</v>
      </c>
      <c r="BE41" s="18"/>
      <c r="BF41" s="18"/>
      <c r="BG41" s="18"/>
      <c r="BH41" s="19">
        <f>IF(ISBLANK(BE41),0,IF(ISERROR(VLOOKUP(BE41,Menu!$A$3:$L$5000,10,FALSE)),0,IF(BF41="M",VLOOKUP(BE41,Menu!$A$3:$L$57,10,FALSE)*BG41,VLOOKUP(BE41,Menu!$A$3:$L$57,12,FALSE)*BG41)))</f>
        <v>0</v>
      </c>
      <c r="BI41" s="19">
        <f>-IF(ISBLANK(BJ41),0,IF(ISERROR(VLOOKUP(BJ41,MaKhuyenMai!$B$4:$H$5001,7,FALSE)),0,IF(AND(VLOOKUP(BJ41,MaKhuyenMai!$B$4:$K$5001,8,FALSE)&lt;=$F$24,VLOOKUP(BJ41,MaKhuyenMai!$B$4:$L$18,3,FALSE)="x",VLOOKUP(BJ41,MaKhuyenMai!$B$4:$L$18,11,FALSE)="x"),VLOOKUP(BJ41,MaKhuyenMai!$B$4:$H$5001,7,FALSE)*BH41,0)))</f>
        <v>0</v>
      </c>
      <c r="BJ41" s="20"/>
      <c r="BK41" s="68"/>
      <c r="BL41" s="16"/>
      <c r="BM41" s="17">
        <v>37</v>
      </c>
      <c r="BN41" s="18"/>
      <c r="BO41" s="18"/>
      <c r="BP41" s="18"/>
      <c r="BQ41" s="19">
        <f>IF(ISBLANK(BN41),0,IF(ISERROR(VLOOKUP(BN41,Menu!$A$3:$L$5000,10,FALSE)),0,IF(BO41="M",VLOOKUP(BN41,Menu!$A$3:$L$57,10,FALSE)*BP41,VLOOKUP(BN41,Menu!$A$3:$L$57,12,FALSE)*BP41)))</f>
        <v>0</v>
      </c>
      <c r="BR41" s="19">
        <f>-IF(ISBLANK(BS41),0,IF(ISERROR(VLOOKUP(BS41,MaKhuyenMai!$B$4:$H$5001,7,FALSE)),0,IF(AND(VLOOKUP(BS41,MaKhuyenMai!$B$4:$K$5001,8,FALSE)&lt;=$F$24,VLOOKUP(BS41,MaKhuyenMai!$B$4:$L$18,3,FALSE)="x",VLOOKUP(BS41,MaKhuyenMai!$B$4:$L$18,11,FALSE)="x"),VLOOKUP(BS41,MaKhuyenMai!$B$4:$H$5001,7,FALSE)*BQ41,0)))</f>
        <v>0</v>
      </c>
      <c r="BS41" s="20"/>
      <c r="BT41" s="68"/>
      <c r="BU41" s="16"/>
      <c r="BV41" s="17">
        <v>37</v>
      </c>
      <c r="BW41" s="18"/>
      <c r="BX41" s="18"/>
      <c r="BY41" s="18"/>
      <c r="BZ41" s="19">
        <f>IF(ISBLANK(BW41),0,IF(ISERROR(VLOOKUP(BW41,Menu!$A$3:$L$5000,10,FALSE)),0,IF(BX41="M",VLOOKUP(BW41,Menu!$A$3:$L$57,10,FALSE)*BY41,VLOOKUP(BW41,Menu!$A$3:$L$57,12,FALSE)*BY41)))</f>
        <v>0</v>
      </c>
      <c r="CA41" s="19">
        <f>-IF(ISBLANK(CB41),0,IF(ISERROR(VLOOKUP(CB41,MaKhuyenMai!$B$4:$H$5001,7,FALSE)),0,IF(AND(VLOOKUP(CB41,MaKhuyenMai!$B$4:$K$5001,8,FALSE)&lt;=$F$24,VLOOKUP(CB41,MaKhuyenMai!$B$4:$L$18,3,FALSE)="x",VLOOKUP(CB41,MaKhuyenMai!$B$4:$L$18,11,FALSE)="x"),VLOOKUP(CB41,MaKhuyenMai!$B$4:$H$5001,7,FALSE)*BZ41,0)))</f>
        <v>0</v>
      </c>
      <c r="CB41" s="20"/>
      <c r="CC41" s="68"/>
      <c r="CD41" s="16"/>
      <c r="CE41" s="17">
        <v>37</v>
      </c>
      <c r="CF41" s="18"/>
      <c r="CG41" s="18"/>
      <c r="CH41" s="18"/>
      <c r="CI41" s="19">
        <f>IF(ISBLANK(CF41),0,IF(ISERROR(VLOOKUP(CF41,Menu!$A$3:$L$5000,10,FALSE)),0,IF(CG41="M",VLOOKUP(CF41,Menu!$A$3:$L$57,10,FALSE)*CH41,VLOOKUP(CF41,Menu!$A$3:$L$57,12,FALSE)*CH41)))</f>
        <v>0</v>
      </c>
      <c r="CJ41" s="19">
        <f>-IF(ISBLANK(CK41),0,IF(ISERROR(VLOOKUP(CK41,MaKhuyenMai!$B$4:$H$5001,7,FALSE)),0,IF(AND(VLOOKUP(CK41,MaKhuyenMai!$B$4:$K$5001,8,FALSE)&lt;=$F$24,VLOOKUP(CK41,MaKhuyenMai!$B$4:$L$18,3,FALSE)="x",VLOOKUP(CK41,MaKhuyenMai!$B$4:$L$18,11,FALSE)="x"),VLOOKUP(CK41,MaKhuyenMai!$B$4:$H$5001,7,FALSE)*CI41,0)))</f>
        <v>0</v>
      </c>
      <c r="CK41" s="20"/>
      <c r="CL41" s="68"/>
      <c r="CM41" s="16"/>
      <c r="CN41" s="17">
        <v>37</v>
      </c>
      <c r="CO41" s="18"/>
      <c r="CP41" s="18"/>
      <c r="CQ41" s="18"/>
      <c r="CR41" s="19">
        <f>IF(ISBLANK(CO41),0,IF(ISERROR(VLOOKUP(CO41,Menu!$A$3:$L$5000,10,FALSE)),0,IF(CP41="M",VLOOKUP(CO41,Menu!$A$3:$L$57,10,FALSE)*CQ41,VLOOKUP(CO41,Menu!$A$3:$L$57,12,FALSE)*CQ41)))</f>
        <v>0</v>
      </c>
      <c r="CS41" s="19">
        <f>-IF(ISBLANK(CT41),0,IF(ISERROR(VLOOKUP(CT41,MaKhuyenMai!$B$4:$H$5001,7,FALSE)),0,IF(AND(VLOOKUP(CT41,MaKhuyenMai!$B$4:$K$5001,8,FALSE)&lt;=$F$24,VLOOKUP(CT41,MaKhuyenMai!$B$4:$L$18,3,FALSE)="x",VLOOKUP(CT41,MaKhuyenMai!$B$4:$L$18,11,FALSE)="x"),VLOOKUP(CT41,MaKhuyenMai!$B$4:$H$5001,7,FALSE)*CR41,0)))</f>
        <v>0</v>
      </c>
      <c r="CT41" s="20"/>
      <c r="CU41" s="68"/>
      <c r="CV41" s="16"/>
      <c r="CW41" s="17">
        <v>37</v>
      </c>
      <c r="CX41" s="18"/>
      <c r="CY41" s="18"/>
      <c r="CZ41" s="18"/>
      <c r="DA41" s="19">
        <f>IF(ISBLANK(CX41),0,IF(ISERROR(VLOOKUP(CX41,Menu!$A$3:$L$5000,10,FALSE)),0,IF(CY41="M",VLOOKUP(CX41,Menu!$A$3:$L$57,10,FALSE)*CZ41,VLOOKUP(CX41,Menu!$A$3:$L$57,12,FALSE)*CZ41)))</f>
        <v>0</v>
      </c>
      <c r="DB41" s="19">
        <f>-IF(ISBLANK(DC41),0,IF(ISERROR(VLOOKUP(DC41,MaKhuyenMai!$B$4:$H$5001,7,FALSE)),0,IF(AND(VLOOKUP(DC41,MaKhuyenMai!$B$4:$K$5001,8,FALSE)&lt;=$F$24,VLOOKUP(DC41,MaKhuyenMai!$B$4:$L$18,3,FALSE)="x",VLOOKUP(DC41,MaKhuyenMai!$B$4:$L$18,11,FALSE)="x"),VLOOKUP(DC41,MaKhuyenMai!$B$4:$H$5001,7,FALSE)*DA41,0)))</f>
        <v>0</v>
      </c>
      <c r="DC41" s="20"/>
      <c r="DD41" s="68"/>
      <c r="DE41" s="16"/>
      <c r="DF41" s="17">
        <v>37</v>
      </c>
      <c r="DG41" s="18"/>
      <c r="DH41" s="18"/>
      <c r="DI41" s="18"/>
      <c r="DJ41" s="19">
        <f>IF(ISBLANK(DG41),0,IF(ISERROR(VLOOKUP(DG41,Menu!$A$3:$L$5000,10,FALSE)),0,IF(DH41="M",VLOOKUP(DG41,Menu!$A$3:$L$57,10,FALSE)*DI41,VLOOKUP(DG41,Menu!$A$3:$L$57,12,FALSE)*DI41)))</f>
        <v>0</v>
      </c>
      <c r="DK41" s="19">
        <f>-IF(ISBLANK(DL41),0,IF(ISERROR(VLOOKUP(DL41,MaKhuyenMai!$B$4:$H$5001,7,FALSE)),0,IF(AND(VLOOKUP(DL41,MaKhuyenMai!$B$4:$K$5001,8,FALSE)&lt;=$F$24,VLOOKUP(DL41,MaKhuyenMai!$B$4:$L$18,3,FALSE)="x",VLOOKUP(DL41,MaKhuyenMai!$B$4:$L$18,11,FALSE)="x"),VLOOKUP(DL41,MaKhuyenMai!$B$4:$H$5001,7,FALSE)*DJ41,0)))</f>
        <v>0</v>
      </c>
      <c r="DL41" s="20"/>
      <c r="DM41" s="68"/>
      <c r="DN41" s="16"/>
      <c r="DO41" s="17">
        <v>37</v>
      </c>
      <c r="DP41" s="18"/>
      <c r="DQ41" s="18"/>
      <c r="DR41" s="18"/>
      <c r="DS41" s="19">
        <f>IF(ISBLANK(DP41),0,IF(ISERROR(VLOOKUP(DP41,Menu!$A$3:$L$5000,10,FALSE)),0,IF(DQ41="M",VLOOKUP(DP41,Menu!$A$3:$L$57,10,FALSE)*DR41,VLOOKUP(DP41,Menu!$A$3:$L$57,12,FALSE)*DR41)))</f>
        <v>0</v>
      </c>
      <c r="DT41" s="19">
        <f>-IF(ISBLANK(DU41),0,IF(ISERROR(VLOOKUP(DU41,MaKhuyenMai!$B$4:$H$5001,7,FALSE)),0,IF(AND(VLOOKUP(DU41,MaKhuyenMai!$B$4:$K$5001,8,FALSE)&lt;=$F$24,VLOOKUP(DU41,MaKhuyenMai!$B$4:$L$18,3,FALSE)="x",VLOOKUP(DU41,MaKhuyenMai!$B$4:$L$18,11,FALSE)="x"),VLOOKUP(DU41,MaKhuyenMai!$B$4:$H$5001,7,FALSE)*DS41,0)))</f>
        <v>0</v>
      </c>
      <c r="DU41" s="20"/>
      <c r="DV41" s="68"/>
      <c r="DW41" s="16"/>
      <c r="DX41" s="17">
        <v>37</v>
      </c>
      <c r="DY41" s="18"/>
      <c r="DZ41" s="18"/>
      <c r="EA41" s="18"/>
      <c r="EB41" s="19">
        <f>IF(ISBLANK(DY41),0,IF(ISERROR(VLOOKUP(DY41,Menu!$A$3:$L$5000,10,FALSE)),0,IF(DZ41="M",VLOOKUP(DY41,Menu!$A$3:$L$57,10,FALSE)*EA41,VLOOKUP(DY41,Menu!$A$3:$L$57,12,FALSE)*EA41)))</f>
        <v>0</v>
      </c>
      <c r="EC41" s="19">
        <f>-IF(ISBLANK(ED41),0,IF(ISERROR(VLOOKUP(ED41,MaKhuyenMai!$B$4:$H$5001,7,FALSE)),0,IF(AND(VLOOKUP(ED41,MaKhuyenMai!$B$4:$K$5001,8,FALSE)&lt;=$F$24,VLOOKUP(ED41,MaKhuyenMai!$B$4:$L$18,3,FALSE)="x",VLOOKUP(ED41,MaKhuyenMai!$B$4:$L$18,11,FALSE)="x"),VLOOKUP(ED41,MaKhuyenMai!$B$4:$H$5001,7,FALSE)*EB41,0)))</f>
        <v>0</v>
      </c>
      <c r="ED41" s="20"/>
      <c r="EE41" s="68"/>
      <c r="EF41" s="16"/>
      <c r="EG41" s="17">
        <v>37</v>
      </c>
      <c r="EH41" s="18"/>
      <c r="EI41" s="18"/>
      <c r="EJ41" s="18"/>
      <c r="EK41" s="19">
        <f>IF(ISBLANK(EH41),0,IF(ISERROR(VLOOKUP(EH41,Menu!$A$3:$L$5000,10,FALSE)),0,IF(EI41="M",VLOOKUP(EH41,Menu!$A$3:$L$57,10,FALSE)*EJ41,VLOOKUP(EH41,Menu!$A$3:$L$57,12,FALSE)*EJ41)))</f>
        <v>0</v>
      </c>
      <c r="EL41" s="19">
        <f>-IF(ISBLANK(EM41),0,IF(ISERROR(VLOOKUP(EM41,MaKhuyenMai!$B$4:$H$5001,7,FALSE)),0,IF(AND(VLOOKUP(EM41,MaKhuyenMai!$B$4:$K$5001,8,FALSE)&lt;=$F$24,VLOOKUP(EM41,MaKhuyenMai!$B$4:$L$18,3,FALSE)="x",VLOOKUP(EM41,MaKhuyenMai!$B$4:$L$18,11,FALSE)="x"),VLOOKUP(EM41,MaKhuyenMai!$B$4:$H$5001,7,FALSE)*EK41,0)))</f>
        <v>0</v>
      </c>
      <c r="EM41" s="20"/>
      <c r="EN41" s="68"/>
      <c r="EO41" s="16"/>
      <c r="EP41" s="17">
        <v>37</v>
      </c>
      <c r="EQ41" s="18"/>
      <c r="ER41" s="18"/>
      <c r="ES41" s="18"/>
      <c r="ET41" s="19">
        <f>IF(ISBLANK(EQ41),0,IF(ISERROR(VLOOKUP(EQ41,Menu!$A$3:$L$5000,10,FALSE)),0,IF(ER41="M",VLOOKUP(EQ41,Menu!$A$3:$L$57,10,FALSE)*ES41,VLOOKUP(EQ41,Menu!$A$3:$L$57,12,FALSE)*ES41)))</f>
        <v>0</v>
      </c>
      <c r="EU41" s="19">
        <f>-IF(ISBLANK(EV41),0,IF(ISERROR(VLOOKUP(EV41,MaKhuyenMai!$B$4:$H$5001,7,FALSE)),0,IF(AND(VLOOKUP(EV41,MaKhuyenMai!$B$4:$K$5001,8,FALSE)&lt;=$F$24,VLOOKUP(EV41,MaKhuyenMai!$B$4:$L$18,3,FALSE)="x",VLOOKUP(EV41,MaKhuyenMai!$B$4:$L$18,11,FALSE)="x"),VLOOKUP(EV41,MaKhuyenMai!$B$4:$H$5001,7,FALSE)*ET41,0)))</f>
        <v>0</v>
      </c>
      <c r="EV41" s="20"/>
      <c r="EW41" s="68"/>
      <c r="EX41" s="16"/>
      <c r="EY41" s="17">
        <v>37</v>
      </c>
      <c r="EZ41" s="18"/>
      <c r="FA41" s="18"/>
      <c r="FB41" s="18"/>
      <c r="FC41" s="19">
        <f>IF(ISBLANK(EZ41),0,IF(ISERROR(VLOOKUP(EZ41,Menu!$A$3:$L$5000,10,FALSE)),0,IF(FA41="M",VLOOKUP(EZ41,Menu!$A$3:$L$57,10,FALSE)*FB41,VLOOKUP(EZ41,Menu!$A$3:$L$57,12,FALSE)*FB41)))</f>
        <v>0</v>
      </c>
      <c r="FD41" s="19">
        <f>-IF(ISBLANK(FE41),0,IF(ISERROR(VLOOKUP(FE41,MaKhuyenMai!$B$4:$H$5001,7,FALSE)),0,IF(AND(VLOOKUP(FE41,MaKhuyenMai!$B$4:$K$5001,8,FALSE)&lt;=$F$24,VLOOKUP(FE41,MaKhuyenMai!$B$4:$L$18,3,FALSE)="x",VLOOKUP(FE41,MaKhuyenMai!$B$4:$L$18,11,FALSE)="x"),VLOOKUP(FE41,MaKhuyenMai!$B$4:$H$5001,7,FALSE)*FC41,0)))</f>
        <v>0</v>
      </c>
      <c r="FE41" s="20"/>
      <c r="FF41" s="68"/>
      <c r="FG41" s="3"/>
      <c r="FH41" s="17">
        <v>37</v>
      </c>
      <c r="FI41" s="18"/>
      <c r="FJ41" s="18"/>
      <c r="FK41" s="18"/>
      <c r="FL41" s="19">
        <f>IF(ISBLANK(FI41),0,IF(ISERROR(VLOOKUP(FI41,Menu!$A$3:$L$5000,10,FALSE)),0,IF(FJ41="M",VLOOKUP(FI41,Menu!$A$3:$L$57,10,FALSE)*FK41,VLOOKUP(FI41,Menu!$A$3:$L$57,12,FALSE)*FK41)))</f>
        <v>0</v>
      </c>
      <c r="FM41" s="19">
        <f>-IF(ISBLANK(FN41),0,IF(ISERROR(VLOOKUP(FN41,MaKhuyenMai!$B$4:$H$5001,7,FALSE)),0,IF(AND(VLOOKUP(FN41,MaKhuyenMai!$B$4:$K$5001,8,FALSE)&lt;=$F$24,VLOOKUP(FN41,MaKhuyenMai!$B$4:$L$18,3,FALSE)="x",VLOOKUP(FN41,MaKhuyenMai!$B$4:$L$18,11,FALSE)="x"),VLOOKUP(FN41,MaKhuyenMai!$B$4:$H$5001,7,FALSE)*FL41,0)))</f>
        <v>0</v>
      </c>
      <c r="FN41" s="20"/>
      <c r="FO41" s="68"/>
      <c r="FP41" s="16"/>
      <c r="FQ41" s="17">
        <v>37</v>
      </c>
      <c r="FR41" s="18"/>
      <c r="FS41" s="18"/>
      <c r="FT41" s="18"/>
      <c r="FU41" s="19">
        <f>IF(ISBLANK(FR41),0,IF(ISERROR(VLOOKUP(FR41,Menu!$A$3:$L$5000,10,FALSE)),0,IF(FS41="M",VLOOKUP(FR41,Menu!$A$3:$L$57,10,FALSE)*FT41,VLOOKUP(FR41,Menu!$A$3:$L$57,12,FALSE)*FT41)))</f>
        <v>0</v>
      </c>
      <c r="FV41" s="19">
        <f>-IF(ISBLANK(FW41),0,IF(ISERROR(VLOOKUP(FW41,MaKhuyenMai!$B$4:$H$5001,7,FALSE)),0,IF(AND(VLOOKUP(FW41,MaKhuyenMai!$B$4:$K$5001,8,FALSE)&lt;=$F$24,VLOOKUP(FW41,MaKhuyenMai!$B$4:$L$18,3,FALSE)="x",VLOOKUP(FW41,MaKhuyenMai!$B$4:$L$18,11,FALSE)="x"),VLOOKUP(FW41,MaKhuyenMai!$B$4:$H$5001,7,FALSE)*FU41,0)))</f>
        <v>0</v>
      </c>
      <c r="FW41" s="20"/>
      <c r="FX41" s="68"/>
      <c r="FY41" s="16"/>
      <c r="FZ41" s="17">
        <v>37</v>
      </c>
      <c r="GA41" s="18"/>
      <c r="GB41" s="18"/>
      <c r="GC41" s="18"/>
      <c r="GD41" s="19">
        <f>IF(ISBLANK(GA41),0,IF(ISERROR(VLOOKUP(GA41,Menu!$A$3:$L$5000,10,FALSE)),0,IF(GB41="M",VLOOKUP(GA41,Menu!$A$3:$L$57,10,FALSE)*GC41,VLOOKUP(GA41,Menu!$A$3:$L$57,12,FALSE)*GC41)))</f>
        <v>0</v>
      </c>
      <c r="GE41" s="19">
        <f>-IF(ISBLANK(GF41),0,IF(ISERROR(VLOOKUP(GF41,MaKhuyenMai!$B$4:$H$5001,7,FALSE)),0,IF(AND(VLOOKUP(GF41,MaKhuyenMai!$B$4:$K$5001,8,FALSE)&lt;=$F$24,VLOOKUP(GF41,MaKhuyenMai!$B$4:$L$18,3,FALSE)="x",VLOOKUP(GF41,MaKhuyenMai!$B$4:$L$18,11,FALSE)="x"),VLOOKUP(GF41,MaKhuyenMai!$B$4:$H$5001,7,FALSE)*GD41,0)))</f>
        <v>0</v>
      </c>
      <c r="GF41" s="20"/>
      <c r="GG41" s="68"/>
      <c r="GH41" s="16"/>
      <c r="GI41" s="17">
        <v>37</v>
      </c>
      <c r="GJ41" s="18"/>
      <c r="GK41" s="18"/>
      <c r="GL41" s="18"/>
      <c r="GM41" s="19">
        <f>IF(ISBLANK(GJ41),0,IF(ISERROR(VLOOKUP(GJ41,Menu!$A$3:$L$5000,10,FALSE)),0,IF(GK41="M",VLOOKUP(GJ41,Menu!$A$3:$L$57,10,FALSE)*GL41,VLOOKUP(GJ41,Menu!$A$3:$L$57,12,FALSE)*GL41)))</f>
        <v>0</v>
      </c>
      <c r="GN41" s="19">
        <f>-IF(ISBLANK(GO41),0,IF(ISERROR(VLOOKUP(GO41,MaKhuyenMai!$B$4:$H$5001,7,FALSE)),0,IF(AND(VLOOKUP(GO41,MaKhuyenMai!$B$4:$K$5001,8,FALSE)&lt;=$F$24,VLOOKUP(GO41,MaKhuyenMai!$B$4:$L$18,3,FALSE)="x",VLOOKUP(GO41,MaKhuyenMai!$B$4:$L$18,11,FALSE)="x"),VLOOKUP(GO41,MaKhuyenMai!$B$4:$H$5001,7,FALSE)*GM41,0)))</f>
        <v>0</v>
      </c>
      <c r="GO41" s="20"/>
      <c r="GP41" s="68"/>
      <c r="GQ41" s="16"/>
      <c r="GR41" s="17">
        <v>37</v>
      </c>
      <c r="GS41" s="18"/>
      <c r="GT41" s="18"/>
      <c r="GU41" s="18"/>
      <c r="GV41" s="19">
        <f>IF(ISBLANK(GS41),0,IF(ISERROR(VLOOKUP(GS41,Menu!$A$3:$L$5000,10,FALSE)),0,IF(GT41="M",VLOOKUP(GS41,Menu!$A$3:$L$57,10,FALSE)*GU41,VLOOKUP(GS41,Menu!$A$3:$L$57,12,FALSE)*GU41)))</f>
        <v>0</v>
      </c>
      <c r="GW41" s="19">
        <f>-IF(ISBLANK(GX41),0,IF(ISERROR(VLOOKUP(GX41,MaKhuyenMai!$B$4:$H$5001,7,FALSE)),0,IF(AND(VLOOKUP(GX41,MaKhuyenMai!$B$4:$K$5001,8,FALSE)&lt;=$F$24,VLOOKUP(GX41,MaKhuyenMai!$B$4:$L$18,3,FALSE)="x",VLOOKUP(GX41,MaKhuyenMai!$B$4:$L$18,11,FALSE)="x"),VLOOKUP(GX41,MaKhuyenMai!$B$4:$H$5001,7,FALSE)*GV41,0)))</f>
        <v>0</v>
      </c>
      <c r="GX41" s="20"/>
      <c r="GY41" s="68"/>
      <c r="GZ41" s="16"/>
      <c r="HA41" s="17">
        <v>37</v>
      </c>
      <c r="HB41" s="18"/>
      <c r="HC41" s="18"/>
      <c r="HD41" s="18"/>
      <c r="HE41" s="19">
        <f>IF(ISBLANK(HB41),0,IF(ISERROR(VLOOKUP(HB41,Menu!$A$3:$L$5000,10,FALSE)),0,IF(HC41="M",VLOOKUP(HB41,Menu!$A$3:$L$57,10,FALSE)*HD41,VLOOKUP(HB41,Menu!$A$3:$L$57,12,FALSE)*HD41)))</f>
        <v>0</v>
      </c>
      <c r="HF41" s="19">
        <f>-IF(ISBLANK(HG41),0,IF(ISERROR(VLOOKUP(HG41,MaKhuyenMai!$B$4:$H$5001,7,FALSE)),0,IF(AND(VLOOKUP(HG41,MaKhuyenMai!$B$4:$K$5001,8,FALSE)&lt;=$F$24,VLOOKUP(HG41,MaKhuyenMai!$B$4:$L$18,3,FALSE)="x",VLOOKUP(HG41,MaKhuyenMai!$B$4:$L$18,11,FALSE)="x"),VLOOKUP(HG41,MaKhuyenMai!$B$4:$H$5001,7,FALSE)*HE41,0)))</f>
        <v>0</v>
      </c>
      <c r="HG41" s="20"/>
      <c r="HH41" s="68"/>
      <c r="HI41" s="16"/>
      <c r="HJ41" s="17">
        <v>37</v>
      </c>
      <c r="HK41" s="18"/>
      <c r="HL41" s="18"/>
      <c r="HM41" s="18"/>
      <c r="HN41" s="19">
        <f>IF(ISBLANK(HK41),0,IF(ISERROR(VLOOKUP(HK41,Menu!$A$3:$L$5000,10,FALSE)),0,IF(HL41="M",VLOOKUP(HK41,Menu!$A$3:$L$57,10,FALSE)*HM41,VLOOKUP(HK41,Menu!$A$3:$L$57,12,FALSE)*HM41)))</f>
        <v>0</v>
      </c>
      <c r="HO41" s="19">
        <f>-IF(ISBLANK(HP41),0,IF(ISERROR(VLOOKUP(HP41,MaKhuyenMai!$B$4:$H$5001,7,FALSE)),0,IF(AND(VLOOKUP(HP41,MaKhuyenMai!$B$4:$K$5001,8,FALSE)&lt;=$F$24,VLOOKUP(HP41,MaKhuyenMai!$B$4:$L$18,3,FALSE)="x",VLOOKUP(HP41,MaKhuyenMai!$B$4:$L$18,11,FALSE)="x"),VLOOKUP(HP41,MaKhuyenMai!$B$4:$H$5001,7,FALSE)*HN41,0)))</f>
        <v>0</v>
      </c>
      <c r="HP41" s="20"/>
      <c r="HQ41" s="68"/>
      <c r="HR41" s="16"/>
      <c r="HS41" s="17">
        <v>37</v>
      </c>
      <c r="HT41" s="18"/>
      <c r="HU41" s="18"/>
      <c r="HV41" s="18"/>
      <c r="HW41" s="19">
        <f>IF(ISBLANK(HT41),0,IF(ISERROR(VLOOKUP(HT41,Menu!$A$3:$L$5000,10,FALSE)),0,IF(HU41="M",VLOOKUP(HT41,Menu!$A$3:$L$57,10,FALSE)*HV41,VLOOKUP(HT41,Menu!$A$3:$L$57,12,FALSE)*HV41)))</f>
        <v>0</v>
      </c>
      <c r="HX41" s="19">
        <f>-IF(ISBLANK(HY41),0,IF(ISERROR(VLOOKUP(HY41,MaKhuyenMai!$B$4:$H$5001,7,FALSE)),0,IF(AND(VLOOKUP(HY41,MaKhuyenMai!$B$4:$K$5001,8,FALSE)&lt;=$F$24,VLOOKUP(HY41,MaKhuyenMai!$B$4:$L$18,3,FALSE)="x",VLOOKUP(HY41,MaKhuyenMai!$B$4:$L$18,11,FALSE)="x"),VLOOKUP(HY41,MaKhuyenMai!$B$4:$H$5001,7,FALSE)*HW41,0)))</f>
        <v>0</v>
      </c>
      <c r="HY41" s="20"/>
      <c r="HZ41" s="68"/>
      <c r="IA41" s="16"/>
      <c r="IB41" s="17">
        <v>37</v>
      </c>
      <c r="IC41" s="18"/>
      <c r="ID41" s="18"/>
      <c r="IE41" s="18"/>
      <c r="IF41" s="19">
        <f>IF(ISBLANK(IC41),0,IF(ISERROR(VLOOKUP(IC41,Menu!$A$3:$L$5000,10,FALSE)),0,IF(ID41="M",VLOOKUP(IC41,Menu!$A$3:$L$57,10,FALSE)*IE41,VLOOKUP(IC41,Menu!$A$3:$L$57,12,FALSE)*IE41)))</f>
        <v>0</v>
      </c>
      <c r="IG41" s="19">
        <f>-IF(ISBLANK(IH41),0,IF(ISERROR(VLOOKUP(IH41,MaKhuyenMai!$B$4:$H$5001,7,FALSE)),0,IF(AND(VLOOKUP(IH41,MaKhuyenMai!$B$4:$K$5001,8,FALSE)&lt;=$F$24,VLOOKUP(IH41,MaKhuyenMai!$B$4:$L$18,3,FALSE)="x",VLOOKUP(IH41,MaKhuyenMai!$B$4:$L$18,11,FALSE)="x"),VLOOKUP(IH41,MaKhuyenMai!$B$4:$H$5001,7,FALSE)*IF41,0)))</f>
        <v>0</v>
      </c>
      <c r="IH41" s="20"/>
      <c r="II41" s="68"/>
      <c r="IJ41" s="16"/>
      <c r="IK41" s="17">
        <v>37</v>
      </c>
      <c r="IL41" s="18"/>
      <c r="IM41" s="18"/>
      <c r="IN41" s="18"/>
      <c r="IO41" s="19">
        <f>IF(ISBLANK(IL41),0,IF(ISERROR(VLOOKUP(IL41,Menu!$A$3:$L$5000,10,FALSE)),0,IF(IM41="M",VLOOKUP(IL41,Menu!$A$3:$L$57,10,FALSE)*IN41,VLOOKUP(IL41,Menu!$A$3:$L$57,12,FALSE)*IN41)))</f>
        <v>0</v>
      </c>
      <c r="IP41" s="19">
        <f>-IF(ISBLANK(IQ41),0,IF(ISERROR(VLOOKUP(IQ41,MaKhuyenMai!$B$4:$H$5001,7,FALSE)),0,IF(AND(VLOOKUP(IQ41,MaKhuyenMai!$B$4:$K$5001,8,FALSE)&lt;=$F$24,VLOOKUP(IQ41,MaKhuyenMai!$B$4:$L$18,3,FALSE)="x",VLOOKUP(IQ41,MaKhuyenMai!$B$4:$L$18,11,FALSE)="x"),VLOOKUP(IQ41,MaKhuyenMai!$B$4:$H$5001,7,FALSE)*IO41,0)))</f>
        <v>0</v>
      </c>
      <c r="IQ41" s="20"/>
      <c r="IR41" s="68"/>
      <c r="IS41" s="16"/>
      <c r="IT41" s="17">
        <v>37</v>
      </c>
      <c r="IU41" s="18"/>
      <c r="IV41" s="18"/>
    </row>
    <row r="42" spans="1:256">
      <c r="A42" s="16"/>
      <c r="B42" s="16">
        <v>38</v>
      </c>
      <c r="C42" s="18"/>
      <c r="D42" s="18"/>
      <c r="E42" s="18"/>
      <c r="F42" s="19">
        <f>IF(ISBLANK(C42),0,IF(ISERROR(VLOOKUP(C42,Menu!$A$3:$L$5000,10,FALSE)),0,IF(D42="M",VLOOKUP(C42,Menu!$A$3:$L$57,10,FALSE)*E42,VLOOKUP(C42,Menu!$A$3:$L$57,12,FALSE)*E42)))</f>
        <v>0</v>
      </c>
      <c r="G42" s="19">
        <f>-IF(ISBLANK(H42),0,IF(ISERROR(VLOOKUP(H42,MaKhuyenMai!$B$4:$H$5001,7,FALSE)),0,IF(AND(VLOOKUP(H42,MaKhuyenMai!$B$4:$K$5001,8,FALSE)&lt;=$F$24,VLOOKUP(H42,MaKhuyenMai!$B$4:$L$18,3,FALSE)="x",VLOOKUP(H42,MaKhuyenMai!$B$4:$L$18,11,FALSE)="x"),VLOOKUP(H42,MaKhuyenMai!$B$4:$H$5001,7,FALSE)*F42,0)))</f>
        <v>0</v>
      </c>
      <c r="H42" s="20"/>
      <c r="I42" s="68"/>
      <c r="J42" s="16"/>
      <c r="K42" s="16">
        <v>38</v>
      </c>
      <c r="L42" s="18"/>
      <c r="M42" s="18"/>
      <c r="N42" s="18"/>
      <c r="O42" s="19">
        <f>IF(ISBLANK(L42),0,IF(ISERROR(VLOOKUP(L42,Menu!$A$3:$L$5000,10,FALSE)),0,IF(M42="M",VLOOKUP(L42,Menu!$A$3:$L$57,10,FALSE)*N42,VLOOKUP(L42,Menu!$A$3:$L$57,12,FALSE)*N42)))</f>
        <v>0</v>
      </c>
      <c r="P42" s="19">
        <f>-IF(ISBLANK(Q42),0,IF(ISERROR(VLOOKUP(Q42,MaKhuyenMai!$B$4:$H$5001,7,FALSE)),0,IF(AND(VLOOKUP(Q42,MaKhuyenMai!$B$4:$K$5001,8,FALSE)&lt;=$F$24,VLOOKUP(Q42,MaKhuyenMai!$B$4:$L$18,3,FALSE)="x",VLOOKUP(Q42,MaKhuyenMai!$B$4:$L$18,11,FALSE)="x"),VLOOKUP(Q42,MaKhuyenMai!$B$4:$H$5001,7,FALSE)*O42,0)))</f>
        <v>0</v>
      </c>
      <c r="Q42" s="20"/>
      <c r="R42" s="68"/>
      <c r="S42" s="16"/>
      <c r="T42" s="16">
        <v>38</v>
      </c>
      <c r="U42" s="18"/>
      <c r="V42" s="18"/>
      <c r="W42" s="18"/>
      <c r="X42" s="19">
        <f>IF(ISBLANK(U42),0,IF(ISERROR(VLOOKUP(U42,Menu!$A$3:$L$5000,10,FALSE)),0,IF(V42="M",VLOOKUP(U42,Menu!$A$3:$L$57,10,FALSE)*W42,VLOOKUP(U42,Menu!$A$3:$L$57,12,FALSE)*W42)))</f>
        <v>0</v>
      </c>
      <c r="Y42" s="19">
        <f>-IF(ISBLANK(Z42),0,IF(ISERROR(VLOOKUP(Z42,MaKhuyenMai!$B$4:$H$5001,7,FALSE)),0,IF(AND(VLOOKUP(Z42,MaKhuyenMai!$B$4:$K$5001,8,FALSE)&lt;=$F$24,VLOOKUP(Z42,MaKhuyenMai!$B$4:$L$18,3,FALSE)="x",VLOOKUP(Z42,MaKhuyenMai!$B$4:$L$18,11,FALSE)="x"),VLOOKUP(Z42,MaKhuyenMai!$B$4:$H$5001,7,FALSE)*X42,0)))</f>
        <v>0</v>
      </c>
      <c r="Z42" s="20"/>
      <c r="AA42" s="68"/>
      <c r="AC42" s="16">
        <v>38</v>
      </c>
      <c r="AD42" s="18"/>
      <c r="AE42" s="18"/>
      <c r="AF42" s="18"/>
      <c r="AG42" s="19">
        <f>IF(ISBLANK(AD42),0,IF(ISERROR(VLOOKUP(AD42,Menu!$A$3:$L$5000,10,FALSE)),0,IF(AE42="M",VLOOKUP(AD42,Menu!$A$3:$L$57,10,FALSE)*AF42,VLOOKUP(AD42,Menu!$A$3:$L$57,12,FALSE)*AF42)))</f>
        <v>0</v>
      </c>
      <c r="AH42" s="19">
        <f>-IF(ISBLANK(AI42),0,IF(ISERROR(VLOOKUP(AI42,MaKhuyenMai!$B$4:$H$5001,7,FALSE)),0,IF(AND(VLOOKUP(AI42,MaKhuyenMai!$B$4:$K$5001,8,FALSE)&lt;=$F$24,VLOOKUP(AI42,MaKhuyenMai!$B$4:$L$18,3,FALSE)="x",VLOOKUP(AI42,MaKhuyenMai!$B$4:$L$18,11,FALSE)="x"),VLOOKUP(AI42,MaKhuyenMai!$B$4:$H$5001,7,FALSE)*AG42,0)))</f>
        <v>0</v>
      </c>
      <c r="AI42" s="20"/>
      <c r="AJ42" s="68"/>
      <c r="AK42" s="16"/>
      <c r="AL42" s="16">
        <v>38</v>
      </c>
      <c r="AM42" s="18"/>
      <c r="AN42" s="18"/>
      <c r="AO42" s="18"/>
      <c r="AP42" s="19">
        <f>IF(ISBLANK(AM42),0,IF(ISERROR(VLOOKUP(AM42,Menu!$A$3:$L$5000,10,FALSE)),0,IF(AN42="M",VLOOKUP(AM42,Menu!$A$3:$L$57,10,FALSE)*AO42,VLOOKUP(AM42,Menu!$A$3:$L$57,12,FALSE)*AO42)))</f>
        <v>0</v>
      </c>
      <c r="AQ42" s="19">
        <f>-IF(ISBLANK(AR42),0,IF(ISERROR(VLOOKUP(AR42,MaKhuyenMai!$B$4:$H$5001,7,FALSE)),0,IF(AND(VLOOKUP(AR42,MaKhuyenMai!$B$4:$K$5001,8,FALSE)&lt;=$F$24,VLOOKUP(AR42,MaKhuyenMai!$B$4:$L$18,3,FALSE)="x",VLOOKUP(AR42,MaKhuyenMai!$B$4:$L$18,11,FALSE)="x"),VLOOKUP(AR42,MaKhuyenMai!$B$4:$H$5001,7,FALSE)*AP42,0)))</f>
        <v>0</v>
      </c>
      <c r="AR42" s="20"/>
      <c r="AS42" s="68"/>
      <c r="AT42" s="16"/>
      <c r="AU42" s="16">
        <v>38</v>
      </c>
      <c r="AV42" s="18"/>
      <c r="AW42" s="18"/>
      <c r="AX42" s="18"/>
      <c r="AY42" s="19">
        <f>IF(ISBLANK(AV42),0,IF(ISERROR(VLOOKUP(AV42,Menu!$A$3:$L$5000,10,FALSE)),0,IF(AW42="M",VLOOKUP(AV42,Menu!$A$3:$L$57,10,FALSE)*AX42,VLOOKUP(AV42,Menu!$A$3:$L$57,12,FALSE)*AX42)))</f>
        <v>0</v>
      </c>
      <c r="AZ42" s="19">
        <f>-IF(ISBLANK(BA42),0,IF(ISERROR(VLOOKUP(BA42,MaKhuyenMai!$B$4:$H$5001,7,FALSE)),0,IF(AND(VLOOKUP(BA42,MaKhuyenMai!$B$4:$K$5001,8,FALSE)&lt;=$F$24,VLOOKUP(BA42,MaKhuyenMai!$B$4:$L$18,3,FALSE)="x",VLOOKUP(BA42,MaKhuyenMai!$B$4:$L$18,11,FALSE)="x"),VLOOKUP(BA42,MaKhuyenMai!$B$4:$H$5001,7,FALSE)*AY42,0)))</f>
        <v>0</v>
      </c>
      <c r="BA42" s="20"/>
      <c r="BB42" s="68"/>
      <c r="BC42" s="16"/>
      <c r="BD42" s="16">
        <v>38</v>
      </c>
      <c r="BE42" s="18"/>
      <c r="BF42" s="18"/>
      <c r="BG42" s="18"/>
      <c r="BH42" s="19">
        <f>IF(ISBLANK(BE42),0,IF(ISERROR(VLOOKUP(BE42,Menu!$A$3:$L$5000,10,FALSE)),0,IF(BF42="M",VLOOKUP(BE42,Menu!$A$3:$L$57,10,FALSE)*BG42,VLOOKUP(BE42,Menu!$A$3:$L$57,12,FALSE)*BG42)))</f>
        <v>0</v>
      </c>
      <c r="BI42" s="19">
        <f>-IF(ISBLANK(BJ42),0,IF(ISERROR(VLOOKUP(BJ42,MaKhuyenMai!$B$4:$H$5001,7,FALSE)),0,IF(AND(VLOOKUP(BJ42,MaKhuyenMai!$B$4:$K$5001,8,FALSE)&lt;=$F$24,VLOOKUP(BJ42,MaKhuyenMai!$B$4:$L$18,3,FALSE)="x",VLOOKUP(BJ42,MaKhuyenMai!$B$4:$L$18,11,FALSE)="x"),VLOOKUP(BJ42,MaKhuyenMai!$B$4:$H$5001,7,FALSE)*BH42,0)))</f>
        <v>0</v>
      </c>
      <c r="BJ42" s="20"/>
      <c r="BK42" s="68"/>
      <c r="BL42" s="16"/>
      <c r="BM42" s="16">
        <v>38</v>
      </c>
      <c r="BN42" s="18"/>
      <c r="BO42" s="18"/>
      <c r="BP42" s="18"/>
      <c r="BQ42" s="19">
        <f>IF(ISBLANK(BN42),0,IF(ISERROR(VLOOKUP(BN42,Menu!$A$3:$L$5000,10,FALSE)),0,IF(BO42="M",VLOOKUP(BN42,Menu!$A$3:$L$57,10,FALSE)*BP42,VLOOKUP(BN42,Menu!$A$3:$L$57,12,FALSE)*BP42)))</f>
        <v>0</v>
      </c>
      <c r="BR42" s="19">
        <f>-IF(ISBLANK(BS42),0,IF(ISERROR(VLOOKUP(BS42,MaKhuyenMai!$B$4:$H$5001,7,FALSE)),0,IF(AND(VLOOKUP(BS42,MaKhuyenMai!$B$4:$K$5001,8,FALSE)&lt;=$F$24,VLOOKUP(BS42,MaKhuyenMai!$B$4:$L$18,3,FALSE)="x",VLOOKUP(BS42,MaKhuyenMai!$B$4:$L$18,11,FALSE)="x"),VLOOKUP(BS42,MaKhuyenMai!$B$4:$H$5001,7,FALSE)*BQ42,0)))</f>
        <v>0</v>
      </c>
      <c r="BS42" s="20"/>
      <c r="BT42" s="68"/>
      <c r="BU42" s="16"/>
      <c r="BV42" s="16">
        <v>38</v>
      </c>
      <c r="BW42" s="18"/>
      <c r="BX42" s="18"/>
      <c r="BY42" s="18"/>
      <c r="BZ42" s="19">
        <f>IF(ISBLANK(BW42),0,IF(ISERROR(VLOOKUP(BW42,Menu!$A$3:$L$5000,10,FALSE)),0,IF(BX42="M",VLOOKUP(BW42,Menu!$A$3:$L$57,10,FALSE)*BY42,VLOOKUP(BW42,Menu!$A$3:$L$57,12,FALSE)*BY42)))</f>
        <v>0</v>
      </c>
      <c r="CA42" s="19">
        <f>-IF(ISBLANK(CB42),0,IF(ISERROR(VLOOKUP(CB42,MaKhuyenMai!$B$4:$H$5001,7,FALSE)),0,IF(AND(VLOOKUP(CB42,MaKhuyenMai!$B$4:$K$5001,8,FALSE)&lt;=$F$24,VLOOKUP(CB42,MaKhuyenMai!$B$4:$L$18,3,FALSE)="x",VLOOKUP(CB42,MaKhuyenMai!$B$4:$L$18,11,FALSE)="x"),VLOOKUP(CB42,MaKhuyenMai!$B$4:$H$5001,7,FALSE)*BZ42,0)))</f>
        <v>0</v>
      </c>
      <c r="CB42" s="20"/>
      <c r="CC42" s="68"/>
      <c r="CD42" s="16"/>
      <c r="CE42" s="16">
        <v>38</v>
      </c>
      <c r="CF42" s="18"/>
      <c r="CG42" s="18"/>
      <c r="CH42" s="18"/>
      <c r="CI42" s="19">
        <f>IF(ISBLANK(CF42),0,IF(ISERROR(VLOOKUP(CF42,Menu!$A$3:$L$5000,10,FALSE)),0,IF(CG42="M",VLOOKUP(CF42,Menu!$A$3:$L$57,10,FALSE)*CH42,VLOOKUP(CF42,Menu!$A$3:$L$57,12,FALSE)*CH42)))</f>
        <v>0</v>
      </c>
      <c r="CJ42" s="19">
        <f>-IF(ISBLANK(CK42),0,IF(ISERROR(VLOOKUP(CK42,MaKhuyenMai!$B$4:$H$5001,7,FALSE)),0,IF(AND(VLOOKUP(CK42,MaKhuyenMai!$B$4:$K$5001,8,FALSE)&lt;=$F$24,VLOOKUP(CK42,MaKhuyenMai!$B$4:$L$18,3,FALSE)="x",VLOOKUP(CK42,MaKhuyenMai!$B$4:$L$18,11,FALSE)="x"),VLOOKUP(CK42,MaKhuyenMai!$B$4:$H$5001,7,FALSE)*CI42,0)))</f>
        <v>0</v>
      </c>
      <c r="CK42" s="20"/>
      <c r="CL42" s="68"/>
      <c r="CM42" s="16"/>
      <c r="CN42" s="16">
        <v>38</v>
      </c>
      <c r="CO42" s="18"/>
      <c r="CP42" s="18"/>
      <c r="CQ42" s="18"/>
      <c r="CR42" s="19">
        <f>IF(ISBLANK(CO42),0,IF(ISERROR(VLOOKUP(CO42,Menu!$A$3:$L$5000,10,FALSE)),0,IF(CP42="M",VLOOKUP(CO42,Menu!$A$3:$L$57,10,FALSE)*CQ42,VLOOKUP(CO42,Menu!$A$3:$L$57,12,FALSE)*CQ42)))</f>
        <v>0</v>
      </c>
      <c r="CS42" s="19">
        <f>-IF(ISBLANK(CT42),0,IF(ISERROR(VLOOKUP(CT42,MaKhuyenMai!$B$4:$H$5001,7,FALSE)),0,IF(AND(VLOOKUP(CT42,MaKhuyenMai!$B$4:$K$5001,8,FALSE)&lt;=$F$24,VLOOKUP(CT42,MaKhuyenMai!$B$4:$L$18,3,FALSE)="x",VLOOKUP(CT42,MaKhuyenMai!$B$4:$L$18,11,FALSE)="x"),VLOOKUP(CT42,MaKhuyenMai!$B$4:$H$5001,7,FALSE)*CR42,0)))</f>
        <v>0</v>
      </c>
      <c r="CT42" s="20"/>
      <c r="CU42" s="68"/>
      <c r="CV42" s="16"/>
      <c r="CW42" s="16">
        <v>38</v>
      </c>
      <c r="CX42" s="18"/>
      <c r="CY42" s="18"/>
      <c r="CZ42" s="18"/>
      <c r="DA42" s="19">
        <f>IF(ISBLANK(CX42),0,IF(ISERROR(VLOOKUP(CX42,Menu!$A$3:$L$5000,10,FALSE)),0,IF(CY42="M",VLOOKUP(CX42,Menu!$A$3:$L$57,10,FALSE)*CZ42,VLOOKUP(CX42,Menu!$A$3:$L$57,12,FALSE)*CZ42)))</f>
        <v>0</v>
      </c>
      <c r="DB42" s="19">
        <f>-IF(ISBLANK(DC42),0,IF(ISERROR(VLOOKUP(DC42,MaKhuyenMai!$B$4:$H$5001,7,FALSE)),0,IF(AND(VLOOKUP(DC42,MaKhuyenMai!$B$4:$K$5001,8,FALSE)&lt;=$F$24,VLOOKUP(DC42,MaKhuyenMai!$B$4:$L$18,3,FALSE)="x",VLOOKUP(DC42,MaKhuyenMai!$B$4:$L$18,11,FALSE)="x"),VLOOKUP(DC42,MaKhuyenMai!$B$4:$H$5001,7,FALSE)*DA42,0)))</f>
        <v>0</v>
      </c>
      <c r="DC42" s="20"/>
      <c r="DD42" s="68"/>
      <c r="DE42" s="16"/>
      <c r="DF42" s="16">
        <v>38</v>
      </c>
      <c r="DG42" s="18"/>
      <c r="DH42" s="18"/>
      <c r="DI42" s="18"/>
      <c r="DJ42" s="19">
        <f>IF(ISBLANK(DG42),0,IF(ISERROR(VLOOKUP(DG42,Menu!$A$3:$L$5000,10,FALSE)),0,IF(DH42="M",VLOOKUP(DG42,Menu!$A$3:$L$57,10,FALSE)*DI42,VLOOKUP(DG42,Menu!$A$3:$L$57,12,FALSE)*DI42)))</f>
        <v>0</v>
      </c>
      <c r="DK42" s="19">
        <f>-IF(ISBLANK(DL42),0,IF(ISERROR(VLOOKUP(DL42,MaKhuyenMai!$B$4:$H$5001,7,FALSE)),0,IF(AND(VLOOKUP(DL42,MaKhuyenMai!$B$4:$K$5001,8,FALSE)&lt;=$F$24,VLOOKUP(DL42,MaKhuyenMai!$B$4:$L$18,3,FALSE)="x",VLOOKUP(DL42,MaKhuyenMai!$B$4:$L$18,11,FALSE)="x"),VLOOKUP(DL42,MaKhuyenMai!$B$4:$H$5001,7,FALSE)*DJ42,0)))</f>
        <v>0</v>
      </c>
      <c r="DL42" s="20"/>
      <c r="DM42" s="68"/>
      <c r="DN42" s="16"/>
      <c r="DO42" s="16">
        <v>38</v>
      </c>
      <c r="DP42" s="18"/>
      <c r="DQ42" s="18"/>
      <c r="DR42" s="18"/>
      <c r="DS42" s="19">
        <f>IF(ISBLANK(DP42),0,IF(ISERROR(VLOOKUP(DP42,Menu!$A$3:$L$5000,10,FALSE)),0,IF(DQ42="M",VLOOKUP(DP42,Menu!$A$3:$L$57,10,FALSE)*DR42,VLOOKUP(DP42,Menu!$A$3:$L$57,12,FALSE)*DR42)))</f>
        <v>0</v>
      </c>
      <c r="DT42" s="19">
        <f>-IF(ISBLANK(DU42),0,IF(ISERROR(VLOOKUP(DU42,MaKhuyenMai!$B$4:$H$5001,7,FALSE)),0,IF(AND(VLOOKUP(DU42,MaKhuyenMai!$B$4:$K$5001,8,FALSE)&lt;=$F$24,VLOOKUP(DU42,MaKhuyenMai!$B$4:$L$18,3,FALSE)="x",VLOOKUP(DU42,MaKhuyenMai!$B$4:$L$18,11,FALSE)="x"),VLOOKUP(DU42,MaKhuyenMai!$B$4:$H$5001,7,FALSE)*DS42,0)))</f>
        <v>0</v>
      </c>
      <c r="DU42" s="20"/>
      <c r="DV42" s="68"/>
      <c r="DW42" s="16"/>
      <c r="DX42" s="16">
        <v>38</v>
      </c>
      <c r="DY42" s="18"/>
      <c r="DZ42" s="18"/>
      <c r="EA42" s="18"/>
      <c r="EB42" s="19">
        <f>IF(ISBLANK(DY42),0,IF(ISERROR(VLOOKUP(DY42,Menu!$A$3:$L$5000,10,FALSE)),0,IF(DZ42="M",VLOOKUP(DY42,Menu!$A$3:$L$57,10,FALSE)*EA42,VLOOKUP(DY42,Menu!$A$3:$L$57,12,FALSE)*EA42)))</f>
        <v>0</v>
      </c>
      <c r="EC42" s="19">
        <f>-IF(ISBLANK(ED42),0,IF(ISERROR(VLOOKUP(ED42,MaKhuyenMai!$B$4:$H$5001,7,FALSE)),0,IF(AND(VLOOKUP(ED42,MaKhuyenMai!$B$4:$K$5001,8,FALSE)&lt;=$F$24,VLOOKUP(ED42,MaKhuyenMai!$B$4:$L$18,3,FALSE)="x",VLOOKUP(ED42,MaKhuyenMai!$B$4:$L$18,11,FALSE)="x"),VLOOKUP(ED42,MaKhuyenMai!$B$4:$H$5001,7,FALSE)*EB42,0)))</f>
        <v>0</v>
      </c>
      <c r="ED42" s="20"/>
      <c r="EE42" s="68"/>
      <c r="EF42" s="16"/>
      <c r="EG42" s="16">
        <v>38</v>
      </c>
      <c r="EH42" s="18"/>
      <c r="EI42" s="18"/>
      <c r="EJ42" s="18"/>
      <c r="EK42" s="19">
        <f>IF(ISBLANK(EH42),0,IF(ISERROR(VLOOKUP(EH42,Menu!$A$3:$L$5000,10,FALSE)),0,IF(EI42="M",VLOOKUP(EH42,Menu!$A$3:$L$57,10,FALSE)*EJ42,VLOOKUP(EH42,Menu!$A$3:$L$57,12,FALSE)*EJ42)))</f>
        <v>0</v>
      </c>
      <c r="EL42" s="19">
        <f>-IF(ISBLANK(EM42),0,IF(ISERROR(VLOOKUP(EM42,MaKhuyenMai!$B$4:$H$5001,7,FALSE)),0,IF(AND(VLOOKUP(EM42,MaKhuyenMai!$B$4:$K$5001,8,FALSE)&lt;=$F$24,VLOOKUP(EM42,MaKhuyenMai!$B$4:$L$18,3,FALSE)="x",VLOOKUP(EM42,MaKhuyenMai!$B$4:$L$18,11,FALSE)="x"),VLOOKUP(EM42,MaKhuyenMai!$B$4:$H$5001,7,FALSE)*EK42,0)))</f>
        <v>0</v>
      </c>
      <c r="EM42" s="20"/>
      <c r="EN42" s="68"/>
      <c r="EO42" s="16"/>
      <c r="EP42" s="16">
        <v>38</v>
      </c>
      <c r="EQ42" s="18"/>
      <c r="ER42" s="18"/>
      <c r="ES42" s="18"/>
      <c r="ET42" s="19">
        <f>IF(ISBLANK(EQ42),0,IF(ISERROR(VLOOKUP(EQ42,Menu!$A$3:$L$5000,10,FALSE)),0,IF(ER42="M",VLOOKUP(EQ42,Menu!$A$3:$L$57,10,FALSE)*ES42,VLOOKUP(EQ42,Menu!$A$3:$L$57,12,FALSE)*ES42)))</f>
        <v>0</v>
      </c>
      <c r="EU42" s="19">
        <f>-IF(ISBLANK(EV42),0,IF(ISERROR(VLOOKUP(EV42,MaKhuyenMai!$B$4:$H$5001,7,FALSE)),0,IF(AND(VLOOKUP(EV42,MaKhuyenMai!$B$4:$K$5001,8,FALSE)&lt;=$F$24,VLOOKUP(EV42,MaKhuyenMai!$B$4:$L$18,3,FALSE)="x",VLOOKUP(EV42,MaKhuyenMai!$B$4:$L$18,11,FALSE)="x"),VLOOKUP(EV42,MaKhuyenMai!$B$4:$H$5001,7,FALSE)*ET42,0)))</f>
        <v>0</v>
      </c>
      <c r="EV42" s="20"/>
      <c r="EW42" s="68"/>
      <c r="EX42" s="16"/>
      <c r="EY42" s="16">
        <v>38</v>
      </c>
      <c r="EZ42" s="18"/>
      <c r="FA42" s="18"/>
      <c r="FB42" s="18"/>
      <c r="FC42" s="19">
        <f>IF(ISBLANK(EZ42),0,IF(ISERROR(VLOOKUP(EZ42,Menu!$A$3:$L$5000,10,FALSE)),0,IF(FA42="M",VLOOKUP(EZ42,Menu!$A$3:$L$57,10,FALSE)*FB42,VLOOKUP(EZ42,Menu!$A$3:$L$57,12,FALSE)*FB42)))</f>
        <v>0</v>
      </c>
      <c r="FD42" s="19">
        <f>-IF(ISBLANK(FE42),0,IF(ISERROR(VLOOKUP(FE42,MaKhuyenMai!$B$4:$H$5001,7,FALSE)),0,IF(AND(VLOOKUP(FE42,MaKhuyenMai!$B$4:$K$5001,8,FALSE)&lt;=$F$24,VLOOKUP(FE42,MaKhuyenMai!$B$4:$L$18,3,FALSE)="x",VLOOKUP(FE42,MaKhuyenMai!$B$4:$L$18,11,FALSE)="x"),VLOOKUP(FE42,MaKhuyenMai!$B$4:$H$5001,7,FALSE)*FC42,0)))</f>
        <v>0</v>
      </c>
      <c r="FE42" s="20"/>
      <c r="FF42" s="68"/>
      <c r="FG42" s="3"/>
      <c r="FH42" s="16">
        <v>38</v>
      </c>
      <c r="FI42" s="18"/>
      <c r="FJ42" s="18"/>
      <c r="FK42" s="18"/>
      <c r="FL42" s="19">
        <f>IF(ISBLANK(FI42),0,IF(ISERROR(VLOOKUP(FI42,Menu!$A$3:$L$5000,10,FALSE)),0,IF(FJ42="M",VLOOKUP(FI42,Menu!$A$3:$L$57,10,FALSE)*FK42,VLOOKUP(FI42,Menu!$A$3:$L$57,12,FALSE)*FK42)))</f>
        <v>0</v>
      </c>
      <c r="FM42" s="19">
        <f>-IF(ISBLANK(FN42),0,IF(ISERROR(VLOOKUP(FN42,MaKhuyenMai!$B$4:$H$5001,7,FALSE)),0,IF(AND(VLOOKUP(FN42,MaKhuyenMai!$B$4:$K$5001,8,FALSE)&lt;=$F$24,VLOOKUP(FN42,MaKhuyenMai!$B$4:$L$18,3,FALSE)="x",VLOOKUP(FN42,MaKhuyenMai!$B$4:$L$18,11,FALSE)="x"),VLOOKUP(FN42,MaKhuyenMai!$B$4:$H$5001,7,FALSE)*FL42,0)))</f>
        <v>0</v>
      </c>
      <c r="FN42" s="20"/>
      <c r="FO42" s="68"/>
      <c r="FP42" s="16"/>
      <c r="FQ42" s="16">
        <v>38</v>
      </c>
      <c r="FR42" s="18"/>
      <c r="FS42" s="18"/>
      <c r="FT42" s="18"/>
      <c r="FU42" s="19">
        <f>IF(ISBLANK(FR42),0,IF(ISERROR(VLOOKUP(FR42,Menu!$A$3:$L$5000,10,FALSE)),0,IF(FS42="M",VLOOKUP(FR42,Menu!$A$3:$L$57,10,FALSE)*FT42,VLOOKUP(FR42,Menu!$A$3:$L$57,12,FALSE)*FT42)))</f>
        <v>0</v>
      </c>
      <c r="FV42" s="19">
        <f>-IF(ISBLANK(FW42),0,IF(ISERROR(VLOOKUP(FW42,MaKhuyenMai!$B$4:$H$5001,7,FALSE)),0,IF(AND(VLOOKUP(FW42,MaKhuyenMai!$B$4:$K$5001,8,FALSE)&lt;=$F$24,VLOOKUP(FW42,MaKhuyenMai!$B$4:$L$18,3,FALSE)="x",VLOOKUP(FW42,MaKhuyenMai!$B$4:$L$18,11,FALSE)="x"),VLOOKUP(FW42,MaKhuyenMai!$B$4:$H$5001,7,FALSE)*FU42,0)))</f>
        <v>0</v>
      </c>
      <c r="FW42" s="20"/>
      <c r="FX42" s="68"/>
      <c r="FY42" s="16"/>
      <c r="FZ42" s="16">
        <v>38</v>
      </c>
      <c r="GA42" s="18"/>
      <c r="GB42" s="18"/>
      <c r="GC42" s="18"/>
      <c r="GD42" s="19">
        <f>IF(ISBLANK(GA42),0,IF(ISERROR(VLOOKUP(GA42,Menu!$A$3:$L$5000,10,FALSE)),0,IF(GB42="M",VLOOKUP(GA42,Menu!$A$3:$L$57,10,FALSE)*GC42,VLOOKUP(GA42,Menu!$A$3:$L$57,12,FALSE)*GC42)))</f>
        <v>0</v>
      </c>
      <c r="GE42" s="19">
        <f>-IF(ISBLANK(GF42),0,IF(ISERROR(VLOOKUP(GF42,MaKhuyenMai!$B$4:$H$5001,7,FALSE)),0,IF(AND(VLOOKUP(GF42,MaKhuyenMai!$B$4:$K$5001,8,FALSE)&lt;=$F$24,VLOOKUP(GF42,MaKhuyenMai!$B$4:$L$18,3,FALSE)="x",VLOOKUP(GF42,MaKhuyenMai!$B$4:$L$18,11,FALSE)="x"),VLOOKUP(GF42,MaKhuyenMai!$B$4:$H$5001,7,FALSE)*GD42,0)))</f>
        <v>0</v>
      </c>
      <c r="GF42" s="20"/>
      <c r="GG42" s="68"/>
      <c r="GH42" s="16"/>
      <c r="GI42" s="16">
        <v>38</v>
      </c>
      <c r="GJ42" s="18"/>
      <c r="GK42" s="18"/>
      <c r="GL42" s="18"/>
      <c r="GM42" s="19">
        <f>IF(ISBLANK(GJ42),0,IF(ISERROR(VLOOKUP(GJ42,Menu!$A$3:$L$5000,10,FALSE)),0,IF(GK42="M",VLOOKUP(GJ42,Menu!$A$3:$L$57,10,FALSE)*GL42,VLOOKUP(GJ42,Menu!$A$3:$L$57,12,FALSE)*GL42)))</f>
        <v>0</v>
      </c>
      <c r="GN42" s="19">
        <f>-IF(ISBLANK(GO42),0,IF(ISERROR(VLOOKUP(GO42,MaKhuyenMai!$B$4:$H$5001,7,FALSE)),0,IF(AND(VLOOKUP(GO42,MaKhuyenMai!$B$4:$K$5001,8,FALSE)&lt;=$F$24,VLOOKUP(GO42,MaKhuyenMai!$B$4:$L$18,3,FALSE)="x",VLOOKUP(GO42,MaKhuyenMai!$B$4:$L$18,11,FALSE)="x"),VLOOKUP(GO42,MaKhuyenMai!$B$4:$H$5001,7,FALSE)*GM42,0)))</f>
        <v>0</v>
      </c>
      <c r="GO42" s="20"/>
      <c r="GP42" s="68"/>
      <c r="GQ42" s="16"/>
      <c r="GR42" s="16">
        <v>38</v>
      </c>
      <c r="GS42" s="18"/>
      <c r="GT42" s="18"/>
      <c r="GU42" s="18"/>
      <c r="GV42" s="19">
        <f>IF(ISBLANK(GS42),0,IF(ISERROR(VLOOKUP(GS42,Menu!$A$3:$L$5000,10,FALSE)),0,IF(GT42="M",VLOOKUP(GS42,Menu!$A$3:$L$57,10,FALSE)*GU42,VLOOKUP(GS42,Menu!$A$3:$L$57,12,FALSE)*GU42)))</f>
        <v>0</v>
      </c>
      <c r="GW42" s="19">
        <f>-IF(ISBLANK(GX42),0,IF(ISERROR(VLOOKUP(GX42,MaKhuyenMai!$B$4:$H$5001,7,FALSE)),0,IF(AND(VLOOKUP(GX42,MaKhuyenMai!$B$4:$K$5001,8,FALSE)&lt;=$F$24,VLOOKUP(GX42,MaKhuyenMai!$B$4:$L$18,3,FALSE)="x",VLOOKUP(GX42,MaKhuyenMai!$B$4:$L$18,11,FALSE)="x"),VLOOKUP(GX42,MaKhuyenMai!$B$4:$H$5001,7,FALSE)*GV42,0)))</f>
        <v>0</v>
      </c>
      <c r="GX42" s="20"/>
      <c r="GY42" s="68"/>
      <c r="GZ42" s="16"/>
      <c r="HA42" s="16">
        <v>38</v>
      </c>
      <c r="HB42" s="18"/>
      <c r="HC42" s="18"/>
      <c r="HD42" s="18"/>
      <c r="HE42" s="19">
        <f>IF(ISBLANK(HB42),0,IF(ISERROR(VLOOKUP(HB42,Menu!$A$3:$L$5000,10,FALSE)),0,IF(HC42="M",VLOOKUP(HB42,Menu!$A$3:$L$57,10,FALSE)*HD42,VLOOKUP(HB42,Menu!$A$3:$L$57,12,FALSE)*HD42)))</f>
        <v>0</v>
      </c>
      <c r="HF42" s="19">
        <f>-IF(ISBLANK(HG42),0,IF(ISERROR(VLOOKUP(HG42,MaKhuyenMai!$B$4:$H$5001,7,FALSE)),0,IF(AND(VLOOKUP(HG42,MaKhuyenMai!$B$4:$K$5001,8,FALSE)&lt;=$F$24,VLOOKUP(HG42,MaKhuyenMai!$B$4:$L$18,3,FALSE)="x",VLOOKUP(HG42,MaKhuyenMai!$B$4:$L$18,11,FALSE)="x"),VLOOKUP(HG42,MaKhuyenMai!$B$4:$H$5001,7,FALSE)*HE42,0)))</f>
        <v>0</v>
      </c>
      <c r="HG42" s="20"/>
      <c r="HH42" s="68"/>
      <c r="HI42" s="16"/>
      <c r="HJ42" s="16">
        <v>38</v>
      </c>
      <c r="HK42" s="18"/>
      <c r="HL42" s="18"/>
      <c r="HM42" s="18"/>
      <c r="HN42" s="19">
        <f>IF(ISBLANK(HK42),0,IF(ISERROR(VLOOKUP(HK42,Menu!$A$3:$L$5000,10,FALSE)),0,IF(HL42="M",VLOOKUP(HK42,Menu!$A$3:$L$57,10,FALSE)*HM42,VLOOKUP(HK42,Menu!$A$3:$L$57,12,FALSE)*HM42)))</f>
        <v>0</v>
      </c>
      <c r="HO42" s="19">
        <f>-IF(ISBLANK(HP42),0,IF(ISERROR(VLOOKUP(HP42,MaKhuyenMai!$B$4:$H$5001,7,FALSE)),0,IF(AND(VLOOKUP(HP42,MaKhuyenMai!$B$4:$K$5001,8,FALSE)&lt;=$F$24,VLOOKUP(HP42,MaKhuyenMai!$B$4:$L$18,3,FALSE)="x",VLOOKUP(HP42,MaKhuyenMai!$B$4:$L$18,11,FALSE)="x"),VLOOKUP(HP42,MaKhuyenMai!$B$4:$H$5001,7,FALSE)*HN42,0)))</f>
        <v>0</v>
      </c>
      <c r="HP42" s="20"/>
      <c r="HQ42" s="68"/>
      <c r="HR42" s="16"/>
      <c r="HS42" s="16">
        <v>38</v>
      </c>
      <c r="HT42" s="18"/>
      <c r="HU42" s="18"/>
      <c r="HV42" s="18"/>
      <c r="HW42" s="19">
        <f>IF(ISBLANK(HT42),0,IF(ISERROR(VLOOKUP(HT42,Menu!$A$3:$L$5000,10,FALSE)),0,IF(HU42="M",VLOOKUP(HT42,Menu!$A$3:$L$57,10,FALSE)*HV42,VLOOKUP(HT42,Menu!$A$3:$L$57,12,FALSE)*HV42)))</f>
        <v>0</v>
      </c>
      <c r="HX42" s="19">
        <f>-IF(ISBLANK(HY42),0,IF(ISERROR(VLOOKUP(HY42,MaKhuyenMai!$B$4:$H$5001,7,FALSE)),0,IF(AND(VLOOKUP(HY42,MaKhuyenMai!$B$4:$K$5001,8,FALSE)&lt;=$F$24,VLOOKUP(HY42,MaKhuyenMai!$B$4:$L$18,3,FALSE)="x",VLOOKUP(HY42,MaKhuyenMai!$B$4:$L$18,11,FALSE)="x"),VLOOKUP(HY42,MaKhuyenMai!$B$4:$H$5001,7,FALSE)*HW42,0)))</f>
        <v>0</v>
      </c>
      <c r="HY42" s="20"/>
      <c r="HZ42" s="68"/>
      <c r="IA42" s="16"/>
      <c r="IB42" s="16">
        <v>38</v>
      </c>
      <c r="IC42" s="18"/>
      <c r="ID42" s="18"/>
      <c r="IE42" s="18"/>
      <c r="IF42" s="19">
        <f>IF(ISBLANK(IC42),0,IF(ISERROR(VLOOKUP(IC42,Menu!$A$3:$L$5000,10,FALSE)),0,IF(ID42="M",VLOOKUP(IC42,Menu!$A$3:$L$57,10,FALSE)*IE42,VLOOKUP(IC42,Menu!$A$3:$L$57,12,FALSE)*IE42)))</f>
        <v>0</v>
      </c>
      <c r="IG42" s="19">
        <f>-IF(ISBLANK(IH42),0,IF(ISERROR(VLOOKUP(IH42,MaKhuyenMai!$B$4:$H$5001,7,FALSE)),0,IF(AND(VLOOKUP(IH42,MaKhuyenMai!$B$4:$K$5001,8,FALSE)&lt;=$F$24,VLOOKUP(IH42,MaKhuyenMai!$B$4:$L$18,3,FALSE)="x",VLOOKUP(IH42,MaKhuyenMai!$B$4:$L$18,11,FALSE)="x"),VLOOKUP(IH42,MaKhuyenMai!$B$4:$H$5001,7,FALSE)*IF42,0)))</f>
        <v>0</v>
      </c>
      <c r="IH42" s="20"/>
      <c r="II42" s="68"/>
      <c r="IJ42" s="16"/>
      <c r="IK42" s="16">
        <v>38</v>
      </c>
      <c r="IL42" s="18"/>
      <c r="IM42" s="18"/>
      <c r="IN42" s="18"/>
      <c r="IO42" s="19">
        <f>IF(ISBLANK(IL42),0,IF(ISERROR(VLOOKUP(IL42,Menu!$A$3:$L$5000,10,FALSE)),0,IF(IM42="M",VLOOKUP(IL42,Menu!$A$3:$L$57,10,FALSE)*IN42,VLOOKUP(IL42,Menu!$A$3:$L$57,12,FALSE)*IN42)))</f>
        <v>0</v>
      </c>
      <c r="IP42" s="19">
        <f>-IF(ISBLANK(IQ42),0,IF(ISERROR(VLOOKUP(IQ42,MaKhuyenMai!$B$4:$H$5001,7,FALSE)),0,IF(AND(VLOOKUP(IQ42,MaKhuyenMai!$B$4:$K$5001,8,FALSE)&lt;=$F$24,VLOOKUP(IQ42,MaKhuyenMai!$B$4:$L$18,3,FALSE)="x",VLOOKUP(IQ42,MaKhuyenMai!$B$4:$L$18,11,FALSE)="x"),VLOOKUP(IQ42,MaKhuyenMai!$B$4:$H$5001,7,FALSE)*IO42,0)))</f>
        <v>0</v>
      </c>
      <c r="IQ42" s="20"/>
      <c r="IR42" s="68"/>
      <c r="IS42" s="16"/>
      <c r="IT42" s="16">
        <v>38</v>
      </c>
      <c r="IU42" s="18"/>
      <c r="IV42" s="18"/>
    </row>
    <row r="43" spans="1:256">
      <c r="A43" s="16"/>
      <c r="B43" s="16">
        <v>39</v>
      </c>
      <c r="C43" s="18"/>
      <c r="D43" s="18"/>
      <c r="E43" s="18"/>
      <c r="F43" s="19">
        <f>IF(ISBLANK(C43),0,IF(ISERROR(VLOOKUP(C43,Menu!$A$3:$L$5000,10,FALSE)),0,IF(D43="M",VLOOKUP(C43,Menu!$A$3:$L$57,10,FALSE)*E43,VLOOKUP(C43,Menu!$A$3:$L$57,12,FALSE)*E43)))</f>
        <v>0</v>
      </c>
      <c r="G43" s="19">
        <f>-IF(ISBLANK(H43),0,IF(ISERROR(VLOOKUP(H43,MaKhuyenMai!$B$4:$H$5001,7,FALSE)),0,IF(AND(VLOOKUP(H43,MaKhuyenMai!$B$4:$K$5001,8,FALSE)&lt;=$F$24,VLOOKUP(H43,MaKhuyenMai!$B$4:$L$18,3,FALSE)="x",VLOOKUP(H43,MaKhuyenMai!$B$4:$L$18,11,FALSE)="x"),VLOOKUP(H43,MaKhuyenMai!$B$4:$H$5001,7,FALSE)*F43,0)))</f>
        <v>0</v>
      </c>
      <c r="H43" s="20"/>
      <c r="I43" s="68"/>
      <c r="J43" s="16"/>
      <c r="K43" s="16">
        <v>39</v>
      </c>
      <c r="L43" s="18"/>
      <c r="M43" s="18"/>
      <c r="N43" s="18"/>
      <c r="O43" s="19">
        <f>IF(ISBLANK(L43),0,IF(ISERROR(VLOOKUP(L43,Menu!$A$3:$L$5000,10,FALSE)),0,IF(M43="M",VLOOKUP(L43,Menu!$A$3:$L$57,10,FALSE)*N43,VLOOKUP(L43,Menu!$A$3:$L$57,12,FALSE)*N43)))</f>
        <v>0</v>
      </c>
      <c r="P43" s="19">
        <f>-IF(ISBLANK(Q43),0,IF(ISERROR(VLOOKUP(Q43,MaKhuyenMai!$B$4:$H$5001,7,FALSE)),0,IF(AND(VLOOKUP(Q43,MaKhuyenMai!$B$4:$K$5001,8,FALSE)&lt;=$F$24,VLOOKUP(Q43,MaKhuyenMai!$B$4:$L$18,3,FALSE)="x",VLOOKUP(Q43,MaKhuyenMai!$B$4:$L$18,11,FALSE)="x"),VLOOKUP(Q43,MaKhuyenMai!$B$4:$H$5001,7,FALSE)*O43,0)))</f>
        <v>0</v>
      </c>
      <c r="Q43" s="20"/>
      <c r="R43" s="68"/>
      <c r="S43" s="16"/>
      <c r="T43" s="16">
        <v>39</v>
      </c>
      <c r="U43" s="18"/>
      <c r="V43" s="18"/>
      <c r="W43" s="18"/>
      <c r="X43" s="19">
        <f>IF(ISBLANK(U43),0,IF(ISERROR(VLOOKUP(U43,Menu!$A$3:$L$5000,10,FALSE)),0,IF(V43="M",VLOOKUP(U43,Menu!$A$3:$L$57,10,FALSE)*W43,VLOOKUP(U43,Menu!$A$3:$L$57,12,FALSE)*W43)))</f>
        <v>0</v>
      </c>
      <c r="Y43" s="19">
        <f>-IF(ISBLANK(Z43),0,IF(ISERROR(VLOOKUP(Z43,MaKhuyenMai!$B$4:$H$5001,7,FALSE)),0,IF(AND(VLOOKUP(Z43,MaKhuyenMai!$B$4:$K$5001,8,FALSE)&lt;=$F$24,VLOOKUP(Z43,MaKhuyenMai!$B$4:$L$18,3,FALSE)="x",VLOOKUP(Z43,MaKhuyenMai!$B$4:$L$18,11,FALSE)="x"),VLOOKUP(Z43,MaKhuyenMai!$B$4:$H$5001,7,FALSE)*X43,0)))</f>
        <v>0</v>
      </c>
      <c r="Z43" s="20"/>
      <c r="AA43" s="68"/>
      <c r="AC43" s="16">
        <v>39</v>
      </c>
      <c r="AD43" s="18"/>
      <c r="AE43" s="18"/>
      <c r="AF43" s="18"/>
      <c r="AG43" s="19">
        <f>IF(ISBLANK(AD43),0,IF(ISERROR(VLOOKUP(AD43,Menu!$A$3:$L$5000,10,FALSE)),0,IF(AE43="M",VLOOKUP(AD43,Menu!$A$3:$L$57,10,FALSE)*AF43,VLOOKUP(AD43,Menu!$A$3:$L$57,12,FALSE)*AF43)))</f>
        <v>0</v>
      </c>
      <c r="AH43" s="19">
        <f>-IF(ISBLANK(AI43),0,IF(ISERROR(VLOOKUP(AI43,MaKhuyenMai!$B$4:$H$5001,7,FALSE)),0,IF(AND(VLOOKUP(AI43,MaKhuyenMai!$B$4:$K$5001,8,FALSE)&lt;=$F$24,VLOOKUP(AI43,MaKhuyenMai!$B$4:$L$18,3,FALSE)="x",VLOOKUP(AI43,MaKhuyenMai!$B$4:$L$18,11,FALSE)="x"),VLOOKUP(AI43,MaKhuyenMai!$B$4:$H$5001,7,FALSE)*AG43,0)))</f>
        <v>0</v>
      </c>
      <c r="AI43" s="20"/>
      <c r="AJ43" s="68"/>
      <c r="AK43" s="16"/>
      <c r="AL43" s="16">
        <v>39</v>
      </c>
      <c r="AM43" s="18"/>
      <c r="AN43" s="18"/>
      <c r="AO43" s="18"/>
      <c r="AP43" s="19">
        <f>IF(ISBLANK(AM43),0,IF(ISERROR(VLOOKUP(AM43,Menu!$A$3:$L$5000,10,FALSE)),0,IF(AN43="M",VLOOKUP(AM43,Menu!$A$3:$L$57,10,FALSE)*AO43,VLOOKUP(AM43,Menu!$A$3:$L$57,12,FALSE)*AO43)))</f>
        <v>0</v>
      </c>
      <c r="AQ43" s="19">
        <f>-IF(ISBLANK(AR43),0,IF(ISERROR(VLOOKUP(AR43,MaKhuyenMai!$B$4:$H$5001,7,FALSE)),0,IF(AND(VLOOKUP(AR43,MaKhuyenMai!$B$4:$K$5001,8,FALSE)&lt;=$F$24,VLOOKUP(AR43,MaKhuyenMai!$B$4:$L$18,3,FALSE)="x",VLOOKUP(AR43,MaKhuyenMai!$B$4:$L$18,11,FALSE)="x"),VLOOKUP(AR43,MaKhuyenMai!$B$4:$H$5001,7,FALSE)*AP43,0)))</f>
        <v>0</v>
      </c>
      <c r="AR43" s="20"/>
      <c r="AS43" s="68"/>
      <c r="AT43" s="16"/>
      <c r="AU43" s="16">
        <v>39</v>
      </c>
      <c r="AV43" s="18"/>
      <c r="AW43" s="18"/>
      <c r="AX43" s="18"/>
      <c r="AY43" s="19">
        <f>IF(ISBLANK(AV43),0,IF(ISERROR(VLOOKUP(AV43,Menu!$A$3:$L$5000,10,FALSE)),0,IF(AW43="M",VLOOKUP(AV43,Menu!$A$3:$L$57,10,FALSE)*AX43,VLOOKUP(AV43,Menu!$A$3:$L$57,12,FALSE)*AX43)))</f>
        <v>0</v>
      </c>
      <c r="AZ43" s="19">
        <f>-IF(ISBLANK(BA43),0,IF(ISERROR(VLOOKUP(BA43,MaKhuyenMai!$B$4:$H$5001,7,FALSE)),0,IF(AND(VLOOKUP(BA43,MaKhuyenMai!$B$4:$K$5001,8,FALSE)&lt;=$F$24,VLOOKUP(BA43,MaKhuyenMai!$B$4:$L$18,3,FALSE)="x",VLOOKUP(BA43,MaKhuyenMai!$B$4:$L$18,11,FALSE)="x"),VLOOKUP(BA43,MaKhuyenMai!$B$4:$H$5001,7,FALSE)*AY43,0)))</f>
        <v>0</v>
      </c>
      <c r="BA43" s="20"/>
      <c r="BB43" s="68"/>
      <c r="BC43" s="16"/>
      <c r="BD43" s="16">
        <v>39</v>
      </c>
      <c r="BE43" s="18"/>
      <c r="BF43" s="18"/>
      <c r="BG43" s="18"/>
      <c r="BH43" s="19">
        <f>IF(ISBLANK(BE43),0,IF(ISERROR(VLOOKUP(BE43,Menu!$A$3:$L$5000,10,FALSE)),0,IF(BF43="M",VLOOKUP(BE43,Menu!$A$3:$L$57,10,FALSE)*BG43,VLOOKUP(BE43,Menu!$A$3:$L$57,12,FALSE)*BG43)))</f>
        <v>0</v>
      </c>
      <c r="BI43" s="19">
        <f>-IF(ISBLANK(BJ43),0,IF(ISERROR(VLOOKUP(BJ43,MaKhuyenMai!$B$4:$H$5001,7,FALSE)),0,IF(AND(VLOOKUP(BJ43,MaKhuyenMai!$B$4:$K$5001,8,FALSE)&lt;=$F$24,VLOOKUP(BJ43,MaKhuyenMai!$B$4:$L$18,3,FALSE)="x",VLOOKUP(BJ43,MaKhuyenMai!$B$4:$L$18,11,FALSE)="x"),VLOOKUP(BJ43,MaKhuyenMai!$B$4:$H$5001,7,FALSE)*BH43,0)))</f>
        <v>0</v>
      </c>
      <c r="BJ43" s="20"/>
      <c r="BK43" s="68"/>
      <c r="BL43" s="16"/>
      <c r="BM43" s="16">
        <v>39</v>
      </c>
      <c r="BN43" s="18"/>
      <c r="BO43" s="18"/>
      <c r="BP43" s="18"/>
      <c r="BQ43" s="19">
        <f>IF(ISBLANK(BN43),0,IF(ISERROR(VLOOKUP(BN43,Menu!$A$3:$L$5000,10,FALSE)),0,IF(BO43="M",VLOOKUP(BN43,Menu!$A$3:$L$57,10,FALSE)*BP43,VLOOKUP(BN43,Menu!$A$3:$L$57,12,FALSE)*BP43)))</f>
        <v>0</v>
      </c>
      <c r="BR43" s="19">
        <f>-IF(ISBLANK(BS43),0,IF(ISERROR(VLOOKUP(BS43,MaKhuyenMai!$B$4:$H$5001,7,FALSE)),0,IF(AND(VLOOKUP(BS43,MaKhuyenMai!$B$4:$K$5001,8,FALSE)&lt;=$F$24,VLOOKUP(BS43,MaKhuyenMai!$B$4:$L$18,3,FALSE)="x",VLOOKUP(BS43,MaKhuyenMai!$B$4:$L$18,11,FALSE)="x"),VLOOKUP(BS43,MaKhuyenMai!$B$4:$H$5001,7,FALSE)*BQ43,0)))</f>
        <v>0</v>
      </c>
      <c r="BS43" s="20"/>
      <c r="BT43" s="68"/>
      <c r="BU43" s="16"/>
      <c r="BV43" s="16">
        <v>39</v>
      </c>
      <c r="BW43" s="18"/>
      <c r="BX43" s="18"/>
      <c r="BY43" s="18"/>
      <c r="BZ43" s="19">
        <f>IF(ISBLANK(BW43),0,IF(ISERROR(VLOOKUP(BW43,Menu!$A$3:$L$5000,10,FALSE)),0,IF(BX43="M",VLOOKUP(BW43,Menu!$A$3:$L$57,10,FALSE)*BY43,VLOOKUP(BW43,Menu!$A$3:$L$57,12,FALSE)*BY43)))</f>
        <v>0</v>
      </c>
      <c r="CA43" s="19">
        <f>-IF(ISBLANK(CB43),0,IF(ISERROR(VLOOKUP(CB43,MaKhuyenMai!$B$4:$H$5001,7,FALSE)),0,IF(AND(VLOOKUP(CB43,MaKhuyenMai!$B$4:$K$5001,8,FALSE)&lt;=$F$24,VLOOKUP(CB43,MaKhuyenMai!$B$4:$L$18,3,FALSE)="x",VLOOKUP(CB43,MaKhuyenMai!$B$4:$L$18,11,FALSE)="x"),VLOOKUP(CB43,MaKhuyenMai!$B$4:$H$5001,7,FALSE)*BZ43,0)))</f>
        <v>0</v>
      </c>
      <c r="CB43" s="20"/>
      <c r="CC43" s="68"/>
      <c r="CD43" s="16"/>
      <c r="CE43" s="16">
        <v>39</v>
      </c>
      <c r="CF43" s="18"/>
      <c r="CG43" s="18"/>
      <c r="CH43" s="18"/>
      <c r="CI43" s="19">
        <f>IF(ISBLANK(CF43),0,IF(ISERROR(VLOOKUP(CF43,Menu!$A$3:$L$5000,10,FALSE)),0,IF(CG43="M",VLOOKUP(CF43,Menu!$A$3:$L$57,10,FALSE)*CH43,VLOOKUP(CF43,Menu!$A$3:$L$57,12,FALSE)*CH43)))</f>
        <v>0</v>
      </c>
      <c r="CJ43" s="19">
        <f>-IF(ISBLANK(CK43),0,IF(ISERROR(VLOOKUP(CK43,MaKhuyenMai!$B$4:$H$5001,7,FALSE)),0,IF(AND(VLOOKUP(CK43,MaKhuyenMai!$B$4:$K$5001,8,FALSE)&lt;=$F$24,VLOOKUP(CK43,MaKhuyenMai!$B$4:$L$18,3,FALSE)="x",VLOOKUP(CK43,MaKhuyenMai!$B$4:$L$18,11,FALSE)="x"),VLOOKUP(CK43,MaKhuyenMai!$B$4:$H$5001,7,FALSE)*CI43,0)))</f>
        <v>0</v>
      </c>
      <c r="CK43" s="20"/>
      <c r="CL43" s="68"/>
      <c r="CM43" s="16"/>
      <c r="CN43" s="16">
        <v>39</v>
      </c>
      <c r="CO43" s="18"/>
      <c r="CP43" s="18"/>
      <c r="CQ43" s="18"/>
      <c r="CR43" s="19">
        <f>IF(ISBLANK(CO43),0,IF(ISERROR(VLOOKUP(CO43,Menu!$A$3:$L$5000,10,FALSE)),0,IF(CP43="M",VLOOKUP(CO43,Menu!$A$3:$L$57,10,FALSE)*CQ43,VLOOKUP(CO43,Menu!$A$3:$L$57,12,FALSE)*CQ43)))</f>
        <v>0</v>
      </c>
      <c r="CS43" s="19">
        <f>-IF(ISBLANK(CT43),0,IF(ISERROR(VLOOKUP(CT43,MaKhuyenMai!$B$4:$H$5001,7,FALSE)),0,IF(AND(VLOOKUP(CT43,MaKhuyenMai!$B$4:$K$5001,8,FALSE)&lt;=$F$24,VLOOKUP(CT43,MaKhuyenMai!$B$4:$L$18,3,FALSE)="x",VLOOKUP(CT43,MaKhuyenMai!$B$4:$L$18,11,FALSE)="x"),VLOOKUP(CT43,MaKhuyenMai!$B$4:$H$5001,7,FALSE)*CR43,0)))</f>
        <v>0</v>
      </c>
      <c r="CT43" s="20"/>
      <c r="CU43" s="68"/>
      <c r="CV43" s="16"/>
      <c r="CW43" s="16">
        <v>39</v>
      </c>
      <c r="CX43" s="18"/>
      <c r="CY43" s="18"/>
      <c r="CZ43" s="18"/>
      <c r="DA43" s="19">
        <f>IF(ISBLANK(CX43),0,IF(ISERROR(VLOOKUP(CX43,Menu!$A$3:$L$5000,10,FALSE)),0,IF(CY43="M",VLOOKUP(CX43,Menu!$A$3:$L$57,10,FALSE)*CZ43,VLOOKUP(CX43,Menu!$A$3:$L$57,12,FALSE)*CZ43)))</f>
        <v>0</v>
      </c>
      <c r="DB43" s="19">
        <f>-IF(ISBLANK(DC43),0,IF(ISERROR(VLOOKUP(DC43,MaKhuyenMai!$B$4:$H$5001,7,FALSE)),0,IF(AND(VLOOKUP(DC43,MaKhuyenMai!$B$4:$K$5001,8,FALSE)&lt;=$F$24,VLOOKUP(DC43,MaKhuyenMai!$B$4:$L$18,3,FALSE)="x",VLOOKUP(DC43,MaKhuyenMai!$B$4:$L$18,11,FALSE)="x"),VLOOKUP(DC43,MaKhuyenMai!$B$4:$H$5001,7,FALSE)*DA43,0)))</f>
        <v>0</v>
      </c>
      <c r="DC43" s="20"/>
      <c r="DD43" s="68"/>
      <c r="DE43" s="16"/>
      <c r="DF43" s="16">
        <v>39</v>
      </c>
      <c r="DG43" s="18"/>
      <c r="DH43" s="18"/>
      <c r="DI43" s="18"/>
      <c r="DJ43" s="19">
        <f>IF(ISBLANK(DG43),0,IF(ISERROR(VLOOKUP(DG43,Menu!$A$3:$L$5000,10,FALSE)),0,IF(DH43="M",VLOOKUP(DG43,Menu!$A$3:$L$57,10,FALSE)*DI43,VLOOKUP(DG43,Menu!$A$3:$L$57,12,FALSE)*DI43)))</f>
        <v>0</v>
      </c>
      <c r="DK43" s="19">
        <f>-IF(ISBLANK(DL43),0,IF(ISERROR(VLOOKUP(DL43,MaKhuyenMai!$B$4:$H$5001,7,FALSE)),0,IF(AND(VLOOKUP(DL43,MaKhuyenMai!$B$4:$K$5001,8,FALSE)&lt;=$F$24,VLOOKUP(DL43,MaKhuyenMai!$B$4:$L$18,3,FALSE)="x",VLOOKUP(DL43,MaKhuyenMai!$B$4:$L$18,11,FALSE)="x"),VLOOKUP(DL43,MaKhuyenMai!$B$4:$H$5001,7,FALSE)*DJ43,0)))</f>
        <v>0</v>
      </c>
      <c r="DL43" s="20"/>
      <c r="DM43" s="68"/>
      <c r="DN43" s="16"/>
      <c r="DO43" s="16">
        <v>39</v>
      </c>
      <c r="DP43" s="18"/>
      <c r="DQ43" s="18"/>
      <c r="DR43" s="18"/>
      <c r="DS43" s="19">
        <f>IF(ISBLANK(DP43),0,IF(ISERROR(VLOOKUP(DP43,Menu!$A$3:$L$5000,10,FALSE)),0,IF(DQ43="M",VLOOKUP(DP43,Menu!$A$3:$L$57,10,FALSE)*DR43,VLOOKUP(DP43,Menu!$A$3:$L$57,12,FALSE)*DR43)))</f>
        <v>0</v>
      </c>
      <c r="DT43" s="19">
        <f>-IF(ISBLANK(DU43),0,IF(ISERROR(VLOOKUP(DU43,MaKhuyenMai!$B$4:$H$5001,7,FALSE)),0,IF(AND(VLOOKUP(DU43,MaKhuyenMai!$B$4:$K$5001,8,FALSE)&lt;=$F$24,VLOOKUP(DU43,MaKhuyenMai!$B$4:$L$18,3,FALSE)="x",VLOOKUP(DU43,MaKhuyenMai!$B$4:$L$18,11,FALSE)="x"),VLOOKUP(DU43,MaKhuyenMai!$B$4:$H$5001,7,FALSE)*DS43,0)))</f>
        <v>0</v>
      </c>
      <c r="DU43" s="20"/>
      <c r="DV43" s="68"/>
      <c r="DW43" s="16"/>
      <c r="DX43" s="16">
        <v>39</v>
      </c>
      <c r="DY43" s="18"/>
      <c r="DZ43" s="18"/>
      <c r="EA43" s="18"/>
      <c r="EB43" s="19">
        <f>IF(ISBLANK(DY43),0,IF(ISERROR(VLOOKUP(DY43,Menu!$A$3:$L$5000,10,FALSE)),0,IF(DZ43="M",VLOOKUP(DY43,Menu!$A$3:$L$57,10,FALSE)*EA43,VLOOKUP(DY43,Menu!$A$3:$L$57,12,FALSE)*EA43)))</f>
        <v>0</v>
      </c>
      <c r="EC43" s="19">
        <f>-IF(ISBLANK(ED43),0,IF(ISERROR(VLOOKUP(ED43,MaKhuyenMai!$B$4:$H$5001,7,FALSE)),0,IF(AND(VLOOKUP(ED43,MaKhuyenMai!$B$4:$K$5001,8,FALSE)&lt;=$F$24,VLOOKUP(ED43,MaKhuyenMai!$B$4:$L$18,3,FALSE)="x",VLOOKUP(ED43,MaKhuyenMai!$B$4:$L$18,11,FALSE)="x"),VLOOKUP(ED43,MaKhuyenMai!$B$4:$H$5001,7,FALSE)*EB43,0)))</f>
        <v>0</v>
      </c>
      <c r="ED43" s="20"/>
      <c r="EE43" s="68"/>
      <c r="EF43" s="16"/>
      <c r="EG43" s="16">
        <v>39</v>
      </c>
      <c r="EH43" s="18"/>
      <c r="EI43" s="18"/>
      <c r="EJ43" s="18"/>
      <c r="EK43" s="19">
        <f>IF(ISBLANK(EH43),0,IF(ISERROR(VLOOKUP(EH43,Menu!$A$3:$L$5000,10,FALSE)),0,IF(EI43="M",VLOOKUP(EH43,Menu!$A$3:$L$57,10,FALSE)*EJ43,VLOOKUP(EH43,Menu!$A$3:$L$57,12,FALSE)*EJ43)))</f>
        <v>0</v>
      </c>
      <c r="EL43" s="19">
        <f>-IF(ISBLANK(EM43),0,IF(ISERROR(VLOOKUP(EM43,MaKhuyenMai!$B$4:$H$5001,7,FALSE)),0,IF(AND(VLOOKUP(EM43,MaKhuyenMai!$B$4:$K$5001,8,FALSE)&lt;=$F$24,VLOOKUP(EM43,MaKhuyenMai!$B$4:$L$18,3,FALSE)="x",VLOOKUP(EM43,MaKhuyenMai!$B$4:$L$18,11,FALSE)="x"),VLOOKUP(EM43,MaKhuyenMai!$B$4:$H$5001,7,FALSE)*EK43,0)))</f>
        <v>0</v>
      </c>
      <c r="EM43" s="20"/>
      <c r="EN43" s="68"/>
      <c r="EO43" s="16"/>
      <c r="EP43" s="16">
        <v>39</v>
      </c>
      <c r="EQ43" s="18"/>
      <c r="ER43" s="18"/>
      <c r="ES43" s="18"/>
      <c r="ET43" s="19">
        <f>IF(ISBLANK(EQ43),0,IF(ISERROR(VLOOKUP(EQ43,Menu!$A$3:$L$5000,10,FALSE)),0,IF(ER43="M",VLOOKUP(EQ43,Menu!$A$3:$L$57,10,FALSE)*ES43,VLOOKUP(EQ43,Menu!$A$3:$L$57,12,FALSE)*ES43)))</f>
        <v>0</v>
      </c>
      <c r="EU43" s="19">
        <f>-IF(ISBLANK(EV43),0,IF(ISERROR(VLOOKUP(EV43,MaKhuyenMai!$B$4:$H$5001,7,FALSE)),0,IF(AND(VLOOKUP(EV43,MaKhuyenMai!$B$4:$K$5001,8,FALSE)&lt;=$F$24,VLOOKUP(EV43,MaKhuyenMai!$B$4:$L$18,3,FALSE)="x",VLOOKUP(EV43,MaKhuyenMai!$B$4:$L$18,11,FALSE)="x"),VLOOKUP(EV43,MaKhuyenMai!$B$4:$H$5001,7,FALSE)*ET43,0)))</f>
        <v>0</v>
      </c>
      <c r="EV43" s="20"/>
      <c r="EW43" s="68"/>
      <c r="EX43" s="16"/>
      <c r="EY43" s="16">
        <v>39</v>
      </c>
      <c r="EZ43" s="18"/>
      <c r="FA43" s="18"/>
      <c r="FB43" s="18"/>
      <c r="FC43" s="19">
        <f>IF(ISBLANK(EZ43),0,IF(ISERROR(VLOOKUP(EZ43,Menu!$A$3:$L$5000,10,FALSE)),0,IF(FA43="M",VLOOKUP(EZ43,Menu!$A$3:$L$57,10,FALSE)*FB43,VLOOKUP(EZ43,Menu!$A$3:$L$57,12,FALSE)*FB43)))</f>
        <v>0</v>
      </c>
      <c r="FD43" s="19">
        <f>-IF(ISBLANK(FE43),0,IF(ISERROR(VLOOKUP(FE43,MaKhuyenMai!$B$4:$H$5001,7,FALSE)),0,IF(AND(VLOOKUP(FE43,MaKhuyenMai!$B$4:$K$5001,8,FALSE)&lt;=$F$24,VLOOKUP(FE43,MaKhuyenMai!$B$4:$L$18,3,FALSE)="x",VLOOKUP(FE43,MaKhuyenMai!$B$4:$L$18,11,FALSE)="x"),VLOOKUP(FE43,MaKhuyenMai!$B$4:$H$5001,7,FALSE)*FC43,0)))</f>
        <v>0</v>
      </c>
      <c r="FE43" s="20"/>
      <c r="FF43" s="68"/>
      <c r="FG43" s="3"/>
      <c r="FH43" s="16">
        <v>39</v>
      </c>
      <c r="FI43" s="18"/>
      <c r="FJ43" s="18"/>
      <c r="FK43" s="18"/>
      <c r="FL43" s="19">
        <f>IF(ISBLANK(FI43),0,IF(ISERROR(VLOOKUP(FI43,Menu!$A$3:$L$5000,10,FALSE)),0,IF(FJ43="M",VLOOKUP(FI43,Menu!$A$3:$L$57,10,FALSE)*FK43,VLOOKUP(FI43,Menu!$A$3:$L$57,12,FALSE)*FK43)))</f>
        <v>0</v>
      </c>
      <c r="FM43" s="19">
        <f>-IF(ISBLANK(FN43),0,IF(ISERROR(VLOOKUP(FN43,MaKhuyenMai!$B$4:$H$5001,7,FALSE)),0,IF(AND(VLOOKUP(FN43,MaKhuyenMai!$B$4:$K$5001,8,FALSE)&lt;=$F$24,VLOOKUP(FN43,MaKhuyenMai!$B$4:$L$18,3,FALSE)="x",VLOOKUP(FN43,MaKhuyenMai!$B$4:$L$18,11,FALSE)="x"),VLOOKUP(FN43,MaKhuyenMai!$B$4:$H$5001,7,FALSE)*FL43,0)))</f>
        <v>0</v>
      </c>
      <c r="FN43" s="20"/>
      <c r="FO43" s="68"/>
      <c r="FP43" s="16"/>
      <c r="FQ43" s="16">
        <v>39</v>
      </c>
      <c r="FR43" s="18"/>
      <c r="FS43" s="18"/>
      <c r="FT43" s="18"/>
      <c r="FU43" s="19">
        <f>IF(ISBLANK(FR43),0,IF(ISERROR(VLOOKUP(FR43,Menu!$A$3:$L$5000,10,FALSE)),0,IF(FS43="M",VLOOKUP(FR43,Menu!$A$3:$L$57,10,FALSE)*FT43,VLOOKUP(FR43,Menu!$A$3:$L$57,12,FALSE)*FT43)))</f>
        <v>0</v>
      </c>
      <c r="FV43" s="19">
        <f>-IF(ISBLANK(FW43),0,IF(ISERROR(VLOOKUP(FW43,MaKhuyenMai!$B$4:$H$5001,7,FALSE)),0,IF(AND(VLOOKUP(FW43,MaKhuyenMai!$B$4:$K$5001,8,FALSE)&lt;=$F$24,VLOOKUP(FW43,MaKhuyenMai!$B$4:$L$18,3,FALSE)="x",VLOOKUP(FW43,MaKhuyenMai!$B$4:$L$18,11,FALSE)="x"),VLOOKUP(FW43,MaKhuyenMai!$B$4:$H$5001,7,FALSE)*FU43,0)))</f>
        <v>0</v>
      </c>
      <c r="FW43" s="20"/>
      <c r="FX43" s="68"/>
      <c r="FY43" s="16"/>
      <c r="FZ43" s="16">
        <v>39</v>
      </c>
      <c r="GA43" s="18"/>
      <c r="GB43" s="18"/>
      <c r="GC43" s="18"/>
      <c r="GD43" s="19">
        <f>IF(ISBLANK(GA43),0,IF(ISERROR(VLOOKUP(GA43,Menu!$A$3:$L$5000,10,FALSE)),0,IF(GB43="M",VLOOKUP(GA43,Menu!$A$3:$L$57,10,FALSE)*GC43,VLOOKUP(GA43,Menu!$A$3:$L$57,12,FALSE)*GC43)))</f>
        <v>0</v>
      </c>
      <c r="GE43" s="19">
        <f>-IF(ISBLANK(GF43),0,IF(ISERROR(VLOOKUP(GF43,MaKhuyenMai!$B$4:$H$5001,7,FALSE)),0,IF(AND(VLOOKUP(GF43,MaKhuyenMai!$B$4:$K$5001,8,FALSE)&lt;=$F$24,VLOOKUP(GF43,MaKhuyenMai!$B$4:$L$18,3,FALSE)="x",VLOOKUP(GF43,MaKhuyenMai!$B$4:$L$18,11,FALSE)="x"),VLOOKUP(GF43,MaKhuyenMai!$B$4:$H$5001,7,FALSE)*GD43,0)))</f>
        <v>0</v>
      </c>
      <c r="GF43" s="20"/>
      <c r="GG43" s="68"/>
      <c r="GH43" s="16"/>
      <c r="GI43" s="16">
        <v>39</v>
      </c>
      <c r="GJ43" s="18"/>
      <c r="GK43" s="18"/>
      <c r="GL43" s="18"/>
      <c r="GM43" s="19">
        <f>IF(ISBLANK(GJ43),0,IF(ISERROR(VLOOKUP(GJ43,Menu!$A$3:$L$5000,10,FALSE)),0,IF(GK43="M",VLOOKUP(GJ43,Menu!$A$3:$L$57,10,FALSE)*GL43,VLOOKUP(GJ43,Menu!$A$3:$L$57,12,FALSE)*GL43)))</f>
        <v>0</v>
      </c>
      <c r="GN43" s="19">
        <f>-IF(ISBLANK(GO43),0,IF(ISERROR(VLOOKUP(GO43,MaKhuyenMai!$B$4:$H$5001,7,FALSE)),0,IF(AND(VLOOKUP(GO43,MaKhuyenMai!$B$4:$K$5001,8,FALSE)&lt;=$F$24,VLOOKUP(GO43,MaKhuyenMai!$B$4:$L$18,3,FALSE)="x",VLOOKUP(GO43,MaKhuyenMai!$B$4:$L$18,11,FALSE)="x"),VLOOKUP(GO43,MaKhuyenMai!$B$4:$H$5001,7,FALSE)*GM43,0)))</f>
        <v>0</v>
      </c>
      <c r="GO43" s="20"/>
      <c r="GP43" s="68"/>
      <c r="GQ43" s="16"/>
      <c r="GR43" s="16">
        <v>39</v>
      </c>
      <c r="GS43" s="18"/>
      <c r="GT43" s="18"/>
      <c r="GU43" s="18"/>
      <c r="GV43" s="19">
        <f>IF(ISBLANK(GS43),0,IF(ISERROR(VLOOKUP(GS43,Menu!$A$3:$L$5000,10,FALSE)),0,IF(GT43="M",VLOOKUP(GS43,Menu!$A$3:$L$57,10,FALSE)*GU43,VLOOKUP(GS43,Menu!$A$3:$L$57,12,FALSE)*GU43)))</f>
        <v>0</v>
      </c>
      <c r="GW43" s="19">
        <f>-IF(ISBLANK(GX43),0,IF(ISERROR(VLOOKUP(GX43,MaKhuyenMai!$B$4:$H$5001,7,FALSE)),0,IF(AND(VLOOKUP(GX43,MaKhuyenMai!$B$4:$K$5001,8,FALSE)&lt;=$F$24,VLOOKUP(GX43,MaKhuyenMai!$B$4:$L$18,3,FALSE)="x",VLOOKUP(GX43,MaKhuyenMai!$B$4:$L$18,11,FALSE)="x"),VLOOKUP(GX43,MaKhuyenMai!$B$4:$H$5001,7,FALSE)*GV43,0)))</f>
        <v>0</v>
      </c>
      <c r="GX43" s="20"/>
      <c r="GY43" s="68"/>
      <c r="GZ43" s="16"/>
      <c r="HA43" s="16">
        <v>39</v>
      </c>
      <c r="HB43" s="18"/>
      <c r="HC43" s="18"/>
      <c r="HD43" s="18"/>
      <c r="HE43" s="19">
        <f>IF(ISBLANK(HB43),0,IF(ISERROR(VLOOKUP(HB43,Menu!$A$3:$L$5000,10,FALSE)),0,IF(HC43="M",VLOOKUP(HB43,Menu!$A$3:$L$57,10,FALSE)*HD43,VLOOKUP(HB43,Menu!$A$3:$L$57,12,FALSE)*HD43)))</f>
        <v>0</v>
      </c>
      <c r="HF43" s="19">
        <f>-IF(ISBLANK(HG43),0,IF(ISERROR(VLOOKUP(HG43,MaKhuyenMai!$B$4:$H$5001,7,FALSE)),0,IF(AND(VLOOKUP(HG43,MaKhuyenMai!$B$4:$K$5001,8,FALSE)&lt;=$F$24,VLOOKUP(HG43,MaKhuyenMai!$B$4:$L$18,3,FALSE)="x",VLOOKUP(HG43,MaKhuyenMai!$B$4:$L$18,11,FALSE)="x"),VLOOKUP(HG43,MaKhuyenMai!$B$4:$H$5001,7,FALSE)*HE43,0)))</f>
        <v>0</v>
      </c>
      <c r="HG43" s="20"/>
      <c r="HH43" s="68"/>
      <c r="HI43" s="16"/>
      <c r="HJ43" s="16">
        <v>39</v>
      </c>
      <c r="HK43" s="18"/>
      <c r="HL43" s="18"/>
      <c r="HM43" s="18"/>
      <c r="HN43" s="19">
        <f>IF(ISBLANK(HK43),0,IF(ISERROR(VLOOKUP(HK43,Menu!$A$3:$L$5000,10,FALSE)),0,IF(HL43="M",VLOOKUP(HK43,Menu!$A$3:$L$57,10,FALSE)*HM43,VLOOKUP(HK43,Menu!$A$3:$L$57,12,FALSE)*HM43)))</f>
        <v>0</v>
      </c>
      <c r="HO43" s="19">
        <f>-IF(ISBLANK(HP43),0,IF(ISERROR(VLOOKUP(HP43,MaKhuyenMai!$B$4:$H$5001,7,FALSE)),0,IF(AND(VLOOKUP(HP43,MaKhuyenMai!$B$4:$K$5001,8,FALSE)&lt;=$F$24,VLOOKUP(HP43,MaKhuyenMai!$B$4:$L$18,3,FALSE)="x",VLOOKUP(HP43,MaKhuyenMai!$B$4:$L$18,11,FALSE)="x"),VLOOKUP(HP43,MaKhuyenMai!$B$4:$H$5001,7,FALSE)*HN43,0)))</f>
        <v>0</v>
      </c>
      <c r="HP43" s="20"/>
      <c r="HQ43" s="68"/>
      <c r="HR43" s="16"/>
      <c r="HS43" s="16">
        <v>39</v>
      </c>
      <c r="HT43" s="18"/>
      <c r="HU43" s="18"/>
      <c r="HV43" s="18"/>
      <c r="HW43" s="19">
        <f>IF(ISBLANK(HT43),0,IF(ISERROR(VLOOKUP(HT43,Menu!$A$3:$L$5000,10,FALSE)),0,IF(HU43="M",VLOOKUP(HT43,Menu!$A$3:$L$57,10,FALSE)*HV43,VLOOKUP(HT43,Menu!$A$3:$L$57,12,FALSE)*HV43)))</f>
        <v>0</v>
      </c>
      <c r="HX43" s="19">
        <f>-IF(ISBLANK(HY43),0,IF(ISERROR(VLOOKUP(HY43,MaKhuyenMai!$B$4:$H$5001,7,FALSE)),0,IF(AND(VLOOKUP(HY43,MaKhuyenMai!$B$4:$K$5001,8,FALSE)&lt;=$F$24,VLOOKUP(HY43,MaKhuyenMai!$B$4:$L$18,3,FALSE)="x",VLOOKUP(HY43,MaKhuyenMai!$B$4:$L$18,11,FALSE)="x"),VLOOKUP(HY43,MaKhuyenMai!$B$4:$H$5001,7,FALSE)*HW43,0)))</f>
        <v>0</v>
      </c>
      <c r="HY43" s="20"/>
      <c r="HZ43" s="68"/>
      <c r="IA43" s="16"/>
      <c r="IB43" s="16">
        <v>39</v>
      </c>
      <c r="IC43" s="18"/>
      <c r="ID43" s="18"/>
      <c r="IE43" s="18"/>
      <c r="IF43" s="19">
        <f>IF(ISBLANK(IC43),0,IF(ISERROR(VLOOKUP(IC43,Menu!$A$3:$L$5000,10,FALSE)),0,IF(ID43="M",VLOOKUP(IC43,Menu!$A$3:$L$57,10,FALSE)*IE43,VLOOKUP(IC43,Menu!$A$3:$L$57,12,FALSE)*IE43)))</f>
        <v>0</v>
      </c>
      <c r="IG43" s="19">
        <f>-IF(ISBLANK(IH43),0,IF(ISERROR(VLOOKUP(IH43,MaKhuyenMai!$B$4:$H$5001,7,FALSE)),0,IF(AND(VLOOKUP(IH43,MaKhuyenMai!$B$4:$K$5001,8,FALSE)&lt;=$F$24,VLOOKUP(IH43,MaKhuyenMai!$B$4:$L$18,3,FALSE)="x",VLOOKUP(IH43,MaKhuyenMai!$B$4:$L$18,11,FALSE)="x"),VLOOKUP(IH43,MaKhuyenMai!$B$4:$H$5001,7,FALSE)*IF43,0)))</f>
        <v>0</v>
      </c>
      <c r="IH43" s="20"/>
      <c r="II43" s="68"/>
      <c r="IJ43" s="16"/>
      <c r="IK43" s="16">
        <v>39</v>
      </c>
      <c r="IL43" s="18"/>
      <c r="IM43" s="18"/>
      <c r="IN43" s="18"/>
      <c r="IO43" s="19">
        <f>IF(ISBLANK(IL43),0,IF(ISERROR(VLOOKUP(IL43,Menu!$A$3:$L$5000,10,FALSE)),0,IF(IM43="M",VLOOKUP(IL43,Menu!$A$3:$L$57,10,FALSE)*IN43,VLOOKUP(IL43,Menu!$A$3:$L$57,12,FALSE)*IN43)))</f>
        <v>0</v>
      </c>
      <c r="IP43" s="19">
        <f>-IF(ISBLANK(IQ43),0,IF(ISERROR(VLOOKUP(IQ43,MaKhuyenMai!$B$4:$H$5001,7,FALSE)),0,IF(AND(VLOOKUP(IQ43,MaKhuyenMai!$B$4:$K$5001,8,FALSE)&lt;=$F$24,VLOOKUP(IQ43,MaKhuyenMai!$B$4:$L$18,3,FALSE)="x",VLOOKUP(IQ43,MaKhuyenMai!$B$4:$L$18,11,FALSE)="x"),VLOOKUP(IQ43,MaKhuyenMai!$B$4:$H$5001,7,FALSE)*IO43,0)))</f>
        <v>0</v>
      </c>
      <c r="IQ43" s="20"/>
      <c r="IR43" s="68"/>
      <c r="IS43" s="16"/>
      <c r="IT43" s="16">
        <v>39</v>
      </c>
      <c r="IU43" s="18"/>
      <c r="IV43" s="18"/>
    </row>
    <row r="44" spans="1:256">
      <c r="A44" s="16"/>
      <c r="B44" s="16">
        <v>40</v>
      </c>
      <c r="C44" s="18"/>
      <c r="D44" s="18"/>
      <c r="E44" s="18"/>
      <c r="F44" s="19">
        <f>IF(ISBLANK(C44),0,IF(ISERROR(VLOOKUP(C44,Menu!$A$3:$L$5000,10,FALSE)),0,IF(D44="M",VLOOKUP(C44,Menu!$A$3:$L$57,10,FALSE)*E44,VLOOKUP(C44,Menu!$A$3:$L$57,12,FALSE)*E44)))</f>
        <v>0</v>
      </c>
      <c r="G44" s="19">
        <f>-IF(ISBLANK(H44),0,IF(ISERROR(VLOOKUP(H44,MaKhuyenMai!$B$4:$H$5001,7,FALSE)),0,IF(AND(VLOOKUP(H44,MaKhuyenMai!$B$4:$K$5001,8,FALSE)&lt;=$F$24,VLOOKUP(H44,MaKhuyenMai!$B$4:$L$18,3,FALSE)="x",VLOOKUP(H44,MaKhuyenMai!$B$4:$L$18,11,FALSE)="x"),VLOOKUP(H44,MaKhuyenMai!$B$4:$H$5001,7,FALSE)*F44,0)))</f>
        <v>0</v>
      </c>
      <c r="H44" s="20"/>
      <c r="I44" s="68"/>
      <c r="J44" s="16"/>
      <c r="K44" s="16">
        <v>40</v>
      </c>
      <c r="L44" s="18"/>
      <c r="M44" s="18"/>
      <c r="N44" s="18"/>
      <c r="O44" s="19">
        <f>IF(ISBLANK(L44),0,IF(ISERROR(VLOOKUP(L44,Menu!$A$3:$L$5000,10,FALSE)),0,IF(M44="M",VLOOKUP(L44,Menu!$A$3:$L$57,10,FALSE)*N44,VLOOKUP(L44,Menu!$A$3:$L$57,12,FALSE)*N44)))</f>
        <v>0</v>
      </c>
      <c r="P44" s="19">
        <f>-IF(ISBLANK(Q44),0,IF(ISERROR(VLOOKUP(Q44,MaKhuyenMai!$B$4:$H$5001,7,FALSE)),0,IF(AND(VLOOKUP(Q44,MaKhuyenMai!$B$4:$K$5001,8,FALSE)&lt;=$F$24,VLOOKUP(Q44,MaKhuyenMai!$B$4:$L$18,3,FALSE)="x",VLOOKUP(Q44,MaKhuyenMai!$B$4:$L$18,11,FALSE)="x"),VLOOKUP(Q44,MaKhuyenMai!$B$4:$H$5001,7,FALSE)*O44,0)))</f>
        <v>0</v>
      </c>
      <c r="Q44" s="20"/>
      <c r="R44" s="68"/>
      <c r="S44" s="16"/>
      <c r="T44" s="16">
        <v>40</v>
      </c>
      <c r="U44" s="18"/>
      <c r="V44" s="18"/>
      <c r="W44" s="18"/>
      <c r="X44" s="19">
        <f>IF(ISBLANK(U44),0,IF(ISERROR(VLOOKUP(U44,Menu!$A$3:$L$5000,10,FALSE)),0,IF(V44="M",VLOOKUP(U44,Menu!$A$3:$L$57,10,FALSE)*W44,VLOOKUP(U44,Menu!$A$3:$L$57,12,FALSE)*W44)))</f>
        <v>0</v>
      </c>
      <c r="Y44" s="19">
        <f>-IF(ISBLANK(Z44),0,IF(ISERROR(VLOOKUP(Z44,MaKhuyenMai!$B$4:$H$5001,7,FALSE)),0,IF(AND(VLOOKUP(Z44,MaKhuyenMai!$B$4:$K$5001,8,FALSE)&lt;=$F$24,VLOOKUP(Z44,MaKhuyenMai!$B$4:$L$18,3,FALSE)="x",VLOOKUP(Z44,MaKhuyenMai!$B$4:$L$18,11,FALSE)="x"),VLOOKUP(Z44,MaKhuyenMai!$B$4:$H$5001,7,FALSE)*X44,0)))</f>
        <v>0</v>
      </c>
      <c r="Z44" s="20"/>
      <c r="AA44" s="68"/>
      <c r="AC44" s="16">
        <v>40</v>
      </c>
      <c r="AD44" s="18"/>
      <c r="AE44" s="18"/>
      <c r="AF44" s="18"/>
      <c r="AG44" s="19">
        <f>IF(ISBLANK(AD44),0,IF(ISERROR(VLOOKUP(AD44,Menu!$A$3:$L$5000,10,FALSE)),0,IF(AE44="M",VLOOKUP(AD44,Menu!$A$3:$L$57,10,FALSE)*AF44,VLOOKUP(AD44,Menu!$A$3:$L$57,12,FALSE)*AF44)))</f>
        <v>0</v>
      </c>
      <c r="AH44" s="19">
        <f>-IF(ISBLANK(AI44),0,IF(ISERROR(VLOOKUP(AI44,MaKhuyenMai!$B$4:$H$5001,7,FALSE)),0,IF(AND(VLOOKUP(AI44,MaKhuyenMai!$B$4:$K$5001,8,FALSE)&lt;=$F$24,VLOOKUP(AI44,MaKhuyenMai!$B$4:$L$18,3,FALSE)="x",VLOOKUP(AI44,MaKhuyenMai!$B$4:$L$18,11,FALSE)="x"),VLOOKUP(AI44,MaKhuyenMai!$B$4:$H$5001,7,FALSE)*AG44,0)))</f>
        <v>0</v>
      </c>
      <c r="AI44" s="20"/>
      <c r="AJ44" s="68"/>
      <c r="AK44" s="16"/>
      <c r="AL44" s="16">
        <v>40</v>
      </c>
      <c r="AM44" s="18"/>
      <c r="AN44" s="18"/>
      <c r="AO44" s="18"/>
      <c r="AP44" s="19">
        <f>IF(ISBLANK(AM44),0,IF(ISERROR(VLOOKUP(AM44,Menu!$A$3:$L$5000,10,FALSE)),0,IF(AN44="M",VLOOKUP(AM44,Menu!$A$3:$L$57,10,FALSE)*AO44,VLOOKUP(AM44,Menu!$A$3:$L$57,12,FALSE)*AO44)))</f>
        <v>0</v>
      </c>
      <c r="AQ44" s="19">
        <f>-IF(ISBLANK(AR44),0,IF(ISERROR(VLOOKUP(AR44,MaKhuyenMai!$B$4:$H$5001,7,FALSE)),0,IF(AND(VLOOKUP(AR44,MaKhuyenMai!$B$4:$K$5001,8,FALSE)&lt;=$F$24,VLOOKUP(AR44,MaKhuyenMai!$B$4:$L$18,3,FALSE)="x",VLOOKUP(AR44,MaKhuyenMai!$B$4:$L$18,11,FALSE)="x"),VLOOKUP(AR44,MaKhuyenMai!$B$4:$H$5001,7,FALSE)*AP44,0)))</f>
        <v>0</v>
      </c>
      <c r="AR44" s="20"/>
      <c r="AS44" s="68"/>
      <c r="AT44" s="16"/>
      <c r="AU44" s="16">
        <v>40</v>
      </c>
      <c r="AV44" s="18"/>
      <c r="AW44" s="18"/>
      <c r="AX44" s="18"/>
      <c r="AY44" s="19">
        <f>IF(ISBLANK(AV44),0,IF(ISERROR(VLOOKUP(AV44,Menu!$A$3:$L$5000,10,FALSE)),0,IF(AW44="M",VLOOKUP(AV44,Menu!$A$3:$L$57,10,FALSE)*AX44,VLOOKUP(AV44,Menu!$A$3:$L$57,12,FALSE)*AX44)))</f>
        <v>0</v>
      </c>
      <c r="AZ44" s="19">
        <f>-IF(ISBLANK(BA44),0,IF(ISERROR(VLOOKUP(BA44,MaKhuyenMai!$B$4:$H$5001,7,FALSE)),0,IF(AND(VLOOKUP(BA44,MaKhuyenMai!$B$4:$K$5001,8,FALSE)&lt;=$F$24,VLOOKUP(BA44,MaKhuyenMai!$B$4:$L$18,3,FALSE)="x",VLOOKUP(BA44,MaKhuyenMai!$B$4:$L$18,11,FALSE)="x"),VLOOKUP(BA44,MaKhuyenMai!$B$4:$H$5001,7,FALSE)*AY44,0)))</f>
        <v>0</v>
      </c>
      <c r="BA44" s="20"/>
      <c r="BB44" s="68"/>
      <c r="BC44" s="16"/>
      <c r="BD44" s="16">
        <v>40</v>
      </c>
      <c r="BE44" s="18"/>
      <c r="BF44" s="18"/>
      <c r="BG44" s="18"/>
      <c r="BH44" s="19">
        <f>IF(ISBLANK(BE44),0,IF(ISERROR(VLOOKUP(BE44,Menu!$A$3:$L$5000,10,FALSE)),0,IF(BF44="M",VLOOKUP(BE44,Menu!$A$3:$L$57,10,FALSE)*BG44,VLOOKUP(BE44,Menu!$A$3:$L$57,12,FALSE)*BG44)))</f>
        <v>0</v>
      </c>
      <c r="BI44" s="19">
        <f>-IF(ISBLANK(BJ44),0,IF(ISERROR(VLOOKUP(BJ44,MaKhuyenMai!$B$4:$H$5001,7,FALSE)),0,IF(AND(VLOOKUP(BJ44,MaKhuyenMai!$B$4:$K$5001,8,FALSE)&lt;=$F$24,VLOOKUP(BJ44,MaKhuyenMai!$B$4:$L$18,3,FALSE)="x",VLOOKUP(BJ44,MaKhuyenMai!$B$4:$L$18,11,FALSE)="x"),VLOOKUP(BJ44,MaKhuyenMai!$B$4:$H$5001,7,FALSE)*BH44,0)))</f>
        <v>0</v>
      </c>
      <c r="BJ44" s="20"/>
      <c r="BK44" s="68"/>
      <c r="BL44" s="16"/>
      <c r="BM44" s="16">
        <v>40</v>
      </c>
      <c r="BN44" s="18"/>
      <c r="BO44" s="18"/>
      <c r="BP44" s="18"/>
      <c r="BQ44" s="19">
        <f>IF(ISBLANK(BN44),0,IF(ISERROR(VLOOKUP(BN44,Menu!$A$3:$L$5000,10,FALSE)),0,IF(BO44="M",VLOOKUP(BN44,Menu!$A$3:$L$57,10,FALSE)*BP44,VLOOKUP(BN44,Menu!$A$3:$L$57,12,FALSE)*BP44)))</f>
        <v>0</v>
      </c>
      <c r="BR44" s="19">
        <f>-IF(ISBLANK(BS44),0,IF(ISERROR(VLOOKUP(BS44,MaKhuyenMai!$B$4:$H$5001,7,FALSE)),0,IF(AND(VLOOKUP(BS44,MaKhuyenMai!$B$4:$K$5001,8,FALSE)&lt;=$F$24,VLOOKUP(BS44,MaKhuyenMai!$B$4:$L$18,3,FALSE)="x",VLOOKUP(BS44,MaKhuyenMai!$B$4:$L$18,11,FALSE)="x"),VLOOKUP(BS44,MaKhuyenMai!$B$4:$H$5001,7,FALSE)*BQ44,0)))</f>
        <v>0</v>
      </c>
      <c r="BS44" s="20"/>
      <c r="BT44" s="68"/>
      <c r="BU44" s="16"/>
      <c r="BV44" s="16">
        <v>40</v>
      </c>
      <c r="BW44" s="18"/>
      <c r="BX44" s="18"/>
      <c r="BY44" s="18"/>
      <c r="BZ44" s="19">
        <f>IF(ISBLANK(BW44),0,IF(ISERROR(VLOOKUP(BW44,Menu!$A$3:$L$5000,10,FALSE)),0,IF(BX44="M",VLOOKUP(BW44,Menu!$A$3:$L$57,10,FALSE)*BY44,VLOOKUP(BW44,Menu!$A$3:$L$57,12,FALSE)*BY44)))</f>
        <v>0</v>
      </c>
      <c r="CA44" s="19">
        <f>-IF(ISBLANK(CB44),0,IF(ISERROR(VLOOKUP(CB44,MaKhuyenMai!$B$4:$H$5001,7,FALSE)),0,IF(AND(VLOOKUP(CB44,MaKhuyenMai!$B$4:$K$5001,8,FALSE)&lt;=$F$24,VLOOKUP(CB44,MaKhuyenMai!$B$4:$L$18,3,FALSE)="x",VLOOKUP(CB44,MaKhuyenMai!$B$4:$L$18,11,FALSE)="x"),VLOOKUP(CB44,MaKhuyenMai!$B$4:$H$5001,7,FALSE)*BZ44,0)))</f>
        <v>0</v>
      </c>
      <c r="CB44" s="20"/>
      <c r="CC44" s="68"/>
      <c r="CD44" s="16"/>
      <c r="CE44" s="16">
        <v>40</v>
      </c>
      <c r="CF44" s="18"/>
      <c r="CG44" s="18"/>
      <c r="CH44" s="18"/>
      <c r="CI44" s="19">
        <f>IF(ISBLANK(CF44),0,IF(ISERROR(VLOOKUP(CF44,Menu!$A$3:$L$5000,10,FALSE)),0,IF(CG44="M",VLOOKUP(CF44,Menu!$A$3:$L$57,10,FALSE)*CH44,VLOOKUP(CF44,Menu!$A$3:$L$57,12,FALSE)*CH44)))</f>
        <v>0</v>
      </c>
      <c r="CJ44" s="19">
        <f>-IF(ISBLANK(CK44),0,IF(ISERROR(VLOOKUP(CK44,MaKhuyenMai!$B$4:$H$5001,7,FALSE)),0,IF(AND(VLOOKUP(CK44,MaKhuyenMai!$B$4:$K$5001,8,FALSE)&lt;=$F$24,VLOOKUP(CK44,MaKhuyenMai!$B$4:$L$18,3,FALSE)="x",VLOOKUP(CK44,MaKhuyenMai!$B$4:$L$18,11,FALSE)="x"),VLOOKUP(CK44,MaKhuyenMai!$B$4:$H$5001,7,FALSE)*CI44,0)))</f>
        <v>0</v>
      </c>
      <c r="CK44" s="20"/>
      <c r="CL44" s="68"/>
      <c r="CM44" s="16"/>
      <c r="CN44" s="16">
        <v>40</v>
      </c>
      <c r="CO44" s="18"/>
      <c r="CP44" s="18"/>
      <c r="CQ44" s="18"/>
      <c r="CR44" s="19">
        <f>IF(ISBLANK(CO44),0,IF(ISERROR(VLOOKUP(CO44,Menu!$A$3:$L$5000,10,FALSE)),0,IF(CP44="M",VLOOKUP(CO44,Menu!$A$3:$L$57,10,FALSE)*CQ44,VLOOKUP(CO44,Menu!$A$3:$L$57,12,FALSE)*CQ44)))</f>
        <v>0</v>
      </c>
      <c r="CS44" s="19">
        <f>-IF(ISBLANK(CT44),0,IF(ISERROR(VLOOKUP(CT44,MaKhuyenMai!$B$4:$H$5001,7,FALSE)),0,IF(AND(VLOOKUP(CT44,MaKhuyenMai!$B$4:$K$5001,8,FALSE)&lt;=$F$24,VLOOKUP(CT44,MaKhuyenMai!$B$4:$L$18,3,FALSE)="x",VLOOKUP(CT44,MaKhuyenMai!$B$4:$L$18,11,FALSE)="x"),VLOOKUP(CT44,MaKhuyenMai!$B$4:$H$5001,7,FALSE)*CR44,0)))</f>
        <v>0</v>
      </c>
      <c r="CT44" s="20"/>
      <c r="CU44" s="68"/>
      <c r="CV44" s="16"/>
      <c r="CW44" s="16">
        <v>40</v>
      </c>
      <c r="CX44" s="18"/>
      <c r="CY44" s="18"/>
      <c r="CZ44" s="18"/>
      <c r="DA44" s="19">
        <f>IF(ISBLANK(CX44),0,IF(ISERROR(VLOOKUP(CX44,Menu!$A$3:$L$5000,10,FALSE)),0,IF(CY44="M",VLOOKUP(CX44,Menu!$A$3:$L$57,10,FALSE)*CZ44,VLOOKUP(CX44,Menu!$A$3:$L$57,12,FALSE)*CZ44)))</f>
        <v>0</v>
      </c>
      <c r="DB44" s="19">
        <f>-IF(ISBLANK(DC44),0,IF(ISERROR(VLOOKUP(DC44,MaKhuyenMai!$B$4:$H$5001,7,FALSE)),0,IF(AND(VLOOKUP(DC44,MaKhuyenMai!$B$4:$K$5001,8,FALSE)&lt;=$F$24,VLOOKUP(DC44,MaKhuyenMai!$B$4:$L$18,3,FALSE)="x",VLOOKUP(DC44,MaKhuyenMai!$B$4:$L$18,11,FALSE)="x"),VLOOKUP(DC44,MaKhuyenMai!$B$4:$H$5001,7,FALSE)*DA44,0)))</f>
        <v>0</v>
      </c>
      <c r="DC44" s="20"/>
      <c r="DD44" s="68"/>
      <c r="DE44" s="16"/>
      <c r="DF44" s="16">
        <v>40</v>
      </c>
      <c r="DG44" s="18"/>
      <c r="DH44" s="18"/>
      <c r="DI44" s="18"/>
      <c r="DJ44" s="19">
        <f>IF(ISBLANK(DG44),0,IF(ISERROR(VLOOKUP(DG44,Menu!$A$3:$L$5000,10,FALSE)),0,IF(DH44="M",VLOOKUP(DG44,Menu!$A$3:$L$57,10,FALSE)*DI44,VLOOKUP(DG44,Menu!$A$3:$L$57,12,FALSE)*DI44)))</f>
        <v>0</v>
      </c>
      <c r="DK44" s="19">
        <f>-IF(ISBLANK(DL44),0,IF(ISERROR(VLOOKUP(DL44,MaKhuyenMai!$B$4:$H$5001,7,FALSE)),0,IF(AND(VLOOKUP(DL44,MaKhuyenMai!$B$4:$K$5001,8,FALSE)&lt;=$F$24,VLOOKUP(DL44,MaKhuyenMai!$B$4:$L$18,3,FALSE)="x",VLOOKUP(DL44,MaKhuyenMai!$B$4:$L$18,11,FALSE)="x"),VLOOKUP(DL44,MaKhuyenMai!$B$4:$H$5001,7,FALSE)*DJ44,0)))</f>
        <v>0</v>
      </c>
      <c r="DL44" s="20"/>
      <c r="DM44" s="68"/>
      <c r="DN44" s="16"/>
      <c r="DO44" s="16">
        <v>40</v>
      </c>
      <c r="DP44" s="18"/>
      <c r="DQ44" s="18"/>
      <c r="DR44" s="18"/>
      <c r="DS44" s="19">
        <f>IF(ISBLANK(DP44),0,IF(ISERROR(VLOOKUP(DP44,Menu!$A$3:$L$5000,10,FALSE)),0,IF(DQ44="M",VLOOKUP(DP44,Menu!$A$3:$L$57,10,FALSE)*DR44,VLOOKUP(DP44,Menu!$A$3:$L$57,12,FALSE)*DR44)))</f>
        <v>0</v>
      </c>
      <c r="DT44" s="19">
        <f>-IF(ISBLANK(DU44),0,IF(ISERROR(VLOOKUP(DU44,MaKhuyenMai!$B$4:$H$5001,7,FALSE)),0,IF(AND(VLOOKUP(DU44,MaKhuyenMai!$B$4:$K$5001,8,FALSE)&lt;=$F$24,VLOOKUP(DU44,MaKhuyenMai!$B$4:$L$18,3,FALSE)="x",VLOOKUP(DU44,MaKhuyenMai!$B$4:$L$18,11,FALSE)="x"),VLOOKUP(DU44,MaKhuyenMai!$B$4:$H$5001,7,FALSE)*DS44,0)))</f>
        <v>0</v>
      </c>
      <c r="DU44" s="20"/>
      <c r="DV44" s="68"/>
      <c r="DW44" s="16"/>
      <c r="DX44" s="16">
        <v>40</v>
      </c>
      <c r="DY44" s="18"/>
      <c r="DZ44" s="18"/>
      <c r="EA44" s="18"/>
      <c r="EB44" s="19">
        <f>IF(ISBLANK(DY44),0,IF(ISERROR(VLOOKUP(DY44,Menu!$A$3:$L$5000,10,FALSE)),0,IF(DZ44="M",VLOOKUP(DY44,Menu!$A$3:$L$57,10,FALSE)*EA44,VLOOKUP(DY44,Menu!$A$3:$L$57,12,FALSE)*EA44)))</f>
        <v>0</v>
      </c>
      <c r="EC44" s="19">
        <f>-IF(ISBLANK(ED44),0,IF(ISERROR(VLOOKUP(ED44,MaKhuyenMai!$B$4:$H$5001,7,FALSE)),0,IF(AND(VLOOKUP(ED44,MaKhuyenMai!$B$4:$K$5001,8,FALSE)&lt;=$F$24,VLOOKUP(ED44,MaKhuyenMai!$B$4:$L$18,3,FALSE)="x",VLOOKUP(ED44,MaKhuyenMai!$B$4:$L$18,11,FALSE)="x"),VLOOKUP(ED44,MaKhuyenMai!$B$4:$H$5001,7,FALSE)*EB44,0)))</f>
        <v>0</v>
      </c>
      <c r="ED44" s="20"/>
      <c r="EE44" s="68"/>
      <c r="EF44" s="16"/>
      <c r="EG44" s="16">
        <v>40</v>
      </c>
      <c r="EH44" s="18"/>
      <c r="EI44" s="18"/>
      <c r="EJ44" s="18"/>
      <c r="EK44" s="19">
        <f>IF(ISBLANK(EH44),0,IF(ISERROR(VLOOKUP(EH44,Menu!$A$3:$L$5000,10,FALSE)),0,IF(EI44="M",VLOOKUP(EH44,Menu!$A$3:$L$57,10,FALSE)*EJ44,VLOOKUP(EH44,Menu!$A$3:$L$57,12,FALSE)*EJ44)))</f>
        <v>0</v>
      </c>
      <c r="EL44" s="19">
        <f>-IF(ISBLANK(EM44),0,IF(ISERROR(VLOOKUP(EM44,MaKhuyenMai!$B$4:$H$5001,7,FALSE)),0,IF(AND(VLOOKUP(EM44,MaKhuyenMai!$B$4:$K$5001,8,FALSE)&lt;=$F$24,VLOOKUP(EM44,MaKhuyenMai!$B$4:$L$18,3,FALSE)="x",VLOOKUP(EM44,MaKhuyenMai!$B$4:$L$18,11,FALSE)="x"),VLOOKUP(EM44,MaKhuyenMai!$B$4:$H$5001,7,FALSE)*EK44,0)))</f>
        <v>0</v>
      </c>
      <c r="EM44" s="20"/>
      <c r="EN44" s="68"/>
      <c r="EO44" s="16"/>
      <c r="EP44" s="16">
        <v>40</v>
      </c>
      <c r="EQ44" s="18"/>
      <c r="ER44" s="18"/>
      <c r="ES44" s="18"/>
      <c r="ET44" s="19">
        <f>IF(ISBLANK(EQ44),0,IF(ISERROR(VLOOKUP(EQ44,Menu!$A$3:$L$5000,10,FALSE)),0,IF(ER44="M",VLOOKUP(EQ44,Menu!$A$3:$L$57,10,FALSE)*ES44,VLOOKUP(EQ44,Menu!$A$3:$L$57,12,FALSE)*ES44)))</f>
        <v>0</v>
      </c>
      <c r="EU44" s="19">
        <f>-IF(ISBLANK(EV44),0,IF(ISERROR(VLOOKUP(EV44,MaKhuyenMai!$B$4:$H$5001,7,FALSE)),0,IF(AND(VLOOKUP(EV44,MaKhuyenMai!$B$4:$K$5001,8,FALSE)&lt;=$F$24,VLOOKUP(EV44,MaKhuyenMai!$B$4:$L$18,3,FALSE)="x",VLOOKUP(EV44,MaKhuyenMai!$B$4:$L$18,11,FALSE)="x"),VLOOKUP(EV44,MaKhuyenMai!$B$4:$H$5001,7,FALSE)*ET44,0)))</f>
        <v>0</v>
      </c>
      <c r="EV44" s="20"/>
      <c r="EW44" s="68"/>
      <c r="EX44" s="16"/>
      <c r="EY44" s="16">
        <v>40</v>
      </c>
      <c r="EZ44" s="18"/>
      <c r="FA44" s="18"/>
      <c r="FB44" s="18"/>
      <c r="FC44" s="19">
        <f>IF(ISBLANK(EZ44),0,IF(ISERROR(VLOOKUP(EZ44,Menu!$A$3:$L$5000,10,FALSE)),0,IF(FA44="M",VLOOKUP(EZ44,Menu!$A$3:$L$57,10,FALSE)*FB44,VLOOKUP(EZ44,Menu!$A$3:$L$57,12,FALSE)*FB44)))</f>
        <v>0</v>
      </c>
      <c r="FD44" s="19">
        <f>-IF(ISBLANK(FE44),0,IF(ISERROR(VLOOKUP(FE44,MaKhuyenMai!$B$4:$H$5001,7,FALSE)),0,IF(AND(VLOOKUP(FE44,MaKhuyenMai!$B$4:$K$5001,8,FALSE)&lt;=$F$24,VLOOKUP(FE44,MaKhuyenMai!$B$4:$L$18,3,FALSE)="x",VLOOKUP(FE44,MaKhuyenMai!$B$4:$L$18,11,FALSE)="x"),VLOOKUP(FE44,MaKhuyenMai!$B$4:$H$5001,7,FALSE)*FC44,0)))</f>
        <v>0</v>
      </c>
      <c r="FE44" s="20"/>
      <c r="FF44" s="68"/>
      <c r="FG44" s="3"/>
      <c r="FH44" s="16">
        <v>40</v>
      </c>
      <c r="FI44" s="18"/>
      <c r="FJ44" s="18"/>
      <c r="FK44" s="18"/>
      <c r="FL44" s="19">
        <f>IF(ISBLANK(FI44),0,IF(ISERROR(VLOOKUP(FI44,Menu!$A$3:$L$5000,10,FALSE)),0,IF(FJ44="M",VLOOKUP(FI44,Menu!$A$3:$L$57,10,FALSE)*FK44,VLOOKUP(FI44,Menu!$A$3:$L$57,12,FALSE)*FK44)))</f>
        <v>0</v>
      </c>
      <c r="FM44" s="19">
        <f>-IF(ISBLANK(FN44),0,IF(ISERROR(VLOOKUP(FN44,MaKhuyenMai!$B$4:$H$5001,7,FALSE)),0,IF(AND(VLOOKUP(FN44,MaKhuyenMai!$B$4:$K$5001,8,FALSE)&lt;=$F$24,VLOOKUP(FN44,MaKhuyenMai!$B$4:$L$18,3,FALSE)="x",VLOOKUP(FN44,MaKhuyenMai!$B$4:$L$18,11,FALSE)="x"),VLOOKUP(FN44,MaKhuyenMai!$B$4:$H$5001,7,FALSE)*FL44,0)))</f>
        <v>0</v>
      </c>
      <c r="FN44" s="20"/>
      <c r="FO44" s="68"/>
      <c r="FP44" s="16"/>
      <c r="FQ44" s="16">
        <v>40</v>
      </c>
      <c r="FR44" s="18"/>
      <c r="FS44" s="18"/>
      <c r="FT44" s="18"/>
      <c r="FU44" s="19">
        <f>IF(ISBLANK(FR44),0,IF(ISERROR(VLOOKUP(FR44,Menu!$A$3:$L$5000,10,FALSE)),0,IF(FS44="M",VLOOKUP(FR44,Menu!$A$3:$L$57,10,FALSE)*FT44,VLOOKUP(FR44,Menu!$A$3:$L$57,12,FALSE)*FT44)))</f>
        <v>0</v>
      </c>
      <c r="FV44" s="19">
        <f>-IF(ISBLANK(FW44),0,IF(ISERROR(VLOOKUP(FW44,MaKhuyenMai!$B$4:$H$5001,7,FALSE)),0,IF(AND(VLOOKUP(FW44,MaKhuyenMai!$B$4:$K$5001,8,FALSE)&lt;=$F$24,VLOOKUP(FW44,MaKhuyenMai!$B$4:$L$18,3,FALSE)="x",VLOOKUP(FW44,MaKhuyenMai!$B$4:$L$18,11,FALSE)="x"),VLOOKUP(FW44,MaKhuyenMai!$B$4:$H$5001,7,FALSE)*FU44,0)))</f>
        <v>0</v>
      </c>
      <c r="FW44" s="20"/>
      <c r="FX44" s="68"/>
      <c r="FY44" s="16"/>
      <c r="FZ44" s="16">
        <v>40</v>
      </c>
      <c r="GA44" s="18"/>
      <c r="GB44" s="18"/>
      <c r="GC44" s="18"/>
      <c r="GD44" s="19">
        <f>IF(ISBLANK(GA44),0,IF(ISERROR(VLOOKUP(GA44,Menu!$A$3:$L$5000,10,FALSE)),0,IF(GB44="M",VLOOKUP(GA44,Menu!$A$3:$L$57,10,FALSE)*GC44,VLOOKUP(GA44,Menu!$A$3:$L$57,12,FALSE)*GC44)))</f>
        <v>0</v>
      </c>
      <c r="GE44" s="19">
        <f>-IF(ISBLANK(GF44),0,IF(ISERROR(VLOOKUP(GF44,MaKhuyenMai!$B$4:$H$5001,7,FALSE)),0,IF(AND(VLOOKUP(GF44,MaKhuyenMai!$B$4:$K$5001,8,FALSE)&lt;=$F$24,VLOOKUP(GF44,MaKhuyenMai!$B$4:$L$18,3,FALSE)="x",VLOOKUP(GF44,MaKhuyenMai!$B$4:$L$18,11,FALSE)="x"),VLOOKUP(GF44,MaKhuyenMai!$B$4:$H$5001,7,FALSE)*GD44,0)))</f>
        <v>0</v>
      </c>
      <c r="GF44" s="20"/>
      <c r="GG44" s="68"/>
      <c r="GH44" s="16"/>
      <c r="GI44" s="16">
        <v>40</v>
      </c>
      <c r="GJ44" s="18"/>
      <c r="GK44" s="18"/>
      <c r="GL44" s="18"/>
      <c r="GM44" s="19">
        <f>IF(ISBLANK(GJ44),0,IF(ISERROR(VLOOKUP(GJ44,Menu!$A$3:$L$5000,10,FALSE)),0,IF(GK44="M",VLOOKUP(GJ44,Menu!$A$3:$L$57,10,FALSE)*GL44,VLOOKUP(GJ44,Menu!$A$3:$L$57,12,FALSE)*GL44)))</f>
        <v>0</v>
      </c>
      <c r="GN44" s="19">
        <f>-IF(ISBLANK(GO44),0,IF(ISERROR(VLOOKUP(GO44,MaKhuyenMai!$B$4:$H$5001,7,FALSE)),0,IF(AND(VLOOKUP(GO44,MaKhuyenMai!$B$4:$K$5001,8,FALSE)&lt;=$F$24,VLOOKUP(GO44,MaKhuyenMai!$B$4:$L$18,3,FALSE)="x",VLOOKUP(GO44,MaKhuyenMai!$B$4:$L$18,11,FALSE)="x"),VLOOKUP(GO44,MaKhuyenMai!$B$4:$H$5001,7,FALSE)*GM44,0)))</f>
        <v>0</v>
      </c>
      <c r="GO44" s="20"/>
      <c r="GP44" s="68"/>
      <c r="GQ44" s="16"/>
      <c r="GR44" s="16">
        <v>40</v>
      </c>
      <c r="GS44" s="18"/>
      <c r="GT44" s="18"/>
      <c r="GU44" s="18"/>
      <c r="GV44" s="19">
        <f>IF(ISBLANK(GS44),0,IF(ISERROR(VLOOKUP(GS44,Menu!$A$3:$L$5000,10,FALSE)),0,IF(GT44="M",VLOOKUP(GS44,Menu!$A$3:$L$57,10,FALSE)*GU44,VLOOKUP(GS44,Menu!$A$3:$L$57,12,FALSE)*GU44)))</f>
        <v>0</v>
      </c>
      <c r="GW44" s="19">
        <f>-IF(ISBLANK(GX44),0,IF(ISERROR(VLOOKUP(GX44,MaKhuyenMai!$B$4:$H$5001,7,FALSE)),0,IF(AND(VLOOKUP(GX44,MaKhuyenMai!$B$4:$K$5001,8,FALSE)&lt;=$F$24,VLOOKUP(GX44,MaKhuyenMai!$B$4:$L$18,3,FALSE)="x",VLOOKUP(GX44,MaKhuyenMai!$B$4:$L$18,11,FALSE)="x"),VLOOKUP(GX44,MaKhuyenMai!$B$4:$H$5001,7,FALSE)*GV44,0)))</f>
        <v>0</v>
      </c>
      <c r="GX44" s="20"/>
      <c r="GY44" s="68"/>
      <c r="GZ44" s="16"/>
      <c r="HA44" s="16">
        <v>40</v>
      </c>
      <c r="HB44" s="18"/>
      <c r="HC44" s="18"/>
      <c r="HD44" s="18"/>
      <c r="HE44" s="19">
        <f>IF(ISBLANK(HB44),0,IF(ISERROR(VLOOKUP(HB44,Menu!$A$3:$L$5000,10,FALSE)),0,IF(HC44="M",VLOOKUP(HB44,Menu!$A$3:$L$57,10,FALSE)*HD44,VLOOKUP(HB44,Menu!$A$3:$L$57,12,FALSE)*HD44)))</f>
        <v>0</v>
      </c>
      <c r="HF44" s="19">
        <f>-IF(ISBLANK(HG44),0,IF(ISERROR(VLOOKUP(HG44,MaKhuyenMai!$B$4:$H$5001,7,FALSE)),0,IF(AND(VLOOKUP(HG44,MaKhuyenMai!$B$4:$K$5001,8,FALSE)&lt;=$F$24,VLOOKUP(HG44,MaKhuyenMai!$B$4:$L$18,3,FALSE)="x",VLOOKUP(HG44,MaKhuyenMai!$B$4:$L$18,11,FALSE)="x"),VLOOKUP(HG44,MaKhuyenMai!$B$4:$H$5001,7,FALSE)*HE44,0)))</f>
        <v>0</v>
      </c>
      <c r="HG44" s="20"/>
      <c r="HH44" s="68"/>
      <c r="HI44" s="16"/>
      <c r="HJ44" s="16">
        <v>40</v>
      </c>
      <c r="HK44" s="18"/>
      <c r="HL44" s="18"/>
      <c r="HM44" s="18"/>
      <c r="HN44" s="19">
        <f>IF(ISBLANK(HK44),0,IF(ISERROR(VLOOKUP(HK44,Menu!$A$3:$L$5000,10,FALSE)),0,IF(HL44="M",VLOOKUP(HK44,Menu!$A$3:$L$57,10,FALSE)*HM44,VLOOKUP(HK44,Menu!$A$3:$L$57,12,FALSE)*HM44)))</f>
        <v>0</v>
      </c>
      <c r="HO44" s="19">
        <f>-IF(ISBLANK(HP44),0,IF(ISERROR(VLOOKUP(HP44,MaKhuyenMai!$B$4:$H$5001,7,FALSE)),0,IF(AND(VLOOKUP(HP44,MaKhuyenMai!$B$4:$K$5001,8,FALSE)&lt;=$F$24,VLOOKUP(HP44,MaKhuyenMai!$B$4:$L$18,3,FALSE)="x",VLOOKUP(HP44,MaKhuyenMai!$B$4:$L$18,11,FALSE)="x"),VLOOKUP(HP44,MaKhuyenMai!$B$4:$H$5001,7,FALSE)*HN44,0)))</f>
        <v>0</v>
      </c>
      <c r="HP44" s="20"/>
      <c r="HQ44" s="68"/>
      <c r="HR44" s="16"/>
      <c r="HS44" s="16">
        <v>40</v>
      </c>
      <c r="HT44" s="18"/>
      <c r="HU44" s="18"/>
      <c r="HV44" s="18"/>
      <c r="HW44" s="19">
        <f>IF(ISBLANK(HT44),0,IF(ISERROR(VLOOKUP(HT44,Menu!$A$3:$L$5000,10,FALSE)),0,IF(HU44="M",VLOOKUP(HT44,Menu!$A$3:$L$57,10,FALSE)*HV44,VLOOKUP(HT44,Menu!$A$3:$L$57,12,FALSE)*HV44)))</f>
        <v>0</v>
      </c>
      <c r="HX44" s="19">
        <f>-IF(ISBLANK(HY44),0,IF(ISERROR(VLOOKUP(HY44,MaKhuyenMai!$B$4:$H$5001,7,FALSE)),0,IF(AND(VLOOKUP(HY44,MaKhuyenMai!$B$4:$K$5001,8,FALSE)&lt;=$F$24,VLOOKUP(HY44,MaKhuyenMai!$B$4:$L$18,3,FALSE)="x",VLOOKUP(HY44,MaKhuyenMai!$B$4:$L$18,11,FALSE)="x"),VLOOKUP(HY44,MaKhuyenMai!$B$4:$H$5001,7,FALSE)*HW44,0)))</f>
        <v>0</v>
      </c>
      <c r="HY44" s="20"/>
      <c r="HZ44" s="68"/>
      <c r="IA44" s="16"/>
      <c r="IB44" s="16">
        <v>40</v>
      </c>
      <c r="IC44" s="18"/>
      <c r="ID44" s="18"/>
      <c r="IE44" s="18"/>
      <c r="IF44" s="19">
        <f>IF(ISBLANK(IC44),0,IF(ISERROR(VLOOKUP(IC44,Menu!$A$3:$L$5000,10,FALSE)),0,IF(ID44="M",VLOOKUP(IC44,Menu!$A$3:$L$57,10,FALSE)*IE44,VLOOKUP(IC44,Menu!$A$3:$L$57,12,FALSE)*IE44)))</f>
        <v>0</v>
      </c>
      <c r="IG44" s="19">
        <f>-IF(ISBLANK(IH44),0,IF(ISERROR(VLOOKUP(IH44,MaKhuyenMai!$B$4:$H$5001,7,FALSE)),0,IF(AND(VLOOKUP(IH44,MaKhuyenMai!$B$4:$K$5001,8,FALSE)&lt;=$F$24,VLOOKUP(IH44,MaKhuyenMai!$B$4:$L$18,3,FALSE)="x",VLOOKUP(IH44,MaKhuyenMai!$B$4:$L$18,11,FALSE)="x"),VLOOKUP(IH44,MaKhuyenMai!$B$4:$H$5001,7,FALSE)*IF44,0)))</f>
        <v>0</v>
      </c>
      <c r="IH44" s="20"/>
      <c r="II44" s="68"/>
      <c r="IJ44" s="16"/>
      <c r="IK44" s="16">
        <v>40</v>
      </c>
      <c r="IL44" s="18"/>
      <c r="IM44" s="18"/>
      <c r="IN44" s="18"/>
      <c r="IO44" s="19">
        <f>IF(ISBLANK(IL44),0,IF(ISERROR(VLOOKUP(IL44,Menu!$A$3:$L$5000,10,FALSE)),0,IF(IM44="M",VLOOKUP(IL44,Menu!$A$3:$L$57,10,FALSE)*IN44,VLOOKUP(IL44,Menu!$A$3:$L$57,12,FALSE)*IN44)))</f>
        <v>0</v>
      </c>
      <c r="IP44" s="19">
        <f>-IF(ISBLANK(IQ44),0,IF(ISERROR(VLOOKUP(IQ44,MaKhuyenMai!$B$4:$H$5001,7,FALSE)),0,IF(AND(VLOOKUP(IQ44,MaKhuyenMai!$B$4:$K$5001,8,FALSE)&lt;=$F$24,VLOOKUP(IQ44,MaKhuyenMai!$B$4:$L$18,3,FALSE)="x",VLOOKUP(IQ44,MaKhuyenMai!$B$4:$L$18,11,FALSE)="x"),VLOOKUP(IQ44,MaKhuyenMai!$B$4:$H$5001,7,FALSE)*IO44,0)))</f>
        <v>0</v>
      </c>
      <c r="IQ44" s="20"/>
      <c r="IR44" s="68"/>
      <c r="IS44" s="16"/>
      <c r="IT44" s="16">
        <v>40</v>
      </c>
      <c r="IU44" s="18"/>
      <c r="IV44" s="18"/>
    </row>
    <row r="45" spans="1:256">
      <c r="A45" s="16"/>
      <c r="B45" s="16"/>
      <c r="C45" s="23" t="s">
        <v>203</v>
      </c>
      <c r="D45" s="69" t="s">
        <v>15</v>
      </c>
      <c r="E45" s="69"/>
      <c r="F45" s="69"/>
      <c r="G45" s="69"/>
      <c r="H45" s="24" t="s">
        <v>204</v>
      </c>
      <c r="I45" s="28">
        <f>-IF(ISBLANK(D45),0,IF(ISERROR(VLOOKUP(D45,MaKhuyenMai!$B$4:$H$5001,7,FALSE)),0,IF(AND(VLOOKUP(D45,MaKhuyenMai!$B$4:$K$5001,8,FALSE)&lt;=H46,VLOOKUP(D45,MaKhuyenMai!$B$4:$L$18,3,FALSE)="x",VLOOKUP(D45,MaKhuyenMai!$B$4:$L$18,10,FALSE)&gt;=(VLOOKUP(D45,MaKhuyenMai!$B$4:$L$18,7,FALSE)*H46)),VLOOKUP(D45,MaKhuyenMai!$B$4:$L$18,7,FALSE)*H46,VLOOKUP(D45,MaKhuyenMai!$B$4:$L$18,10,FALSE))))</f>
        <v>-50000</v>
      </c>
      <c r="J45" s="16"/>
      <c r="K45" s="16"/>
      <c r="L45" s="23" t="s">
        <v>203</v>
      </c>
      <c r="M45" s="69" t="s">
        <v>15</v>
      </c>
      <c r="N45" s="69"/>
      <c r="O45" s="69"/>
      <c r="P45" s="69"/>
      <c r="Q45" s="24" t="s">
        <v>204</v>
      </c>
      <c r="R45" s="28">
        <f>-IF(ISBLANK(M45),0,IF(ISERROR(VLOOKUP(M45,MaKhuyenMai!$B$4:$H$5001,7,FALSE)),0,IF(AND(VLOOKUP(M45,MaKhuyenMai!$B$4:$K$5001,8,FALSE)&lt;=Q46,VLOOKUP(M45,MaKhuyenMai!$B$4:$L$18,3,FALSE)="x",VLOOKUP(M45,MaKhuyenMai!$B$4:$L$18,10,FALSE)&gt;=(VLOOKUP(M45,MaKhuyenMai!$B$4:$L$18,7,FALSE)*Q46)),VLOOKUP(M45,MaKhuyenMai!$B$4:$L$18,7,FALSE)*Q46,VLOOKUP(M45,MaKhuyenMai!$B$4:$L$18,10,FALSE))))</f>
        <v>-50000</v>
      </c>
      <c r="S45" s="16"/>
      <c r="T45" s="16"/>
      <c r="U45" s="23" t="s">
        <v>203</v>
      </c>
      <c r="V45" s="69" t="s">
        <v>15</v>
      </c>
      <c r="W45" s="69"/>
      <c r="X45" s="69"/>
      <c r="Y45" s="69"/>
      <c r="Z45" s="24" t="s">
        <v>204</v>
      </c>
      <c r="AA45" s="28">
        <f>-IF(ISBLANK(V45),0,IF(ISERROR(VLOOKUP(V45,MaKhuyenMai!$B$4:$H$5001,7,FALSE)),0,IF(AND(VLOOKUP(V45,MaKhuyenMai!$B$4:$K$5001,8,FALSE)&lt;=Z46,VLOOKUP(V45,MaKhuyenMai!$B$4:$L$18,3,FALSE)="x",VLOOKUP(V45,MaKhuyenMai!$B$4:$L$18,10,FALSE)&gt;=(VLOOKUP(V45,MaKhuyenMai!$B$4:$L$18,7,FALSE)*Z46)),VLOOKUP(V45,MaKhuyenMai!$B$4:$L$18,7,FALSE)*Z46,VLOOKUP(V45,MaKhuyenMai!$B$4:$L$18,10,FALSE))))</f>
        <v>-50000</v>
      </c>
      <c r="AC45" s="16"/>
      <c r="AD45" s="23" t="s">
        <v>203</v>
      </c>
      <c r="AE45" s="69" t="s">
        <v>15</v>
      </c>
      <c r="AF45" s="69"/>
      <c r="AG45" s="69"/>
      <c r="AH45" s="69"/>
      <c r="AI45" s="24" t="s">
        <v>204</v>
      </c>
      <c r="AJ45" s="28">
        <f>-IF(ISBLANK(AE45),0,IF(ISERROR(VLOOKUP(AE45,MaKhuyenMai!$B$4:$H$5001,7,FALSE)),0,IF(AND(VLOOKUP(AE45,MaKhuyenMai!$B$4:$K$5001,8,FALSE)&lt;=AI46,VLOOKUP(AE45,MaKhuyenMai!$B$4:$L$18,3,FALSE)="x",VLOOKUP(AE45,MaKhuyenMai!$B$4:$L$18,10,FALSE)&gt;=(VLOOKUP(AE45,MaKhuyenMai!$B$4:$L$18,7,FALSE)*AI46)),VLOOKUP(AE45,MaKhuyenMai!$B$4:$L$18,7,FALSE)*AI46,VLOOKUP(AE45,MaKhuyenMai!$B$4:$L$18,10,FALSE))))</f>
        <v>-50000</v>
      </c>
      <c r="AK45" s="16"/>
      <c r="AL45" s="16"/>
      <c r="AM45" s="23" t="s">
        <v>203</v>
      </c>
      <c r="AN45" s="69" t="s">
        <v>15</v>
      </c>
      <c r="AO45" s="69"/>
      <c r="AP45" s="69"/>
      <c r="AQ45" s="69"/>
      <c r="AR45" s="24" t="s">
        <v>204</v>
      </c>
      <c r="AS45" s="28">
        <f>-IF(ISBLANK(AN45),0,IF(ISERROR(VLOOKUP(AN45,MaKhuyenMai!$B$4:$H$5001,7,FALSE)),0,IF(AND(VLOOKUP(AN45,MaKhuyenMai!$B$4:$K$5001,8,FALSE)&lt;=AR46,VLOOKUP(AN45,MaKhuyenMai!$B$4:$L$18,3,FALSE)="x",VLOOKUP(AN45,MaKhuyenMai!$B$4:$L$18,10,FALSE)&gt;=(VLOOKUP(AN45,MaKhuyenMai!$B$4:$L$18,7,FALSE)*AR46)),VLOOKUP(AN45,MaKhuyenMai!$B$4:$L$18,7,FALSE)*AR46,VLOOKUP(AN45,MaKhuyenMai!$B$4:$L$18,10,FALSE))))</f>
        <v>-50000</v>
      </c>
      <c r="AT45" s="16"/>
      <c r="AU45" s="16"/>
      <c r="AV45" s="23" t="s">
        <v>203</v>
      </c>
      <c r="AW45" s="69" t="s">
        <v>15</v>
      </c>
      <c r="AX45" s="69"/>
      <c r="AY45" s="69"/>
      <c r="AZ45" s="69"/>
      <c r="BA45" s="24" t="s">
        <v>204</v>
      </c>
      <c r="BB45" s="28">
        <f>-IF(ISBLANK(AW45),0,IF(ISERROR(VLOOKUP(AW45,MaKhuyenMai!$B$4:$H$5001,7,FALSE)),0,IF(AND(VLOOKUP(AW45,MaKhuyenMai!$B$4:$K$5001,8,FALSE)&lt;=BA46,VLOOKUP(AW45,MaKhuyenMai!$B$4:$L$18,3,FALSE)="x",VLOOKUP(AW45,MaKhuyenMai!$B$4:$L$18,10,FALSE)&gt;=(VLOOKUP(AW45,MaKhuyenMai!$B$4:$L$18,7,FALSE)*BA46)),VLOOKUP(AW45,MaKhuyenMai!$B$4:$L$18,7,FALSE)*BA46,VLOOKUP(AW45,MaKhuyenMai!$B$4:$L$18,10,FALSE))))</f>
        <v>-50000</v>
      </c>
      <c r="BC45" s="16"/>
      <c r="BD45" s="16"/>
      <c r="BE45" s="23" t="s">
        <v>203</v>
      </c>
      <c r="BF45" s="69" t="s">
        <v>15</v>
      </c>
      <c r="BG45" s="69"/>
      <c r="BH45" s="69"/>
      <c r="BI45" s="69"/>
      <c r="BJ45" s="24" t="s">
        <v>204</v>
      </c>
      <c r="BK45" s="28">
        <f>-IF(ISBLANK(BF45),0,IF(ISERROR(VLOOKUP(BF45,MaKhuyenMai!$B$4:$H$5001,7,FALSE)),0,IF(AND(VLOOKUP(BF45,MaKhuyenMai!$B$4:$K$5001,8,FALSE)&lt;=BJ46,VLOOKUP(BF45,MaKhuyenMai!$B$4:$L$18,3,FALSE)="x",VLOOKUP(BF45,MaKhuyenMai!$B$4:$L$18,10,FALSE)&gt;=(VLOOKUP(BF45,MaKhuyenMai!$B$4:$L$18,7,FALSE)*BJ46)),VLOOKUP(BF45,MaKhuyenMai!$B$4:$L$18,7,FALSE)*BJ46,VLOOKUP(BF45,MaKhuyenMai!$B$4:$L$18,10,FALSE))))</f>
        <v>-50000</v>
      </c>
      <c r="BL45" s="16"/>
      <c r="BM45" s="16"/>
      <c r="BN45" s="23" t="s">
        <v>203</v>
      </c>
      <c r="BO45" s="69" t="s">
        <v>15</v>
      </c>
      <c r="BP45" s="69"/>
      <c r="BQ45" s="69"/>
      <c r="BR45" s="69"/>
      <c r="BS45" s="24" t="s">
        <v>204</v>
      </c>
      <c r="BT45" s="28">
        <f>-IF(ISBLANK(BO45),0,IF(ISERROR(VLOOKUP(BO45,MaKhuyenMai!$B$4:$H$5001,7,FALSE)),0,IF(AND(VLOOKUP(BO45,MaKhuyenMai!$B$4:$K$5001,8,FALSE)&lt;=BS46,VLOOKUP(BO45,MaKhuyenMai!$B$4:$L$18,3,FALSE)="x",VLOOKUP(BO45,MaKhuyenMai!$B$4:$L$18,10,FALSE)&gt;=(VLOOKUP(BO45,MaKhuyenMai!$B$4:$L$18,7,FALSE)*BS46)),VLOOKUP(BO45,MaKhuyenMai!$B$4:$L$18,7,FALSE)*BS46,VLOOKUP(BO45,MaKhuyenMai!$B$4:$L$18,10,FALSE))))</f>
        <v>-50000</v>
      </c>
      <c r="BU45" s="16"/>
      <c r="BV45" s="16"/>
      <c r="BW45" s="23" t="s">
        <v>203</v>
      </c>
      <c r="BX45" s="69" t="s">
        <v>15</v>
      </c>
      <c r="BY45" s="69"/>
      <c r="BZ45" s="69"/>
      <c r="CA45" s="69"/>
      <c r="CB45" s="24" t="s">
        <v>204</v>
      </c>
      <c r="CC45" s="28">
        <f>-IF(ISBLANK(BX45),0,IF(ISERROR(VLOOKUP(BX45,MaKhuyenMai!$B$4:$H$5001,7,FALSE)),0,IF(AND(VLOOKUP(BX45,MaKhuyenMai!$B$4:$K$5001,8,FALSE)&lt;=CB46,VLOOKUP(BX45,MaKhuyenMai!$B$4:$L$18,3,FALSE)="x",VLOOKUP(BX45,MaKhuyenMai!$B$4:$L$18,10,FALSE)&gt;=(VLOOKUP(BX45,MaKhuyenMai!$B$4:$L$18,7,FALSE)*CB46)),VLOOKUP(BX45,MaKhuyenMai!$B$4:$L$18,7,FALSE)*CB46,VLOOKUP(BX45,MaKhuyenMai!$B$4:$L$18,10,FALSE))))</f>
        <v>-50000</v>
      </c>
      <c r="CD45" s="16"/>
      <c r="CE45" s="16"/>
      <c r="CF45" s="23" t="s">
        <v>203</v>
      </c>
      <c r="CG45" s="69" t="s">
        <v>15</v>
      </c>
      <c r="CH45" s="69"/>
      <c r="CI45" s="69"/>
      <c r="CJ45" s="69"/>
      <c r="CK45" s="24" t="s">
        <v>204</v>
      </c>
      <c r="CL45" s="28">
        <f>-IF(ISBLANK(CG45),0,IF(ISERROR(VLOOKUP(CG45,MaKhuyenMai!$B$4:$H$5001,7,FALSE)),0,IF(AND(VLOOKUP(CG45,MaKhuyenMai!$B$4:$K$5001,8,FALSE)&lt;=CK46,VLOOKUP(CG45,MaKhuyenMai!$B$4:$L$18,3,FALSE)="x",VLOOKUP(CG45,MaKhuyenMai!$B$4:$L$18,10,FALSE)&gt;=(VLOOKUP(CG45,MaKhuyenMai!$B$4:$L$18,7,FALSE)*CK46)),VLOOKUP(CG45,MaKhuyenMai!$B$4:$L$18,7,FALSE)*CK46,VLOOKUP(CG45,MaKhuyenMai!$B$4:$L$18,10,FALSE))))</f>
        <v>-50000</v>
      </c>
      <c r="CM45" s="16"/>
      <c r="CN45" s="16"/>
      <c r="CO45" s="23" t="s">
        <v>203</v>
      </c>
      <c r="CP45" s="69" t="s">
        <v>15</v>
      </c>
      <c r="CQ45" s="69"/>
      <c r="CR45" s="69"/>
      <c r="CS45" s="69"/>
      <c r="CT45" s="24" t="s">
        <v>204</v>
      </c>
      <c r="CU45" s="28">
        <f>-IF(ISBLANK(CP45),0,IF(ISERROR(VLOOKUP(CP45,MaKhuyenMai!$B$4:$H$5001,7,FALSE)),0,IF(AND(VLOOKUP(CP45,MaKhuyenMai!$B$4:$K$5001,8,FALSE)&lt;=CT46,VLOOKUP(CP45,MaKhuyenMai!$B$4:$L$18,3,FALSE)="x",VLOOKUP(CP45,MaKhuyenMai!$B$4:$L$18,10,FALSE)&gt;=(VLOOKUP(CP45,MaKhuyenMai!$B$4:$L$18,7,FALSE)*CT46)),VLOOKUP(CP45,MaKhuyenMai!$B$4:$L$18,7,FALSE)*CT46,VLOOKUP(CP45,MaKhuyenMai!$B$4:$L$18,10,FALSE))))</f>
        <v>-50000</v>
      </c>
      <c r="CV45" s="16"/>
      <c r="CW45" s="16"/>
      <c r="CX45" s="23" t="s">
        <v>203</v>
      </c>
      <c r="CY45" s="69" t="s">
        <v>15</v>
      </c>
      <c r="CZ45" s="69"/>
      <c r="DA45" s="69"/>
      <c r="DB45" s="69"/>
      <c r="DC45" s="24" t="s">
        <v>204</v>
      </c>
      <c r="DD45" s="28">
        <f>-IF(ISBLANK(CY45),0,IF(ISERROR(VLOOKUP(CY45,MaKhuyenMai!$B$4:$H$5001,7,FALSE)),0,IF(AND(VLOOKUP(CY45,MaKhuyenMai!$B$4:$K$5001,8,FALSE)&lt;=DC46,VLOOKUP(CY45,MaKhuyenMai!$B$4:$L$18,3,FALSE)="x",VLOOKUP(CY45,MaKhuyenMai!$B$4:$L$18,10,FALSE)&gt;=(VLOOKUP(CY45,MaKhuyenMai!$B$4:$L$18,7,FALSE)*DC46)),VLOOKUP(CY45,MaKhuyenMai!$B$4:$L$18,7,FALSE)*DC46,VLOOKUP(CY45,MaKhuyenMai!$B$4:$L$18,10,FALSE))))</f>
        <v>-50000</v>
      </c>
      <c r="DE45" s="16"/>
      <c r="DF45" s="16"/>
      <c r="DG45" s="23" t="s">
        <v>203</v>
      </c>
      <c r="DH45" s="69" t="s">
        <v>15</v>
      </c>
      <c r="DI45" s="69"/>
      <c r="DJ45" s="69"/>
      <c r="DK45" s="69"/>
      <c r="DL45" s="24" t="s">
        <v>204</v>
      </c>
      <c r="DM45" s="28">
        <f>-IF(ISBLANK(DH45),0,IF(ISERROR(VLOOKUP(DH45,MaKhuyenMai!$B$4:$H$5001,7,FALSE)),0,IF(AND(VLOOKUP(DH45,MaKhuyenMai!$B$4:$K$5001,8,FALSE)&lt;=DL46,VLOOKUP(DH45,MaKhuyenMai!$B$4:$L$18,3,FALSE)="x",VLOOKUP(DH45,MaKhuyenMai!$B$4:$L$18,10,FALSE)&gt;=(VLOOKUP(DH45,MaKhuyenMai!$B$4:$L$18,7,FALSE)*DL46)),VLOOKUP(DH45,MaKhuyenMai!$B$4:$L$18,7,FALSE)*DL46,VLOOKUP(DH45,MaKhuyenMai!$B$4:$L$18,10,FALSE))))</f>
        <v>-50000</v>
      </c>
      <c r="DN45" s="16"/>
      <c r="DO45" s="16"/>
      <c r="DP45" s="23" t="s">
        <v>203</v>
      </c>
      <c r="DQ45" s="69" t="s">
        <v>15</v>
      </c>
      <c r="DR45" s="69"/>
      <c r="DS45" s="69"/>
      <c r="DT45" s="69"/>
      <c r="DU45" s="24" t="s">
        <v>204</v>
      </c>
      <c r="DV45" s="28">
        <f>-IF(ISBLANK(DQ45),0,IF(ISERROR(VLOOKUP(DQ45,MaKhuyenMai!$B$4:$H$5001,7,FALSE)),0,IF(AND(VLOOKUP(DQ45,MaKhuyenMai!$B$4:$K$5001,8,FALSE)&lt;=DU46,VLOOKUP(DQ45,MaKhuyenMai!$B$4:$L$18,3,FALSE)="x",VLOOKUP(DQ45,MaKhuyenMai!$B$4:$L$18,10,FALSE)&gt;=(VLOOKUP(DQ45,MaKhuyenMai!$B$4:$L$18,7,FALSE)*DU46)),VLOOKUP(DQ45,MaKhuyenMai!$B$4:$L$18,7,FALSE)*DU46,VLOOKUP(DQ45,MaKhuyenMai!$B$4:$L$18,10,FALSE))))</f>
        <v>-50000</v>
      </c>
      <c r="DW45" s="16"/>
      <c r="DX45" s="16"/>
      <c r="DY45" s="23" t="s">
        <v>203</v>
      </c>
      <c r="DZ45" s="69" t="s">
        <v>15</v>
      </c>
      <c r="EA45" s="69"/>
      <c r="EB45" s="69"/>
      <c r="EC45" s="69"/>
      <c r="ED45" s="24" t="s">
        <v>204</v>
      </c>
      <c r="EE45" s="28">
        <f>-IF(ISBLANK(DZ45),0,IF(ISERROR(VLOOKUP(DZ45,MaKhuyenMai!$B$4:$H$5001,7,FALSE)),0,IF(AND(VLOOKUP(DZ45,MaKhuyenMai!$B$4:$K$5001,8,FALSE)&lt;=ED46,VLOOKUP(DZ45,MaKhuyenMai!$B$4:$L$18,3,FALSE)="x",VLOOKUP(DZ45,MaKhuyenMai!$B$4:$L$18,10,FALSE)&gt;=(VLOOKUP(DZ45,MaKhuyenMai!$B$4:$L$18,7,FALSE)*ED46)),VLOOKUP(DZ45,MaKhuyenMai!$B$4:$L$18,7,FALSE)*ED46,VLOOKUP(DZ45,MaKhuyenMai!$B$4:$L$18,10,FALSE))))</f>
        <v>-50000</v>
      </c>
      <c r="EF45" s="16"/>
      <c r="EG45" s="16"/>
      <c r="EH45" s="23" t="s">
        <v>203</v>
      </c>
      <c r="EI45" s="69" t="s">
        <v>15</v>
      </c>
      <c r="EJ45" s="69"/>
      <c r="EK45" s="69"/>
      <c r="EL45" s="69"/>
      <c r="EM45" s="24" t="s">
        <v>204</v>
      </c>
      <c r="EN45" s="28">
        <f>-IF(ISBLANK(EI45),0,IF(ISERROR(VLOOKUP(EI45,MaKhuyenMai!$B$4:$H$5001,7,FALSE)),0,IF(AND(VLOOKUP(EI45,MaKhuyenMai!$B$4:$K$5001,8,FALSE)&lt;=EM46,VLOOKUP(EI45,MaKhuyenMai!$B$4:$L$18,3,FALSE)="x",VLOOKUP(EI45,MaKhuyenMai!$B$4:$L$18,10,FALSE)&gt;=(VLOOKUP(EI45,MaKhuyenMai!$B$4:$L$18,7,FALSE)*EM46)),VLOOKUP(EI45,MaKhuyenMai!$B$4:$L$18,7,FALSE)*EM46,VLOOKUP(EI45,MaKhuyenMai!$B$4:$L$18,10,FALSE))))</f>
        <v>-50000</v>
      </c>
      <c r="EO45" s="16"/>
      <c r="EP45" s="16"/>
      <c r="EQ45" s="23" t="s">
        <v>203</v>
      </c>
      <c r="ER45" s="69" t="s">
        <v>15</v>
      </c>
      <c r="ES45" s="69"/>
      <c r="ET45" s="69"/>
      <c r="EU45" s="69"/>
      <c r="EV45" s="24" t="s">
        <v>204</v>
      </c>
      <c r="EW45" s="28">
        <f>-IF(ISBLANK(ER45),0,IF(ISERROR(VLOOKUP(ER45,MaKhuyenMai!$B$4:$H$5001,7,FALSE)),0,IF(AND(VLOOKUP(ER45,MaKhuyenMai!$B$4:$K$5001,8,FALSE)&lt;=EV46,VLOOKUP(ER45,MaKhuyenMai!$B$4:$L$18,3,FALSE)="x",VLOOKUP(ER45,MaKhuyenMai!$B$4:$L$18,10,FALSE)&gt;=(VLOOKUP(ER45,MaKhuyenMai!$B$4:$L$18,7,FALSE)*EV46)),VLOOKUP(ER45,MaKhuyenMai!$B$4:$L$18,7,FALSE)*EV46,VLOOKUP(ER45,MaKhuyenMai!$B$4:$L$18,10,FALSE))))</f>
        <v>-50000</v>
      </c>
      <c r="EX45" s="16"/>
      <c r="EY45" s="16"/>
      <c r="EZ45" s="23" t="s">
        <v>203</v>
      </c>
      <c r="FA45" s="69" t="s">
        <v>15</v>
      </c>
      <c r="FB45" s="69"/>
      <c r="FC45" s="69"/>
      <c r="FD45" s="69"/>
      <c r="FE45" s="24" t="s">
        <v>204</v>
      </c>
      <c r="FF45" s="28">
        <f>-IF(ISBLANK(FA45),0,IF(ISERROR(VLOOKUP(FA45,MaKhuyenMai!$B$4:$H$5001,7,FALSE)),0,IF(AND(VLOOKUP(FA45,MaKhuyenMai!$B$4:$K$5001,8,FALSE)&lt;=FE46,VLOOKUP(FA45,MaKhuyenMai!$B$4:$L$18,3,FALSE)="x",VLOOKUP(FA45,MaKhuyenMai!$B$4:$L$18,10,FALSE)&gt;=(VLOOKUP(FA45,MaKhuyenMai!$B$4:$L$18,7,FALSE)*FE46)),VLOOKUP(FA45,MaKhuyenMai!$B$4:$L$18,7,FALSE)*FE46,VLOOKUP(FA45,MaKhuyenMai!$B$4:$L$18,10,FALSE))))</f>
        <v>-50000</v>
      </c>
      <c r="FG45" s="3"/>
      <c r="FH45" s="16"/>
      <c r="FI45" s="23" t="s">
        <v>203</v>
      </c>
      <c r="FJ45" s="69" t="s">
        <v>15</v>
      </c>
      <c r="FK45" s="69"/>
      <c r="FL45" s="69"/>
      <c r="FM45" s="69"/>
      <c r="FN45" s="24" t="s">
        <v>204</v>
      </c>
      <c r="FO45" s="28">
        <f>-IF(ISBLANK(FJ45),0,IF(ISERROR(VLOOKUP(FJ45,MaKhuyenMai!$B$4:$H$5001,7,FALSE)),0,IF(AND(VLOOKUP(FJ45,MaKhuyenMai!$B$4:$K$5001,8,FALSE)&lt;=FN46,VLOOKUP(FJ45,MaKhuyenMai!$B$4:$L$18,3,FALSE)="x",VLOOKUP(FJ45,MaKhuyenMai!$B$4:$L$18,10,FALSE)&gt;=(VLOOKUP(FJ45,MaKhuyenMai!$B$4:$L$18,7,FALSE)*FN46)),VLOOKUP(FJ45,MaKhuyenMai!$B$4:$L$18,7,FALSE)*FN46,VLOOKUP(FJ45,MaKhuyenMai!$B$4:$L$18,10,FALSE))))</f>
        <v>-50000</v>
      </c>
      <c r="FP45" s="16"/>
      <c r="FQ45" s="16"/>
      <c r="FR45" s="23" t="s">
        <v>203</v>
      </c>
      <c r="FS45" s="69" t="s">
        <v>15</v>
      </c>
      <c r="FT45" s="69"/>
      <c r="FU45" s="69"/>
      <c r="FV45" s="69"/>
      <c r="FW45" s="24" t="s">
        <v>204</v>
      </c>
      <c r="FX45" s="28">
        <f>-IF(ISBLANK(FS45),0,IF(ISERROR(VLOOKUP(FS45,MaKhuyenMai!$B$4:$H$5001,7,FALSE)),0,IF(AND(VLOOKUP(FS45,MaKhuyenMai!$B$4:$K$5001,8,FALSE)&lt;=FW46,VLOOKUP(FS45,MaKhuyenMai!$B$4:$L$18,3,FALSE)="x",VLOOKUP(FS45,MaKhuyenMai!$B$4:$L$18,10,FALSE)&gt;=(VLOOKUP(FS45,MaKhuyenMai!$B$4:$L$18,7,FALSE)*FW46)),VLOOKUP(FS45,MaKhuyenMai!$B$4:$L$18,7,FALSE)*FW46,VLOOKUP(FS45,MaKhuyenMai!$B$4:$L$18,10,FALSE))))</f>
        <v>-50000</v>
      </c>
      <c r="FY45" s="16"/>
      <c r="FZ45" s="16"/>
      <c r="GA45" s="23" t="s">
        <v>203</v>
      </c>
      <c r="GB45" s="69" t="s">
        <v>15</v>
      </c>
      <c r="GC45" s="69"/>
      <c r="GD45" s="69"/>
      <c r="GE45" s="69"/>
      <c r="GF45" s="24" t="s">
        <v>204</v>
      </c>
      <c r="GG45" s="28">
        <f>-IF(ISBLANK(GB45),0,IF(ISERROR(VLOOKUP(GB45,MaKhuyenMai!$B$4:$H$5001,7,FALSE)),0,IF(AND(VLOOKUP(GB45,MaKhuyenMai!$B$4:$K$5001,8,FALSE)&lt;=GF46,VLOOKUP(GB45,MaKhuyenMai!$B$4:$L$18,3,FALSE)="x",VLOOKUP(GB45,MaKhuyenMai!$B$4:$L$18,10,FALSE)&gt;=(VLOOKUP(GB45,MaKhuyenMai!$B$4:$L$18,7,FALSE)*GF46)),VLOOKUP(GB45,MaKhuyenMai!$B$4:$L$18,7,FALSE)*GF46,VLOOKUP(GB45,MaKhuyenMai!$B$4:$L$18,10,FALSE))))</f>
        <v>-50000</v>
      </c>
      <c r="GH45" s="16"/>
      <c r="GI45" s="16"/>
      <c r="GJ45" s="23" t="s">
        <v>203</v>
      </c>
      <c r="GK45" s="69" t="s">
        <v>15</v>
      </c>
      <c r="GL45" s="69"/>
      <c r="GM45" s="69"/>
      <c r="GN45" s="69"/>
      <c r="GO45" s="24" t="s">
        <v>204</v>
      </c>
      <c r="GP45" s="28">
        <f>-IF(ISBLANK(GK45),0,IF(ISERROR(VLOOKUP(GK45,MaKhuyenMai!$B$4:$H$5001,7,FALSE)),0,IF(AND(VLOOKUP(GK45,MaKhuyenMai!$B$4:$K$5001,8,FALSE)&lt;=GO46,VLOOKUP(GK45,MaKhuyenMai!$B$4:$L$18,3,FALSE)="x",VLOOKUP(GK45,MaKhuyenMai!$B$4:$L$18,10,FALSE)&gt;=(VLOOKUP(GK45,MaKhuyenMai!$B$4:$L$18,7,FALSE)*GO46)),VLOOKUP(GK45,MaKhuyenMai!$B$4:$L$18,7,FALSE)*GO46,VLOOKUP(GK45,MaKhuyenMai!$B$4:$L$18,10,FALSE))))</f>
        <v>-50000</v>
      </c>
      <c r="GQ45" s="16"/>
      <c r="GR45" s="16"/>
      <c r="GS45" s="23" t="s">
        <v>203</v>
      </c>
      <c r="GT45" s="69" t="s">
        <v>15</v>
      </c>
      <c r="GU45" s="69"/>
      <c r="GV45" s="69"/>
      <c r="GW45" s="69"/>
      <c r="GX45" s="24" t="s">
        <v>204</v>
      </c>
      <c r="GY45" s="28">
        <f>-IF(ISBLANK(GT45),0,IF(ISERROR(VLOOKUP(GT45,MaKhuyenMai!$B$4:$H$5001,7,FALSE)),0,IF(AND(VLOOKUP(GT45,MaKhuyenMai!$B$4:$K$5001,8,FALSE)&lt;=GX46,VLOOKUP(GT45,MaKhuyenMai!$B$4:$L$18,3,FALSE)="x",VLOOKUP(GT45,MaKhuyenMai!$B$4:$L$18,10,FALSE)&gt;=(VLOOKUP(GT45,MaKhuyenMai!$B$4:$L$18,7,FALSE)*GX46)),VLOOKUP(GT45,MaKhuyenMai!$B$4:$L$18,7,FALSE)*GX46,VLOOKUP(GT45,MaKhuyenMai!$B$4:$L$18,10,FALSE))))</f>
        <v>-50000</v>
      </c>
      <c r="GZ45" s="16"/>
      <c r="HA45" s="16"/>
      <c r="HB45" s="23" t="s">
        <v>203</v>
      </c>
      <c r="HC45" s="69" t="s">
        <v>15</v>
      </c>
      <c r="HD45" s="69"/>
      <c r="HE45" s="69"/>
      <c r="HF45" s="69"/>
      <c r="HG45" s="24" t="s">
        <v>204</v>
      </c>
      <c r="HH45" s="28">
        <f>-IF(ISBLANK(HC45),0,IF(ISERROR(VLOOKUP(HC45,MaKhuyenMai!$B$4:$H$5001,7,FALSE)),0,IF(AND(VLOOKUP(HC45,MaKhuyenMai!$B$4:$K$5001,8,FALSE)&lt;=HG46,VLOOKUP(HC45,MaKhuyenMai!$B$4:$L$18,3,FALSE)="x",VLOOKUP(HC45,MaKhuyenMai!$B$4:$L$18,10,FALSE)&gt;=(VLOOKUP(HC45,MaKhuyenMai!$B$4:$L$18,7,FALSE)*HG46)),VLOOKUP(HC45,MaKhuyenMai!$B$4:$L$18,7,FALSE)*HG46,VLOOKUP(HC45,MaKhuyenMai!$B$4:$L$18,10,FALSE))))</f>
        <v>-50000</v>
      </c>
      <c r="HI45" s="16"/>
      <c r="HJ45" s="16"/>
      <c r="HK45" s="23" t="s">
        <v>203</v>
      </c>
      <c r="HL45" s="69" t="s">
        <v>15</v>
      </c>
      <c r="HM45" s="69"/>
      <c r="HN45" s="69"/>
      <c r="HO45" s="69"/>
      <c r="HP45" s="24" t="s">
        <v>204</v>
      </c>
      <c r="HQ45" s="28">
        <f>-IF(ISBLANK(HL45),0,IF(ISERROR(VLOOKUP(HL45,MaKhuyenMai!$B$4:$H$5001,7,FALSE)),0,IF(AND(VLOOKUP(HL45,MaKhuyenMai!$B$4:$K$5001,8,FALSE)&lt;=HP46,VLOOKUP(HL45,MaKhuyenMai!$B$4:$L$18,3,FALSE)="x",VLOOKUP(HL45,MaKhuyenMai!$B$4:$L$18,10,FALSE)&gt;=(VLOOKUP(HL45,MaKhuyenMai!$B$4:$L$18,7,FALSE)*HP46)),VLOOKUP(HL45,MaKhuyenMai!$B$4:$L$18,7,FALSE)*HP46,VLOOKUP(HL45,MaKhuyenMai!$B$4:$L$18,10,FALSE))))</f>
        <v>-50000</v>
      </c>
      <c r="HR45" s="16"/>
      <c r="HS45" s="16"/>
      <c r="HT45" s="23" t="s">
        <v>203</v>
      </c>
      <c r="HU45" s="69" t="s">
        <v>15</v>
      </c>
      <c r="HV45" s="69"/>
      <c r="HW45" s="69"/>
      <c r="HX45" s="69"/>
      <c r="HY45" s="24" t="s">
        <v>204</v>
      </c>
      <c r="HZ45" s="28">
        <f>-IF(ISBLANK(HU45),0,IF(ISERROR(VLOOKUP(HU45,MaKhuyenMai!$B$4:$H$5001,7,FALSE)),0,IF(AND(VLOOKUP(HU45,MaKhuyenMai!$B$4:$K$5001,8,FALSE)&lt;=HY46,VLOOKUP(HU45,MaKhuyenMai!$B$4:$L$18,3,FALSE)="x",VLOOKUP(HU45,MaKhuyenMai!$B$4:$L$18,10,FALSE)&gt;=(VLOOKUP(HU45,MaKhuyenMai!$B$4:$L$18,7,FALSE)*HY46)),VLOOKUP(HU45,MaKhuyenMai!$B$4:$L$18,7,FALSE)*HY46,VLOOKUP(HU45,MaKhuyenMai!$B$4:$L$18,10,FALSE))))</f>
        <v>-50000</v>
      </c>
      <c r="IA45" s="16"/>
      <c r="IB45" s="16"/>
      <c r="IC45" s="23" t="s">
        <v>203</v>
      </c>
      <c r="ID45" s="69" t="s">
        <v>15</v>
      </c>
      <c r="IE45" s="69"/>
      <c r="IF45" s="69"/>
      <c r="IG45" s="69"/>
      <c r="IH45" s="24" t="s">
        <v>204</v>
      </c>
      <c r="II45" s="28">
        <f>-IF(ISBLANK(ID45),0,IF(ISERROR(VLOOKUP(ID45,MaKhuyenMai!$B$4:$H$5001,7,FALSE)),0,IF(AND(VLOOKUP(ID45,MaKhuyenMai!$B$4:$K$5001,8,FALSE)&lt;=IH46,VLOOKUP(ID45,MaKhuyenMai!$B$4:$L$18,3,FALSE)="x",VLOOKUP(ID45,MaKhuyenMai!$B$4:$L$18,10,FALSE)&gt;=(VLOOKUP(ID45,MaKhuyenMai!$B$4:$L$18,7,FALSE)*IH46)),VLOOKUP(ID45,MaKhuyenMai!$B$4:$L$18,7,FALSE)*IH46,VLOOKUP(ID45,MaKhuyenMai!$B$4:$L$18,10,FALSE))))</f>
        <v>-50000</v>
      </c>
      <c r="IJ45" s="16"/>
      <c r="IK45" s="16"/>
      <c r="IL45" s="23" t="s">
        <v>203</v>
      </c>
      <c r="IM45" s="69" t="s">
        <v>15</v>
      </c>
      <c r="IN45" s="69"/>
      <c r="IO45" s="69"/>
      <c r="IP45" s="69"/>
      <c r="IQ45" s="24" t="s">
        <v>204</v>
      </c>
      <c r="IR45" s="28">
        <f>-IF(ISBLANK(IM45),0,IF(ISERROR(VLOOKUP(IM45,MaKhuyenMai!$B$4:$H$5001,7,FALSE)),0,IF(AND(VLOOKUP(IM45,MaKhuyenMai!$B$4:$K$5001,8,FALSE)&lt;=IQ46,VLOOKUP(IM45,MaKhuyenMai!$B$4:$L$18,3,FALSE)="x",VLOOKUP(IM45,MaKhuyenMai!$B$4:$L$18,10,FALSE)&gt;=(VLOOKUP(IM45,MaKhuyenMai!$B$4:$L$18,7,FALSE)*IQ46)),VLOOKUP(IM45,MaKhuyenMai!$B$4:$L$18,7,FALSE)*IQ46,VLOOKUP(IM45,MaKhuyenMai!$B$4:$L$18,10,FALSE))))</f>
        <v>-50000</v>
      </c>
      <c r="IS45" s="16"/>
      <c r="IT45" s="16"/>
      <c r="IU45" s="23" t="s">
        <v>203</v>
      </c>
      <c r="IV45" s="69" t="s">
        <v>15</v>
      </c>
    </row>
    <row r="46" spans="1:256">
      <c r="A46" s="16"/>
      <c r="B46" s="16"/>
      <c r="C46" s="25" t="s">
        <v>205</v>
      </c>
      <c r="D46" s="25"/>
      <c r="E46" s="25"/>
      <c r="F46" s="25"/>
      <c r="G46" s="26">
        <f>SUM(F25:F44)</f>
        <v>180000</v>
      </c>
      <c r="H46" s="27">
        <f>G46+SUM(G25:G44)</f>
        <v>169000</v>
      </c>
      <c r="I46" s="29">
        <f>H46+I45</f>
        <v>119000</v>
      </c>
      <c r="J46" s="16"/>
      <c r="K46" s="16"/>
      <c r="L46" s="25" t="s">
        <v>205</v>
      </c>
      <c r="M46" s="25"/>
      <c r="N46" s="25"/>
      <c r="O46" s="25"/>
      <c r="P46" s="26">
        <f>SUM(O25:O44)</f>
        <v>302000</v>
      </c>
      <c r="Q46" s="27">
        <f>P46+SUM(P25:P44)</f>
        <v>288400</v>
      </c>
      <c r="R46" s="29">
        <f>Q46+R45</f>
        <v>238400</v>
      </c>
      <c r="S46" s="16"/>
      <c r="T46" s="16"/>
      <c r="U46" s="25" t="s">
        <v>205</v>
      </c>
      <c r="V46" s="25"/>
      <c r="W46" s="25"/>
      <c r="X46" s="25"/>
      <c r="Y46" s="26">
        <f>SUM(X25:X44)</f>
        <v>296000</v>
      </c>
      <c r="Z46" s="27">
        <f>Y46+SUM(Y25:Y44)</f>
        <v>286600</v>
      </c>
      <c r="AA46" s="29">
        <f>Z46+AA45</f>
        <v>236600</v>
      </c>
      <c r="AC46" s="16"/>
      <c r="AD46" s="25" t="s">
        <v>205</v>
      </c>
      <c r="AE46" s="25"/>
      <c r="AF46" s="25"/>
      <c r="AG46" s="25"/>
      <c r="AH46" s="26">
        <f>SUM(AG25:AG44)</f>
        <v>296000</v>
      </c>
      <c r="AI46" s="27">
        <f>AH46+SUM(AH25:AH44)</f>
        <v>286600</v>
      </c>
      <c r="AJ46" s="29">
        <f>AI46+AJ45</f>
        <v>236600</v>
      </c>
      <c r="AK46" s="16"/>
      <c r="AL46" s="16"/>
      <c r="AM46" s="25" t="s">
        <v>205</v>
      </c>
      <c r="AN46" s="25"/>
      <c r="AO46" s="25"/>
      <c r="AP46" s="25"/>
      <c r="AQ46" s="26">
        <f>SUM(AP25:AP44)</f>
        <v>160000</v>
      </c>
      <c r="AR46" s="27">
        <f>AQ46+SUM(AQ25:AQ44)</f>
        <v>155500</v>
      </c>
      <c r="AS46" s="29">
        <f>AR46+AS45</f>
        <v>105500</v>
      </c>
      <c r="AT46" s="16"/>
      <c r="AU46" s="16"/>
      <c r="AV46" s="25" t="s">
        <v>205</v>
      </c>
      <c r="AW46" s="25"/>
      <c r="AX46" s="25"/>
      <c r="AY46" s="25"/>
      <c r="AZ46" s="26">
        <f>SUM(AY25:AY44)</f>
        <v>296000</v>
      </c>
      <c r="BA46" s="27">
        <f>AZ46+SUM(AZ25:AZ44)</f>
        <v>286600</v>
      </c>
      <c r="BB46" s="29">
        <f>BA46+BB45</f>
        <v>236600</v>
      </c>
      <c r="BC46" s="16"/>
      <c r="BD46" s="16"/>
      <c r="BE46" s="25" t="s">
        <v>205</v>
      </c>
      <c r="BF46" s="25"/>
      <c r="BG46" s="25"/>
      <c r="BH46" s="25"/>
      <c r="BI46" s="26">
        <f>SUM(BH25:BH44)</f>
        <v>298000</v>
      </c>
      <c r="BJ46" s="27">
        <f>BI46+SUM(BI25:BI44)</f>
        <v>290400</v>
      </c>
      <c r="BK46" s="29">
        <f>BJ46+BK45</f>
        <v>240400</v>
      </c>
      <c r="BL46" s="16"/>
      <c r="BM46" s="16"/>
      <c r="BN46" s="25" t="s">
        <v>205</v>
      </c>
      <c r="BO46" s="25"/>
      <c r="BP46" s="25"/>
      <c r="BQ46" s="25"/>
      <c r="BR46" s="26">
        <f>SUM(BQ25:BQ44)</f>
        <v>296000</v>
      </c>
      <c r="BS46" s="27">
        <f>BR46+SUM(BR25:BR44)</f>
        <v>286600</v>
      </c>
      <c r="BT46" s="29">
        <f>BS46+BT45</f>
        <v>236600</v>
      </c>
      <c r="BU46" s="16"/>
      <c r="BV46" s="16"/>
      <c r="BW46" s="25" t="s">
        <v>205</v>
      </c>
      <c r="BX46" s="25"/>
      <c r="BY46" s="25"/>
      <c r="BZ46" s="25"/>
      <c r="CA46" s="26">
        <f>SUM(BZ25:BZ44)</f>
        <v>279000</v>
      </c>
      <c r="CB46" s="27">
        <f>CA46+SUM(CA25:CA44)</f>
        <v>271300</v>
      </c>
      <c r="CC46" s="29">
        <f>CB46+CC45</f>
        <v>221300</v>
      </c>
      <c r="CD46" s="16"/>
      <c r="CE46" s="16"/>
      <c r="CF46" s="25" t="s">
        <v>205</v>
      </c>
      <c r="CG46" s="25"/>
      <c r="CH46" s="25"/>
      <c r="CI46" s="25"/>
      <c r="CJ46" s="26">
        <f>SUM(CI25:CI44)</f>
        <v>296000</v>
      </c>
      <c r="CK46" s="27">
        <f>CJ46+SUM(CJ25:CJ44)</f>
        <v>286600</v>
      </c>
      <c r="CL46" s="29">
        <f>CK46+CL45</f>
        <v>236600</v>
      </c>
      <c r="CM46" s="16"/>
      <c r="CN46" s="16"/>
      <c r="CO46" s="25" t="s">
        <v>205</v>
      </c>
      <c r="CP46" s="25"/>
      <c r="CQ46" s="25"/>
      <c r="CR46" s="25"/>
      <c r="CS46" s="26">
        <f>SUM(CR25:CR44)</f>
        <v>362000</v>
      </c>
      <c r="CT46" s="27">
        <f>CS46+SUM(CS25:CS44)</f>
        <v>352600</v>
      </c>
      <c r="CU46" s="29">
        <f>CT46+CU45</f>
        <v>302600</v>
      </c>
      <c r="CV46" s="16"/>
      <c r="CW46" s="16"/>
      <c r="CX46" s="25" t="s">
        <v>205</v>
      </c>
      <c r="CY46" s="25"/>
      <c r="CZ46" s="25"/>
      <c r="DA46" s="25"/>
      <c r="DB46" s="26">
        <f>SUM(DA25:DA44)</f>
        <v>296000</v>
      </c>
      <c r="DC46" s="27">
        <f>DB46+SUM(DB25:DB44)</f>
        <v>286600</v>
      </c>
      <c r="DD46" s="29">
        <f>DC46+DD45</f>
        <v>236600</v>
      </c>
      <c r="DE46" s="16"/>
      <c r="DF46" s="16"/>
      <c r="DG46" s="25" t="s">
        <v>205</v>
      </c>
      <c r="DH46" s="25"/>
      <c r="DI46" s="25"/>
      <c r="DJ46" s="25"/>
      <c r="DK46" s="26">
        <f>SUM(DJ25:DJ44)</f>
        <v>355000</v>
      </c>
      <c r="DL46" s="27">
        <f>DK46+SUM(DK25:DK44)</f>
        <v>345600</v>
      </c>
      <c r="DM46" s="29">
        <f>DL46+DM45</f>
        <v>295600</v>
      </c>
      <c r="DN46" s="16"/>
      <c r="DO46" s="16"/>
      <c r="DP46" s="25" t="s">
        <v>205</v>
      </c>
      <c r="DQ46" s="25"/>
      <c r="DR46" s="25"/>
      <c r="DS46" s="25"/>
      <c r="DT46" s="26">
        <f>SUM(DS25:DS44)</f>
        <v>296000</v>
      </c>
      <c r="DU46" s="27">
        <f>DT46+SUM(DT25:DT44)</f>
        <v>286600</v>
      </c>
      <c r="DV46" s="29">
        <f>DU46+DV45</f>
        <v>236600</v>
      </c>
      <c r="DW46" s="16"/>
      <c r="DX46" s="16"/>
      <c r="DY46" s="25" t="s">
        <v>205</v>
      </c>
      <c r="DZ46" s="25"/>
      <c r="EA46" s="25"/>
      <c r="EB46" s="25"/>
      <c r="EC46" s="26">
        <f>SUM(EB25:EB44)</f>
        <v>296000</v>
      </c>
      <c r="ED46" s="27">
        <f>EC46+SUM(EC25:EC44)</f>
        <v>286600</v>
      </c>
      <c r="EE46" s="29">
        <f>ED46+EE45</f>
        <v>236600</v>
      </c>
      <c r="EF46" s="16"/>
      <c r="EG46" s="16"/>
      <c r="EH46" s="25" t="s">
        <v>205</v>
      </c>
      <c r="EI46" s="25"/>
      <c r="EJ46" s="25"/>
      <c r="EK46" s="25"/>
      <c r="EL46" s="26">
        <f>SUM(EK25:EK44)</f>
        <v>180000</v>
      </c>
      <c r="EM46" s="27">
        <f>EL46+SUM(EL25:EL44)</f>
        <v>173500</v>
      </c>
      <c r="EN46" s="29">
        <f>EM46+EN45</f>
        <v>123500</v>
      </c>
      <c r="EO46" s="16"/>
      <c r="EP46" s="16"/>
      <c r="EQ46" s="25" t="s">
        <v>205</v>
      </c>
      <c r="ER46" s="25"/>
      <c r="ES46" s="25"/>
      <c r="ET46" s="25"/>
      <c r="EU46" s="26">
        <f>SUM(ET25:ET44)</f>
        <v>302000</v>
      </c>
      <c r="EV46" s="27">
        <f>EU46+SUM(EU25:EU44)</f>
        <v>288400</v>
      </c>
      <c r="EW46" s="29">
        <f>EV46+EW45</f>
        <v>238400</v>
      </c>
      <c r="EX46" s="16"/>
      <c r="EY46" s="16"/>
      <c r="EZ46" s="25" t="s">
        <v>205</v>
      </c>
      <c r="FA46" s="25"/>
      <c r="FB46" s="25"/>
      <c r="FC46" s="25"/>
      <c r="FD46" s="26">
        <f>SUM(FC25:FC44)</f>
        <v>296000</v>
      </c>
      <c r="FE46" s="27">
        <f>FD46+SUM(FD25:FD44)</f>
        <v>291500</v>
      </c>
      <c r="FF46" s="29">
        <f>FE46+FF45</f>
        <v>241500</v>
      </c>
      <c r="FG46" s="3"/>
      <c r="FH46" s="16"/>
      <c r="FI46" s="25" t="s">
        <v>205</v>
      </c>
      <c r="FJ46" s="25"/>
      <c r="FK46" s="25"/>
      <c r="FL46" s="25"/>
      <c r="FM46" s="26">
        <f>SUM(FL25:FL44)</f>
        <v>269000</v>
      </c>
      <c r="FN46" s="27">
        <f>FM46+SUM(FM25:FM44)</f>
        <v>260500</v>
      </c>
      <c r="FO46" s="29">
        <f>FN46+FO45</f>
        <v>210500</v>
      </c>
      <c r="FP46" s="16"/>
      <c r="FQ46" s="16"/>
      <c r="FR46" s="25" t="s">
        <v>205</v>
      </c>
      <c r="FS46" s="25"/>
      <c r="FT46" s="25"/>
      <c r="FU46" s="25"/>
      <c r="FV46" s="26">
        <f>SUM(FU25:FU44)</f>
        <v>296000</v>
      </c>
      <c r="FW46" s="27">
        <f>FV46+SUM(FV25:FV44)</f>
        <v>291500</v>
      </c>
      <c r="FX46" s="29">
        <f>FW46+FX45</f>
        <v>241500</v>
      </c>
      <c r="FY46" s="16"/>
      <c r="FZ46" s="16"/>
      <c r="GA46" s="25" t="s">
        <v>205</v>
      </c>
      <c r="GB46" s="25"/>
      <c r="GC46" s="25"/>
      <c r="GD46" s="25"/>
      <c r="GE46" s="26">
        <f>SUM(GD25:GD44)</f>
        <v>362000</v>
      </c>
      <c r="GF46" s="27">
        <f>GE46+SUM(GE25:GE44)</f>
        <v>330700</v>
      </c>
      <c r="GG46" s="29">
        <f>GF46+GG45</f>
        <v>280700</v>
      </c>
      <c r="GH46" s="16"/>
      <c r="GI46" s="16"/>
      <c r="GJ46" s="25" t="s">
        <v>205</v>
      </c>
      <c r="GK46" s="25"/>
      <c r="GL46" s="25"/>
      <c r="GM46" s="25"/>
      <c r="GN46" s="26">
        <f>SUM(GM25:GM44)</f>
        <v>296000</v>
      </c>
      <c r="GO46" s="27">
        <f>GN46+SUM(GN25:GN44)</f>
        <v>286600</v>
      </c>
      <c r="GP46" s="29">
        <f>GO46+GP45</f>
        <v>236600</v>
      </c>
      <c r="GQ46" s="16"/>
      <c r="GR46" s="16"/>
      <c r="GS46" s="25" t="s">
        <v>205</v>
      </c>
      <c r="GT46" s="25"/>
      <c r="GU46" s="25"/>
      <c r="GV46" s="25"/>
      <c r="GW46" s="26">
        <f>SUM(GV25:GV44)</f>
        <v>296000</v>
      </c>
      <c r="GX46" s="27">
        <f>GW46+SUM(GW25:GW44)</f>
        <v>286600</v>
      </c>
      <c r="GY46" s="29">
        <f>GX46+GY45</f>
        <v>236600</v>
      </c>
      <c r="GZ46" s="16"/>
      <c r="HA46" s="16"/>
      <c r="HB46" s="25" t="s">
        <v>205</v>
      </c>
      <c r="HC46" s="25"/>
      <c r="HD46" s="25"/>
      <c r="HE46" s="25"/>
      <c r="HF46" s="26">
        <f>SUM(HE25:HE44)</f>
        <v>296000</v>
      </c>
      <c r="HG46" s="27">
        <f>HF46+SUM(HF25:HF44)</f>
        <v>286600</v>
      </c>
      <c r="HH46" s="29">
        <f>HG46+HH45</f>
        <v>236600</v>
      </c>
      <c r="HI46" s="16"/>
      <c r="HJ46" s="16"/>
      <c r="HK46" s="25" t="s">
        <v>205</v>
      </c>
      <c r="HL46" s="25"/>
      <c r="HM46" s="25"/>
      <c r="HN46" s="25"/>
      <c r="HO46" s="26">
        <f>SUM(HN25:HN44)</f>
        <v>296000</v>
      </c>
      <c r="HP46" s="27">
        <f>HO46+SUM(HO25:HO44)</f>
        <v>286600</v>
      </c>
      <c r="HQ46" s="29">
        <f>HP46+HQ45</f>
        <v>236600</v>
      </c>
      <c r="HR46" s="16"/>
      <c r="HS46" s="16"/>
      <c r="HT46" s="25" t="s">
        <v>205</v>
      </c>
      <c r="HU46" s="25"/>
      <c r="HV46" s="25"/>
      <c r="HW46" s="25"/>
      <c r="HX46" s="26">
        <f>SUM(HW25:HW44)</f>
        <v>298000</v>
      </c>
      <c r="HY46" s="27">
        <f>HX46+SUM(HX25:HX44)</f>
        <v>290400</v>
      </c>
      <c r="HZ46" s="29">
        <f>HY46+HZ45</f>
        <v>240400</v>
      </c>
      <c r="IA46" s="16"/>
      <c r="IB46" s="16"/>
      <c r="IC46" s="25" t="s">
        <v>205</v>
      </c>
      <c r="ID46" s="25"/>
      <c r="IE46" s="25"/>
      <c r="IF46" s="25"/>
      <c r="IG46" s="26">
        <f>SUM(IF25:IF44)</f>
        <v>152000</v>
      </c>
      <c r="IH46" s="27">
        <f>IG46+SUM(IG25:IG44)</f>
        <v>148700</v>
      </c>
      <c r="II46" s="29">
        <f>IH46+II45</f>
        <v>98700</v>
      </c>
      <c r="IJ46" s="16"/>
      <c r="IK46" s="16"/>
      <c r="IL46" s="25" t="s">
        <v>205</v>
      </c>
      <c r="IM46" s="25"/>
      <c r="IN46" s="25"/>
      <c r="IO46" s="25"/>
      <c r="IP46" s="26">
        <f>SUM(IO25:IO44)</f>
        <v>229000</v>
      </c>
      <c r="IQ46" s="27">
        <f>IP46+SUM(IP25:IP44)</f>
        <v>224500</v>
      </c>
      <c r="IR46" s="29">
        <f>IQ46+IR45</f>
        <v>174500</v>
      </c>
      <c r="IS46" s="16"/>
      <c r="IT46" s="16"/>
      <c r="IU46" s="25" t="s">
        <v>205</v>
      </c>
      <c r="IV46" s="25"/>
    </row>
    <row r="47" spans="1:256">
      <c r="A47" s="63" t="s">
        <v>207</v>
      </c>
      <c r="B47" s="17">
        <v>41</v>
      </c>
      <c r="C47" s="18" t="s">
        <v>60</v>
      </c>
      <c r="D47" s="18" t="s">
        <v>200</v>
      </c>
      <c r="E47" s="18">
        <v>1</v>
      </c>
      <c r="F47" s="19">
        <f>IF(ISBLANK(C47),0,IF(ISERROR(VLOOKUP(C47,Menu!$A$3:$L$5000,10,FALSE)),0,IF(D47="M",VLOOKUP(C47,Menu!$A$3:$L$57,10,FALSE)*E47,VLOOKUP(C47,Menu!$A$3:$L$57,12,FALSE)*E47)))</f>
        <v>35000</v>
      </c>
      <c r="G47" s="19">
        <f>-IF(ISBLANK(H47),0,IF(ISERROR(VLOOKUP(H47,MaKhuyenMai!$B$4:$H$5001,7,FALSE)),0,IF(AND(VLOOKUP(H47,MaKhuyenMai!$B$4:$K$5001,8,FALSE)&lt;=$F$24,VLOOKUP(H47,MaKhuyenMai!$B$4:$L$18,3,FALSE)="x",VLOOKUP(H47,MaKhuyenMai!$B$4:$L$18,11,FALSE)="x"),VLOOKUP(H47,MaKhuyenMai!$B$4:$H$5001,7,FALSE)*F47,0)))</f>
        <v>0</v>
      </c>
      <c r="H47" s="20"/>
      <c r="I47" s="70">
        <v>4</v>
      </c>
      <c r="J47" s="63" t="s">
        <v>207</v>
      </c>
      <c r="K47" s="17">
        <v>41</v>
      </c>
      <c r="L47" s="18" t="s">
        <v>67</v>
      </c>
      <c r="M47" s="18" t="s">
        <v>200</v>
      </c>
      <c r="N47" s="18">
        <v>2</v>
      </c>
      <c r="O47" s="19">
        <f>IF(ISBLANK(L47),0,IF(ISERROR(VLOOKUP(L47,Menu!$A$3:$L$5000,10,FALSE)),0,IF(M47="M",VLOOKUP(L47,Menu!$A$3:$L$57,10,FALSE)*N47,VLOOKUP(L47,Menu!$A$3:$L$57,12,FALSE)*N47)))</f>
        <v>76000</v>
      </c>
      <c r="P47" s="19">
        <f>-IF(ISBLANK(#REF!),0,IF(ISERROR(VLOOKUP(#REF!,MaKhuyenMai!$B$4:$H$5001,7,FALSE)),0,IF(AND(VLOOKUP(#REF!,MaKhuyenMai!$B$4:$K$5001,8,FALSE)&lt;=$F$24,VLOOKUP(#REF!,MaKhuyenMai!$B$4:$L$18,3,FALSE)="x",VLOOKUP(#REF!,MaKhuyenMai!$B$4:$L$18,11,FALSE)="x"),VLOOKUP(#REF!,MaKhuyenMai!$B$4:$H$5001,7,FALSE)*O47,0)))</f>
        <v>0</v>
      </c>
      <c r="Q47" s="20" t="s">
        <v>18</v>
      </c>
      <c r="R47" s="68">
        <v>3</v>
      </c>
      <c r="S47" s="63" t="s">
        <v>207</v>
      </c>
      <c r="T47" s="17">
        <v>1</v>
      </c>
      <c r="U47" s="18" t="s">
        <v>54</v>
      </c>
      <c r="V47" s="18" t="s">
        <v>200</v>
      </c>
      <c r="W47" s="18">
        <v>2</v>
      </c>
      <c r="X47" s="19">
        <f>IF(ISBLANK(U47),0,IF(ISERROR(VLOOKUP(U47,Menu!$A$3:$L$5000,10,FALSE)),0,IF(V47="M",VLOOKUP(U47,Menu!$A$3:$L$57,10,FALSE)*W47,VLOOKUP(U47,Menu!$A$3:$L$57,12,FALSE)*W47)))</f>
        <v>70000</v>
      </c>
      <c r="Y47" s="19">
        <f>-IF(ISBLANK(Z47),0,IF(ISERROR(VLOOKUP(Z47,MaKhuyenMai!$B$4:$H$5001,7,FALSE)),0,IF(AND(VLOOKUP(Z47,MaKhuyenMai!$B$4:$K$5001,8,FALSE)&lt;=$F$24,VLOOKUP(Z47,MaKhuyenMai!$B$4:$L$18,3,FALSE)="x",VLOOKUP(Z47,MaKhuyenMai!$B$4:$L$18,11,FALSE)="x"),VLOOKUP(Z47,MaKhuyenMai!$B$4:$H$5001,7,FALSE)*X47,0)))</f>
        <v>0</v>
      </c>
      <c r="Z47" s="20"/>
      <c r="AA47" s="68">
        <v>3</v>
      </c>
      <c r="AK47" s="63" t="s">
        <v>207</v>
      </c>
      <c r="AL47" s="17">
        <v>41</v>
      </c>
      <c r="AM47" s="21" t="s">
        <v>82</v>
      </c>
      <c r="AN47" s="21" t="s">
        <v>200</v>
      </c>
      <c r="AO47" s="21">
        <v>1</v>
      </c>
      <c r="AP47" s="19">
        <f>IF(ISBLANK(AM47),0,IF(ISERROR(VLOOKUP(AM47,Menu!$A$3:$L$5000,10,FALSE)),0,IF(AN47="M",VLOOKUP(AM47,Menu!$A$3:$L$57,10,FALSE)*AO47,VLOOKUP(AM47,Menu!$A$3:$L$57,12,FALSE)*AO47)))</f>
        <v>18000</v>
      </c>
      <c r="AQ47" s="19">
        <f>-IF(ISBLANK(AR47),0,IF(ISERROR(VLOOKUP(AR47,MaKhuyenMai!$B$4:$H$5001,7,FALSE)),0,IF(AND(VLOOKUP(AR47,MaKhuyenMai!$B$4:$K$5001,8,FALSE)&lt;=$F$24,VLOOKUP(AR47,MaKhuyenMai!$B$4:$L$18,3,FALSE)="x",VLOOKUP(AR47,MaKhuyenMai!$B$4:$L$18,11,FALSE)="x"),VLOOKUP(AR47,MaKhuyenMai!$B$4:$H$5001,7,FALSE)*AP47,0)))</f>
        <v>-1800</v>
      </c>
      <c r="AR47" s="20" t="s">
        <v>18</v>
      </c>
      <c r="AS47" s="68">
        <v>2</v>
      </c>
      <c r="AT47" s="63" t="s">
        <v>207</v>
      </c>
      <c r="AU47" s="17">
        <v>41</v>
      </c>
      <c r="AV47" s="21" t="s">
        <v>82</v>
      </c>
      <c r="AW47" s="21" t="s">
        <v>200</v>
      </c>
      <c r="AX47" s="21">
        <v>1</v>
      </c>
      <c r="AY47" s="19">
        <f>IF(ISBLANK(AV47),0,IF(ISERROR(VLOOKUP(AV47,Menu!$A$3:$L$5000,10,FALSE)),0,IF(AW47="M",VLOOKUP(AV47,Menu!$A$3:$L$57,10,FALSE)*AX47,VLOOKUP(AV47,Menu!$A$3:$L$57,12,FALSE)*AX47)))</f>
        <v>18000</v>
      </c>
      <c r="AZ47" s="19">
        <f>-IF(ISBLANK(BA47),0,IF(ISERROR(VLOOKUP(BA47,MaKhuyenMai!$B$4:$H$5001,7,FALSE)),0,IF(AND(VLOOKUP(BA47,MaKhuyenMai!$B$4:$K$5001,8,FALSE)&lt;=$F$24,VLOOKUP(BA47,MaKhuyenMai!$B$4:$L$18,3,FALSE)="x",VLOOKUP(BA47,MaKhuyenMai!$B$4:$L$18,11,FALSE)="x"),VLOOKUP(BA47,MaKhuyenMai!$B$4:$H$5001,7,FALSE)*AY47,0)))</f>
        <v>-1800</v>
      </c>
      <c r="BA47" s="20" t="s">
        <v>18</v>
      </c>
      <c r="BB47" s="68">
        <v>2</v>
      </c>
      <c r="BC47" s="64" t="s">
        <v>207</v>
      </c>
      <c r="BD47" s="17">
        <v>41</v>
      </c>
      <c r="BE47" s="18" t="s">
        <v>185</v>
      </c>
      <c r="BF47" s="18" t="s">
        <v>201</v>
      </c>
      <c r="BG47" s="18">
        <v>1</v>
      </c>
      <c r="BH47" s="19">
        <f>IF(ISBLANK(BE47),0,IF(ISERROR(VLOOKUP(BE47,Menu!$A$3:$L$5000,10,FALSE)),0,IF(BF47="M",VLOOKUP(BE47,Menu!$A$3:$L$57,10,FALSE)*BG47,VLOOKUP(BE47,Menu!$A$3:$L$57,12,FALSE)*BG47)))</f>
        <v>0</v>
      </c>
      <c r="BI47" s="19">
        <f>-IF(ISBLANK(BJ47),0,IF(ISERROR(VLOOKUP(BJ47,MaKhuyenMai!$B$4:$H$5001,7,FALSE)),0,IF(AND(VLOOKUP(BJ47,MaKhuyenMai!$B$4:$K$5001,8,FALSE)&lt;=$F$24,VLOOKUP(BJ47,MaKhuyenMai!$B$4:$L$18,3,FALSE)="x",VLOOKUP(BJ47,MaKhuyenMai!$B$4:$L$18,11,FALSE)="x"),VLOOKUP(BJ47,MaKhuyenMai!$B$4:$H$5001,7,FALSE)*BH47,0)))</f>
        <v>0</v>
      </c>
      <c r="BJ47" s="20" t="s">
        <v>18</v>
      </c>
      <c r="BK47" s="71">
        <v>3</v>
      </c>
      <c r="DW47" s="16">
        <v>3</v>
      </c>
      <c r="DX47" s="17">
        <v>41</v>
      </c>
      <c r="DY47" s="18" t="s">
        <v>98</v>
      </c>
      <c r="DZ47" s="18" t="s">
        <v>200</v>
      </c>
      <c r="EA47" s="18">
        <v>1</v>
      </c>
      <c r="EB47" s="19">
        <f>IF(ISBLANK(DY47),0,IF(ISERROR(VLOOKUP(DY47,Menu!$A$3:$L$5000,10,FALSE)),0,IF(DZ47="M",VLOOKUP(DY47,Menu!$A$3:$L$57,10,FALSE)*EA47,VLOOKUP(DY47,Menu!$A$3:$L$57,12,FALSE)*EA47)))</f>
        <v>15000</v>
      </c>
      <c r="EC47" s="19">
        <f>-IF(ISBLANK(ED47),0,IF(ISERROR(VLOOKUP(ED47,MaKhuyenMai!$B$4:$H$5001,7,FALSE)),0,IF(AND(VLOOKUP(ED47,MaKhuyenMai!$B$4:$K$5001,8,FALSE)&lt;=$F$24,VLOOKUP(ED47,MaKhuyenMai!$B$4:$L$18,3,FALSE)="x",VLOOKUP(ED47,MaKhuyenMai!$B$4:$L$18,11,FALSE)="x"),VLOOKUP(ED47,MaKhuyenMai!$B$4:$H$5001,7,FALSE)*EB47,0)))</f>
        <v>-1500</v>
      </c>
      <c r="ED47" s="20" t="s">
        <v>18</v>
      </c>
      <c r="EE47" s="68">
        <v>2</v>
      </c>
      <c r="EF47" s="63" t="s">
        <v>207</v>
      </c>
      <c r="EG47" s="17">
        <v>41</v>
      </c>
      <c r="EH47" s="18" t="s">
        <v>60</v>
      </c>
      <c r="EI47" s="18" t="s">
        <v>200</v>
      </c>
      <c r="EJ47" s="18">
        <v>1</v>
      </c>
      <c r="EK47" s="19">
        <f>IF(ISBLANK(EH47),0,IF(ISERROR(VLOOKUP(EH47,Menu!$A$3:$L$5000,10,FALSE)),0,IF(EI47="M",VLOOKUP(EH47,Menu!$A$3:$L$57,10,FALSE)*EJ47,VLOOKUP(EH47,Menu!$A$3:$L$57,12,FALSE)*EJ47)))</f>
        <v>35000</v>
      </c>
      <c r="EL47" s="19">
        <f>-IF(ISBLANK(EM47),0,IF(ISERROR(VLOOKUP(EM47,MaKhuyenMai!$B$4:$H$5001,7,FALSE)),0,IF(AND(VLOOKUP(EM47,MaKhuyenMai!$B$4:$K$5001,8,FALSE)&lt;=$F$24,VLOOKUP(EM47,MaKhuyenMai!$B$4:$L$18,3,FALSE)="x",VLOOKUP(EM47,MaKhuyenMai!$B$4:$L$18,11,FALSE)="x"),VLOOKUP(EM47,MaKhuyenMai!$B$4:$H$5001,7,FALSE)*EK47,0)))</f>
        <v>0</v>
      </c>
      <c r="EM47" s="20"/>
      <c r="EN47" s="70">
        <v>4</v>
      </c>
      <c r="EO47" s="63" t="s">
        <v>207</v>
      </c>
      <c r="EP47" s="17">
        <v>1</v>
      </c>
      <c r="EQ47" s="18" t="s">
        <v>67</v>
      </c>
      <c r="ER47" s="18" t="s">
        <v>200</v>
      </c>
      <c r="ES47" s="18">
        <v>2</v>
      </c>
      <c r="ET47" s="19">
        <f>IF(ISBLANK(EQ47),0,IF(ISERROR(VLOOKUP(EQ47,Menu!$A$3:$L$5000,10,FALSE)),0,IF(ER47="M",VLOOKUP(EQ47,Menu!$A$3:$L$57,10,FALSE)*ES47,VLOOKUP(EQ47,Menu!$A$3:$L$57,12,FALSE)*ES47)))</f>
        <v>76000</v>
      </c>
      <c r="EU47" s="19">
        <f>-IF(ISBLANK(#REF!),0,IF(ISERROR(VLOOKUP(#REF!,MaKhuyenMai!$B$4:$H$5001,7,FALSE)),0,IF(AND(VLOOKUP(#REF!,MaKhuyenMai!$B$4:$K$5001,8,FALSE)&lt;=$F$24,VLOOKUP(#REF!,MaKhuyenMai!$B$4:$L$18,3,FALSE)="x",VLOOKUP(#REF!,MaKhuyenMai!$B$4:$L$18,11,FALSE)="x"),VLOOKUP(#REF!,MaKhuyenMai!$B$4:$H$5001,7,FALSE)*ET47,0)))</f>
        <v>0</v>
      </c>
      <c r="EV47" s="20" t="s">
        <v>18</v>
      </c>
      <c r="EW47" s="68">
        <v>3</v>
      </c>
      <c r="EX47" s="63" t="s">
        <v>207</v>
      </c>
      <c r="EY47" s="17">
        <v>1</v>
      </c>
      <c r="EZ47" s="18" t="s">
        <v>57</v>
      </c>
      <c r="FA47" s="18" t="s">
        <v>200</v>
      </c>
      <c r="FB47" s="18">
        <v>2</v>
      </c>
      <c r="FC47" s="19">
        <f>IF(ISBLANK(EZ47),0,IF(ISERROR(VLOOKUP(EZ47,Menu!$A$3:$L$5000,10,FALSE)),0,IF(FA47="M",VLOOKUP(EZ47,Menu!$A$3:$L$57,10,FALSE)*FB47,VLOOKUP(EZ47,Menu!$A$3:$L$57,12,FALSE)*FB47)))</f>
        <v>70000</v>
      </c>
      <c r="FD47" s="19">
        <f>-IF(ISBLANK(FE47),0,IF(ISERROR(VLOOKUP(FE47,MaKhuyenMai!$B$4:$H$5001,7,FALSE)),0,IF(AND(VLOOKUP(FE47,MaKhuyenMai!$B$4:$K$5001,8,FALSE)&lt;=$F$24,VLOOKUP(FE47,MaKhuyenMai!$B$4:$L$18,3,FALSE)="x",VLOOKUP(FE47,MaKhuyenMai!$B$4:$L$18,11,FALSE)="x"),VLOOKUP(FE47,MaKhuyenMai!$B$4:$H$5001,7,FALSE)*FC47,0)))</f>
        <v>0</v>
      </c>
      <c r="FE47" s="20"/>
      <c r="FF47" s="68">
        <v>3</v>
      </c>
      <c r="FG47" s="3"/>
      <c r="FJ47" s="1"/>
      <c r="FK47" s="1"/>
      <c r="FL47" s="2"/>
      <c r="FM47" s="2"/>
      <c r="FN47" s="3"/>
      <c r="FQ47" s="1"/>
      <c r="FR47" s="1"/>
      <c r="FS47" s="2"/>
      <c r="FT47" s="2"/>
      <c r="FU47" s="3"/>
      <c r="FX47" s="1"/>
      <c r="FY47" s="1"/>
      <c r="FZ47" s="2"/>
      <c r="GA47" s="2"/>
      <c r="GB47" s="3"/>
      <c r="GE47" s="1"/>
      <c r="GF47" s="1"/>
      <c r="GG47" s="2"/>
      <c r="GH47" s="64" t="s">
        <v>207</v>
      </c>
      <c r="GI47" s="17">
        <v>41</v>
      </c>
      <c r="GJ47" s="18" t="s">
        <v>63</v>
      </c>
      <c r="GK47" s="18" t="s">
        <v>200</v>
      </c>
      <c r="GL47" s="18">
        <v>2</v>
      </c>
      <c r="GM47" s="19">
        <f>IF(ISBLANK(GJ47),0,IF(ISERROR(VLOOKUP(GJ47,Menu!$A$3:$L$5000,10,FALSE)),0,IF(GK47="M",VLOOKUP(GJ47,Menu!$A$3:$L$57,10,FALSE)*GL47,VLOOKUP(GJ47,Menu!$A$3:$L$57,12,FALSE)*GL47)))</f>
        <v>50000</v>
      </c>
      <c r="GN47" s="19">
        <f>-IF(ISBLANK(GO47),0,IF(ISERROR(VLOOKUP(GO47,MaKhuyenMai!$B$4:$H$5001,7,FALSE)),0,IF(AND(VLOOKUP(GO47,MaKhuyenMai!$B$4:$K$5001,8,FALSE)&lt;=$F$24,VLOOKUP(GO47,MaKhuyenMai!$B$4:$L$18,3,FALSE)="x",VLOOKUP(GO47,MaKhuyenMai!$B$4:$L$18,11,FALSE)="x"),VLOOKUP(GO47,MaKhuyenMai!$B$4:$H$5001,7,FALSE)*GM47,0)))</f>
        <v>0</v>
      </c>
      <c r="GO47" s="20"/>
      <c r="GP47" s="68">
        <v>3</v>
      </c>
      <c r="GS47" s="1"/>
      <c r="GT47" s="1"/>
      <c r="GU47" s="2"/>
      <c r="GV47" s="2"/>
      <c r="GW47" s="3"/>
      <c r="GZ47" s="1"/>
      <c r="HA47" s="1"/>
      <c r="HB47" s="2"/>
      <c r="HC47" s="2"/>
      <c r="HD47" s="3"/>
      <c r="HG47" s="1"/>
      <c r="HH47" s="1"/>
      <c r="HI47" s="2"/>
      <c r="HJ47" s="2"/>
      <c r="HK47" s="3"/>
      <c r="HP47" s="2"/>
      <c r="HQ47" s="2"/>
      <c r="HR47" s="3"/>
      <c r="HW47" s="2"/>
      <c r="HX47" s="2"/>
      <c r="HY47" s="3"/>
      <c r="ID47" s="2"/>
      <c r="IE47" s="2"/>
      <c r="IF47" s="3"/>
      <c r="IK47" s="2"/>
      <c r="IL47" s="2"/>
      <c r="IM47" s="3"/>
      <c r="IR47" s="2"/>
      <c r="IS47" s="2"/>
      <c r="IT47" s="3"/>
    </row>
    <row r="48" spans="1:256">
      <c r="A48" s="16"/>
      <c r="B48" s="17">
        <v>42</v>
      </c>
      <c r="C48" s="18" t="s">
        <v>63</v>
      </c>
      <c r="D48" s="18" t="s">
        <v>200</v>
      </c>
      <c r="E48" s="18">
        <v>2</v>
      </c>
      <c r="F48" s="19">
        <f>IF(ISBLANK(C48),0,IF(ISERROR(VLOOKUP(C48,Menu!$A$3:$L$5000,10,FALSE)),0,IF(D48="M",VLOOKUP(C48,Menu!$A$3:$L$57,10,FALSE)*E48,VLOOKUP(C48,Menu!$A$3:$L$57,12,FALSE)*E48)))</f>
        <v>50000</v>
      </c>
      <c r="G48" s="19">
        <f>-IF(ISBLANK(H48),0,IF(ISERROR(VLOOKUP(H48,MaKhuyenMai!$B$4:$H$5001,7,FALSE)),0,IF(AND(VLOOKUP(H48,MaKhuyenMai!$B$4:$K$5001,8,FALSE)&lt;=$F$24,VLOOKUP(H48,MaKhuyenMai!$B$4:$L$18,3,FALSE)="x",VLOOKUP(H48,MaKhuyenMai!$B$4:$L$18,11,FALSE)="x"),VLOOKUP(H48,MaKhuyenMai!$B$4:$H$5001,7,FALSE)*F48,0)))</f>
        <v>0</v>
      </c>
      <c r="H48" s="20"/>
      <c r="I48" s="70"/>
      <c r="J48" s="16"/>
      <c r="K48" s="17">
        <v>42</v>
      </c>
      <c r="L48" s="21" t="s">
        <v>73</v>
      </c>
      <c r="M48" s="21" t="s">
        <v>200</v>
      </c>
      <c r="N48" s="21">
        <v>1</v>
      </c>
      <c r="O48" s="19">
        <f>IF(ISBLANK(L48),0,IF(ISERROR(VLOOKUP(L48,Menu!$A$3:$L$5000,10,FALSE)),0,IF(M48="M",VLOOKUP(L48,Menu!$A$3:$L$57,10,FALSE)*N48,VLOOKUP(L48,Menu!$A$3:$L$57,12,FALSE)*N48)))</f>
        <v>15000</v>
      </c>
      <c r="P48" s="19">
        <f>-IF(ISBLANK(Q47),0,IF(ISERROR(VLOOKUP(Q47,MaKhuyenMai!$B$4:$H$5001,7,FALSE)),0,IF(AND(VLOOKUP(Q47,MaKhuyenMai!$B$4:$K$5001,8,FALSE)&lt;=$F$24,VLOOKUP(Q47,MaKhuyenMai!$B$4:$L$18,3,FALSE)="x",VLOOKUP(Q47,MaKhuyenMai!$B$4:$L$18,11,FALSE)="x"),VLOOKUP(Q47,MaKhuyenMai!$B$4:$H$5001,7,FALSE)*O48,0)))</f>
        <v>-1500</v>
      </c>
      <c r="R48" s="68"/>
      <c r="S48" s="16"/>
      <c r="T48" s="16">
        <v>2</v>
      </c>
      <c r="U48" s="21" t="s">
        <v>82</v>
      </c>
      <c r="V48" s="21" t="s">
        <v>200</v>
      </c>
      <c r="W48" s="21">
        <v>1</v>
      </c>
      <c r="X48" s="19">
        <f>IF(ISBLANK(U48),0,IF(ISERROR(VLOOKUP(U48,Menu!$A$3:$L$5000,10,FALSE)),0,IF(V48="M",VLOOKUP(U48,Menu!$A$3:$L$57,10,FALSE)*W48,VLOOKUP(U48,Menu!$A$3:$L$57,12,FALSE)*W48)))</f>
        <v>18000</v>
      </c>
      <c r="Y48" s="19">
        <f>-IF(ISBLANK(Z48),0,IF(ISERROR(VLOOKUP(Z48,MaKhuyenMai!$B$4:$H$5001,7,FALSE)),0,IF(AND(VLOOKUP(Z48,MaKhuyenMai!$B$4:$K$5001,8,FALSE)&lt;=$F$24,VLOOKUP(Z48,MaKhuyenMai!$B$4:$L$18,3,FALSE)="x",VLOOKUP(Z48,MaKhuyenMai!$B$4:$L$18,11,FALSE)="x"),VLOOKUP(Z48,MaKhuyenMai!$B$4:$H$5001,7,FALSE)*X48,0)))</f>
        <v>-1800</v>
      </c>
      <c r="Z48" s="20" t="s">
        <v>18</v>
      </c>
      <c r="AA48" s="68"/>
      <c r="AK48" s="16"/>
      <c r="AL48" s="17">
        <v>42</v>
      </c>
      <c r="AM48" s="18" t="s">
        <v>98</v>
      </c>
      <c r="AN48" s="18" t="s">
        <v>200</v>
      </c>
      <c r="AO48" s="18">
        <v>1</v>
      </c>
      <c r="AP48" s="19">
        <f>IF(ISBLANK(AM48),0,IF(ISERROR(VLOOKUP(AM48,Menu!$A$3:$L$5000,10,FALSE)),0,IF(AN48="M",VLOOKUP(AM48,Menu!$A$3:$L$57,10,FALSE)*AO48,VLOOKUP(AM48,Menu!$A$3:$L$57,12,FALSE)*AO48)))</f>
        <v>15000</v>
      </c>
      <c r="AQ48" s="19">
        <f>-IF(ISBLANK(AR48),0,IF(ISERROR(VLOOKUP(AR48,MaKhuyenMai!$B$4:$H$5001,7,FALSE)),0,IF(AND(VLOOKUP(AR48,MaKhuyenMai!$B$4:$K$5001,8,FALSE)&lt;=$F$24,VLOOKUP(AR48,MaKhuyenMai!$B$4:$L$18,3,FALSE)="x",VLOOKUP(AR48,MaKhuyenMai!$B$4:$L$18,11,FALSE)="x"),VLOOKUP(AR48,MaKhuyenMai!$B$4:$H$5001,7,FALSE)*AP48,0)))</f>
        <v>-1500</v>
      </c>
      <c r="AR48" s="20" t="s">
        <v>18</v>
      </c>
      <c r="AS48" s="68"/>
      <c r="AT48" s="16"/>
      <c r="AU48" s="17">
        <v>42</v>
      </c>
      <c r="AV48" s="18" t="s">
        <v>98</v>
      </c>
      <c r="AW48" s="18" t="s">
        <v>200</v>
      </c>
      <c r="AX48" s="18">
        <v>1</v>
      </c>
      <c r="AY48" s="19">
        <f>IF(ISBLANK(AV48),0,IF(ISERROR(VLOOKUP(AV48,Menu!$A$3:$L$5000,10,FALSE)),0,IF(AW48="M",VLOOKUP(AV48,Menu!$A$3:$L$57,10,FALSE)*AX48,VLOOKUP(AV48,Menu!$A$3:$L$57,12,FALSE)*AX48)))</f>
        <v>15000</v>
      </c>
      <c r="AZ48" s="19">
        <f>-IF(ISBLANK(BA48),0,IF(ISERROR(VLOOKUP(BA48,MaKhuyenMai!$B$4:$H$5001,7,FALSE)),0,IF(AND(VLOOKUP(BA48,MaKhuyenMai!$B$4:$K$5001,8,FALSE)&lt;=$F$24,VLOOKUP(BA48,MaKhuyenMai!$B$4:$L$18,3,FALSE)="x",VLOOKUP(BA48,MaKhuyenMai!$B$4:$L$18,11,FALSE)="x"),VLOOKUP(BA48,MaKhuyenMai!$B$4:$H$5001,7,FALSE)*AY48,0)))</f>
        <v>-1500</v>
      </c>
      <c r="BA48" s="20" t="s">
        <v>18</v>
      </c>
      <c r="BB48" s="68"/>
      <c r="BD48" s="17">
        <v>42</v>
      </c>
      <c r="BE48" s="18" t="s">
        <v>60</v>
      </c>
      <c r="BF48" s="18" t="s">
        <v>200</v>
      </c>
      <c r="BG48" s="18">
        <v>1</v>
      </c>
      <c r="BH48" s="19">
        <f>IF(ISBLANK(BE48),0,IF(ISERROR(VLOOKUP(BE48,Menu!$A$3:$L$5000,10,FALSE)),0,IF(BF48="M",VLOOKUP(BE48,Menu!$A$3:$L$57,10,FALSE)*BG48,VLOOKUP(BE48,Menu!$A$3:$L$57,12,FALSE)*BG48)))</f>
        <v>35000</v>
      </c>
      <c r="BI48" s="19">
        <f>-IF(ISBLANK(BJ48),0,IF(ISERROR(VLOOKUP(BJ48,MaKhuyenMai!$B$4:$H$5001,7,FALSE)),0,IF(AND(VLOOKUP(BJ48,MaKhuyenMai!$B$4:$K$5001,8,FALSE)&lt;=$F$24,VLOOKUP(BJ48,MaKhuyenMai!$B$4:$L$18,3,FALSE)="x",VLOOKUP(BJ48,MaKhuyenMai!$B$4:$L$18,11,FALSE)="x"),VLOOKUP(BJ48,MaKhuyenMai!$B$4:$H$5001,7,FALSE)*BH48,0)))</f>
        <v>0</v>
      </c>
      <c r="BJ48" s="20"/>
      <c r="BK48" s="71"/>
      <c r="DW48" s="16"/>
      <c r="DX48" s="17">
        <v>42</v>
      </c>
      <c r="DY48" s="21" t="s">
        <v>82</v>
      </c>
      <c r="DZ48" s="21" t="s">
        <v>200</v>
      </c>
      <c r="EA48" s="21">
        <v>1</v>
      </c>
      <c r="EB48" s="19">
        <f>IF(ISBLANK(DY48),0,IF(ISERROR(VLOOKUP(DY48,Menu!$A$3:$L$5000,10,FALSE)),0,IF(DZ48="M",VLOOKUP(DY48,Menu!$A$3:$L$57,10,FALSE)*EA48,VLOOKUP(DY48,Menu!$A$3:$L$57,12,FALSE)*EA48)))</f>
        <v>18000</v>
      </c>
      <c r="EC48" s="19">
        <f>-IF(ISBLANK(ED48),0,IF(ISERROR(VLOOKUP(ED48,MaKhuyenMai!$B$4:$H$5001,7,FALSE)),0,IF(AND(VLOOKUP(ED48,MaKhuyenMai!$B$4:$K$5001,8,FALSE)&lt;=$F$24,VLOOKUP(ED48,MaKhuyenMai!$B$4:$L$18,3,FALSE)="x",VLOOKUP(ED48,MaKhuyenMai!$B$4:$L$18,11,FALSE)="x"),VLOOKUP(ED48,MaKhuyenMai!$B$4:$H$5001,7,FALSE)*EB48,0)))</f>
        <v>-1800</v>
      </c>
      <c r="ED48" s="20" t="s">
        <v>18</v>
      </c>
      <c r="EE48" s="68"/>
      <c r="EF48" s="16"/>
      <c r="EG48" s="17">
        <v>42</v>
      </c>
      <c r="EH48" s="18" t="s">
        <v>63</v>
      </c>
      <c r="EI48" s="18" t="s">
        <v>200</v>
      </c>
      <c r="EJ48" s="18">
        <v>2</v>
      </c>
      <c r="EK48" s="19">
        <f>IF(ISBLANK(EH48),0,IF(ISERROR(VLOOKUP(EH48,Menu!$A$3:$L$5000,10,FALSE)),0,IF(EI48="M",VLOOKUP(EH48,Menu!$A$3:$L$57,10,FALSE)*EJ48,VLOOKUP(EH48,Menu!$A$3:$L$57,12,FALSE)*EJ48)))</f>
        <v>50000</v>
      </c>
      <c r="EL48" s="19">
        <f>-IF(ISBLANK(EM48),0,IF(ISERROR(VLOOKUP(EM48,MaKhuyenMai!$B$4:$H$5001,7,FALSE)),0,IF(AND(VLOOKUP(EM48,MaKhuyenMai!$B$4:$K$5001,8,FALSE)&lt;=$F$24,VLOOKUP(EM48,MaKhuyenMai!$B$4:$L$18,3,FALSE)="x",VLOOKUP(EM48,MaKhuyenMai!$B$4:$L$18,11,FALSE)="x"),VLOOKUP(EM48,MaKhuyenMai!$B$4:$H$5001,7,FALSE)*EK48,0)))</f>
        <v>0</v>
      </c>
      <c r="EM48" s="20"/>
      <c r="EN48" s="70"/>
      <c r="EO48" s="16"/>
      <c r="EP48" s="16">
        <v>2</v>
      </c>
      <c r="EQ48" s="21" t="s">
        <v>73</v>
      </c>
      <c r="ER48" s="21" t="s">
        <v>200</v>
      </c>
      <c r="ES48" s="21">
        <v>1</v>
      </c>
      <c r="ET48" s="19">
        <f>IF(ISBLANK(EQ48),0,IF(ISERROR(VLOOKUP(EQ48,Menu!$A$3:$L$5000,10,FALSE)),0,IF(ER48="M",VLOOKUP(EQ48,Menu!$A$3:$L$57,10,FALSE)*ES48,VLOOKUP(EQ48,Menu!$A$3:$L$57,12,FALSE)*ES48)))</f>
        <v>15000</v>
      </c>
      <c r="EU48" s="19">
        <f>-IF(ISBLANK(EV47),0,IF(ISERROR(VLOOKUP(EV47,MaKhuyenMai!$B$4:$H$5001,7,FALSE)),0,IF(AND(VLOOKUP(EV47,MaKhuyenMai!$B$4:$K$5001,8,FALSE)&lt;=$F$24,VLOOKUP(EV47,MaKhuyenMai!$B$4:$L$18,3,FALSE)="x",VLOOKUP(EV47,MaKhuyenMai!$B$4:$L$18,11,FALSE)="x"),VLOOKUP(EV47,MaKhuyenMai!$B$4:$H$5001,7,FALSE)*ET48,0)))</f>
        <v>-1500</v>
      </c>
      <c r="EV48" s="1"/>
      <c r="EW48" s="68"/>
      <c r="EX48" s="16"/>
      <c r="EY48" s="16">
        <v>2</v>
      </c>
      <c r="EZ48" s="21" t="s">
        <v>82</v>
      </c>
      <c r="FA48" s="21" t="s">
        <v>200</v>
      </c>
      <c r="FB48" s="21">
        <v>1</v>
      </c>
      <c r="FC48" s="19">
        <f>IF(ISBLANK(EZ48),0,IF(ISERROR(VLOOKUP(EZ48,Menu!$A$3:$L$5000,10,FALSE)),0,IF(FA48="M",VLOOKUP(EZ48,Menu!$A$3:$L$57,10,FALSE)*FB48,VLOOKUP(EZ48,Menu!$A$3:$L$57,12,FALSE)*FB48)))</f>
        <v>18000</v>
      </c>
      <c r="FD48" s="19">
        <f>-IF(ISBLANK(FE48),0,IF(ISERROR(VLOOKUP(FE48,MaKhuyenMai!$B$4:$H$5001,7,FALSE)),0,IF(AND(VLOOKUP(FE48,MaKhuyenMai!$B$4:$K$5001,8,FALSE)&lt;=$F$24,VLOOKUP(FE48,MaKhuyenMai!$B$4:$L$18,3,FALSE)="x",VLOOKUP(FE48,MaKhuyenMai!$B$4:$L$18,11,FALSE)="x"),VLOOKUP(FE48,MaKhuyenMai!$B$4:$H$5001,7,FALSE)*FC48,0)))</f>
        <v>-1800</v>
      </c>
      <c r="FE48" s="20" t="s">
        <v>18</v>
      </c>
      <c r="FF48" s="68"/>
      <c r="FG48" s="3"/>
      <c r="FJ48" s="1"/>
      <c r="FK48" s="1"/>
      <c r="FL48" s="2"/>
      <c r="FM48" s="2"/>
      <c r="FN48" s="3"/>
      <c r="FQ48" s="1"/>
      <c r="FR48" s="1"/>
      <c r="FS48" s="2"/>
      <c r="FT48" s="2"/>
      <c r="FU48" s="3"/>
      <c r="FX48" s="1"/>
      <c r="FY48" s="1"/>
      <c r="FZ48" s="2"/>
      <c r="GA48" s="2"/>
      <c r="GB48" s="3"/>
      <c r="GE48" s="1"/>
      <c r="GF48" s="1"/>
      <c r="GG48" s="2"/>
      <c r="GH48" s="2"/>
      <c r="GI48" s="17">
        <v>42</v>
      </c>
      <c r="GJ48" s="18" t="s">
        <v>113</v>
      </c>
      <c r="GK48" s="18" t="s">
        <v>200</v>
      </c>
      <c r="GL48" s="18">
        <v>3</v>
      </c>
      <c r="GM48" s="19">
        <f>IF(ISBLANK(GJ48),0,IF(ISERROR(VLOOKUP(GJ48,Menu!$A$3:$L$5000,10,FALSE)),0,IF(GK48="M",VLOOKUP(GJ48,Menu!$A$3:$L$57,10,FALSE)*GL48,VLOOKUP(GJ48,Menu!$A$3:$L$57,12,FALSE)*GL48)))</f>
        <v>66000</v>
      </c>
      <c r="GN48" s="19">
        <f>-IF(ISBLANK(GO48),0,IF(ISERROR(VLOOKUP(GO48,MaKhuyenMai!$B$4:$H$5001,7,FALSE)),0,IF(AND(VLOOKUP(GO48,MaKhuyenMai!$B$4:$K$5001,8,FALSE)&lt;=$F$24,VLOOKUP(GO48,MaKhuyenMai!$B$4:$L$18,3,FALSE)="x",VLOOKUP(GO48,MaKhuyenMai!$B$4:$L$18,11,FALSE)="x"),VLOOKUP(GO48,MaKhuyenMai!$B$4:$H$5001,7,FALSE)*GM48,0)))</f>
        <v>-6600</v>
      </c>
      <c r="GO48" s="20" t="s">
        <v>18</v>
      </c>
      <c r="GP48" s="68"/>
      <c r="GS48" s="1"/>
      <c r="GT48" s="1"/>
      <c r="GU48" s="2"/>
      <c r="GV48" s="2"/>
      <c r="GW48" s="3"/>
      <c r="GZ48" s="1"/>
      <c r="HA48" s="1"/>
      <c r="HB48" s="2"/>
      <c r="HC48" s="2"/>
      <c r="HD48" s="3"/>
      <c r="HG48" s="1"/>
      <c r="HH48" s="1"/>
      <c r="HI48" s="2"/>
      <c r="HJ48" s="2"/>
      <c r="HK48" s="3"/>
      <c r="HP48" s="2"/>
      <c r="HQ48" s="2"/>
      <c r="HR48" s="3"/>
      <c r="HW48" s="2"/>
      <c r="HX48" s="2"/>
      <c r="HY48" s="3"/>
      <c r="ID48" s="2"/>
      <c r="IE48" s="2"/>
      <c r="IF48" s="3"/>
      <c r="IK48" s="2"/>
      <c r="IL48" s="2"/>
      <c r="IM48" s="3"/>
      <c r="IR48" s="2"/>
      <c r="IS48" s="2"/>
      <c r="IT48" s="3"/>
    </row>
    <row r="49" spans="1:254">
      <c r="A49" s="16"/>
      <c r="B49" s="17">
        <v>43</v>
      </c>
      <c r="C49" s="21" t="s">
        <v>71</v>
      </c>
      <c r="D49" s="21" t="s">
        <v>200</v>
      </c>
      <c r="E49" s="21">
        <v>1</v>
      </c>
      <c r="F49" s="19">
        <f>IF(ISBLANK(C49),0,IF(ISERROR(VLOOKUP(C49,Menu!$A$3:$L$5000,10,FALSE)),0,IF(D49="M",VLOOKUP(C49,Menu!$A$3:$L$57,10,FALSE)*E49,VLOOKUP(C49,Menu!$A$3:$L$57,12,FALSE)*E49)))</f>
        <v>30000</v>
      </c>
      <c r="G49" s="19">
        <f>-IF(ISBLANK(H49),0,IF(ISERROR(VLOOKUP(H49,MaKhuyenMai!$B$4:$H$5001,7,FALSE)),0,IF(AND(VLOOKUP(H49,MaKhuyenMai!$B$4:$K$5001,8,FALSE)&lt;=$F$24,VLOOKUP(H49,MaKhuyenMai!$B$4:$L$18,3,FALSE)="x",VLOOKUP(H49,MaKhuyenMai!$B$4:$L$18,11,FALSE)="x"),VLOOKUP(H49,MaKhuyenMai!$B$4:$H$5001,7,FALSE)*F49,0)))</f>
        <v>0</v>
      </c>
      <c r="H49" s="20"/>
      <c r="I49" s="70"/>
      <c r="J49" s="16"/>
      <c r="K49" s="17">
        <v>43</v>
      </c>
      <c r="L49" s="22" t="s">
        <v>105</v>
      </c>
      <c r="M49" s="18" t="s">
        <v>201</v>
      </c>
      <c r="N49" s="18">
        <v>1</v>
      </c>
      <c r="O49" s="19">
        <f>IF(ISBLANK(L49),0,IF(ISERROR(VLOOKUP(L49,Menu!$A$3:$L$5000,10,FALSE)),0,IF(M49="M",VLOOKUP(L49,Menu!$A$3:$L$57,10,FALSE)*N49,VLOOKUP(L49,Menu!$A$3:$L$57,12,FALSE)*N49)))</f>
        <v>33000</v>
      </c>
      <c r="P49" s="19">
        <f>-IF(ISBLANK(Q49),0,IF(ISERROR(VLOOKUP(Q49,MaKhuyenMai!$B$4:$H$5001,7,FALSE)),0,IF(AND(VLOOKUP(Q49,MaKhuyenMai!$B$4:$K$5001,8,FALSE)&lt;=$F$24,VLOOKUP(Q49,MaKhuyenMai!$B$4:$L$18,3,FALSE)="x",VLOOKUP(Q49,MaKhuyenMai!$B$4:$L$18,11,FALSE)="x"),VLOOKUP(Q49,MaKhuyenMai!$B$4:$H$5001,7,FALSE)*O49,0)))</f>
        <v>0</v>
      </c>
      <c r="Q49" s="20"/>
      <c r="R49" s="68"/>
      <c r="S49" s="16"/>
      <c r="T49" s="17">
        <v>3</v>
      </c>
      <c r="U49" s="22" t="s">
        <v>105</v>
      </c>
      <c r="V49" s="18" t="s">
        <v>201</v>
      </c>
      <c r="W49" s="18">
        <v>1</v>
      </c>
      <c r="X49" s="19">
        <f>IF(ISBLANK(U49),0,IF(ISERROR(VLOOKUP(U49,Menu!$A$3:$L$5000,10,FALSE)),0,IF(V49="M",VLOOKUP(U49,Menu!$A$3:$L$57,10,FALSE)*W49,VLOOKUP(U49,Menu!$A$3:$L$57,12,FALSE)*W49)))</f>
        <v>33000</v>
      </c>
      <c r="Y49" s="19">
        <f>-IF(ISBLANK(Z49),0,IF(ISERROR(VLOOKUP(Z49,MaKhuyenMai!$B$4:$H$5001,7,FALSE)),0,IF(AND(VLOOKUP(Z49,MaKhuyenMai!$B$4:$K$5001,8,FALSE)&lt;=$F$24,VLOOKUP(Z49,MaKhuyenMai!$B$4:$L$18,3,FALSE)="x",VLOOKUP(Z49,MaKhuyenMai!$B$4:$L$18,11,FALSE)="x"),VLOOKUP(Z49,MaKhuyenMai!$B$4:$H$5001,7,FALSE)*X49,0)))</f>
        <v>0</v>
      </c>
      <c r="Z49" s="20"/>
      <c r="AA49" s="68"/>
      <c r="AK49" s="16"/>
      <c r="AL49" s="17">
        <v>43</v>
      </c>
      <c r="AM49" s="18" t="s">
        <v>150</v>
      </c>
      <c r="AN49" s="18" t="s">
        <v>200</v>
      </c>
      <c r="AO49" s="18">
        <v>2</v>
      </c>
      <c r="AP49" s="19">
        <f>IF(ISBLANK(AM49),0,IF(ISERROR(VLOOKUP(AM49,Menu!$A$3:$L$5000,10,FALSE)),0,IF(AN49="M",VLOOKUP(AM49,Menu!$A$3:$L$57,10,FALSE)*AO49,VLOOKUP(AM49,Menu!$A$3:$L$57,12,FALSE)*AO49)))</f>
        <v>132000</v>
      </c>
      <c r="AQ49" s="19">
        <f>-IF(ISBLANK(AR49),0,IF(ISERROR(VLOOKUP(AR49,MaKhuyenMai!$B$4:$H$5001,7,FALSE)),0,IF(AND(VLOOKUP(AR49,MaKhuyenMai!$B$4:$K$5001,8,FALSE)&lt;=$F$24,VLOOKUP(AR49,MaKhuyenMai!$B$4:$L$18,3,FALSE)="x",VLOOKUP(AR49,MaKhuyenMai!$B$4:$L$18,11,FALSE)="x"),VLOOKUP(AR49,MaKhuyenMai!$B$4:$H$5001,7,FALSE)*AP49,0)))</f>
        <v>0</v>
      </c>
      <c r="AR49" s="20"/>
      <c r="AS49" s="68"/>
      <c r="AT49" s="16"/>
      <c r="AU49" s="17">
        <v>43</v>
      </c>
      <c r="AV49" s="18" t="s">
        <v>162</v>
      </c>
      <c r="AW49" s="18" t="s">
        <v>200</v>
      </c>
      <c r="AX49" s="18">
        <v>2</v>
      </c>
      <c r="AY49" s="19">
        <f>IF(ISBLANK(AV49),0,IF(ISERROR(VLOOKUP(AV49,Menu!$A$3:$L$5000,10,FALSE)),0,IF(AW49="M",VLOOKUP(AV49,Menu!$A$3:$L$57,10,FALSE)*AX49,VLOOKUP(AV49,Menu!$A$3:$L$57,12,FALSE)*AX49)))</f>
        <v>104000</v>
      </c>
      <c r="AZ49" s="19">
        <f>-IF(ISBLANK(BA49),0,IF(ISERROR(VLOOKUP(BA49,MaKhuyenMai!$B$4:$H$5001,7,FALSE)),0,IF(AND(VLOOKUP(BA49,MaKhuyenMai!$B$4:$K$5001,8,FALSE)&lt;=$F$24,VLOOKUP(BA49,MaKhuyenMai!$B$4:$L$18,3,FALSE)="x",VLOOKUP(BA49,MaKhuyenMai!$B$4:$L$18,11,FALSE)="x"),VLOOKUP(BA49,MaKhuyenMai!$B$4:$H$5001,7,FALSE)*AY49,0)))</f>
        <v>-10400</v>
      </c>
      <c r="BA49" s="20" t="s">
        <v>18</v>
      </c>
      <c r="BB49" s="68"/>
      <c r="BD49" s="17">
        <v>43</v>
      </c>
      <c r="BE49" s="18" t="s">
        <v>145</v>
      </c>
      <c r="BF49" s="18" t="s">
        <v>200</v>
      </c>
      <c r="BG49" s="18">
        <v>2</v>
      </c>
      <c r="BH49" s="19">
        <f>IF(ISBLANK(BE49),0,IF(ISERROR(VLOOKUP(BE49,Menu!$A$3:$L$5000,10,FALSE)),0,IF(BF49="M",VLOOKUP(BE49,Menu!$A$3:$L$57,10,FALSE)*BG49,VLOOKUP(BE49,Menu!$A$3:$L$57,12,FALSE)*BG49)))</f>
        <v>120000</v>
      </c>
      <c r="BI49" s="19">
        <f>-IF(ISBLANK(BJ49),0,IF(ISERROR(VLOOKUP(BJ49,MaKhuyenMai!$B$4:$H$5001,7,FALSE)),0,IF(AND(VLOOKUP(BJ49,MaKhuyenMai!$B$4:$K$5001,8,FALSE)&lt;=$F$24,VLOOKUP(BJ49,MaKhuyenMai!$B$4:$L$18,3,FALSE)="x",VLOOKUP(BJ49,MaKhuyenMai!$B$4:$L$18,11,FALSE)="x"),VLOOKUP(BJ49,MaKhuyenMai!$B$4:$H$5001,7,FALSE)*BH49,0)))</f>
        <v>0</v>
      </c>
      <c r="BJ49" s="20"/>
      <c r="BK49" s="71"/>
      <c r="DW49" s="16"/>
      <c r="DX49" s="17">
        <v>43</v>
      </c>
      <c r="DY49" s="22" t="s">
        <v>131</v>
      </c>
      <c r="DZ49" s="18" t="s">
        <v>201</v>
      </c>
      <c r="EA49" s="18">
        <v>1</v>
      </c>
      <c r="EB49" s="19">
        <f>IF(ISBLANK(DY49),0,IF(ISERROR(VLOOKUP(DY49,Menu!$A$3:$L$5000,10,FALSE)),0,IF(DZ49="M",VLOOKUP(DY49,Menu!$A$3:$L$57,10,FALSE)*EA49,VLOOKUP(DY49,Menu!$A$3:$L$57,12,FALSE)*EA49)))</f>
        <v>49000</v>
      </c>
      <c r="EC49" s="19">
        <f>-IF(ISBLANK(ED49),0,IF(ISERROR(VLOOKUP(ED49,MaKhuyenMai!$B$4:$H$5001,7,FALSE)),0,IF(AND(VLOOKUP(ED49,MaKhuyenMai!$B$4:$K$5001,8,FALSE)&lt;=$F$24,VLOOKUP(ED49,MaKhuyenMai!$B$4:$L$18,3,FALSE)="x",VLOOKUP(ED49,MaKhuyenMai!$B$4:$L$18,11,FALSE)="x"),VLOOKUP(ED49,MaKhuyenMai!$B$4:$H$5001,7,FALSE)*EB49,0)))</f>
        <v>-4900</v>
      </c>
      <c r="ED49" s="20" t="s">
        <v>18</v>
      </c>
      <c r="EE49" s="68"/>
      <c r="EF49" s="16"/>
      <c r="EG49" s="17">
        <v>43</v>
      </c>
      <c r="EH49" s="21" t="s">
        <v>71</v>
      </c>
      <c r="EI49" s="21" t="s">
        <v>200</v>
      </c>
      <c r="EJ49" s="21">
        <v>1</v>
      </c>
      <c r="EK49" s="19">
        <f>IF(ISBLANK(EH49),0,IF(ISERROR(VLOOKUP(EH49,Menu!$A$3:$L$5000,10,FALSE)),0,IF(EI49="M",VLOOKUP(EH49,Menu!$A$3:$L$57,10,FALSE)*EJ49,VLOOKUP(EH49,Menu!$A$3:$L$57,12,FALSE)*EJ49)))</f>
        <v>30000</v>
      </c>
      <c r="EL49" s="19">
        <f>-IF(ISBLANK(EM49),0,IF(ISERROR(VLOOKUP(EM49,MaKhuyenMai!$B$4:$H$5001,7,FALSE)),0,IF(AND(VLOOKUP(EM49,MaKhuyenMai!$B$4:$K$5001,8,FALSE)&lt;=$F$24,VLOOKUP(EM49,MaKhuyenMai!$B$4:$L$18,3,FALSE)="x",VLOOKUP(EM49,MaKhuyenMai!$B$4:$L$18,11,FALSE)="x"),VLOOKUP(EM49,MaKhuyenMai!$B$4:$H$5001,7,FALSE)*EK49,0)))</f>
        <v>0</v>
      </c>
      <c r="EM49" s="20"/>
      <c r="EN49" s="70"/>
      <c r="EO49" s="16"/>
      <c r="EP49" s="17">
        <v>3</v>
      </c>
      <c r="EQ49" s="22" t="s">
        <v>105</v>
      </c>
      <c r="ER49" s="18" t="s">
        <v>201</v>
      </c>
      <c r="ES49" s="18">
        <v>1</v>
      </c>
      <c r="ET49" s="19">
        <f>IF(ISBLANK(EQ49),0,IF(ISERROR(VLOOKUP(EQ49,Menu!$A$3:$L$5000,10,FALSE)),0,IF(ER49="M",VLOOKUP(EQ49,Menu!$A$3:$L$57,10,FALSE)*ES49,VLOOKUP(EQ49,Menu!$A$3:$L$57,12,FALSE)*ES49)))</f>
        <v>33000</v>
      </c>
      <c r="EU49" s="19">
        <f>-IF(ISBLANK(EV49),0,IF(ISERROR(VLOOKUP(EV49,MaKhuyenMai!$B$4:$H$5001,7,FALSE)),0,IF(AND(VLOOKUP(EV49,MaKhuyenMai!$B$4:$K$5001,8,FALSE)&lt;=$F$24,VLOOKUP(EV49,MaKhuyenMai!$B$4:$L$18,3,FALSE)="x",VLOOKUP(EV49,MaKhuyenMai!$B$4:$L$18,11,FALSE)="x"),VLOOKUP(EV49,MaKhuyenMai!$B$4:$H$5001,7,FALSE)*ET49,0)))</f>
        <v>0</v>
      </c>
      <c r="EV49" s="20"/>
      <c r="EW49" s="68"/>
      <c r="EX49" s="16"/>
      <c r="EY49" s="17">
        <v>3</v>
      </c>
      <c r="EZ49" s="22" t="s">
        <v>105</v>
      </c>
      <c r="FA49" s="18" t="s">
        <v>201</v>
      </c>
      <c r="FB49" s="18">
        <v>1</v>
      </c>
      <c r="FC49" s="19">
        <f>IF(ISBLANK(EZ49),0,IF(ISERROR(VLOOKUP(EZ49,Menu!$A$3:$L$5000,10,FALSE)),0,IF(FA49="M",VLOOKUP(EZ49,Menu!$A$3:$L$57,10,FALSE)*FB49,VLOOKUP(EZ49,Menu!$A$3:$L$57,12,FALSE)*FB49)))</f>
        <v>33000</v>
      </c>
      <c r="FD49" s="19">
        <f>-IF(ISBLANK(FE49),0,IF(ISERROR(VLOOKUP(FE49,MaKhuyenMai!$B$4:$H$5001,7,FALSE)),0,IF(AND(VLOOKUP(FE49,MaKhuyenMai!$B$4:$K$5001,8,FALSE)&lt;=$F$24,VLOOKUP(FE49,MaKhuyenMai!$B$4:$L$18,3,FALSE)="x",VLOOKUP(FE49,MaKhuyenMai!$B$4:$L$18,11,FALSE)="x"),VLOOKUP(FE49,MaKhuyenMai!$B$4:$H$5001,7,FALSE)*FC49,0)))</f>
        <v>0</v>
      </c>
      <c r="FE49" s="20"/>
      <c r="FF49" s="68"/>
      <c r="FG49" s="3"/>
      <c r="FJ49" s="1"/>
      <c r="FK49" s="1"/>
      <c r="FL49" s="2"/>
      <c r="FM49" s="2"/>
      <c r="FN49" s="3"/>
      <c r="FQ49" s="1"/>
      <c r="FR49" s="1"/>
      <c r="FS49" s="2"/>
      <c r="FT49" s="2"/>
      <c r="FU49" s="3"/>
      <c r="FX49" s="1"/>
      <c r="FY49" s="1"/>
      <c r="FZ49" s="2"/>
      <c r="GA49" s="2"/>
      <c r="GB49" s="3"/>
      <c r="GE49" s="1"/>
      <c r="GF49" s="1"/>
      <c r="GG49" s="2"/>
      <c r="GH49" s="2"/>
      <c r="GI49" s="17">
        <v>43</v>
      </c>
      <c r="GJ49" s="18" t="s">
        <v>156</v>
      </c>
      <c r="GK49" s="18" t="s">
        <v>200</v>
      </c>
      <c r="GL49" s="18">
        <v>4</v>
      </c>
      <c r="GM49" s="19">
        <f>IF(ISBLANK(GJ49),0,IF(ISERROR(VLOOKUP(GJ49,Menu!$A$3:$L$5000,10,FALSE)),0,IF(GK49="M",VLOOKUP(GJ49,Menu!$A$3:$L$57,10,FALSE)*GL49,VLOOKUP(GJ49,Menu!$A$3:$L$57,12,FALSE)*GL49)))</f>
        <v>396000</v>
      </c>
      <c r="GN49" s="19">
        <f>-IF(ISBLANK(GO49),0,IF(ISERROR(VLOOKUP(GO49,MaKhuyenMai!$B$4:$H$5001,7,FALSE)),0,IF(AND(VLOOKUP(GO49,MaKhuyenMai!$B$4:$K$5001,8,FALSE)&lt;=$F$24,VLOOKUP(GO49,MaKhuyenMai!$B$4:$L$18,3,FALSE)="x",VLOOKUP(GO49,MaKhuyenMai!$B$4:$L$18,11,FALSE)="x"),VLOOKUP(GO49,MaKhuyenMai!$B$4:$H$5001,7,FALSE)*GM49,0)))</f>
        <v>-39600</v>
      </c>
      <c r="GO49" s="20" t="s">
        <v>18</v>
      </c>
      <c r="GP49" s="68"/>
      <c r="GS49" s="1"/>
      <c r="GT49" s="1"/>
      <c r="GU49" s="2"/>
      <c r="GV49" s="2"/>
      <c r="GW49" s="3"/>
      <c r="GZ49" s="1"/>
      <c r="HA49" s="1"/>
      <c r="HB49" s="2"/>
      <c r="HC49" s="2"/>
      <c r="HD49" s="3"/>
      <c r="HG49" s="1"/>
      <c r="HH49" s="1"/>
      <c r="HI49" s="2"/>
      <c r="HJ49" s="2"/>
      <c r="HK49" s="3"/>
      <c r="HP49" s="2"/>
      <c r="HQ49" s="2"/>
      <c r="HR49" s="3"/>
      <c r="HW49" s="2"/>
      <c r="HX49" s="2"/>
      <c r="HY49" s="3"/>
      <c r="ID49" s="2"/>
      <c r="IE49" s="2"/>
      <c r="IF49" s="3"/>
      <c r="IK49" s="2"/>
      <c r="IL49" s="2"/>
      <c r="IM49" s="3"/>
      <c r="IR49" s="2"/>
      <c r="IS49" s="2"/>
      <c r="IT49" s="3"/>
    </row>
    <row r="50" spans="1:254">
      <c r="A50" s="16"/>
      <c r="B50" s="17">
        <v>44</v>
      </c>
      <c r="C50" s="22" t="s">
        <v>145</v>
      </c>
      <c r="D50" s="18" t="s">
        <v>200</v>
      </c>
      <c r="E50" s="18">
        <v>2</v>
      </c>
      <c r="F50" s="19">
        <f>IF(ISBLANK(C50),0,IF(ISERROR(VLOOKUP(C50,Menu!$A$3:$L$5000,10,FALSE)),0,IF(D50="M",VLOOKUP(C50,Menu!$A$3:$L$57,10,FALSE)*E50,VLOOKUP(C50,Menu!$A$3:$L$57,12,FALSE)*E50)))</f>
        <v>120000</v>
      </c>
      <c r="G50" s="19">
        <f>-IF(ISBLANK(H50),0,IF(ISERROR(VLOOKUP(H50,MaKhuyenMai!$B$4:$H$5001,7,FALSE)),0,IF(AND(VLOOKUP(H50,MaKhuyenMai!$B$4:$K$5001,8,FALSE)&lt;=$F$24,VLOOKUP(H50,MaKhuyenMai!$B$4:$L$18,3,FALSE)="x",VLOOKUP(H50,MaKhuyenMai!$B$4:$L$18,11,FALSE)="x"),VLOOKUP(H50,MaKhuyenMai!$B$4:$H$5001,7,FALSE)*F50,0)))</f>
        <v>0</v>
      </c>
      <c r="I50" s="70"/>
      <c r="J50" s="16"/>
      <c r="K50" s="17">
        <v>44</v>
      </c>
      <c r="L50" s="22" t="s">
        <v>166</v>
      </c>
      <c r="M50" s="18" t="s">
        <v>200</v>
      </c>
      <c r="N50" s="18">
        <v>2</v>
      </c>
      <c r="O50" s="19">
        <f>IF(ISBLANK(L50),0,IF(ISERROR(VLOOKUP(L50,Menu!$A$3:$L$5000,10,FALSE)),0,IF(M50="M",VLOOKUP(L50,Menu!$A$3:$L$57,10,FALSE)*N50,VLOOKUP(L50,Menu!$A$3:$L$57,12,FALSE)*N50)))</f>
        <v>24000</v>
      </c>
      <c r="P50" s="19">
        <f>-IF(ISBLANK(Q50),0,IF(ISERROR(VLOOKUP(Q50,MaKhuyenMai!$B$4:$H$5001,7,FALSE)),0,IF(AND(VLOOKUP(Q50,MaKhuyenMai!$B$4:$K$5001,8,FALSE)&lt;=$F$24,VLOOKUP(Q50,MaKhuyenMai!$B$4:$L$18,3,FALSE)="x",VLOOKUP(Q50,MaKhuyenMai!$B$4:$L$18,11,FALSE)="x"),VLOOKUP(Q50,MaKhuyenMai!$B$4:$H$5001,7,FALSE)*O50,0)))</f>
        <v>0</v>
      </c>
      <c r="R50" s="68"/>
      <c r="S50" s="16"/>
      <c r="T50" s="16">
        <v>4</v>
      </c>
      <c r="U50" s="22" t="s">
        <v>145</v>
      </c>
      <c r="V50" s="18" t="s">
        <v>200</v>
      </c>
      <c r="W50" s="18">
        <v>2</v>
      </c>
      <c r="X50" s="19">
        <f>IF(ISBLANK(U50),0,IF(ISERROR(VLOOKUP(U50,Menu!$A$3:$L$5000,10,FALSE)),0,IF(V50="M",VLOOKUP(U50,Menu!$A$3:$L$57,10,FALSE)*W50,VLOOKUP(U50,Menu!$A$3:$L$57,12,FALSE)*W50)))</f>
        <v>120000</v>
      </c>
      <c r="Y50" s="19">
        <f>-IF(ISBLANK(Z50),0,IF(ISERROR(VLOOKUP(Z50,MaKhuyenMai!$B$4:$H$5001,7,FALSE)),0,IF(AND(VLOOKUP(Z50,MaKhuyenMai!$B$4:$K$5001,8,FALSE)&lt;=$F$24,VLOOKUP(Z50,MaKhuyenMai!$B$4:$L$18,3,FALSE)="x",VLOOKUP(Z50,MaKhuyenMai!$B$4:$L$18,11,FALSE)="x"),VLOOKUP(Z50,MaKhuyenMai!$B$4:$H$5001,7,FALSE)*X50,0)))</f>
        <v>0</v>
      </c>
      <c r="Z50" s="1"/>
      <c r="AA50" s="68"/>
      <c r="AK50" s="16"/>
      <c r="AL50" s="17">
        <v>44</v>
      </c>
      <c r="AM50" s="18" t="s">
        <v>189</v>
      </c>
      <c r="AN50" s="18" t="s">
        <v>200</v>
      </c>
      <c r="AO50" s="18">
        <v>1</v>
      </c>
      <c r="AP50" s="19">
        <f>IF(ISBLANK(AM50),0,IF(ISERROR(VLOOKUP(AM50,Menu!$A$3:$L$5000,10,FALSE)),0,IF(AN50="M",VLOOKUP(AM50,Menu!$A$3:$L$57,10,FALSE)*AO50,VLOOKUP(AM50,Menu!$A$3:$L$57,12,FALSE)*AO50)))</f>
        <v>12000</v>
      </c>
      <c r="AQ50" s="19">
        <f>-IF(ISBLANK(AR50),0,IF(ISERROR(VLOOKUP(AR50,MaKhuyenMai!$B$4:$H$5001,7,FALSE)),0,IF(AND(VLOOKUP(AR50,MaKhuyenMai!$B$4:$K$5001,8,FALSE)&lt;=$F$24,VLOOKUP(AR50,MaKhuyenMai!$B$4:$L$18,3,FALSE)="x",VLOOKUP(AR50,MaKhuyenMai!$B$4:$L$18,11,FALSE)="x"),VLOOKUP(AR50,MaKhuyenMai!$B$4:$H$5001,7,FALSE)*AP50,0)))</f>
        <v>-1200</v>
      </c>
      <c r="AR50" s="20" t="s">
        <v>18</v>
      </c>
      <c r="AS50" s="68"/>
      <c r="AT50" s="16"/>
      <c r="AU50" s="17">
        <v>44</v>
      </c>
      <c r="AV50" s="18" t="s">
        <v>189</v>
      </c>
      <c r="AW50" s="18" t="s">
        <v>200</v>
      </c>
      <c r="AX50" s="18">
        <v>1</v>
      </c>
      <c r="AY50" s="19">
        <f>IF(ISBLANK(AV50),0,IF(ISERROR(VLOOKUP(AV50,Menu!$A$3:$L$5000,10,FALSE)),0,IF(AW50="M",VLOOKUP(AV50,Menu!$A$3:$L$57,10,FALSE)*AX50,VLOOKUP(AV50,Menu!$A$3:$L$57,12,FALSE)*AX50)))</f>
        <v>12000</v>
      </c>
      <c r="AZ50" s="19">
        <f>-IF(ISBLANK(BA50),0,IF(ISERROR(VLOOKUP(BA50,MaKhuyenMai!$B$4:$H$5001,7,FALSE)),0,IF(AND(VLOOKUP(BA50,MaKhuyenMai!$B$4:$K$5001,8,FALSE)&lt;=$F$24,VLOOKUP(BA50,MaKhuyenMai!$B$4:$L$18,3,FALSE)="x",VLOOKUP(BA50,MaKhuyenMai!$B$4:$L$18,11,FALSE)="x"),VLOOKUP(BA50,MaKhuyenMai!$B$4:$H$5001,7,FALSE)*AY50,0)))</f>
        <v>-1200</v>
      </c>
      <c r="BA50" s="20" t="s">
        <v>18</v>
      </c>
      <c r="BB50" s="68"/>
      <c r="BD50" s="17">
        <v>44</v>
      </c>
      <c r="BE50" s="18" t="s">
        <v>113</v>
      </c>
      <c r="BF50" s="18" t="s">
        <v>201</v>
      </c>
      <c r="BG50" s="18">
        <v>3</v>
      </c>
      <c r="BH50" s="19">
        <f>IF(ISBLANK(BE50),0,IF(ISERROR(VLOOKUP(BE50,Menu!$A$3:$L$5000,10,FALSE)),0,IF(BF50="M",VLOOKUP(BE50,Menu!$A$3:$L$57,10,FALSE)*BG50,VLOOKUP(BE50,Menu!$A$3:$L$57,12,FALSE)*BG50)))</f>
        <v>90000</v>
      </c>
      <c r="BI50" s="19">
        <f>-IF(ISBLANK(BJ50),0,IF(ISERROR(VLOOKUP(BJ50,MaKhuyenMai!$B$4:$H$5001,7,FALSE)),0,IF(AND(VLOOKUP(BJ50,MaKhuyenMai!$B$4:$K$5001,8,FALSE)&lt;=$F$24,VLOOKUP(BJ50,MaKhuyenMai!$B$4:$L$18,3,FALSE)="x",VLOOKUP(BJ50,MaKhuyenMai!$B$4:$L$18,11,FALSE)="x"),VLOOKUP(BJ50,MaKhuyenMai!$B$4:$H$5001,7,FALSE)*BH50,0)))</f>
        <v>-9000</v>
      </c>
      <c r="BJ50" s="20" t="s">
        <v>18</v>
      </c>
      <c r="BK50" s="71"/>
      <c r="DW50" s="16"/>
      <c r="DX50" s="17">
        <v>44</v>
      </c>
      <c r="DY50" s="22" t="s">
        <v>148</v>
      </c>
      <c r="DZ50" s="18" t="s">
        <v>200</v>
      </c>
      <c r="EA50" s="18">
        <v>1</v>
      </c>
      <c r="EB50" s="19">
        <f>IF(ISBLANK(DY50),0,IF(ISERROR(VLOOKUP(DY50,Menu!$A$3:$L$5000,10,FALSE)),0,IF(DZ50="M",VLOOKUP(DY50,Menu!$A$3:$L$57,10,FALSE)*EA50,VLOOKUP(DY50,Menu!$A$3:$L$57,12,FALSE)*EA50)))</f>
        <v>70000</v>
      </c>
      <c r="EC50" s="19">
        <f>-IF(ISBLANK(ED50),0,IF(ISERROR(VLOOKUP(ED50,MaKhuyenMai!$B$4:$H$5001,7,FALSE)),0,IF(AND(VLOOKUP(ED50,MaKhuyenMai!$B$4:$K$5001,8,FALSE)&lt;=$F$24,VLOOKUP(ED50,MaKhuyenMai!$B$4:$L$18,3,FALSE)="x",VLOOKUP(ED50,MaKhuyenMai!$B$4:$L$18,11,FALSE)="x"),VLOOKUP(ED50,MaKhuyenMai!$B$4:$H$5001,7,FALSE)*EB50,0)))</f>
        <v>0</v>
      </c>
      <c r="ED50" s="20"/>
      <c r="EE50" s="68"/>
      <c r="EF50" s="16"/>
      <c r="EG50" s="17">
        <v>44</v>
      </c>
      <c r="EH50" s="22" t="s">
        <v>145</v>
      </c>
      <c r="EI50" s="18" t="s">
        <v>200</v>
      </c>
      <c r="EJ50" s="18">
        <v>2</v>
      </c>
      <c r="EK50" s="19">
        <f>IF(ISBLANK(EH50),0,IF(ISERROR(VLOOKUP(EH50,Menu!$A$3:$L$5000,10,FALSE)),0,IF(EI50="M",VLOOKUP(EH50,Menu!$A$3:$L$57,10,FALSE)*EJ50,VLOOKUP(EH50,Menu!$A$3:$L$57,12,FALSE)*EJ50)))</f>
        <v>120000</v>
      </c>
      <c r="EL50" s="19">
        <f>-IF(ISBLANK(EM50),0,IF(ISERROR(VLOOKUP(EM50,MaKhuyenMai!$B$4:$H$5001,7,FALSE)),0,IF(AND(VLOOKUP(EM50,MaKhuyenMai!$B$4:$K$5001,8,FALSE)&lt;=$F$24,VLOOKUP(EM50,MaKhuyenMai!$B$4:$L$18,3,FALSE)="x",VLOOKUP(EM50,MaKhuyenMai!$B$4:$L$18,11,FALSE)="x"),VLOOKUP(EM50,MaKhuyenMai!$B$4:$H$5001,7,FALSE)*EK50,0)))</f>
        <v>0</v>
      </c>
      <c r="EN50" s="70"/>
      <c r="EO50" s="16"/>
      <c r="EP50" s="16">
        <v>4</v>
      </c>
      <c r="EQ50" s="22" t="s">
        <v>166</v>
      </c>
      <c r="ER50" s="18" t="s">
        <v>200</v>
      </c>
      <c r="ES50" s="18">
        <v>2</v>
      </c>
      <c r="ET50" s="19">
        <f>IF(ISBLANK(EQ50),0,IF(ISERROR(VLOOKUP(EQ50,Menu!$A$3:$L$5000,10,FALSE)),0,IF(ER50="M",VLOOKUP(EQ50,Menu!$A$3:$L$57,10,FALSE)*ES50,VLOOKUP(EQ50,Menu!$A$3:$L$57,12,FALSE)*ES50)))</f>
        <v>24000</v>
      </c>
      <c r="EU50" s="19">
        <f>-IF(ISBLANK(EV50),0,IF(ISERROR(VLOOKUP(EV50,MaKhuyenMai!$B$4:$H$5001,7,FALSE)),0,IF(AND(VLOOKUP(EV50,MaKhuyenMai!$B$4:$K$5001,8,FALSE)&lt;=$F$24,VLOOKUP(EV50,MaKhuyenMai!$B$4:$L$18,3,FALSE)="x",VLOOKUP(EV50,MaKhuyenMai!$B$4:$L$18,11,FALSE)="x"),VLOOKUP(EV50,MaKhuyenMai!$B$4:$H$5001,7,FALSE)*ET50,0)))</f>
        <v>0</v>
      </c>
      <c r="EV50" s="1"/>
      <c r="EW50" s="68"/>
      <c r="EX50" s="16"/>
      <c r="EY50" s="16">
        <v>4</v>
      </c>
      <c r="EZ50" s="22" t="s">
        <v>145</v>
      </c>
      <c r="FA50" s="18" t="s">
        <v>200</v>
      </c>
      <c r="FB50" s="18">
        <v>2</v>
      </c>
      <c r="FC50" s="19">
        <f>IF(ISBLANK(EZ50),0,IF(ISERROR(VLOOKUP(EZ50,Menu!$A$3:$L$5000,10,FALSE)),0,IF(FA50="M",VLOOKUP(EZ50,Menu!$A$3:$L$57,10,FALSE)*FB50,VLOOKUP(EZ50,Menu!$A$3:$L$57,12,FALSE)*FB50)))</f>
        <v>120000</v>
      </c>
      <c r="FD50" s="19">
        <f>-IF(ISBLANK(FE50),0,IF(ISERROR(VLOOKUP(FE50,MaKhuyenMai!$B$4:$H$5001,7,FALSE)),0,IF(AND(VLOOKUP(FE50,MaKhuyenMai!$B$4:$K$5001,8,FALSE)&lt;=$F$24,VLOOKUP(FE50,MaKhuyenMai!$B$4:$L$18,3,FALSE)="x",VLOOKUP(FE50,MaKhuyenMai!$B$4:$L$18,11,FALSE)="x"),VLOOKUP(FE50,MaKhuyenMai!$B$4:$H$5001,7,FALSE)*FC50,0)))</f>
        <v>0</v>
      </c>
      <c r="FE50" s="1"/>
      <c r="FF50" s="68"/>
      <c r="FG50" s="3"/>
      <c r="FJ50" s="1"/>
      <c r="FK50" s="1"/>
      <c r="FL50" s="2"/>
      <c r="FM50" s="2"/>
      <c r="FN50" s="3"/>
      <c r="FQ50" s="1"/>
      <c r="FR50" s="1"/>
      <c r="FS50" s="2"/>
      <c r="FT50" s="2"/>
      <c r="FU50" s="3"/>
      <c r="FX50" s="1"/>
      <c r="FY50" s="1"/>
      <c r="FZ50" s="2"/>
      <c r="GA50" s="2"/>
      <c r="GB50" s="3"/>
      <c r="GE50" s="1"/>
      <c r="GF50" s="1"/>
      <c r="GG50" s="2"/>
      <c r="GH50" s="2"/>
      <c r="GI50" s="17">
        <v>44</v>
      </c>
      <c r="GJ50" s="18" t="s">
        <v>183</v>
      </c>
      <c r="GK50" s="18" t="s">
        <v>200</v>
      </c>
      <c r="GL50" s="18">
        <v>5</v>
      </c>
      <c r="GM50" s="19">
        <f>IF(ISBLANK(GJ50),0,IF(ISERROR(VLOOKUP(GJ50,Menu!$A$3:$L$5000,10,FALSE)),0,IF(GK50="M",VLOOKUP(GJ50,Menu!$A$3:$L$57,10,FALSE)*GL50,VLOOKUP(GJ50,Menu!$A$3:$L$57,12,FALSE)*GL50)))</f>
        <v>90000</v>
      </c>
      <c r="GN50" s="19">
        <f>-IF(ISBLANK(GO50),0,IF(ISERROR(VLOOKUP(GO50,MaKhuyenMai!$B$4:$H$5001,7,FALSE)),0,IF(AND(VLOOKUP(GO50,MaKhuyenMai!$B$4:$K$5001,8,FALSE)&lt;=$F$24,VLOOKUP(GO50,MaKhuyenMai!$B$4:$L$18,3,FALSE)="x",VLOOKUP(GO50,MaKhuyenMai!$B$4:$L$18,11,FALSE)="x"),VLOOKUP(GO50,MaKhuyenMai!$B$4:$H$5001,7,FALSE)*GM50,0)))</f>
        <v>0</v>
      </c>
      <c r="GO50" s="20"/>
      <c r="GP50" s="68"/>
      <c r="GS50" s="1"/>
      <c r="GT50" s="1"/>
      <c r="GU50" s="2"/>
      <c r="GV50" s="2"/>
      <c r="GW50" s="3"/>
      <c r="GZ50" s="1"/>
      <c r="HA50" s="1"/>
      <c r="HB50" s="2"/>
      <c r="HC50" s="2"/>
      <c r="HD50" s="3"/>
      <c r="HG50" s="1"/>
      <c r="HH50" s="1"/>
      <c r="HI50" s="2"/>
      <c r="HJ50" s="2"/>
      <c r="HK50" s="3"/>
      <c r="HP50" s="2"/>
      <c r="HQ50" s="2"/>
      <c r="HR50" s="3"/>
      <c r="HW50" s="2"/>
      <c r="HX50" s="2"/>
      <c r="HY50" s="3"/>
      <c r="ID50" s="2"/>
      <c r="IE50" s="2"/>
      <c r="IF50" s="3"/>
      <c r="IK50" s="2"/>
      <c r="IL50" s="2"/>
      <c r="IM50" s="3"/>
      <c r="IR50" s="2"/>
      <c r="IS50" s="2"/>
      <c r="IT50" s="3"/>
    </row>
    <row r="51" spans="1:254">
      <c r="A51" s="16"/>
      <c r="B51" s="17">
        <v>45</v>
      </c>
      <c r="C51" s="18" t="s">
        <v>169</v>
      </c>
      <c r="D51" s="18" t="s">
        <v>200</v>
      </c>
      <c r="E51" s="18">
        <v>1</v>
      </c>
      <c r="F51" s="19">
        <f>IF(ISBLANK(C51),0,IF(ISERROR(VLOOKUP(C51,Menu!$A$3:$L$5000,10,FALSE)),0,IF(D51="M",VLOOKUP(C51,Menu!$A$3:$L$57,10,FALSE)*E51,VLOOKUP(C51,Menu!$A$3:$L$57,12,FALSE)*E51)))</f>
        <v>10000</v>
      </c>
      <c r="G51" s="19">
        <f>-IF(ISBLANK(H51),0,IF(ISERROR(VLOOKUP(H51,MaKhuyenMai!$B$4:$H$5001,7,FALSE)),0,IF(AND(VLOOKUP(H51,MaKhuyenMai!$B$4:$K$5001,8,FALSE)&lt;=$F$24,VLOOKUP(H51,MaKhuyenMai!$B$4:$L$18,3,FALSE)="x",VLOOKUP(H51,MaKhuyenMai!$B$4:$L$18,11,FALSE)="x"),VLOOKUP(H51,MaKhuyenMai!$B$4:$H$5001,7,FALSE)*F51,0)))</f>
        <v>0</v>
      </c>
      <c r="H51" s="20"/>
      <c r="I51" s="70"/>
      <c r="J51" s="16"/>
      <c r="K51" s="17">
        <v>45</v>
      </c>
      <c r="L51" s="18" t="s">
        <v>166</v>
      </c>
      <c r="M51" s="18" t="s">
        <v>200</v>
      </c>
      <c r="N51" s="18">
        <v>1</v>
      </c>
      <c r="O51" s="19">
        <f>IF(ISBLANK(L51),0,IF(ISERROR(VLOOKUP(L51,Menu!$A$3:$L$5000,10,FALSE)),0,IF(M51="M",VLOOKUP(L51,Menu!$A$3:$L$57,10,FALSE)*N51,VLOOKUP(L51,Menu!$A$3:$L$57,12,FALSE)*N51)))</f>
        <v>12000</v>
      </c>
      <c r="P51" s="19">
        <f>-IF(ISBLANK(Q51),0,IF(ISERROR(VLOOKUP(Q51,MaKhuyenMai!$B$4:$H$5001,7,FALSE)),0,IF(AND(VLOOKUP(Q51,MaKhuyenMai!$B$4:$K$5001,8,FALSE)&lt;=$F$24,VLOOKUP(Q51,MaKhuyenMai!$B$4:$L$18,3,FALSE)="x",VLOOKUP(Q51,MaKhuyenMai!$B$4:$L$18,11,FALSE)="x"),VLOOKUP(Q51,MaKhuyenMai!$B$4:$H$5001,7,FALSE)*O51,0)))</f>
        <v>0</v>
      </c>
      <c r="Q51" s="20"/>
      <c r="R51" s="68"/>
      <c r="S51" s="16"/>
      <c r="T51" s="17">
        <v>5</v>
      </c>
      <c r="U51" s="18" t="s">
        <v>166</v>
      </c>
      <c r="V51" s="18" t="s">
        <v>200</v>
      </c>
      <c r="W51" s="18">
        <v>1</v>
      </c>
      <c r="X51" s="19">
        <f>IF(ISBLANK(U51),0,IF(ISERROR(VLOOKUP(U51,Menu!$A$3:$L$5000,10,FALSE)),0,IF(V51="M",VLOOKUP(U51,Menu!$A$3:$L$57,10,FALSE)*W51,VLOOKUP(U51,Menu!$A$3:$L$57,12,FALSE)*W51)))</f>
        <v>12000</v>
      </c>
      <c r="Y51" s="19">
        <f>-IF(ISBLANK(Z51),0,IF(ISERROR(VLOOKUP(Z51,MaKhuyenMai!$B$4:$H$5001,7,FALSE)),0,IF(AND(VLOOKUP(Z51,MaKhuyenMai!$B$4:$K$5001,8,FALSE)&lt;=$F$24,VLOOKUP(Z51,MaKhuyenMai!$B$4:$L$18,3,FALSE)="x",VLOOKUP(Z51,MaKhuyenMai!$B$4:$L$18,11,FALSE)="x"),VLOOKUP(Z51,MaKhuyenMai!$B$4:$H$5001,7,FALSE)*X51,0)))</f>
        <v>0</v>
      </c>
      <c r="Z51" s="20"/>
      <c r="AA51" s="68"/>
      <c r="AK51" s="16"/>
      <c r="AL51" s="17">
        <v>45</v>
      </c>
      <c r="AM51" s="22" t="s">
        <v>131</v>
      </c>
      <c r="AN51" s="18" t="s">
        <v>201</v>
      </c>
      <c r="AO51" s="18">
        <v>1</v>
      </c>
      <c r="AP51" s="19">
        <f>IF(ISBLANK(AM51),0,IF(ISERROR(VLOOKUP(AM51,Menu!$A$3:$L$5000,10,FALSE)),0,IF(AN51="M",VLOOKUP(AM51,Menu!$A$3:$L$57,10,FALSE)*AO51,VLOOKUP(AM51,Menu!$A$3:$L$57,12,FALSE)*AO51)))</f>
        <v>49000</v>
      </c>
      <c r="AQ51" s="19">
        <f>-IF(ISBLANK(AR51),0,IF(ISERROR(VLOOKUP(AR51,MaKhuyenMai!$B$4:$H$5001,7,FALSE)),0,IF(AND(VLOOKUP(AR51,MaKhuyenMai!$B$4:$K$5001,8,FALSE)&lt;=$F$24,VLOOKUP(AR51,MaKhuyenMai!$B$4:$L$18,3,FALSE)="x",VLOOKUP(AR51,MaKhuyenMai!$B$4:$L$18,11,FALSE)="x"),VLOOKUP(AR51,MaKhuyenMai!$B$4:$H$5001,7,FALSE)*AP51,0)))</f>
        <v>-4900</v>
      </c>
      <c r="AR51" s="20" t="s">
        <v>18</v>
      </c>
      <c r="AS51" s="68"/>
      <c r="AT51" s="16"/>
      <c r="AU51" s="17">
        <v>45</v>
      </c>
      <c r="AV51" s="22" t="s">
        <v>123</v>
      </c>
      <c r="AW51" s="18" t="s">
        <v>201</v>
      </c>
      <c r="AX51" s="18">
        <v>1</v>
      </c>
      <c r="AY51" s="19">
        <f>IF(ISBLANK(AV51),0,IF(ISERROR(VLOOKUP(AV51,Menu!$A$3:$L$5000,10,FALSE)),0,IF(AW51="M",VLOOKUP(AV51,Menu!$A$3:$L$57,10,FALSE)*AX51,VLOOKUP(AV51,Menu!$A$3:$L$57,12,FALSE)*AX51)))</f>
        <v>45000</v>
      </c>
      <c r="AZ51" s="19">
        <f>-IF(ISBLANK(BA51),0,IF(ISERROR(VLOOKUP(BA51,MaKhuyenMai!$B$4:$H$5001,7,FALSE)),0,IF(AND(VLOOKUP(BA51,MaKhuyenMai!$B$4:$K$5001,8,FALSE)&lt;=$F$24,VLOOKUP(BA51,MaKhuyenMai!$B$4:$L$18,3,FALSE)="x",VLOOKUP(BA51,MaKhuyenMai!$B$4:$L$18,11,FALSE)="x"),VLOOKUP(BA51,MaKhuyenMai!$B$4:$H$5001,7,FALSE)*AY51,0)))</f>
        <v>-4500</v>
      </c>
      <c r="BA51" s="20" t="s">
        <v>18</v>
      </c>
      <c r="BB51" s="68"/>
      <c r="BD51" s="17">
        <v>45</v>
      </c>
      <c r="BH51" s="19">
        <f>IF(ISBLANK(BE51),0,IF(ISERROR(VLOOKUP(BE51,Menu!$A$3:$L$5000,10,FALSE)),0,IF(BF51="M",VLOOKUP(BE51,Menu!$A$3:$L$57,10,FALSE)*BG51,VLOOKUP(BE51,Menu!$A$3:$L$57,12,FALSE)*BG51)))</f>
        <v>0</v>
      </c>
      <c r="BI51" s="19">
        <f>-IF(ISBLANK(BJ51),0,IF(ISERROR(VLOOKUP(BJ51,MaKhuyenMai!$B$4:$H$5001,7,FALSE)),0,IF(AND(VLOOKUP(BJ51,MaKhuyenMai!$B$4:$K$5001,8,FALSE)&lt;=$F$24,VLOOKUP(BJ51,MaKhuyenMai!$B$4:$L$18,3,FALSE)="x",VLOOKUP(BJ51,MaKhuyenMai!$B$4:$L$18,11,FALSE)="x"),VLOOKUP(BJ51,MaKhuyenMai!$B$4:$H$5001,7,FALSE)*BH51,0)))</f>
        <v>0</v>
      </c>
      <c r="BK51" s="71"/>
      <c r="DW51" s="16"/>
      <c r="DX51" s="17">
        <v>45</v>
      </c>
      <c r="DY51" s="18" t="s">
        <v>189</v>
      </c>
      <c r="DZ51" s="18" t="s">
        <v>200</v>
      </c>
      <c r="EA51" s="18">
        <v>1</v>
      </c>
      <c r="EB51" s="19">
        <f>IF(ISBLANK(DY51),0,IF(ISERROR(VLOOKUP(DY51,Menu!$A$3:$L$5000,10,FALSE)),0,IF(DZ51="M",VLOOKUP(DY51,Menu!$A$3:$L$57,10,FALSE)*EA51,VLOOKUP(DY51,Menu!$A$3:$L$57,12,FALSE)*EA51)))</f>
        <v>12000</v>
      </c>
      <c r="EC51" s="19">
        <f>-IF(ISBLANK(ED51),0,IF(ISERROR(VLOOKUP(ED51,MaKhuyenMai!$B$4:$H$5001,7,FALSE)),0,IF(AND(VLOOKUP(ED51,MaKhuyenMai!$B$4:$K$5001,8,FALSE)&lt;=$F$24,VLOOKUP(ED51,MaKhuyenMai!$B$4:$L$18,3,FALSE)="x",VLOOKUP(ED51,MaKhuyenMai!$B$4:$L$18,11,FALSE)="x"),VLOOKUP(ED51,MaKhuyenMai!$B$4:$H$5001,7,FALSE)*EB51,0)))</f>
        <v>-1200</v>
      </c>
      <c r="ED51" s="20" t="s">
        <v>18</v>
      </c>
      <c r="EE51" s="68"/>
      <c r="EF51" s="16"/>
      <c r="EG51" s="17">
        <v>45</v>
      </c>
      <c r="EH51" s="18" t="s">
        <v>169</v>
      </c>
      <c r="EI51" s="18" t="s">
        <v>200</v>
      </c>
      <c r="EJ51" s="18">
        <v>1</v>
      </c>
      <c r="EK51" s="19">
        <f>IF(ISBLANK(EH51),0,IF(ISERROR(VLOOKUP(EH51,Menu!$A$3:$L$5000,10,FALSE)),0,IF(EI51="M",VLOOKUP(EH51,Menu!$A$3:$L$57,10,FALSE)*EJ51,VLOOKUP(EH51,Menu!$A$3:$L$57,12,FALSE)*EJ51)))</f>
        <v>10000</v>
      </c>
      <c r="EL51" s="19">
        <f>-IF(ISBLANK(EM51),0,IF(ISERROR(VLOOKUP(EM51,MaKhuyenMai!$B$4:$H$5001,7,FALSE)),0,IF(AND(VLOOKUP(EM51,MaKhuyenMai!$B$4:$K$5001,8,FALSE)&lt;=$F$24,VLOOKUP(EM51,MaKhuyenMai!$B$4:$L$18,3,FALSE)="x",VLOOKUP(EM51,MaKhuyenMai!$B$4:$L$18,11,FALSE)="x"),VLOOKUP(EM51,MaKhuyenMai!$B$4:$H$5001,7,FALSE)*EK51,0)))</f>
        <v>0</v>
      </c>
      <c r="EM51" s="20"/>
      <c r="EN51" s="70"/>
      <c r="EO51" s="16"/>
      <c r="EP51" s="17">
        <v>5</v>
      </c>
      <c r="EQ51" s="18" t="s">
        <v>166</v>
      </c>
      <c r="ER51" s="18" t="s">
        <v>200</v>
      </c>
      <c r="ES51" s="18">
        <v>1</v>
      </c>
      <c r="ET51" s="19">
        <f>IF(ISBLANK(EQ51),0,IF(ISERROR(VLOOKUP(EQ51,Menu!$A$3:$L$5000,10,FALSE)),0,IF(ER51="M",VLOOKUP(EQ51,Menu!$A$3:$L$57,10,FALSE)*ES51,VLOOKUP(EQ51,Menu!$A$3:$L$57,12,FALSE)*ES51)))</f>
        <v>12000</v>
      </c>
      <c r="EU51" s="19">
        <f>-IF(ISBLANK(EV51),0,IF(ISERROR(VLOOKUP(EV51,MaKhuyenMai!$B$4:$H$5001,7,FALSE)),0,IF(AND(VLOOKUP(EV51,MaKhuyenMai!$B$4:$K$5001,8,FALSE)&lt;=$F$24,VLOOKUP(EV51,MaKhuyenMai!$B$4:$L$18,3,FALSE)="x",VLOOKUP(EV51,MaKhuyenMai!$B$4:$L$18,11,FALSE)="x"),VLOOKUP(EV51,MaKhuyenMai!$B$4:$H$5001,7,FALSE)*ET51,0)))</f>
        <v>0</v>
      </c>
      <c r="EV51" s="20"/>
      <c r="EW51" s="68"/>
      <c r="EX51" s="16"/>
      <c r="EY51" s="17">
        <v>5</v>
      </c>
      <c r="EZ51" s="18" t="s">
        <v>166</v>
      </c>
      <c r="FA51" s="18" t="s">
        <v>200</v>
      </c>
      <c r="FB51" s="18">
        <v>1</v>
      </c>
      <c r="FC51" s="19">
        <f>IF(ISBLANK(EZ51),0,IF(ISERROR(VLOOKUP(EZ51,Menu!$A$3:$L$5000,10,FALSE)),0,IF(FA51="M",VLOOKUP(EZ51,Menu!$A$3:$L$57,10,FALSE)*FB51,VLOOKUP(EZ51,Menu!$A$3:$L$57,12,FALSE)*FB51)))</f>
        <v>12000</v>
      </c>
      <c r="FD51" s="19">
        <f>-IF(ISBLANK(FE51),0,IF(ISERROR(VLOOKUP(FE51,MaKhuyenMai!$B$4:$H$5001,7,FALSE)),0,IF(AND(VLOOKUP(FE51,MaKhuyenMai!$B$4:$K$5001,8,FALSE)&lt;=$F$24,VLOOKUP(FE51,MaKhuyenMai!$B$4:$L$18,3,FALSE)="x",VLOOKUP(FE51,MaKhuyenMai!$B$4:$L$18,11,FALSE)="x"),VLOOKUP(FE51,MaKhuyenMai!$B$4:$H$5001,7,FALSE)*FC51,0)))</f>
        <v>0</v>
      </c>
      <c r="FE51" s="20"/>
      <c r="FF51" s="68"/>
      <c r="FG51" s="3"/>
      <c r="FJ51" s="1"/>
      <c r="FK51" s="1"/>
      <c r="FL51" s="2"/>
      <c r="FM51" s="2"/>
      <c r="FN51" s="3"/>
      <c r="FQ51" s="1"/>
      <c r="FR51" s="1"/>
      <c r="FS51" s="2"/>
      <c r="FT51" s="2"/>
      <c r="FU51" s="3"/>
      <c r="FX51" s="1"/>
      <c r="FY51" s="1"/>
      <c r="FZ51" s="2"/>
      <c r="GA51" s="2"/>
      <c r="GB51" s="3"/>
      <c r="GE51" s="1"/>
      <c r="GF51" s="1"/>
      <c r="GG51" s="2"/>
      <c r="GH51" s="2"/>
      <c r="GI51" s="17">
        <v>45</v>
      </c>
      <c r="GJ51" s="18" t="s">
        <v>189</v>
      </c>
      <c r="GK51" s="18" t="s">
        <v>200</v>
      </c>
      <c r="GL51" s="18">
        <v>1</v>
      </c>
      <c r="GM51" s="19">
        <f>IF(ISBLANK(GJ51),0,IF(ISERROR(VLOOKUP(GJ51,Menu!$A$3:$L$5000,10,FALSE)),0,IF(GK51="M",VLOOKUP(GJ51,Menu!$A$3:$L$57,10,FALSE)*GL51,VLOOKUP(GJ51,Menu!$A$3:$L$57,12,FALSE)*GL51)))</f>
        <v>12000</v>
      </c>
      <c r="GN51" s="19">
        <f>-IF(ISBLANK(GO51),0,IF(ISERROR(VLOOKUP(GO51,MaKhuyenMai!$B$4:$H$5001,7,FALSE)),0,IF(AND(VLOOKUP(GO51,MaKhuyenMai!$B$4:$K$5001,8,FALSE)&lt;=$F$24,VLOOKUP(GO51,MaKhuyenMai!$B$4:$L$18,3,FALSE)="x",VLOOKUP(GO51,MaKhuyenMai!$B$4:$L$18,11,FALSE)="x"),VLOOKUP(GO51,MaKhuyenMai!$B$4:$H$5001,7,FALSE)*GM51,0)))</f>
        <v>-1200</v>
      </c>
      <c r="GO51" s="20" t="s">
        <v>18</v>
      </c>
      <c r="GP51" s="68"/>
      <c r="GS51" s="1"/>
      <c r="GT51" s="1"/>
      <c r="GU51" s="2"/>
      <c r="GV51" s="2"/>
      <c r="GW51" s="3"/>
      <c r="GZ51" s="1"/>
      <c r="HA51" s="1"/>
      <c r="HB51" s="2"/>
      <c r="HC51" s="2"/>
      <c r="HD51" s="3"/>
      <c r="HG51" s="1"/>
      <c r="HH51" s="1"/>
      <c r="HI51" s="2"/>
      <c r="HJ51" s="2"/>
      <c r="HK51" s="3"/>
      <c r="HP51" s="2"/>
      <c r="HQ51" s="2"/>
      <c r="HR51" s="3"/>
      <c r="HW51" s="2"/>
      <c r="HX51" s="2"/>
      <c r="HY51" s="3"/>
      <c r="ID51" s="2"/>
      <c r="IE51" s="2"/>
      <c r="IF51" s="3"/>
      <c r="IK51" s="2"/>
      <c r="IL51" s="2"/>
      <c r="IM51" s="3"/>
      <c r="IR51" s="2"/>
      <c r="IS51" s="2"/>
      <c r="IT51" s="3"/>
    </row>
    <row r="52" spans="1:254">
      <c r="A52" s="16"/>
      <c r="B52" s="17">
        <v>46</v>
      </c>
      <c r="C52" s="18" t="s">
        <v>187</v>
      </c>
      <c r="D52" s="18" t="s">
        <v>200</v>
      </c>
      <c r="E52" s="18">
        <v>1</v>
      </c>
      <c r="F52" s="19">
        <f>IF(ISBLANK(C52),0,IF(ISERROR(VLOOKUP(C52,Menu!$A$3:$L$5000,10,FALSE)),0,IF(D52="M",VLOOKUP(C52,Menu!$A$3:$L$57,10,FALSE)*E52,VLOOKUP(C52,Menu!$A$3:$L$57,12,FALSE)*E52)))</f>
        <v>12000</v>
      </c>
      <c r="G52" s="19">
        <f>-IF(ISBLANK(H52),0,IF(ISERROR(VLOOKUP(H52,MaKhuyenMai!$B$4:$H$5001,7,FALSE)),0,IF(AND(VLOOKUP(H52,MaKhuyenMai!$B$4:$K$5001,8,FALSE)&lt;=$F$24,VLOOKUP(H52,MaKhuyenMai!$B$4:$L$18,3,FALSE)="x",VLOOKUP(H52,MaKhuyenMai!$B$4:$L$18,11,FALSE)="x"),VLOOKUP(H52,MaKhuyenMai!$B$4:$H$5001,7,FALSE)*F52,0)))</f>
        <v>-1200</v>
      </c>
      <c r="H52" s="20" t="s">
        <v>18</v>
      </c>
      <c r="I52" s="70"/>
      <c r="J52" s="16"/>
      <c r="K52" s="17">
        <v>46</v>
      </c>
      <c r="L52" s="18" t="s">
        <v>187</v>
      </c>
      <c r="M52" s="18" t="s">
        <v>200</v>
      </c>
      <c r="N52" s="18">
        <v>1</v>
      </c>
      <c r="O52" s="19">
        <f>IF(ISBLANK(L52),0,IF(ISERROR(VLOOKUP(L52,Menu!$A$3:$L$5000,10,FALSE)),0,IF(M52="M",VLOOKUP(L52,Menu!$A$3:$L$57,10,FALSE)*N52,VLOOKUP(L52,Menu!$A$3:$L$57,12,FALSE)*N52)))</f>
        <v>12000</v>
      </c>
      <c r="P52" s="19">
        <f>-IF(ISBLANK(Q52),0,IF(ISERROR(VLOOKUP(Q52,MaKhuyenMai!$B$4:$H$5001,7,FALSE)),0,IF(AND(VLOOKUP(Q52,MaKhuyenMai!$B$4:$K$5001,8,FALSE)&lt;=$F$24,VLOOKUP(Q52,MaKhuyenMai!$B$4:$L$18,3,FALSE)="x",VLOOKUP(Q52,MaKhuyenMai!$B$4:$L$18,11,FALSE)="x"),VLOOKUP(Q52,MaKhuyenMai!$B$4:$H$5001,7,FALSE)*O52,0)))</f>
        <v>-1200</v>
      </c>
      <c r="Q52" s="20" t="s">
        <v>18</v>
      </c>
      <c r="R52" s="68"/>
      <c r="S52" s="16"/>
      <c r="T52" s="16">
        <v>6</v>
      </c>
      <c r="U52" s="18" t="s">
        <v>185</v>
      </c>
      <c r="V52" s="18" t="s">
        <v>200</v>
      </c>
      <c r="W52" s="18">
        <v>1</v>
      </c>
      <c r="X52" s="19">
        <f>IF(ISBLANK(U52),0,IF(ISERROR(VLOOKUP(U52,Menu!$A$3:$L$5000,10,FALSE)),0,IF(V52="M",VLOOKUP(U52,Menu!$A$3:$L$57,10,FALSE)*W52,VLOOKUP(U52,Menu!$A$3:$L$57,12,FALSE)*W52)))</f>
        <v>12000</v>
      </c>
      <c r="Y52" s="19">
        <f>-IF(ISBLANK(Z52),0,IF(ISERROR(VLOOKUP(Z52,MaKhuyenMai!$B$4:$H$5001,7,FALSE)),0,IF(AND(VLOOKUP(Z52,MaKhuyenMai!$B$4:$K$5001,8,FALSE)&lt;=$F$24,VLOOKUP(Z52,MaKhuyenMai!$B$4:$L$18,3,FALSE)="x",VLOOKUP(Z52,MaKhuyenMai!$B$4:$L$18,11,FALSE)="x"),VLOOKUP(Z52,MaKhuyenMai!$B$4:$H$5001,7,FALSE)*X52,0)))</f>
        <v>-1200</v>
      </c>
      <c r="Z52" s="20" t="s">
        <v>18</v>
      </c>
      <c r="AA52" s="68"/>
      <c r="AK52" s="16"/>
      <c r="AL52" s="17">
        <v>46</v>
      </c>
      <c r="AM52" s="22"/>
      <c r="AN52" s="18"/>
      <c r="AO52" s="18"/>
      <c r="AP52" s="19">
        <f>IF(ISBLANK(AM52),0,IF(ISERROR(VLOOKUP(AM52,Menu!$A$3:$L$5000,10,FALSE)),0,IF(AN52="M",VLOOKUP(AM52,Menu!$A$3:$L$57,10,FALSE)*AO52,VLOOKUP(AM52,Menu!$A$3:$L$57,12,FALSE)*AO52)))</f>
        <v>0</v>
      </c>
      <c r="AQ52" s="19">
        <f>-IF(ISBLANK(AR52),0,IF(ISERROR(VLOOKUP(AR52,MaKhuyenMai!$B$4:$H$5001,7,FALSE)),0,IF(AND(VLOOKUP(AR52,MaKhuyenMai!$B$4:$K$5001,8,FALSE)&lt;=$F$24,VLOOKUP(AR52,MaKhuyenMai!$B$4:$L$18,3,FALSE)="x",VLOOKUP(AR52,MaKhuyenMai!$B$4:$L$18,11,FALSE)="x"),VLOOKUP(AR52,MaKhuyenMai!$B$4:$H$5001,7,FALSE)*AP52,0)))</f>
        <v>0</v>
      </c>
      <c r="AR52" s="20"/>
      <c r="AS52" s="68"/>
      <c r="AT52" s="16"/>
      <c r="AU52" s="17">
        <v>46</v>
      </c>
      <c r="AV52" s="22"/>
      <c r="AW52" s="18"/>
      <c r="AX52" s="18"/>
      <c r="AY52" s="19">
        <f>IF(ISBLANK(AV52),0,IF(ISERROR(VLOOKUP(AV52,Menu!$A$3:$L$5000,10,FALSE)),0,IF(AW52="M",VLOOKUP(AV52,Menu!$A$3:$L$57,10,FALSE)*AX52,VLOOKUP(AV52,Menu!$A$3:$L$57,12,FALSE)*AX52)))</f>
        <v>0</v>
      </c>
      <c r="AZ52" s="19">
        <f>-IF(ISBLANK(BA52),0,IF(ISERROR(VLOOKUP(BA52,MaKhuyenMai!$B$4:$H$5001,7,FALSE)),0,IF(AND(VLOOKUP(BA52,MaKhuyenMai!$B$4:$K$5001,8,FALSE)&lt;=$F$24,VLOOKUP(BA52,MaKhuyenMai!$B$4:$L$18,3,FALSE)="x",VLOOKUP(BA52,MaKhuyenMai!$B$4:$L$18,11,FALSE)="x"),VLOOKUP(BA52,MaKhuyenMai!$B$4:$H$5001,7,FALSE)*AY52,0)))</f>
        <v>0</v>
      </c>
      <c r="BA52" s="20"/>
      <c r="BB52" s="68"/>
      <c r="BD52" s="17">
        <v>46</v>
      </c>
      <c r="BH52" s="19">
        <f>IF(ISBLANK(BE52),0,IF(ISERROR(VLOOKUP(BE52,Menu!$A$3:$L$5000,10,FALSE)),0,IF(BF52="M",VLOOKUP(BE52,Menu!$A$3:$L$57,10,FALSE)*BG52,VLOOKUP(BE52,Menu!$A$3:$L$57,12,FALSE)*BG52)))</f>
        <v>0</v>
      </c>
      <c r="BI52" s="19">
        <f>-IF(ISBLANK(BJ52),0,IF(ISERROR(VLOOKUP(BJ52,MaKhuyenMai!$B$4:$H$5001,7,FALSE)),0,IF(AND(VLOOKUP(BJ52,MaKhuyenMai!$B$4:$K$5001,8,FALSE)&lt;=$F$24,VLOOKUP(BJ52,MaKhuyenMai!$B$4:$L$18,3,FALSE)="x",VLOOKUP(BJ52,MaKhuyenMai!$B$4:$L$18,11,FALSE)="x"),VLOOKUP(BJ52,MaKhuyenMai!$B$4:$H$5001,7,FALSE)*BH52,0)))</f>
        <v>0</v>
      </c>
      <c r="BK52" s="71"/>
      <c r="DW52" s="16"/>
      <c r="DX52" s="17">
        <v>46</v>
      </c>
      <c r="DY52" s="18" t="s">
        <v>150</v>
      </c>
      <c r="DZ52" s="18" t="s">
        <v>200</v>
      </c>
      <c r="EA52" s="18">
        <v>2</v>
      </c>
      <c r="EB52" s="19">
        <f>IF(ISBLANK(DY52),0,IF(ISERROR(VLOOKUP(DY52,Menu!$A$3:$L$5000,10,FALSE)),0,IF(DZ52="M",VLOOKUP(DY52,Menu!$A$3:$L$57,10,FALSE)*EA52,VLOOKUP(DY52,Menu!$A$3:$L$57,12,FALSE)*EA52)))</f>
        <v>132000</v>
      </c>
      <c r="EC52" s="19">
        <f>-IF(ISBLANK(ED52),0,IF(ISERROR(VLOOKUP(ED52,MaKhuyenMai!$B$4:$H$5001,7,FALSE)),0,IF(AND(VLOOKUP(ED52,MaKhuyenMai!$B$4:$K$5001,8,FALSE)&lt;=$F$24,VLOOKUP(ED52,MaKhuyenMai!$B$4:$L$18,3,FALSE)="x",VLOOKUP(ED52,MaKhuyenMai!$B$4:$L$18,11,FALSE)="x"),VLOOKUP(ED52,MaKhuyenMai!$B$4:$H$5001,7,FALSE)*EB52,0)))</f>
        <v>0</v>
      </c>
      <c r="ED52" s="20"/>
      <c r="EE52" s="68"/>
      <c r="EF52" s="16"/>
      <c r="EG52" s="17">
        <v>46</v>
      </c>
      <c r="EH52" s="18" t="s">
        <v>187</v>
      </c>
      <c r="EI52" s="18" t="s">
        <v>200</v>
      </c>
      <c r="EJ52" s="18">
        <v>1</v>
      </c>
      <c r="EK52" s="19">
        <f>IF(ISBLANK(EH52),0,IF(ISERROR(VLOOKUP(EH52,Menu!$A$3:$L$5000,10,FALSE)),0,IF(EI52="M",VLOOKUP(EH52,Menu!$A$3:$L$57,10,FALSE)*EJ52,VLOOKUP(EH52,Menu!$A$3:$L$57,12,FALSE)*EJ52)))</f>
        <v>12000</v>
      </c>
      <c r="EL52" s="19">
        <f>-IF(ISBLANK(EM52),0,IF(ISERROR(VLOOKUP(EM52,MaKhuyenMai!$B$4:$H$5001,7,FALSE)),0,IF(AND(VLOOKUP(EM52,MaKhuyenMai!$B$4:$K$5001,8,FALSE)&lt;=$F$24,VLOOKUP(EM52,MaKhuyenMai!$B$4:$L$18,3,FALSE)="x",VLOOKUP(EM52,MaKhuyenMai!$B$4:$L$18,11,FALSE)="x"),VLOOKUP(EM52,MaKhuyenMai!$B$4:$H$5001,7,FALSE)*EK52,0)))</f>
        <v>-1200</v>
      </c>
      <c r="EM52" s="20" t="s">
        <v>18</v>
      </c>
      <c r="EN52" s="70"/>
      <c r="EO52" s="16"/>
      <c r="EP52" s="16">
        <v>6</v>
      </c>
      <c r="EQ52" s="18" t="s">
        <v>187</v>
      </c>
      <c r="ER52" s="18" t="s">
        <v>200</v>
      </c>
      <c r="ES52" s="18">
        <v>1</v>
      </c>
      <c r="ET52" s="19">
        <f>IF(ISBLANK(EQ52),0,IF(ISERROR(VLOOKUP(EQ52,Menu!$A$3:$L$5000,10,FALSE)),0,IF(ER52="M",VLOOKUP(EQ52,Menu!$A$3:$L$57,10,FALSE)*ES52,VLOOKUP(EQ52,Menu!$A$3:$L$57,12,FALSE)*ES52)))</f>
        <v>12000</v>
      </c>
      <c r="EU52" s="19">
        <f>-IF(ISBLANK(EV52),0,IF(ISERROR(VLOOKUP(EV52,MaKhuyenMai!$B$4:$H$5001,7,FALSE)),0,IF(AND(VLOOKUP(EV52,MaKhuyenMai!$B$4:$K$5001,8,FALSE)&lt;=$F$24,VLOOKUP(EV52,MaKhuyenMai!$B$4:$L$18,3,FALSE)="x",VLOOKUP(EV52,MaKhuyenMai!$B$4:$L$18,11,FALSE)="x"),VLOOKUP(EV52,MaKhuyenMai!$B$4:$H$5001,7,FALSE)*ET52,0)))</f>
        <v>-1200</v>
      </c>
      <c r="EV52" s="20" t="s">
        <v>18</v>
      </c>
      <c r="EW52" s="68"/>
      <c r="EX52" s="16"/>
      <c r="EY52" s="16">
        <v>6</v>
      </c>
      <c r="EZ52" s="18" t="s">
        <v>185</v>
      </c>
      <c r="FA52" s="18" t="s">
        <v>200</v>
      </c>
      <c r="FB52" s="18">
        <v>1</v>
      </c>
      <c r="FC52" s="19">
        <f>IF(ISBLANK(EZ52),0,IF(ISERROR(VLOOKUP(EZ52,Menu!$A$3:$L$5000,10,FALSE)),0,IF(FA52="M",VLOOKUP(EZ52,Menu!$A$3:$L$57,10,FALSE)*FB52,VLOOKUP(EZ52,Menu!$A$3:$L$57,12,FALSE)*FB52)))</f>
        <v>12000</v>
      </c>
      <c r="FD52" s="19">
        <f>-IF(ISBLANK(FE52),0,IF(ISERROR(VLOOKUP(FE52,MaKhuyenMai!$B$4:$H$5001,7,FALSE)),0,IF(AND(VLOOKUP(FE52,MaKhuyenMai!$B$4:$K$5001,8,FALSE)&lt;=$F$24,VLOOKUP(FE52,MaKhuyenMai!$B$4:$L$18,3,FALSE)="x",VLOOKUP(FE52,MaKhuyenMai!$B$4:$L$18,11,FALSE)="x"),VLOOKUP(FE52,MaKhuyenMai!$B$4:$H$5001,7,FALSE)*FC52,0)))</f>
        <v>-1200</v>
      </c>
      <c r="FE52" s="20" t="s">
        <v>18</v>
      </c>
      <c r="FF52" s="68"/>
      <c r="FG52" s="3"/>
      <c r="FJ52" s="1"/>
      <c r="FK52" s="1"/>
      <c r="FL52" s="2"/>
      <c r="FM52" s="2"/>
      <c r="FN52" s="3"/>
      <c r="FQ52" s="1"/>
      <c r="FR52" s="1"/>
      <c r="FS52" s="2"/>
      <c r="FT52" s="2"/>
      <c r="FU52" s="3"/>
      <c r="FX52" s="1"/>
      <c r="FY52" s="1"/>
      <c r="FZ52" s="2"/>
      <c r="GA52" s="2"/>
      <c r="GB52" s="3"/>
      <c r="GE52" s="1"/>
      <c r="GF52" s="1"/>
      <c r="GG52" s="2"/>
      <c r="GH52" s="2"/>
      <c r="GI52" s="17">
        <v>46</v>
      </c>
      <c r="GJ52" s="18" t="s">
        <v>150</v>
      </c>
      <c r="GK52" s="18" t="s">
        <v>200</v>
      </c>
      <c r="GL52" s="18">
        <v>2</v>
      </c>
      <c r="GM52" s="19">
        <f>IF(ISBLANK(GJ52),0,IF(ISERROR(VLOOKUP(GJ52,Menu!$A$3:$L$5000,10,FALSE)),0,IF(GK52="M",VLOOKUP(GJ52,Menu!$A$3:$L$57,10,FALSE)*GL52,VLOOKUP(GJ52,Menu!$A$3:$L$57,12,FALSE)*GL52)))</f>
        <v>132000</v>
      </c>
      <c r="GN52" s="19">
        <f>-IF(ISBLANK(GO52),0,IF(ISERROR(VLOOKUP(GO52,MaKhuyenMai!$B$4:$H$5001,7,FALSE)),0,IF(AND(VLOOKUP(GO52,MaKhuyenMai!$B$4:$K$5001,8,FALSE)&lt;=$F$24,VLOOKUP(GO52,MaKhuyenMai!$B$4:$L$18,3,FALSE)="x",VLOOKUP(GO52,MaKhuyenMai!$B$4:$L$18,11,FALSE)="x"),VLOOKUP(GO52,MaKhuyenMai!$B$4:$H$5001,7,FALSE)*GM52,0)))</f>
        <v>0</v>
      </c>
      <c r="GO52" s="20"/>
      <c r="GP52" s="68"/>
      <c r="GS52" s="1"/>
      <c r="GT52" s="1"/>
      <c r="GU52" s="2"/>
      <c r="GV52" s="2"/>
      <c r="GW52" s="3"/>
      <c r="GZ52" s="1"/>
      <c r="HA52" s="1"/>
      <c r="HB52" s="2"/>
      <c r="HC52" s="2"/>
      <c r="HD52" s="3"/>
      <c r="HG52" s="1"/>
      <c r="HH52" s="1"/>
      <c r="HI52" s="2"/>
      <c r="HJ52" s="2"/>
      <c r="HK52" s="3"/>
      <c r="HP52" s="2"/>
      <c r="HQ52" s="2"/>
      <c r="HR52" s="3"/>
      <c r="HW52" s="2"/>
      <c r="HX52" s="2"/>
      <c r="HY52" s="3"/>
      <c r="ID52" s="2"/>
      <c r="IE52" s="2"/>
      <c r="IF52" s="3"/>
      <c r="IK52" s="2"/>
      <c r="IL52" s="2"/>
      <c r="IM52" s="3"/>
      <c r="IR52" s="2"/>
      <c r="IS52" s="2"/>
      <c r="IT52" s="3"/>
    </row>
    <row r="53" spans="1:254">
      <c r="A53" s="16"/>
      <c r="B53" s="17">
        <v>47</v>
      </c>
      <c r="C53" s="22" t="s">
        <v>135</v>
      </c>
      <c r="D53" s="18" t="s">
        <v>201</v>
      </c>
      <c r="E53" s="18">
        <v>1</v>
      </c>
      <c r="F53" s="19">
        <f>IF(ISBLANK(C53),0,IF(ISERROR(VLOOKUP(C53,Menu!$A$3:$L$5000,10,FALSE)),0,IF(D53="M",VLOOKUP(C53,Menu!$A$3:$L$57,10,FALSE)*E53,VLOOKUP(C53,Menu!$A$3:$L$57,12,FALSE)*E53)))</f>
        <v>40000</v>
      </c>
      <c r="G53" s="19">
        <f>-IF(ISBLANK(H53),0,IF(ISERROR(VLOOKUP(H53,MaKhuyenMai!$B$4:$H$5001,7,FALSE)),0,IF(AND(VLOOKUP(H53,MaKhuyenMai!$B$4:$K$5001,8,FALSE)&lt;=$F$24,VLOOKUP(H53,MaKhuyenMai!$B$4:$L$18,3,FALSE)="x",VLOOKUP(H53,MaKhuyenMai!$B$4:$L$18,11,FALSE)="x"),VLOOKUP(H53,MaKhuyenMai!$B$4:$H$5001,7,FALSE)*F53,0)))</f>
        <v>0</v>
      </c>
      <c r="H53" s="20"/>
      <c r="I53" s="70"/>
      <c r="J53" s="16"/>
      <c r="K53" s="17">
        <v>47</v>
      </c>
      <c r="L53" s="18" t="s">
        <v>60</v>
      </c>
      <c r="M53" s="18" t="s">
        <v>200</v>
      </c>
      <c r="N53" s="18">
        <v>1</v>
      </c>
      <c r="O53" s="19">
        <f>IF(ISBLANK(L53),0,IF(ISERROR(VLOOKUP(L53,Menu!$A$3:$L$5000,10,FALSE)),0,IF(M53="M",VLOOKUP(L53,Menu!$A$3:$L$57,10,FALSE)*N53,VLOOKUP(L53,Menu!$A$3:$L$57,12,FALSE)*N53)))</f>
        <v>35000</v>
      </c>
      <c r="P53" s="19">
        <f>-IF(ISBLANK(Q53),0,IF(ISERROR(VLOOKUP(Q53,MaKhuyenMai!$B$4:$H$5001,7,FALSE)),0,IF(AND(VLOOKUP(Q53,MaKhuyenMai!$B$4:$K$5001,8,FALSE)&lt;=$F$24,VLOOKUP(Q53,MaKhuyenMai!$B$4:$L$18,3,FALSE)="x",VLOOKUP(Q53,MaKhuyenMai!$B$4:$L$18,11,FALSE)="x"),VLOOKUP(Q53,MaKhuyenMai!$B$4:$H$5001,7,FALSE)*O53,0)))</f>
        <v>0</v>
      </c>
      <c r="Q53" s="20"/>
      <c r="R53" s="68"/>
      <c r="S53" s="16"/>
      <c r="T53" s="17">
        <v>7</v>
      </c>
      <c r="U53" s="18" t="s">
        <v>60</v>
      </c>
      <c r="V53" s="18" t="s">
        <v>200</v>
      </c>
      <c r="W53" s="18">
        <v>1</v>
      </c>
      <c r="X53" s="19">
        <f>IF(ISBLANK(U53),0,IF(ISERROR(VLOOKUP(U53,Menu!$A$3:$L$5000,10,FALSE)),0,IF(V53="M",VLOOKUP(U53,Menu!$A$3:$L$57,10,FALSE)*W53,VLOOKUP(U53,Menu!$A$3:$L$57,12,FALSE)*W53)))</f>
        <v>35000</v>
      </c>
      <c r="Y53" s="19">
        <f>-IF(ISBLANK(Z53),0,IF(ISERROR(VLOOKUP(Z53,MaKhuyenMai!$B$4:$H$5001,7,FALSE)),0,IF(AND(VLOOKUP(Z53,MaKhuyenMai!$B$4:$K$5001,8,FALSE)&lt;=$F$24,VLOOKUP(Z53,MaKhuyenMai!$B$4:$L$18,3,FALSE)="x",VLOOKUP(Z53,MaKhuyenMai!$B$4:$L$18,11,FALSE)="x"),VLOOKUP(Z53,MaKhuyenMai!$B$4:$H$5001,7,FALSE)*X53,0)))</f>
        <v>0</v>
      </c>
      <c r="Z53" s="20"/>
      <c r="AA53" s="68"/>
      <c r="AK53" s="16"/>
      <c r="AL53" s="17">
        <v>47</v>
      </c>
      <c r="AM53" s="18"/>
      <c r="AN53" s="18"/>
      <c r="AO53" s="18"/>
      <c r="AP53" s="19">
        <f>IF(ISBLANK(AM53),0,IF(ISERROR(VLOOKUP(AM53,Menu!$A$3:$L$5000,10,FALSE)),0,IF(AN53="M",VLOOKUP(AM53,Menu!$A$3:$L$57,10,FALSE)*AO53,VLOOKUP(AM53,Menu!$A$3:$L$57,12,FALSE)*AO53)))</f>
        <v>0</v>
      </c>
      <c r="AQ53" s="19">
        <f>-IF(ISBLANK(AR53),0,IF(ISERROR(VLOOKUP(AR53,MaKhuyenMai!$B$4:$H$5001,7,FALSE)),0,IF(AND(VLOOKUP(AR53,MaKhuyenMai!$B$4:$K$5001,8,FALSE)&lt;=$F$24,VLOOKUP(AR53,MaKhuyenMai!$B$4:$L$18,3,FALSE)="x",VLOOKUP(AR53,MaKhuyenMai!$B$4:$L$18,11,FALSE)="x"),VLOOKUP(AR53,MaKhuyenMai!$B$4:$H$5001,7,FALSE)*AP53,0)))</f>
        <v>0</v>
      </c>
      <c r="AR53" s="20"/>
      <c r="AS53" s="68"/>
      <c r="AT53" s="16"/>
      <c r="AU53" s="17">
        <v>47</v>
      </c>
      <c r="AV53" s="18"/>
      <c r="AW53" s="18"/>
      <c r="AX53" s="18"/>
      <c r="AY53" s="19">
        <f>IF(ISBLANK(AV53),0,IF(ISERROR(VLOOKUP(AV53,Menu!$A$3:$L$5000,10,FALSE)),0,IF(AW53="M",VLOOKUP(AV53,Menu!$A$3:$L$57,10,FALSE)*AX53,VLOOKUP(AV53,Menu!$A$3:$L$57,12,FALSE)*AX53)))</f>
        <v>0</v>
      </c>
      <c r="AZ53" s="19">
        <f>-IF(ISBLANK(BA53),0,IF(ISERROR(VLOOKUP(BA53,MaKhuyenMai!$B$4:$H$5001,7,FALSE)),0,IF(AND(VLOOKUP(BA53,MaKhuyenMai!$B$4:$K$5001,8,FALSE)&lt;=$F$24,VLOOKUP(BA53,MaKhuyenMai!$B$4:$L$18,3,FALSE)="x",VLOOKUP(BA53,MaKhuyenMai!$B$4:$L$18,11,FALSE)="x"),VLOOKUP(BA53,MaKhuyenMai!$B$4:$H$5001,7,FALSE)*AY53,0)))</f>
        <v>0</v>
      </c>
      <c r="BA53" s="20"/>
      <c r="BB53" s="68"/>
      <c r="BD53" s="17">
        <v>47</v>
      </c>
      <c r="BH53" s="19">
        <f>IF(ISBLANK(BE53),0,IF(ISERROR(VLOOKUP(BE53,Menu!$A$3:$L$5000,10,FALSE)),0,IF(BF53="M",VLOOKUP(BE53,Menu!$A$3:$L$57,10,FALSE)*BG53,VLOOKUP(BE53,Menu!$A$3:$L$57,12,FALSE)*BG53)))</f>
        <v>0</v>
      </c>
      <c r="BI53" s="19">
        <f>-IF(ISBLANK(BJ53),0,IF(ISERROR(VLOOKUP(BJ53,MaKhuyenMai!$B$4:$H$5001,7,FALSE)),0,IF(AND(VLOOKUP(BJ53,MaKhuyenMai!$B$4:$K$5001,8,FALSE)&lt;=$F$24,VLOOKUP(BJ53,MaKhuyenMai!$B$4:$L$18,3,FALSE)="x",VLOOKUP(BJ53,MaKhuyenMai!$B$4:$L$18,11,FALSE)="x"),VLOOKUP(BJ53,MaKhuyenMai!$B$4:$H$5001,7,FALSE)*BH53,0)))</f>
        <v>0</v>
      </c>
      <c r="BK53" s="71"/>
      <c r="DW53" s="16"/>
      <c r="DX53" s="17">
        <v>47</v>
      </c>
      <c r="DY53" s="18"/>
      <c r="DZ53" s="18"/>
      <c r="EA53" s="18"/>
      <c r="EB53" s="19">
        <f>IF(ISBLANK(DY53),0,IF(ISERROR(VLOOKUP(DY53,Menu!$A$3:$L$5000,10,FALSE)),0,IF(DZ53="M",VLOOKUP(DY53,Menu!$A$3:$L$57,10,FALSE)*EA53,VLOOKUP(DY53,Menu!$A$3:$L$57,12,FALSE)*EA53)))</f>
        <v>0</v>
      </c>
      <c r="EC53" s="19">
        <f>-IF(ISBLANK(ED53),0,IF(ISERROR(VLOOKUP(ED53,MaKhuyenMai!$B$4:$H$5001,7,FALSE)),0,IF(AND(VLOOKUP(ED53,MaKhuyenMai!$B$4:$K$5001,8,FALSE)&lt;=$F$24,VLOOKUP(ED53,MaKhuyenMai!$B$4:$L$18,3,FALSE)="x",VLOOKUP(ED53,MaKhuyenMai!$B$4:$L$18,11,FALSE)="x"),VLOOKUP(ED53,MaKhuyenMai!$B$4:$H$5001,7,FALSE)*EB53,0)))</f>
        <v>0</v>
      </c>
      <c r="ED53" s="20"/>
      <c r="EE53" s="68"/>
      <c r="EF53" s="16"/>
      <c r="EG53" s="17">
        <v>47</v>
      </c>
      <c r="EH53" s="22" t="s">
        <v>135</v>
      </c>
      <c r="EI53" s="18" t="s">
        <v>201</v>
      </c>
      <c r="EJ53" s="18">
        <v>1</v>
      </c>
      <c r="EK53" s="19">
        <f>IF(ISBLANK(EH53),0,IF(ISERROR(VLOOKUP(EH53,Menu!$A$3:$L$5000,10,FALSE)),0,IF(EI53="M",VLOOKUP(EH53,Menu!$A$3:$L$57,10,FALSE)*EJ53,VLOOKUP(EH53,Menu!$A$3:$L$57,12,FALSE)*EJ53)))</f>
        <v>40000</v>
      </c>
      <c r="EL53" s="19">
        <f>-IF(ISBLANK(EM53),0,IF(ISERROR(VLOOKUP(EM53,MaKhuyenMai!$B$4:$H$5001,7,FALSE)),0,IF(AND(VLOOKUP(EM53,MaKhuyenMai!$B$4:$K$5001,8,FALSE)&lt;=$F$24,VLOOKUP(EM53,MaKhuyenMai!$B$4:$L$18,3,FALSE)="x",VLOOKUP(EM53,MaKhuyenMai!$B$4:$L$18,11,FALSE)="x"),VLOOKUP(EM53,MaKhuyenMai!$B$4:$H$5001,7,FALSE)*EK53,0)))</f>
        <v>0</v>
      </c>
      <c r="EM53" s="20"/>
      <c r="EN53" s="70"/>
      <c r="EO53" s="16"/>
      <c r="EP53" s="17">
        <v>7</v>
      </c>
      <c r="EQ53" s="18" t="s">
        <v>60</v>
      </c>
      <c r="ER53" s="18" t="s">
        <v>200</v>
      </c>
      <c r="ES53" s="18">
        <v>1</v>
      </c>
      <c r="ET53" s="19">
        <f>IF(ISBLANK(EQ53),0,IF(ISERROR(VLOOKUP(EQ53,Menu!$A$3:$L$5000,10,FALSE)),0,IF(ER53="M",VLOOKUP(EQ53,Menu!$A$3:$L$57,10,FALSE)*ES53,VLOOKUP(EQ53,Menu!$A$3:$L$57,12,FALSE)*ES53)))</f>
        <v>35000</v>
      </c>
      <c r="EU53" s="19">
        <f>-IF(ISBLANK(EV53),0,IF(ISERROR(VLOOKUP(EV53,MaKhuyenMai!$B$4:$H$5001,7,FALSE)),0,IF(AND(VLOOKUP(EV53,MaKhuyenMai!$B$4:$K$5001,8,FALSE)&lt;=$F$24,VLOOKUP(EV53,MaKhuyenMai!$B$4:$L$18,3,FALSE)="x",VLOOKUP(EV53,MaKhuyenMai!$B$4:$L$18,11,FALSE)="x"),VLOOKUP(EV53,MaKhuyenMai!$B$4:$H$5001,7,FALSE)*ET53,0)))</f>
        <v>0</v>
      </c>
      <c r="EV53" s="20"/>
      <c r="EW53" s="68"/>
      <c r="EX53" s="16"/>
      <c r="EY53" s="17">
        <v>7</v>
      </c>
      <c r="EZ53" s="18" t="s">
        <v>60</v>
      </c>
      <c r="FA53" s="18" t="s">
        <v>200</v>
      </c>
      <c r="FB53" s="18">
        <v>1</v>
      </c>
      <c r="FC53" s="19">
        <f>IF(ISBLANK(EZ53),0,IF(ISERROR(VLOOKUP(EZ53,Menu!$A$3:$L$5000,10,FALSE)),0,IF(FA53="M",VLOOKUP(EZ53,Menu!$A$3:$L$57,10,FALSE)*FB53,VLOOKUP(EZ53,Menu!$A$3:$L$57,12,FALSE)*FB53)))</f>
        <v>35000</v>
      </c>
      <c r="FD53" s="19">
        <f>-IF(ISBLANK(FE53),0,IF(ISERROR(VLOOKUP(FE53,MaKhuyenMai!$B$4:$H$5001,7,FALSE)),0,IF(AND(VLOOKUP(FE53,MaKhuyenMai!$B$4:$K$5001,8,FALSE)&lt;=$F$24,VLOOKUP(FE53,MaKhuyenMai!$B$4:$L$18,3,FALSE)="x",VLOOKUP(FE53,MaKhuyenMai!$B$4:$L$18,11,FALSE)="x"),VLOOKUP(FE53,MaKhuyenMai!$B$4:$H$5001,7,FALSE)*FC53,0)))</f>
        <v>0</v>
      </c>
      <c r="FE53" s="20"/>
      <c r="FF53" s="68"/>
      <c r="FG53" s="3"/>
      <c r="FJ53" s="1"/>
      <c r="FK53" s="1"/>
      <c r="FL53" s="2"/>
      <c r="FM53" s="2"/>
      <c r="FN53" s="3"/>
      <c r="FQ53" s="1"/>
      <c r="FR53" s="1"/>
      <c r="FS53" s="2"/>
      <c r="FT53" s="2"/>
      <c r="FU53" s="3"/>
      <c r="FX53" s="1"/>
      <c r="FY53" s="1"/>
      <c r="FZ53" s="2"/>
      <c r="GA53" s="2"/>
      <c r="GB53" s="3"/>
      <c r="GE53" s="1"/>
      <c r="GF53" s="1"/>
      <c r="GG53" s="2"/>
      <c r="GH53" s="2"/>
      <c r="GI53" s="17">
        <v>47</v>
      </c>
      <c r="GJ53" s="18"/>
      <c r="GK53" s="18"/>
      <c r="GL53" s="18"/>
      <c r="GM53" s="19">
        <f>IF(ISBLANK(GJ53),0,IF(ISERROR(VLOOKUP(GJ53,Menu!$A$3:$L$5000,10,FALSE)),0,IF(GK53="M",VLOOKUP(GJ53,Menu!$A$3:$L$57,10,FALSE)*GL53,VLOOKUP(GJ53,Menu!$A$3:$L$57,12,FALSE)*GL53)))</f>
        <v>0</v>
      </c>
      <c r="GN53" s="19">
        <f>-IF(ISBLANK(GO53),0,IF(ISERROR(VLOOKUP(GO53,MaKhuyenMai!$B$4:$H$5001,7,FALSE)),0,IF(AND(VLOOKUP(GO53,MaKhuyenMai!$B$4:$K$5001,8,FALSE)&lt;=$F$24,VLOOKUP(GO53,MaKhuyenMai!$B$4:$L$18,3,FALSE)="x",VLOOKUP(GO53,MaKhuyenMai!$B$4:$L$18,11,FALSE)="x"),VLOOKUP(GO53,MaKhuyenMai!$B$4:$H$5001,7,FALSE)*GM53,0)))</f>
        <v>0</v>
      </c>
      <c r="GO53" s="20"/>
      <c r="GP53" s="68"/>
      <c r="GS53" s="1"/>
      <c r="GT53" s="1"/>
      <c r="GU53" s="2"/>
      <c r="GV53" s="2"/>
      <c r="GW53" s="3"/>
      <c r="GZ53" s="1"/>
      <c r="HA53" s="1"/>
      <c r="HB53" s="2"/>
      <c r="HC53" s="2"/>
      <c r="HD53" s="3"/>
      <c r="HG53" s="1"/>
      <c r="HH53" s="1"/>
      <c r="HI53" s="2"/>
      <c r="HJ53" s="2"/>
      <c r="HK53" s="3"/>
      <c r="HP53" s="2"/>
      <c r="HQ53" s="2"/>
      <c r="HR53" s="3"/>
      <c r="HW53" s="2"/>
      <c r="HX53" s="2"/>
      <c r="HY53" s="3"/>
      <c r="ID53" s="2"/>
      <c r="IE53" s="2"/>
      <c r="IF53" s="3"/>
      <c r="IK53" s="2"/>
      <c r="IL53" s="2"/>
      <c r="IM53" s="3"/>
      <c r="IR53" s="2"/>
      <c r="IS53" s="2"/>
      <c r="IT53" s="3"/>
    </row>
    <row r="54" spans="1:254">
      <c r="A54" s="16"/>
      <c r="B54" s="17">
        <v>48</v>
      </c>
      <c r="C54" s="18"/>
      <c r="D54" s="18"/>
      <c r="E54" s="18"/>
      <c r="F54" s="19">
        <f>IF(ISBLANK(C54),0,IF(ISERROR(VLOOKUP(C54,Menu!$A$3:$L$5000,10,FALSE)),0,IF(D54="M",VLOOKUP(C54,Menu!$A$3:$L$57,10,FALSE)*E54,VLOOKUP(C54,Menu!$A$3:$L$57,12,FALSE)*E54)))</f>
        <v>0</v>
      </c>
      <c r="G54" s="19">
        <f>-IF(ISBLANK(H54),0,IF(ISERROR(VLOOKUP(H54,MaKhuyenMai!$B$4:$H$5001,7,FALSE)),0,IF(AND(VLOOKUP(H54,MaKhuyenMai!$B$4:$K$5001,8,FALSE)&lt;=$F$24,VLOOKUP(H54,MaKhuyenMai!$B$4:$L$18,3,FALSE)="x",VLOOKUP(H54,MaKhuyenMai!$B$4:$L$18,11,FALSE)="x"),VLOOKUP(H54,MaKhuyenMai!$B$4:$H$5001,7,FALSE)*F54,0)))</f>
        <v>0</v>
      </c>
      <c r="H54" s="20"/>
      <c r="I54" s="70"/>
      <c r="J54" s="16"/>
      <c r="K54" s="17">
        <v>48</v>
      </c>
      <c r="L54" s="18"/>
      <c r="M54" s="18"/>
      <c r="N54" s="18"/>
      <c r="O54" s="19">
        <f>IF(ISBLANK(L54),0,IF(ISERROR(VLOOKUP(L54,Menu!$A$3:$L$5000,10,FALSE)),0,IF(M54="M",VLOOKUP(L54,Menu!$A$3:$L$57,10,FALSE)*N54,VLOOKUP(L54,Menu!$A$3:$L$57,12,FALSE)*N54)))</f>
        <v>0</v>
      </c>
      <c r="P54" s="19">
        <f>-IF(ISBLANK(Q54),0,IF(ISERROR(VLOOKUP(Q54,MaKhuyenMai!$B$4:$H$5001,7,FALSE)),0,IF(AND(VLOOKUP(Q54,MaKhuyenMai!$B$4:$K$5001,8,FALSE)&lt;=$F$24,VLOOKUP(Q54,MaKhuyenMai!$B$4:$L$18,3,FALSE)="x",VLOOKUP(Q54,MaKhuyenMai!$B$4:$L$18,11,FALSE)="x"),VLOOKUP(Q54,MaKhuyenMai!$B$4:$H$5001,7,FALSE)*O54,0)))</f>
        <v>0</v>
      </c>
      <c r="Q54" s="20"/>
      <c r="R54" s="68"/>
      <c r="S54" s="16"/>
      <c r="T54" s="16">
        <v>8</v>
      </c>
      <c r="U54" s="18"/>
      <c r="V54" s="18"/>
      <c r="W54" s="18"/>
      <c r="X54" s="19">
        <f>IF(ISBLANK(U54),0,IF(ISERROR(VLOOKUP(U54,Menu!$A$3:$L$5000,10,FALSE)),0,IF(V54="M",VLOOKUP(U54,Menu!$A$3:$L$57,10,FALSE)*W54,VLOOKUP(U54,Menu!$A$3:$L$57,12,FALSE)*W54)))</f>
        <v>0</v>
      </c>
      <c r="Y54" s="19">
        <f>-IF(ISBLANK(Z54),0,IF(ISERROR(VLOOKUP(Z54,MaKhuyenMai!$B$4:$H$5001,7,FALSE)),0,IF(AND(VLOOKUP(Z54,MaKhuyenMai!$B$4:$K$5001,8,FALSE)&lt;=$F$24,VLOOKUP(Z54,MaKhuyenMai!$B$4:$L$18,3,FALSE)="x",VLOOKUP(Z54,MaKhuyenMai!$B$4:$L$18,11,FALSE)="x"),VLOOKUP(Z54,MaKhuyenMai!$B$4:$H$5001,7,FALSE)*X54,0)))</f>
        <v>0</v>
      </c>
      <c r="Z54" s="20"/>
      <c r="AA54" s="68"/>
      <c r="AK54" s="16"/>
      <c r="AL54" s="17">
        <v>48</v>
      </c>
      <c r="AM54" s="18"/>
      <c r="AN54" s="18"/>
      <c r="AO54" s="18"/>
      <c r="AP54" s="19">
        <f>IF(ISBLANK(AM54),0,IF(ISERROR(VLOOKUP(AM54,Menu!$A$3:$L$5000,10,FALSE)),0,IF(AN54="M",VLOOKUP(AM54,Menu!$A$3:$L$57,10,FALSE)*AO54,VLOOKUP(AM54,Menu!$A$3:$L$57,12,FALSE)*AO54)))</f>
        <v>0</v>
      </c>
      <c r="AQ54" s="19">
        <f>-IF(ISBLANK(AR54),0,IF(ISERROR(VLOOKUP(AR54,MaKhuyenMai!$B$4:$H$5001,7,FALSE)),0,IF(AND(VLOOKUP(AR54,MaKhuyenMai!$B$4:$K$5001,8,FALSE)&lt;=$F$24,VLOOKUP(AR54,MaKhuyenMai!$B$4:$L$18,3,FALSE)="x",VLOOKUP(AR54,MaKhuyenMai!$B$4:$L$18,11,FALSE)="x"),VLOOKUP(AR54,MaKhuyenMai!$B$4:$H$5001,7,FALSE)*AP54,0)))</f>
        <v>0</v>
      </c>
      <c r="AR54" s="20"/>
      <c r="AS54" s="68"/>
      <c r="AT54" s="16"/>
      <c r="AU54" s="17">
        <v>48</v>
      </c>
      <c r="AV54" s="18"/>
      <c r="AW54" s="18"/>
      <c r="AX54" s="18"/>
      <c r="AY54" s="19">
        <f>IF(ISBLANK(AV54),0,IF(ISERROR(VLOOKUP(AV54,Menu!$A$3:$L$5000,10,FALSE)),0,IF(AW54="M",VLOOKUP(AV54,Menu!$A$3:$L$57,10,FALSE)*AX54,VLOOKUP(AV54,Menu!$A$3:$L$57,12,FALSE)*AX54)))</f>
        <v>0</v>
      </c>
      <c r="AZ54" s="19">
        <f>-IF(ISBLANK(BA54),0,IF(ISERROR(VLOOKUP(BA54,MaKhuyenMai!$B$4:$H$5001,7,FALSE)),0,IF(AND(VLOOKUP(BA54,MaKhuyenMai!$B$4:$K$5001,8,FALSE)&lt;=$F$24,VLOOKUP(BA54,MaKhuyenMai!$B$4:$L$18,3,FALSE)="x",VLOOKUP(BA54,MaKhuyenMai!$B$4:$L$18,11,FALSE)="x"),VLOOKUP(BA54,MaKhuyenMai!$B$4:$H$5001,7,FALSE)*AY54,0)))</f>
        <v>0</v>
      </c>
      <c r="BA54" s="20"/>
      <c r="BB54" s="68"/>
      <c r="BD54" s="17">
        <v>48</v>
      </c>
      <c r="BH54" s="19">
        <f>IF(ISBLANK(BE54),0,IF(ISERROR(VLOOKUP(BE54,Menu!$A$3:$L$5000,10,FALSE)),0,IF(BF54="M",VLOOKUP(BE54,Menu!$A$3:$L$57,10,FALSE)*BG54,VLOOKUP(BE54,Menu!$A$3:$L$57,12,FALSE)*BG54)))</f>
        <v>0</v>
      </c>
      <c r="BI54" s="19">
        <f>-IF(ISBLANK(BJ54),0,IF(ISERROR(VLOOKUP(BJ54,MaKhuyenMai!$B$4:$H$5001,7,FALSE)),0,IF(AND(VLOOKUP(BJ54,MaKhuyenMai!$B$4:$K$5001,8,FALSE)&lt;=$F$24,VLOOKUP(BJ54,MaKhuyenMai!$B$4:$L$18,3,FALSE)="x",VLOOKUP(BJ54,MaKhuyenMai!$B$4:$L$18,11,FALSE)="x"),VLOOKUP(BJ54,MaKhuyenMai!$B$4:$H$5001,7,FALSE)*BH54,0)))</f>
        <v>0</v>
      </c>
      <c r="BK54" s="71"/>
      <c r="DW54" s="16"/>
      <c r="DX54" s="17">
        <v>48</v>
      </c>
      <c r="DY54" s="18"/>
      <c r="DZ54" s="18"/>
      <c r="EA54" s="18"/>
      <c r="EB54" s="19">
        <f>IF(ISBLANK(DY54),0,IF(ISERROR(VLOOKUP(DY54,Menu!$A$3:$L$5000,10,FALSE)),0,IF(DZ54="M",VLOOKUP(DY54,Menu!$A$3:$L$57,10,FALSE)*EA54,VLOOKUP(DY54,Menu!$A$3:$L$57,12,FALSE)*EA54)))</f>
        <v>0</v>
      </c>
      <c r="EC54" s="19">
        <f>-IF(ISBLANK(ED54),0,IF(ISERROR(VLOOKUP(ED54,MaKhuyenMai!$B$4:$H$5001,7,FALSE)),0,IF(AND(VLOOKUP(ED54,MaKhuyenMai!$B$4:$K$5001,8,FALSE)&lt;=$F$24,VLOOKUP(ED54,MaKhuyenMai!$B$4:$L$18,3,FALSE)="x",VLOOKUP(ED54,MaKhuyenMai!$B$4:$L$18,11,FALSE)="x"),VLOOKUP(ED54,MaKhuyenMai!$B$4:$H$5001,7,FALSE)*EB54,0)))</f>
        <v>0</v>
      </c>
      <c r="ED54" s="20"/>
      <c r="EE54" s="68"/>
      <c r="EF54" s="16"/>
      <c r="EG54" s="17">
        <v>48</v>
      </c>
      <c r="EH54" s="18"/>
      <c r="EI54" s="18"/>
      <c r="EJ54" s="18"/>
      <c r="EK54" s="19">
        <f>IF(ISBLANK(EH54),0,IF(ISERROR(VLOOKUP(EH54,Menu!$A$3:$L$5000,10,FALSE)),0,IF(EI54="M",VLOOKUP(EH54,Menu!$A$3:$L$57,10,FALSE)*EJ54,VLOOKUP(EH54,Menu!$A$3:$L$57,12,FALSE)*EJ54)))</f>
        <v>0</v>
      </c>
      <c r="EL54" s="19">
        <f>-IF(ISBLANK(EM54),0,IF(ISERROR(VLOOKUP(EM54,MaKhuyenMai!$B$4:$H$5001,7,FALSE)),0,IF(AND(VLOOKUP(EM54,MaKhuyenMai!$B$4:$K$5001,8,FALSE)&lt;=$F$24,VLOOKUP(EM54,MaKhuyenMai!$B$4:$L$18,3,FALSE)="x",VLOOKUP(EM54,MaKhuyenMai!$B$4:$L$18,11,FALSE)="x"),VLOOKUP(EM54,MaKhuyenMai!$B$4:$H$5001,7,FALSE)*EK54,0)))</f>
        <v>0</v>
      </c>
      <c r="EM54" s="20"/>
      <c r="EN54" s="70"/>
      <c r="EO54" s="16"/>
      <c r="EP54" s="16">
        <v>8</v>
      </c>
      <c r="EQ54" s="18"/>
      <c r="ER54" s="18"/>
      <c r="ES54" s="18"/>
      <c r="ET54" s="19">
        <f>IF(ISBLANK(EQ54),0,IF(ISERROR(VLOOKUP(EQ54,Menu!$A$3:$L$5000,10,FALSE)),0,IF(ER54="M",VLOOKUP(EQ54,Menu!$A$3:$L$57,10,FALSE)*ES54,VLOOKUP(EQ54,Menu!$A$3:$L$57,12,FALSE)*ES54)))</f>
        <v>0</v>
      </c>
      <c r="EU54" s="19">
        <f>-IF(ISBLANK(EV54),0,IF(ISERROR(VLOOKUP(EV54,MaKhuyenMai!$B$4:$H$5001,7,FALSE)),0,IF(AND(VLOOKUP(EV54,MaKhuyenMai!$B$4:$K$5001,8,FALSE)&lt;=$F$24,VLOOKUP(EV54,MaKhuyenMai!$B$4:$L$18,3,FALSE)="x",VLOOKUP(EV54,MaKhuyenMai!$B$4:$L$18,11,FALSE)="x"),VLOOKUP(EV54,MaKhuyenMai!$B$4:$H$5001,7,FALSE)*ET54,0)))</f>
        <v>0</v>
      </c>
      <c r="EV54" s="20"/>
      <c r="EW54" s="68"/>
      <c r="EX54" s="16"/>
      <c r="EY54" s="16">
        <v>8</v>
      </c>
      <c r="EZ54" s="18"/>
      <c r="FA54" s="18"/>
      <c r="FB54" s="18"/>
      <c r="FC54" s="19">
        <f>IF(ISBLANK(EZ54),0,IF(ISERROR(VLOOKUP(EZ54,Menu!$A$3:$L$5000,10,FALSE)),0,IF(FA54="M",VLOOKUP(EZ54,Menu!$A$3:$L$57,10,FALSE)*FB54,VLOOKUP(EZ54,Menu!$A$3:$L$57,12,FALSE)*FB54)))</f>
        <v>0</v>
      </c>
      <c r="FD54" s="19">
        <f>-IF(ISBLANK(FE54),0,IF(ISERROR(VLOOKUP(FE54,MaKhuyenMai!$B$4:$H$5001,7,FALSE)),0,IF(AND(VLOOKUP(FE54,MaKhuyenMai!$B$4:$K$5001,8,FALSE)&lt;=$F$24,VLOOKUP(FE54,MaKhuyenMai!$B$4:$L$18,3,FALSE)="x",VLOOKUP(FE54,MaKhuyenMai!$B$4:$L$18,11,FALSE)="x"),VLOOKUP(FE54,MaKhuyenMai!$B$4:$H$5001,7,FALSE)*FC54,0)))</f>
        <v>0</v>
      </c>
      <c r="FE54" s="20"/>
      <c r="FF54" s="68"/>
      <c r="FG54" s="3"/>
      <c r="FJ54" s="1"/>
      <c r="FK54" s="1"/>
      <c r="FL54" s="2"/>
      <c r="FM54" s="2"/>
      <c r="FN54" s="3"/>
      <c r="FQ54" s="1"/>
      <c r="FR54" s="1"/>
      <c r="FS54" s="2"/>
      <c r="FT54" s="2"/>
      <c r="FU54" s="3"/>
      <c r="FX54" s="1"/>
      <c r="FY54" s="1"/>
      <c r="FZ54" s="2"/>
      <c r="GA54" s="2"/>
      <c r="GB54" s="3"/>
      <c r="GE54" s="1"/>
      <c r="GF54" s="1"/>
      <c r="GG54" s="2"/>
      <c r="GH54" s="2"/>
      <c r="GI54" s="17">
        <v>48</v>
      </c>
      <c r="GJ54" s="18"/>
      <c r="GK54" s="18"/>
      <c r="GL54" s="18"/>
      <c r="GM54" s="19">
        <f>IF(ISBLANK(GJ54),0,IF(ISERROR(VLOOKUP(GJ54,Menu!$A$3:$L$5000,10,FALSE)),0,IF(GK54="M",VLOOKUP(GJ54,Menu!$A$3:$L$57,10,FALSE)*GL54,VLOOKUP(GJ54,Menu!$A$3:$L$57,12,FALSE)*GL54)))</f>
        <v>0</v>
      </c>
      <c r="GN54" s="19">
        <f>-IF(ISBLANK(GO54),0,IF(ISERROR(VLOOKUP(GO54,MaKhuyenMai!$B$4:$H$5001,7,FALSE)),0,IF(AND(VLOOKUP(GO54,MaKhuyenMai!$B$4:$K$5001,8,FALSE)&lt;=$F$24,VLOOKUP(GO54,MaKhuyenMai!$B$4:$L$18,3,FALSE)="x",VLOOKUP(GO54,MaKhuyenMai!$B$4:$L$18,11,FALSE)="x"),VLOOKUP(GO54,MaKhuyenMai!$B$4:$H$5001,7,FALSE)*GM54,0)))</f>
        <v>0</v>
      </c>
      <c r="GO54" s="20"/>
      <c r="GP54" s="68"/>
      <c r="GS54" s="1"/>
      <c r="GT54" s="1"/>
      <c r="GU54" s="2"/>
      <c r="GV54" s="2"/>
      <c r="GW54" s="3"/>
      <c r="GZ54" s="1"/>
      <c r="HA54" s="1"/>
      <c r="HB54" s="2"/>
      <c r="HC54" s="2"/>
      <c r="HD54" s="3"/>
      <c r="HG54" s="1"/>
      <c r="HH54" s="1"/>
      <c r="HI54" s="2"/>
      <c r="HJ54" s="2"/>
      <c r="HK54" s="3"/>
      <c r="HP54" s="2"/>
      <c r="HQ54" s="2"/>
      <c r="HR54" s="3"/>
      <c r="HW54" s="2"/>
      <c r="HX54" s="2"/>
      <c r="HY54" s="3"/>
      <c r="ID54" s="2"/>
      <c r="IE54" s="2"/>
      <c r="IF54" s="3"/>
      <c r="IK54" s="2"/>
      <c r="IL54" s="2"/>
      <c r="IM54" s="3"/>
      <c r="IR54" s="2"/>
      <c r="IS54" s="2"/>
      <c r="IT54" s="3"/>
    </row>
    <row r="55" spans="1:254">
      <c r="A55" s="16"/>
      <c r="B55" s="17">
        <v>49</v>
      </c>
      <c r="C55" s="18"/>
      <c r="D55" s="18"/>
      <c r="E55" s="18"/>
      <c r="F55" s="19">
        <f>IF(ISBLANK(C55),0,IF(ISERROR(VLOOKUP(C55,Menu!$A$3:$L$5000,10,FALSE)),0,IF(D55="M",VLOOKUP(C55,Menu!$A$3:$L$57,10,FALSE)*E55,VLOOKUP(C55,Menu!$A$3:$L$57,12,FALSE)*E55)))</f>
        <v>0</v>
      </c>
      <c r="G55" s="19">
        <f>-IF(ISBLANK(H55),0,IF(ISERROR(VLOOKUP(H55,MaKhuyenMai!$B$4:$H$5001,7,FALSE)),0,IF(AND(VLOOKUP(H55,MaKhuyenMai!$B$4:$K$5001,8,FALSE)&lt;=$F$24,VLOOKUP(H55,MaKhuyenMai!$B$4:$L$18,3,FALSE)="x",VLOOKUP(H55,MaKhuyenMai!$B$4:$L$18,11,FALSE)="x"),VLOOKUP(H55,MaKhuyenMai!$B$4:$H$5001,7,FALSE)*F55,0)))</f>
        <v>0</v>
      </c>
      <c r="H55" s="20"/>
      <c r="I55" s="70"/>
      <c r="J55" s="16"/>
      <c r="K55" s="17">
        <v>49</v>
      </c>
      <c r="L55" s="18"/>
      <c r="M55" s="18"/>
      <c r="N55" s="18"/>
      <c r="O55" s="19">
        <f>IF(ISBLANK(L55),0,IF(ISERROR(VLOOKUP(L55,Menu!$A$3:$L$5000,10,FALSE)),0,IF(M55="M",VLOOKUP(L55,Menu!$A$3:$L$57,10,FALSE)*N55,VLOOKUP(L55,Menu!$A$3:$L$57,12,FALSE)*N55)))</f>
        <v>0</v>
      </c>
      <c r="P55" s="19">
        <f>-IF(ISBLANK(Q55),0,IF(ISERROR(VLOOKUP(Q55,MaKhuyenMai!$B$4:$H$5001,7,FALSE)),0,IF(AND(VLOOKUP(Q55,MaKhuyenMai!$B$4:$K$5001,8,FALSE)&lt;=$F$24,VLOOKUP(Q55,MaKhuyenMai!$B$4:$L$18,3,FALSE)="x",VLOOKUP(Q55,MaKhuyenMai!$B$4:$L$18,11,FALSE)="x"),VLOOKUP(Q55,MaKhuyenMai!$B$4:$H$5001,7,FALSE)*O55,0)))</f>
        <v>0</v>
      </c>
      <c r="Q55" s="20"/>
      <c r="R55" s="68"/>
      <c r="S55" s="16"/>
      <c r="T55" s="17">
        <v>9</v>
      </c>
      <c r="U55" s="18"/>
      <c r="V55" s="18"/>
      <c r="W55" s="18"/>
      <c r="X55" s="19">
        <f>IF(ISBLANK(U55),0,IF(ISERROR(VLOOKUP(U55,Menu!$A$3:$L$5000,10,FALSE)),0,IF(V55="M",VLOOKUP(U55,Menu!$A$3:$L$57,10,FALSE)*W55,VLOOKUP(U55,Menu!$A$3:$L$57,12,FALSE)*W55)))</f>
        <v>0</v>
      </c>
      <c r="Y55" s="19">
        <f>-IF(ISBLANK(Z55),0,IF(ISERROR(VLOOKUP(Z55,MaKhuyenMai!$B$4:$H$5001,7,FALSE)),0,IF(AND(VLOOKUP(Z55,MaKhuyenMai!$B$4:$K$5001,8,FALSE)&lt;=$F$24,VLOOKUP(Z55,MaKhuyenMai!$B$4:$L$18,3,FALSE)="x",VLOOKUP(Z55,MaKhuyenMai!$B$4:$L$18,11,FALSE)="x"),VLOOKUP(Z55,MaKhuyenMai!$B$4:$H$5001,7,FALSE)*X55,0)))</f>
        <v>0</v>
      </c>
      <c r="Z55" s="20"/>
      <c r="AA55" s="68"/>
      <c r="AK55" s="16"/>
      <c r="AL55" s="17">
        <v>49</v>
      </c>
      <c r="AM55" s="18"/>
      <c r="AN55" s="18"/>
      <c r="AO55" s="18"/>
      <c r="AP55" s="19">
        <f>IF(ISBLANK(AM55),0,IF(ISERROR(VLOOKUP(AM55,Menu!$A$3:$L$5000,10,FALSE)),0,IF(AN55="M",VLOOKUP(AM55,Menu!$A$3:$L$57,10,FALSE)*AO55,VLOOKUP(AM55,Menu!$A$3:$L$57,12,FALSE)*AO55)))</f>
        <v>0</v>
      </c>
      <c r="AQ55" s="19">
        <f>-IF(ISBLANK(AR55),0,IF(ISERROR(VLOOKUP(AR55,MaKhuyenMai!$B$4:$H$5001,7,FALSE)),0,IF(AND(VLOOKUP(AR55,MaKhuyenMai!$B$4:$K$5001,8,FALSE)&lt;=$F$24,VLOOKUP(AR55,MaKhuyenMai!$B$4:$L$18,3,FALSE)="x",VLOOKUP(AR55,MaKhuyenMai!$B$4:$L$18,11,FALSE)="x"),VLOOKUP(AR55,MaKhuyenMai!$B$4:$H$5001,7,FALSE)*AP55,0)))</f>
        <v>0</v>
      </c>
      <c r="AR55" s="20"/>
      <c r="AS55" s="68"/>
      <c r="AT55" s="16"/>
      <c r="AU55" s="17">
        <v>49</v>
      </c>
      <c r="AV55" s="18"/>
      <c r="AW55" s="18"/>
      <c r="AX55" s="18"/>
      <c r="AY55" s="19">
        <f>IF(ISBLANK(AV55),0,IF(ISERROR(VLOOKUP(AV55,Menu!$A$3:$L$5000,10,FALSE)),0,IF(AW55="M",VLOOKUP(AV55,Menu!$A$3:$L$57,10,FALSE)*AX55,VLOOKUP(AV55,Menu!$A$3:$L$57,12,FALSE)*AX55)))</f>
        <v>0</v>
      </c>
      <c r="AZ55" s="19">
        <f>-IF(ISBLANK(BA55),0,IF(ISERROR(VLOOKUP(BA55,MaKhuyenMai!$B$4:$H$5001,7,FALSE)),0,IF(AND(VLOOKUP(BA55,MaKhuyenMai!$B$4:$K$5001,8,FALSE)&lt;=$F$24,VLOOKUP(BA55,MaKhuyenMai!$B$4:$L$18,3,FALSE)="x",VLOOKUP(BA55,MaKhuyenMai!$B$4:$L$18,11,FALSE)="x"),VLOOKUP(BA55,MaKhuyenMai!$B$4:$H$5001,7,FALSE)*AY55,0)))</f>
        <v>0</v>
      </c>
      <c r="BA55" s="20"/>
      <c r="BB55" s="68"/>
      <c r="BD55" s="17">
        <v>49</v>
      </c>
      <c r="BH55" s="19">
        <f>IF(ISBLANK(BE55),0,IF(ISERROR(VLOOKUP(BE55,Menu!$A$3:$L$5000,10,FALSE)),0,IF(BF55="M",VLOOKUP(BE55,Menu!$A$3:$L$57,10,FALSE)*BG55,VLOOKUP(BE55,Menu!$A$3:$L$57,12,FALSE)*BG55)))</f>
        <v>0</v>
      </c>
      <c r="BI55" s="19">
        <f>-IF(ISBLANK(BJ55),0,IF(ISERROR(VLOOKUP(BJ55,MaKhuyenMai!$B$4:$H$5001,7,FALSE)),0,IF(AND(VLOOKUP(BJ55,MaKhuyenMai!$B$4:$K$5001,8,FALSE)&lt;=$F$24,VLOOKUP(BJ55,MaKhuyenMai!$B$4:$L$18,3,FALSE)="x",VLOOKUP(BJ55,MaKhuyenMai!$B$4:$L$18,11,FALSE)="x"),VLOOKUP(BJ55,MaKhuyenMai!$B$4:$H$5001,7,FALSE)*BH55,0)))</f>
        <v>0</v>
      </c>
      <c r="BK55" s="71"/>
      <c r="DW55" s="16"/>
      <c r="DX55" s="17">
        <v>49</v>
      </c>
      <c r="DY55" s="18"/>
      <c r="DZ55" s="18"/>
      <c r="EA55" s="18"/>
      <c r="EB55" s="19">
        <f>IF(ISBLANK(DY55),0,IF(ISERROR(VLOOKUP(DY55,Menu!$A$3:$L$5000,10,FALSE)),0,IF(DZ55="M",VLOOKUP(DY55,Menu!$A$3:$L$57,10,FALSE)*EA55,VLOOKUP(DY55,Menu!$A$3:$L$57,12,FALSE)*EA55)))</f>
        <v>0</v>
      </c>
      <c r="EC55" s="19">
        <f>-IF(ISBLANK(ED55),0,IF(ISERROR(VLOOKUP(ED55,MaKhuyenMai!$B$4:$H$5001,7,FALSE)),0,IF(AND(VLOOKUP(ED55,MaKhuyenMai!$B$4:$K$5001,8,FALSE)&lt;=$F$24,VLOOKUP(ED55,MaKhuyenMai!$B$4:$L$18,3,FALSE)="x",VLOOKUP(ED55,MaKhuyenMai!$B$4:$L$18,11,FALSE)="x"),VLOOKUP(ED55,MaKhuyenMai!$B$4:$H$5001,7,FALSE)*EB55,0)))</f>
        <v>0</v>
      </c>
      <c r="ED55" s="20"/>
      <c r="EE55" s="68"/>
      <c r="EF55" s="16"/>
      <c r="EG55" s="17">
        <v>49</v>
      </c>
      <c r="EH55" s="18"/>
      <c r="EI55" s="18"/>
      <c r="EJ55" s="18"/>
      <c r="EK55" s="19">
        <f>IF(ISBLANK(EH55),0,IF(ISERROR(VLOOKUP(EH55,Menu!$A$3:$L$5000,10,FALSE)),0,IF(EI55="M",VLOOKUP(EH55,Menu!$A$3:$L$57,10,FALSE)*EJ55,VLOOKUP(EH55,Menu!$A$3:$L$57,12,FALSE)*EJ55)))</f>
        <v>0</v>
      </c>
      <c r="EL55" s="19">
        <f>-IF(ISBLANK(EM55),0,IF(ISERROR(VLOOKUP(EM55,MaKhuyenMai!$B$4:$H$5001,7,FALSE)),0,IF(AND(VLOOKUP(EM55,MaKhuyenMai!$B$4:$K$5001,8,FALSE)&lt;=$F$24,VLOOKUP(EM55,MaKhuyenMai!$B$4:$L$18,3,FALSE)="x",VLOOKUP(EM55,MaKhuyenMai!$B$4:$L$18,11,FALSE)="x"),VLOOKUP(EM55,MaKhuyenMai!$B$4:$H$5001,7,FALSE)*EK55,0)))</f>
        <v>0</v>
      </c>
      <c r="EM55" s="20"/>
      <c r="EN55" s="70"/>
      <c r="EO55" s="16"/>
      <c r="EP55" s="17">
        <v>9</v>
      </c>
      <c r="EQ55" s="18"/>
      <c r="ER55" s="18"/>
      <c r="ES55" s="18"/>
      <c r="ET55" s="19">
        <f>IF(ISBLANK(EQ55),0,IF(ISERROR(VLOOKUP(EQ55,Menu!$A$3:$L$5000,10,FALSE)),0,IF(ER55="M",VLOOKUP(EQ55,Menu!$A$3:$L$57,10,FALSE)*ES55,VLOOKUP(EQ55,Menu!$A$3:$L$57,12,FALSE)*ES55)))</f>
        <v>0</v>
      </c>
      <c r="EU55" s="19">
        <f>-IF(ISBLANK(EV55),0,IF(ISERROR(VLOOKUP(EV55,MaKhuyenMai!$B$4:$H$5001,7,FALSE)),0,IF(AND(VLOOKUP(EV55,MaKhuyenMai!$B$4:$K$5001,8,FALSE)&lt;=$F$24,VLOOKUP(EV55,MaKhuyenMai!$B$4:$L$18,3,FALSE)="x",VLOOKUP(EV55,MaKhuyenMai!$B$4:$L$18,11,FALSE)="x"),VLOOKUP(EV55,MaKhuyenMai!$B$4:$H$5001,7,FALSE)*ET55,0)))</f>
        <v>0</v>
      </c>
      <c r="EV55" s="20"/>
      <c r="EW55" s="68"/>
      <c r="EX55" s="16"/>
      <c r="EY55" s="17">
        <v>9</v>
      </c>
      <c r="EZ55" s="18"/>
      <c r="FA55" s="18"/>
      <c r="FB55" s="18"/>
      <c r="FC55" s="19">
        <f>IF(ISBLANK(EZ55),0,IF(ISERROR(VLOOKUP(EZ55,Menu!$A$3:$L$5000,10,FALSE)),0,IF(FA55="M",VLOOKUP(EZ55,Menu!$A$3:$L$57,10,FALSE)*FB55,VLOOKUP(EZ55,Menu!$A$3:$L$57,12,FALSE)*FB55)))</f>
        <v>0</v>
      </c>
      <c r="FD55" s="19">
        <f>-IF(ISBLANK(FE55),0,IF(ISERROR(VLOOKUP(FE55,MaKhuyenMai!$B$4:$H$5001,7,FALSE)),0,IF(AND(VLOOKUP(FE55,MaKhuyenMai!$B$4:$K$5001,8,FALSE)&lt;=$F$24,VLOOKUP(FE55,MaKhuyenMai!$B$4:$L$18,3,FALSE)="x",VLOOKUP(FE55,MaKhuyenMai!$B$4:$L$18,11,FALSE)="x"),VLOOKUP(FE55,MaKhuyenMai!$B$4:$H$5001,7,FALSE)*FC55,0)))</f>
        <v>0</v>
      </c>
      <c r="FE55" s="20"/>
      <c r="FF55" s="68"/>
      <c r="FG55" s="3"/>
      <c r="FJ55" s="1"/>
      <c r="FK55" s="1"/>
      <c r="FL55" s="2"/>
      <c r="FM55" s="2"/>
      <c r="FN55" s="3"/>
      <c r="FQ55" s="1"/>
      <c r="FR55" s="1"/>
      <c r="FS55" s="2"/>
      <c r="FT55" s="2"/>
      <c r="FU55" s="3"/>
      <c r="FX55" s="1"/>
      <c r="FY55" s="1"/>
      <c r="FZ55" s="2"/>
      <c r="GA55" s="2"/>
      <c r="GB55" s="3"/>
      <c r="GE55" s="1"/>
      <c r="GF55" s="1"/>
      <c r="GG55" s="2"/>
      <c r="GH55" s="2"/>
      <c r="GI55" s="17">
        <v>49</v>
      </c>
      <c r="GJ55" s="18"/>
      <c r="GK55" s="18"/>
      <c r="GL55" s="18"/>
      <c r="GM55" s="19">
        <f>IF(ISBLANK(GJ55),0,IF(ISERROR(VLOOKUP(GJ55,Menu!$A$3:$L$5000,10,FALSE)),0,IF(GK55="M",VLOOKUP(GJ55,Menu!$A$3:$L$57,10,FALSE)*GL55,VLOOKUP(GJ55,Menu!$A$3:$L$57,12,FALSE)*GL55)))</f>
        <v>0</v>
      </c>
      <c r="GN55" s="19">
        <f>-IF(ISBLANK(GO55),0,IF(ISERROR(VLOOKUP(GO55,MaKhuyenMai!$B$4:$H$5001,7,FALSE)),0,IF(AND(VLOOKUP(GO55,MaKhuyenMai!$B$4:$K$5001,8,FALSE)&lt;=$F$24,VLOOKUP(GO55,MaKhuyenMai!$B$4:$L$18,3,FALSE)="x",VLOOKUP(GO55,MaKhuyenMai!$B$4:$L$18,11,FALSE)="x"),VLOOKUP(GO55,MaKhuyenMai!$B$4:$H$5001,7,FALSE)*GM55,0)))</f>
        <v>0</v>
      </c>
      <c r="GO55" s="20"/>
      <c r="GP55" s="68"/>
      <c r="GS55" s="1"/>
      <c r="GT55" s="1"/>
      <c r="GU55" s="2"/>
      <c r="GV55" s="2"/>
      <c r="GW55" s="3"/>
      <c r="GZ55" s="1"/>
      <c r="HA55" s="1"/>
      <c r="HB55" s="2"/>
      <c r="HC55" s="2"/>
      <c r="HD55" s="3"/>
      <c r="HG55" s="1"/>
      <c r="HH55" s="1"/>
      <c r="HI55" s="2"/>
      <c r="HJ55" s="2"/>
      <c r="HK55" s="3"/>
      <c r="HP55" s="2"/>
      <c r="HQ55" s="2"/>
      <c r="HR55" s="3"/>
      <c r="HW55" s="2"/>
      <c r="HX55" s="2"/>
      <c r="HY55" s="3"/>
      <c r="ID55" s="2"/>
      <c r="IE55" s="2"/>
      <c r="IF55" s="3"/>
      <c r="IK55" s="2"/>
      <c r="IL55" s="2"/>
      <c r="IM55" s="3"/>
      <c r="IR55" s="2"/>
      <c r="IS55" s="2"/>
      <c r="IT55" s="3"/>
    </row>
    <row r="56" spans="1:254">
      <c r="A56" s="16"/>
      <c r="B56" s="17">
        <v>50</v>
      </c>
      <c r="C56" s="18"/>
      <c r="D56" s="18"/>
      <c r="E56" s="18"/>
      <c r="F56" s="19">
        <f>IF(ISBLANK(C56),0,IF(ISERROR(VLOOKUP(C56,Menu!$A$3:$L$5000,10,FALSE)),0,IF(D56="M",VLOOKUP(C56,Menu!$A$3:$L$57,10,FALSE)*E56,VLOOKUP(C56,Menu!$A$3:$L$57,12,FALSE)*E56)))</f>
        <v>0</v>
      </c>
      <c r="G56" s="19">
        <f>-IF(ISBLANK(H56),0,IF(ISERROR(VLOOKUP(H56,MaKhuyenMai!$B$4:$H$5001,7,FALSE)),0,IF(AND(VLOOKUP(H56,MaKhuyenMai!$B$4:$K$5001,8,FALSE)&lt;=$F$24,VLOOKUP(H56,MaKhuyenMai!$B$4:$L$18,3,FALSE)="x",VLOOKUP(H56,MaKhuyenMai!$B$4:$L$18,11,FALSE)="x"),VLOOKUP(H56,MaKhuyenMai!$B$4:$H$5001,7,FALSE)*F56,0)))</f>
        <v>0</v>
      </c>
      <c r="H56" s="20"/>
      <c r="I56" s="70"/>
      <c r="J56" s="16"/>
      <c r="K56" s="17">
        <v>50</v>
      </c>
      <c r="L56" s="18"/>
      <c r="M56" s="18"/>
      <c r="N56" s="18"/>
      <c r="O56" s="19">
        <f>IF(ISBLANK(L56),0,IF(ISERROR(VLOOKUP(L56,Menu!$A$3:$L$5000,10,FALSE)),0,IF(M56="M",VLOOKUP(L56,Menu!$A$3:$L$57,10,FALSE)*N56,VLOOKUP(L56,Menu!$A$3:$L$57,12,FALSE)*N56)))</f>
        <v>0</v>
      </c>
      <c r="P56" s="19">
        <f>-IF(ISBLANK(Q56),0,IF(ISERROR(VLOOKUP(Q56,MaKhuyenMai!$B$4:$H$5001,7,FALSE)),0,IF(AND(VLOOKUP(Q56,MaKhuyenMai!$B$4:$K$5001,8,FALSE)&lt;=$F$24,VLOOKUP(Q56,MaKhuyenMai!$B$4:$L$18,3,FALSE)="x",VLOOKUP(Q56,MaKhuyenMai!$B$4:$L$18,11,FALSE)="x"),VLOOKUP(Q56,MaKhuyenMai!$B$4:$H$5001,7,FALSE)*O56,0)))</f>
        <v>0</v>
      </c>
      <c r="Q56" s="20"/>
      <c r="R56" s="68"/>
      <c r="S56" s="16"/>
      <c r="T56" s="16">
        <v>10</v>
      </c>
      <c r="U56" s="18"/>
      <c r="V56" s="18"/>
      <c r="W56" s="18"/>
      <c r="X56" s="19">
        <f>IF(ISBLANK(U56),0,IF(ISERROR(VLOOKUP(U56,Menu!$A$3:$L$5000,10,FALSE)),0,IF(V56="M",VLOOKUP(U56,Menu!$A$3:$L$57,10,FALSE)*W56,VLOOKUP(U56,Menu!$A$3:$L$57,12,FALSE)*W56)))</f>
        <v>0</v>
      </c>
      <c r="Y56" s="19">
        <f>-IF(ISBLANK(Z56),0,IF(ISERROR(VLOOKUP(Z56,MaKhuyenMai!$B$4:$H$5001,7,FALSE)),0,IF(AND(VLOOKUP(Z56,MaKhuyenMai!$B$4:$K$5001,8,FALSE)&lt;=$F$24,VLOOKUP(Z56,MaKhuyenMai!$B$4:$L$18,3,FALSE)="x",VLOOKUP(Z56,MaKhuyenMai!$B$4:$L$18,11,FALSE)="x"),VLOOKUP(Z56,MaKhuyenMai!$B$4:$H$5001,7,FALSE)*X56,0)))</f>
        <v>0</v>
      </c>
      <c r="Z56" s="20"/>
      <c r="AA56" s="68"/>
      <c r="AK56" s="16"/>
      <c r="AL56" s="17">
        <v>50</v>
      </c>
      <c r="AM56" s="18"/>
      <c r="AN56" s="18"/>
      <c r="AO56" s="18"/>
      <c r="AP56" s="19">
        <f>IF(ISBLANK(AM56),0,IF(ISERROR(VLOOKUP(AM56,Menu!$A$3:$L$5000,10,FALSE)),0,IF(AN56="M",VLOOKUP(AM56,Menu!$A$3:$L$57,10,FALSE)*AO56,VLOOKUP(AM56,Menu!$A$3:$L$57,12,FALSE)*AO56)))</f>
        <v>0</v>
      </c>
      <c r="AQ56" s="19">
        <f>-IF(ISBLANK(AR56),0,IF(ISERROR(VLOOKUP(AR56,MaKhuyenMai!$B$4:$H$5001,7,FALSE)),0,IF(AND(VLOOKUP(AR56,MaKhuyenMai!$B$4:$K$5001,8,FALSE)&lt;=$F$24,VLOOKUP(AR56,MaKhuyenMai!$B$4:$L$18,3,FALSE)="x",VLOOKUP(AR56,MaKhuyenMai!$B$4:$L$18,11,FALSE)="x"),VLOOKUP(AR56,MaKhuyenMai!$B$4:$H$5001,7,FALSE)*AP56,0)))</f>
        <v>0</v>
      </c>
      <c r="AR56" s="20"/>
      <c r="AS56" s="68"/>
      <c r="AT56" s="16"/>
      <c r="AU56" s="17">
        <v>50</v>
      </c>
      <c r="AV56" s="18"/>
      <c r="AW56" s="18"/>
      <c r="AX56" s="18"/>
      <c r="AY56" s="19">
        <f>IF(ISBLANK(AV56),0,IF(ISERROR(VLOOKUP(AV56,Menu!$A$3:$L$5000,10,FALSE)),0,IF(AW56="M",VLOOKUP(AV56,Menu!$A$3:$L$57,10,FALSE)*AX56,VLOOKUP(AV56,Menu!$A$3:$L$57,12,FALSE)*AX56)))</f>
        <v>0</v>
      </c>
      <c r="AZ56" s="19">
        <f>-IF(ISBLANK(BA56),0,IF(ISERROR(VLOOKUP(BA56,MaKhuyenMai!$B$4:$H$5001,7,FALSE)),0,IF(AND(VLOOKUP(BA56,MaKhuyenMai!$B$4:$K$5001,8,FALSE)&lt;=$F$24,VLOOKUP(BA56,MaKhuyenMai!$B$4:$L$18,3,FALSE)="x",VLOOKUP(BA56,MaKhuyenMai!$B$4:$L$18,11,FALSE)="x"),VLOOKUP(BA56,MaKhuyenMai!$B$4:$H$5001,7,FALSE)*AY56,0)))</f>
        <v>0</v>
      </c>
      <c r="BA56" s="20"/>
      <c r="BB56" s="68"/>
      <c r="BD56" s="17">
        <v>50</v>
      </c>
      <c r="BH56" s="19">
        <f>IF(ISBLANK(BE56),0,IF(ISERROR(VLOOKUP(BE56,Menu!$A$3:$L$5000,10,FALSE)),0,IF(BF56="M",VLOOKUP(BE56,Menu!$A$3:$L$57,10,FALSE)*BG56,VLOOKUP(BE56,Menu!$A$3:$L$57,12,FALSE)*BG56)))</f>
        <v>0</v>
      </c>
      <c r="BI56" s="19">
        <f>-IF(ISBLANK(BJ56),0,IF(ISERROR(VLOOKUP(BJ56,MaKhuyenMai!$B$4:$H$5001,7,FALSE)),0,IF(AND(VLOOKUP(BJ56,MaKhuyenMai!$B$4:$K$5001,8,FALSE)&lt;=$F$24,VLOOKUP(BJ56,MaKhuyenMai!$B$4:$L$18,3,FALSE)="x",VLOOKUP(BJ56,MaKhuyenMai!$B$4:$L$18,11,FALSE)="x"),VLOOKUP(BJ56,MaKhuyenMai!$B$4:$H$5001,7,FALSE)*BH56,0)))</f>
        <v>0</v>
      </c>
      <c r="BK56" s="71"/>
      <c r="DW56" s="16"/>
      <c r="DX56" s="17">
        <v>50</v>
      </c>
      <c r="DY56" s="18"/>
      <c r="DZ56" s="18"/>
      <c r="EA56" s="18"/>
      <c r="EB56" s="19">
        <f>IF(ISBLANK(DY56),0,IF(ISERROR(VLOOKUP(DY56,Menu!$A$3:$L$5000,10,FALSE)),0,IF(DZ56="M",VLOOKUP(DY56,Menu!$A$3:$L$57,10,FALSE)*EA56,VLOOKUP(DY56,Menu!$A$3:$L$57,12,FALSE)*EA56)))</f>
        <v>0</v>
      </c>
      <c r="EC56" s="19">
        <f>-IF(ISBLANK(ED56),0,IF(ISERROR(VLOOKUP(ED56,MaKhuyenMai!$B$4:$H$5001,7,FALSE)),0,IF(AND(VLOOKUP(ED56,MaKhuyenMai!$B$4:$K$5001,8,FALSE)&lt;=$F$24,VLOOKUP(ED56,MaKhuyenMai!$B$4:$L$18,3,FALSE)="x",VLOOKUP(ED56,MaKhuyenMai!$B$4:$L$18,11,FALSE)="x"),VLOOKUP(ED56,MaKhuyenMai!$B$4:$H$5001,7,FALSE)*EB56,0)))</f>
        <v>0</v>
      </c>
      <c r="ED56" s="20"/>
      <c r="EE56" s="68"/>
      <c r="EF56" s="16"/>
      <c r="EG56" s="17">
        <v>50</v>
      </c>
      <c r="EH56" s="18"/>
      <c r="EI56" s="18"/>
      <c r="EJ56" s="18"/>
      <c r="EK56" s="19">
        <f>IF(ISBLANK(EH56),0,IF(ISERROR(VLOOKUP(EH56,Menu!$A$3:$L$5000,10,FALSE)),0,IF(EI56="M",VLOOKUP(EH56,Menu!$A$3:$L$57,10,FALSE)*EJ56,VLOOKUP(EH56,Menu!$A$3:$L$57,12,FALSE)*EJ56)))</f>
        <v>0</v>
      </c>
      <c r="EL56" s="19">
        <f>-IF(ISBLANK(EM56),0,IF(ISERROR(VLOOKUP(EM56,MaKhuyenMai!$B$4:$H$5001,7,FALSE)),0,IF(AND(VLOOKUP(EM56,MaKhuyenMai!$B$4:$K$5001,8,FALSE)&lt;=$F$24,VLOOKUP(EM56,MaKhuyenMai!$B$4:$L$18,3,FALSE)="x",VLOOKUP(EM56,MaKhuyenMai!$B$4:$L$18,11,FALSE)="x"),VLOOKUP(EM56,MaKhuyenMai!$B$4:$H$5001,7,FALSE)*EK56,0)))</f>
        <v>0</v>
      </c>
      <c r="EM56" s="20"/>
      <c r="EN56" s="70"/>
      <c r="EO56" s="16"/>
      <c r="EP56" s="16">
        <v>10</v>
      </c>
      <c r="EQ56" s="18"/>
      <c r="ER56" s="18"/>
      <c r="ES56" s="18"/>
      <c r="ET56" s="19">
        <f>IF(ISBLANK(EQ56),0,IF(ISERROR(VLOOKUP(EQ56,Menu!$A$3:$L$5000,10,FALSE)),0,IF(ER56="M",VLOOKUP(EQ56,Menu!$A$3:$L$57,10,FALSE)*ES56,VLOOKUP(EQ56,Menu!$A$3:$L$57,12,FALSE)*ES56)))</f>
        <v>0</v>
      </c>
      <c r="EU56" s="19">
        <f>-IF(ISBLANK(EV56),0,IF(ISERROR(VLOOKUP(EV56,MaKhuyenMai!$B$4:$H$5001,7,FALSE)),0,IF(AND(VLOOKUP(EV56,MaKhuyenMai!$B$4:$K$5001,8,FALSE)&lt;=$F$24,VLOOKUP(EV56,MaKhuyenMai!$B$4:$L$18,3,FALSE)="x",VLOOKUP(EV56,MaKhuyenMai!$B$4:$L$18,11,FALSE)="x"),VLOOKUP(EV56,MaKhuyenMai!$B$4:$H$5001,7,FALSE)*ET56,0)))</f>
        <v>0</v>
      </c>
      <c r="EV56" s="20"/>
      <c r="EW56" s="68"/>
      <c r="EX56" s="16"/>
      <c r="EY56" s="16">
        <v>10</v>
      </c>
      <c r="EZ56" s="18"/>
      <c r="FA56" s="18"/>
      <c r="FB56" s="18"/>
      <c r="FC56" s="19">
        <f>IF(ISBLANK(EZ56),0,IF(ISERROR(VLOOKUP(EZ56,Menu!$A$3:$L$5000,10,FALSE)),0,IF(FA56="M",VLOOKUP(EZ56,Menu!$A$3:$L$57,10,FALSE)*FB56,VLOOKUP(EZ56,Menu!$A$3:$L$57,12,FALSE)*FB56)))</f>
        <v>0</v>
      </c>
      <c r="FD56" s="19">
        <f>-IF(ISBLANK(FE56),0,IF(ISERROR(VLOOKUP(FE56,MaKhuyenMai!$B$4:$H$5001,7,FALSE)),0,IF(AND(VLOOKUP(FE56,MaKhuyenMai!$B$4:$K$5001,8,FALSE)&lt;=$F$24,VLOOKUP(FE56,MaKhuyenMai!$B$4:$L$18,3,FALSE)="x",VLOOKUP(FE56,MaKhuyenMai!$B$4:$L$18,11,FALSE)="x"),VLOOKUP(FE56,MaKhuyenMai!$B$4:$H$5001,7,FALSE)*FC56,0)))</f>
        <v>0</v>
      </c>
      <c r="FE56" s="20"/>
      <c r="FF56" s="68"/>
      <c r="FG56" s="3"/>
      <c r="FJ56" s="1"/>
      <c r="FK56" s="1"/>
      <c r="FL56" s="2"/>
      <c r="FM56" s="2"/>
      <c r="FN56" s="3"/>
      <c r="FQ56" s="1"/>
      <c r="FR56" s="1"/>
      <c r="FS56" s="2"/>
      <c r="FT56" s="2"/>
      <c r="FU56" s="3"/>
      <c r="FX56" s="1"/>
      <c r="FY56" s="1"/>
      <c r="FZ56" s="2"/>
      <c r="GA56" s="2"/>
      <c r="GB56" s="3"/>
      <c r="GE56" s="1"/>
      <c r="GF56" s="1"/>
      <c r="GG56" s="2"/>
      <c r="GH56" s="2"/>
      <c r="GI56" s="17">
        <v>50</v>
      </c>
      <c r="GJ56" s="18"/>
      <c r="GK56" s="18"/>
      <c r="GL56" s="18"/>
      <c r="GM56" s="19">
        <f>IF(ISBLANK(GJ56),0,IF(ISERROR(VLOOKUP(GJ56,Menu!$A$3:$L$5000,10,FALSE)),0,IF(GK56="M",VLOOKUP(GJ56,Menu!$A$3:$L$57,10,FALSE)*GL56,VLOOKUP(GJ56,Menu!$A$3:$L$57,12,FALSE)*GL56)))</f>
        <v>0</v>
      </c>
      <c r="GN56" s="19">
        <f>-IF(ISBLANK(GO56),0,IF(ISERROR(VLOOKUP(GO56,MaKhuyenMai!$B$4:$H$5001,7,FALSE)),0,IF(AND(VLOOKUP(GO56,MaKhuyenMai!$B$4:$K$5001,8,FALSE)&lt;=$F$24,VLOOKUP(GO56,MaKhuyenMai!$B$4:$L$18,3,FALSE)="x",VLOOKUP(GO56,MaKhuyenMai!$B$4:$L$18,11,FALSE)="x"),VLOOKUP(GO56,MaKhuyenMai!$B$4:$H$5001,7,FALSE)*GM56,0)))</f>
        <v>0</v>
      </c>
      <c r="GO56" s="20"/>
      <c r="GP56" s="68"/>
      <c r="GS56" s="1"/>
      <c r="GT56" s="1"/>
      <c r="GU56" s="2"/>
      <c r="GV56" s="2"/>
      <c r="GW56" s="3"/>
      <c r="GZ56" s="1"/>
      <c r="HA56" s="1"/>
      <c r="HB56" s="2"/>
      <c r="HC56" s="2"/>
      <c r="HD56" s="3"/>
      <c r="HG56" s="1"/>
      <c r="HH56" s="1"/>
      <c r="HI56" s="2"/>
      <c r="HJ56" s="2"/>
      <c r="HK56" s="3"/>
      <c r="HP56" s="2"/>
      <c r="HQ56" s="2"/>
      <c r="HR56" s="3"/>
      <c r="HW56" s="2"/>
      <c r="HX56" s="2"/>
      <c r="HY56" s="3"/>
      <c r="ID56" s="2"/>
      <c r="IE56" s="2"/>
      <c r="IF56" s="3"/>
      <c r="IK56" s="2"/>
      <c r="IL56" s="2"/>
      <c r="IM56" s="3"/>
      <c r="IR56" s="2"/>
      <c r="IS56" s="2"/>
      <c r="IT56" s="3"/>
    </row>
    <row r="57" spans="1:254">
      <c r="A57" s="16"/>
      <c r="B57" s="17">
        <v>51</v>
      </c>
      <c r="C57" s="18"/>
      <c r="D57" s="18"/>
      <c r="E57" s="18"/>
      <c r="F57" s="19">
        <f>IF(ISBLANK(C57),0,IF(ISERROR(VLOOKUP(C57,Menu!$A$3:$L$5000,10,FALSE)),0,IF(D57="M",VLOOKUP(C57,Menu!$A$3:$L$57,10,FALSE)*E57,VLOOKUP(C57,Menu!$A$3:$L$57,12,FALSE)*E57)))</f>
        <v>0</v>
      </c>
      <c r="G57" s="19">
        <f>-IF(ISBLANK(H57),0,IF(ISERROR(VLOOKUP(H57,MaKhuyenMai!$B$4:$H$5001,7,FALSE)),0,IF(AND(VLOOKUP(H57,MaKhuyenMai!$B$4:$K$5001,8,FALSE)&lt;=$F$24,VLOOKUP(H57,MaKhuyenMai!$B$4:$L$18,3,FALSE)="x",VLOOKUP(H57,MaKhuyenMai!$B$4:$L$18,11,FALSE)="x"),VLOOKUP(H57,MaKhuyenMai!$B$4:$H$5001,7,FALSE)*F57,0)))</f>
        <v>0</v>
      </c>
      <c r="H57" s="20"/>
      <c r="I57" s="70"/>
      <c r="J57" s="16"/>
      <c r="K57" s="17">
        <v>51</v>
      </c>
      <c r="L57" s="18"/>
      <c r="M57" s="18"/>
      <c r="N57" s="18"/>
      <c r="O57" s="19">
        <f>IF(ISBLANK(L57),0,IF(ISERROR(VLOOKUP(L57,Menu!$A$3:$L$5000,10,FALSE)),0,IF(M57="M",VLOOKUP(L57,Menu!$A$3:$L$57,10,FALSE)*N57,VLOOKUP(L57,Menu!$A$3:$L$57,12,FALSE)*N57)))</f>
        <v>0</v>
      </c>
      <c r="P57" s="19">
        <f>-IF(ISBLANK(Q57),0,IF(ISERROR(VLOOKUP(Q57,MaKhuyenMai!$B$4:$H$5001,7,FALSE)),0,IF(AND(VLOOKUP(Q57,MaKhuyenMai!$B$4:$K$5001,8,FALSE)&lt;=$F$24,VLOOKUP(Q57,MaKhuyenMai!$B$4:$L$18,3,FALSE)="x",VLOOKUP(Q57,MaKhuyenMai!$B$4:$L$18,11,FALSE)="x"),VLOOKUP(Q57,MaKhuyenMai!$B$4:$H$5001,7,FALSE)*O57,0)))</f>
        <v>0</v>
      </c>
      <c r="Q57" s="20"/>
      <c r="R57" s="68"/>
      <c r="S57" s="16"/>
      <c r="T57" s="17">
        <v>11</v>
      </c>
      <c r="U57" s="18"/>
      <c r="V57" s="18"/>
      <c r="W57" s="18"/>
      <c r="X57" s="19">
        <f>IF(ISBLANK(U57),0,IF(ISERROR(VLOOKUP(U57,Menu!$A$3:$L$5000,10,FALSE)),0,IF(V57="M",VLOOKUP(U57,Menu!$A$3:$L$57,10,FALSE)*W57,VLOOKUP(U57,Menu!$A$3:$L$57,12,FALSE)*W57)))</f>
        <v>0</v>
      </c>
      <c r="Y57" s="19">
        <f>-IF(ISBLANK(Z57),0,IF(ISERROR(VLOOKUP(Z57,MaKhuyenMai!$B$4:$H$5001,7,FALSE)),0,IF(AND(VLOOKUP(Z57,MaKhuyenMai!$B$4:$K$5001,8,FALSE)&lt;=$F$24,VLOOKUP(Z57,MaKhuyenMai!$B$4:$L$18,3,FALSE)="x",VLOOKUP(Z57,MaKhuyenMai!$B$4:$L$18,11,FALSE)="x"),VLOOKUP(Z57,MaKhuyenMai!$B$4:$H$5001,7,FALSE)*X57,0)))</f>
        <v>0</v>
      </c>
      <c r="Z57" s="20"/>
      <c r="AA57" s="68"/>
      <c r="AK57" s="16"/>
      <c r="AL57" s="17">
        <v>51</v>
      </c>
      <c r="AM57" s="18"/>
      <c r="AN57" s="18"/>
      <c r="AO57" s="18"/>
      <c r="AP57" s="19">
        <f>IF(ISBLANK(AM57),0,IF(ISERROR(VLOOKUP(AM57,Menu!$A$3:$L$5000,10,FALSE)),0,IF(AN57="M",VLOOKUP(AM57,Menu!$A$3:$L$57,10,FALSE)*AO57,VLOOKUP(AM57,Menu!$A$3:$L$57,12,FALSE)*AO57)))</f>
        <v>0</v>
      </c>
      <c r="AQ57" s="19">
        <f>-IF(ISBLANK(AR57),0,IF(ISERROR(VLOOKUP(AR57,MaKhuyenMai!$B$4:$H$5001,7,FALSE)),0,IF(AND(VLOOKUP(AR57,MaKhuyenMai!$B$4:$K$5001,8,FALSE)&lt;=$F$24,VLOOKUP(AR57,MaKhuyenMai!$B$4:$L$18,3,FALSE)="x",VLOOKUP(AR57,MaKhuyenMai!$B$4:$L$18,11,FALSE)="x"),VLOOKUP(AR57,MaKhuyenMai!$B$4:$H$5001,7,FALSE)*AP57,0)))</f>
        <v>0</v>
      </c>
      <c r="AR57" s="20"/>
      <c r="AS57" s="68"/>
      <c r="AT57" s="16"/>
      <c r="AU57" s="17">
        <v>51</v>
      </c>
      <c r="AV57" s="18"/>
      <c r="AW57" s="18"/>
      <c r="AX57" s="18"/>
      <c r="AY57" s="19">
        <f>IF(ISBLANK(AV57),0,IF(ISERROR(VLOOKUP(AV57,Menu!$A$3:$L$5000,10,FALSE)),0,IF(AW57="M",VLOOKUP(AV57,Menu!$A$3:$L$57,10,FALSE)*AX57,VLOOKUP(AV57,Menu!$A$3:$L$57,12,FALSE)*AX57)))</f>
        <v>0</v>
      </c>
      <c r="AZ57" s="19">
        <f>-IF(ISBLANK(BA57),0,IF(ISERROR(VLOOKUP(BA57,MaKhuyenMai!$B$4:$H$5001,7,FALSE)),0,IF(AND(VLOOKUP(BA57,MaKhuyenMai!$B$4:$K$5001,8,FALSE)&lt;=$F$24,VLOOKUP(BA57,MaKhuyenMai!$B$4:$L$18,3,FALSE)="x",VLOOKUP(BA57,MaKhuyenMai!$B$4:$L$18,11,FALSE)="x"),VLOOKUP(BA57,MaKhuyenMai!$B$4:$H$5001,7,FALSE)*AY57,0)))</f>
        <v>0</v>
      </c>
      <c r="BA57" s="20"/>
      <c r="BB57" s="68"/>
      <c r="BD57" s="17">
        <v>51</v>
      </c>
      <c r="BH57" s="19">
        <f>IF(ISBLANK(BE57),0,IF(ISERROR(VLOOKUP(BE57,Menu!$A$3:$L$5000,10,FALSE)),0,IF(BF57="M",VLOOKUP(BE57,Menu!$A$3:$L$57,10,FALSE)*BG57,VLOOKUP(BE57,Menu!$A$3:$L$57,12,FALSE)*BG57)))</f>
        <v>0</v>
      </c>
      <c r="BI57" s="19">
        <f>-IF(ISBLANK(BJ57),0,IF(ISERROR(VLOOKUP(BJ57,MaKhuyenMai!$B$4:$H$5001,7,FALSE)),0,IF(AND(VLOOKUP(BJ57,MaKhuyenMai!$B$4:$K$5001,8,FALSE)&lt;=$F$24,VLOOKUP(BJ57,MaKhuyenMai!$B$4:$L$18,3,FALSE)="x",VLOOKUP(BJ57,MaKhuyenMai!$B$4:$L$18,11,FALSE)="x"),VLOOKUP(BJ57,MaKhuyenMai!$B$4:$H$5001,7,FALSE)*BH57,0)))</f>
        <v>0</v>
      </c>
      <c r="BK57" s="71"/>
      <c r="DW57" s="16"/>
      <c r="DX57" s="17">
        <v>51</v>
      </c>
      <c r="DY57" s="18"/>
      <c r="DZ57" s="18"/>
      <c r="EA57" s="18"/>
      <c r="EB57" s="19">
        <f>IF(ISBLANK(DY57),0,IF(ISERROR(VLOOKUP(DY57,Menu!$A$3:$L$5000,10,FALSE)),0,IF(DZ57="M",VLOOKUP(DY57,Menu!$A$3:$L$57,10,FALSE)*EA57,VLOOKUP(DY57,Menu!$A$3:$L$57,12,FALSE)*EA57)))</f>
        <v>0</v>
      </c>
      <c r="EC57" s="19">
        <f>-IF(ISBLANK(ED57),0,IF(ISERROR(VLOOKUP(ED57,MaKhuyenMai!$B$4:$H$5001,7,FALSE)),0,IF(AND(VLOOKUP(ED57,MaKhuyenMai!$B$4:$K$5001,8,FALSE)&lt;=$F$24,VLOOKUP(ED57,MaKhuyenMai!$B$4:$L$18,3,FALSE)="x",VLOOKUP(ED57,MaKhuyenMai!$B$4:$L$18,11,FALSE)="x"),VLOOKUP(ED57,MaKhuyenMai!$B$4:$H$5001,7,FALSE)*EB57,0)))</f>
        <v>0</v>
      </c>
      <c r="ED57" s="20"/>
      <c r="EE57" s="68"/>
      <c r="EF57" s="16"/>
      <c r="EG57" s="17">
        <v>51</v>
      </c>
      <c r="EH57" s="18"/>
      <c r="EI57" s="18"/>
      <c r="EJ57" s="18"/>
      <c r="EK57" s="19">
        <f>IF(ISBLANK(EH57),0,IF(ISERROR(VLOOKUP(EH57,Menu!$A$3:$L$5000,10,FALSE)),0,IF(EI57="M",VLOOKUP(EH57,Menu!$A$3:$L$57,10,FALSE)*EJ57,VLOOKUP(EH57,Menu!$A$3:$L$57,12,FALSE)*EJ57)))</f>
        <v>0</v>
      </c>
      <c r="EL57" s="19">
        <f>-IF(ISBLANK(EM57),0,IF(ISERROR(VLOOKUP(EM57,MaKhuyenMai!$B$4:$H$5001,7,FALSE)),0,IF(AND(VLOOKUP(EM57,MaKhuyenMai!$B$4:$K$5001,8,FALSE)&lt;=$F$24,VLOOKUP(EM57,MaKhuyenMai!$B$4:$L$18,3,FALSE)="x",VLOOKUP(EM57,MaKhuyenMai!$B$4:$L$18,11,FALSE)="x"),VLOOKUP(EM57,MaKhuyenMai!$B$4:$H$5001,7,FALSE)*EK57,0)))</f>
        <v>0</v>
      </c>
      <c r="EM57" s="20"/>
      <c r="EN57" s="70"/>
      <c r="EO57" s="16"/>
      <c r="EP57" s="17">
        <v>11</v>
      </c>
      <c r="EQ57" s="18"/>
      <c r="ER57" s="18"/>
      <c r="ES57" s="18"/>
      <c r="ET57" s="19">
        <f>IF(ISBLANK(EQ57),0,IF(ISERROR(VLOOKUP(EQ57,Menu!$A$3:$L$5000,10,FALSE)),0,IF(ER57="M",VLOOKUP(EQ57,Menu!$A$3:$L$57,10,FALSE)*ES57,VLOOKUP(EQ57,Menu!$A$3:$L$57,12,FALSE)*ES57)))</f>
        <v>0</v>
      </c>
      <c r="EU57" s="19">
        <f>-IF(ISBLANK(EV57),0,IF(ISERROR(VLOOKUP(EV57,MaKhuyenMai!$B$4:$H$5001,7,FALSE)),0,IF(AND(VLOOKUP(EV57,MaKhuyenMai!$B$4:$K$5001,8,FALSE)&lt;=$F$24,VLOOKUP(EV57,MaKhuyenMai!$B$4:$L$18,3,FALSE)="x",VLOOKUP(EV57,MaKhuyenMai!$B$4:$L$18,11,FALSE)="x"),VLOOKUP(EV57,MaKhuyenMai!$B$4:$H$5001,7,FALSE)*ET57,0)))</f>
        <v>0</v>
      </c>
      <c r="EV57" s="20"/>
      <c r="EW57" s="68"/>
      <c r="EX57" s="16"/>
      <c r="EY57" s="17">
        <v>11</v>
      </c>
      <c r="EZ57" s="18"/>
      <c r="FA57" s="18"/>
      <c r="FB57" s="18"/>
      <c r="FC57" s="19">
        <f>IF(ISBLANK(EZ57),0,IF(ISERROR(VLOOKUP(EZ57,Menu!$A$3:$L$5000,10,FALSE)),0,IF(FA57="M",VLOOKUP(EZ57,Menu!$A$3:$L$57,10,FALSE)*FB57,VLOOKUP(EZ57,Menu!$A$3:$L$57,12,FALSE)*FB57)))</f>
        <v>0</v>
      </c>
      <c r="FD57" s="19">
        <f>-IF(ISBLANK(FE57),0,IF(ISERROR(VLOOKUP(FE57,MaKhuyenMai!$B$4:$H$5001,7,FALSE)),0,IF(AND(VLOOKUP(FE57,MaKhuyenMai!$B$4:$K$5001,8,FALSE)&lt;=$F$24,VLOOKUP(FE57,MaKhuyenMai!$B$4:$L$18,3,FALSE)="x",VLOOKUP(FE57,MaKhuyenMai!$B$4:$L$18,11,FALSE)="x"),VLOOKUP(FE57,MaKhuyenMai!$B$4:$H$5001,7,FALSE)*FC57,0)))</f>
        <v>0</v>
      </c>
      <c r="FE57" s="20"/>
      <c r="FF57" s="68"/>
      <c r="FG57" s="3"/>
      <c r="FJ57" s="1"/>
      <c r="FK57" s="1"/>
      <c r="FL57" s="2"/>
      <c r="FM57" s="2"/>
      <c r="FN57" s="3"/>
      <c r="FQ57" s="1"/>
      <c r="FR57" s="1"/>
      <c r="FS57" s="2"/>
      <c r="FT57" s="2"/>
      <c r="FU57" s="3"/>
      <c r="FX57" s="1"/>
      <c r="FY57" s="1"/>
      <c r="FZ57" s="2"/>
      <c r="GA57" s="2"/>
      <c r="GB57" s="3"/>
      <c r="GE57" s="1"/>
      <c r="GF57" s="1"/>
      <c r="GG57" s="2"/>
      <c r="GH57" s="2"/>
      <c r="GI57" s="17">
        <v>51</v>
      </c>
      <c r="GJ57" s="18"/>
      <c r="GK57" s="18"/>
      <c r="GL57" s="18"/>
      <c r="GM57" s="19">
        <f>IF(ISBLANK(GJ57),0,IF(ISERROR(VLOOKUP(GJ57,Menu!$A$3:$L$5000,10,FALSE)),0,IF(GK57="M",VLOOKUP(GJ57,Menu!$A$3:$L$57,10,FALSE)*GL57,VLOOKUP(GJ57,Menu!$A$3:$L$57,12,FALSE)*GL57)))</f>
        <v>0</v>
      </c>
      <c r="GN57" s="19">
        <f>-IF(ISBLANK(GO57),0,IF(ISERROR(VLOOKUP(GO57,MaKhuyenMai!$B$4:$H$5001,7,FALSE)),0,IF(AND(VLOOKUP(GO57,MaKhuyenMai!$B$4:$K$5001,8,FALSE)&lt;=$F$24,VLOOKUP(GO57,MaKhuyenMai!$B$4:$L$18,3,FALSE)="x",VLOOKUP(GO57,MaKhuyenMai!$B$4:$L$18,11,FALSE)="x"),VLOOKUP(GO57,MaKhuyenMai!$B$4:$H$5001,7,FALSE)*GM57,0)))</f>
        <v>0</v>
      </c>
      <c r="GO57" s="20"/>
      <c r="GP57" s="68"/>
      <c r="GS57" s="1"/>
      <c r="GT57" s="1"/>
      <c r="GU57" s="2"/>
      <c r="GV57" s="2"/>
      <c r="GW57" s="3"/>
      <c r="GZ57" s="1"/>
      <c r="HA57" s="1"/>
      <c r="HB57" s="2"/>
      <c r="HC57" s="2"/>
      <c r="HD57" s="3"/>
      <c r="HG57" s="1"/>
      <c r="HH57" s="1"/>
      <c r="HI57" s="2"/>
      <c r="HJ57" s="2"/>
      <c r="HK57" s="3"/>
      <c r="HP57" s="2"/>
      <c r="HQ57" s="2"/>
      <c r="HR57" s="3"/>
      <c r="HW57" s="2"/>
      <c r="HX57" s="2"/>
      <c r="HY57" s="3"/>
      <c r="ID57" s="2"/>
      <c r="IE57" s="2"/>
      <c r="IF57" s="3"/>
      <c r="IK57" s="2"/>
      <c r="IL57" s="2"/>
      <c r="IM57" s="3"/>
      <c r="IR57" s="2"/>
      <c r="IS57" s="2"/>
      <c r="IT57" s="3"/>
    </row>
    <row r="58" spans="1:254">
      <c r="A58" s="16"/>
      <c r="B58" s="17">
        <v>52</v>
      </c>
      <c r="C58" s="18"/>
      <c r="D58" s="18"/>
      <c r="E58" s="18"/>
      <c r="F58" s="19">
        <f>IF(ISBLANK(C58),0,IF(ISERROR(VLOOKUP(C58,Menu!$A$3:$L$5000,10,FALSE)),0,IF(D58="M",VLOOKUP(C58,Menu!$A$3:$L$57,10,FALSE)*E58,VLOOKUP(C58,Menu!$A$3:$L$57,12,FALSE)*E58)))</f>
        <v>0</v>
      </c>
      <c r="G58" s="19">
        <f>-IF(ISBLANK(H58),0,IF(ISERROR(VLOOKUP(H58,MaKhuyenMai!$B$4:$H$5001,7,FALSE)),0,IF(AND(VLOOKUP(H58,MaKhuyenMai!$B$4:$K$5001,8,FALSE)&lt;=$F$24,VLOOKUP(H58,MaKhuyenMai!$B$4:$L$18,3,FALSE)="x",VLOOKUP(H58,MaKhuyenMai!$B$4:$L$18,11,FALSE)="x"),VLOOKUP(H58,MaKhuyenMai!$B$4:$H$5001,7,FALSE)*F58,0)))</f>
        <v>0</v>
      </c>
      <c r="H58" s="20"/>
      <c r="I58" s="70"/>
      <c r="J58" s="16"/>
      <c r="K58" s="17">
        <v>52</v>
      </c>
      <c r="L58" s="18"/>
      <c r="M58" s="18"/>
      <c r="N58" s="18"/>
      <c r="O58" s="19">
        <f>IF(ISBLANK(L58),0,IF(ISERROR(VLOOKUP(L58,Menu!$A$3:$L$5000,10,FALSE)),0,IF(M58="M",VLOOKUP(L58,Menu!$A$3:$L$57,10,FALSE)*N58,VLOOKUP(L58,Menu!$A$3:$L$57,12,FALSE)*N58)))</f>
        <v>0</v>
      </c>
      <c r="P58" s="19">
        <f>-IF(ISBLANK(Q58),0,IF(ISERROR(VLOOKUP(Q58,MaKhuyenMai!$B$4:$H$5001,7,FALSE)),0,IF(AND(VLOOKUP(Q58,MaKhuyenMai!$B$4:$K$5001,8,FALSE)&lt;=$F$24,VLOOKUP(Q58,MaKhuyenMai!$B$4:$L$18,3,FALSE)="x",VLOOKUP(Q58,MaKhuyenMai!$B$4:$L$18,11,FALSE)="x"),VLOOKUP(Q58,MaKhuyenMai!$B$4:$H$5001,7,FALSE)*O58,0)))</f>
        <v>0</v>
      </c>
      <c r="Q58" s="20"/>
      <c r="R58" s="68"/>
      <c r="S58" s="16"/>
      <c r="T58" s="16">
        <v>12</v>
      </c>
      <c r="U58" s="18"/>
      <c r="V58" s="18"/>
      <c r="W58" s="18"/>
      <c r="X58" s="19">
        <f>IF(ISBLANK(U58),0,IF(ISERROR(VLOOKUP(U58,Menu!$A$3:$L$5000,10,FALSE)),0,IF(V58="M",VLOOKUP(U58,Menu!$A$3:$L$57,10,FALSE)*W58,VLOOKUP(U58,Menu!$A$3:$L$57,12,FALSE)*W58)))</f>
        <v>0</v>
      </c>
      <c r="Y58" s="19">
        <f>-IF(ISBLANK(Z58),0,IF(ISERROR(VLOOKUP(Z58,MaKhuyenMai!$B$4:$H$5001,7,FALSE)),0,IF(AND(VLOOKUP(Z58,MaKhuyenMai!$B$4:$K$5001,8,FALSE)&lt;=$F$24,VLOOKUP(Z58,MaKhuyenMai!$B$4:$L$18,3,FALSE)="x",VLOOKUP(Z58,MaKhuyenMai!$B$4:$L$18,11,FALSE)="x"),VLOOKUP(Z58,MaKhuyenMai!$B$4:$H$5001,7,FALSE)*X58,0)))</f>
        <v>0</v>
      </c>
      <c r="Z58" s="20"/>
      <c r="AA58" s="68"/>
      <c r="AK58" s="16"/>
      <c r="AL58" s="17">
        <v>52</v>
      </c>
      <c r="AM58" s="18"/>
      <c r="AN58" s="18"/>
      <c r="AO58" s="18"/>
      <c r="AP58" s="19">
        <f>IF(ISBLANK(AM58),0,IF(ISERROR(VLOOKUP(AM58,Menu!$A$3:$L$5000,10,FALSE)),0,IF(AN58="M",VLOOKUP(AM58,Menu!$A$3:$L$57,10,FALSE)*AO58,VLOOKUP(AM58,Menu!$A$3:$L$57,12,FALSE)*AO58)))</f>
        <v>0</v>
      </c>
      <c r="AQ58" s="19">
        <f>-IF(ISBLANK(AR58),0,IF(ISERROR(VLOOKUP(AR58,MaKhuyenMai!$B$4:$H$5001,7,FALSE)),0,IF(AND(VLOOKUP(AR58,MaKhuyenMai!$B$4:$K$5001,8,FALSE)&lt;=$F$24,VLOOKUP(AR58,MaKhuyenMai!$B$4:$L$18,3,FALSE)="x",VLOOKUP(AR58,MaKhuyenMai!$B$4:$L$18,11,FALSE)="x"),VLOOKUP(AR58,MaKhuyenMai!$B$4:$H$5001,7,FALSE)*AP58,0)))</f>
        <v>0</v>
      </c>
      <c r="AR58" s="20"/>
      <c r="AS58" s="68"/>
      <c r="AT58" s="16"/>
      <c r="AU58" s="17">
        <v>52</v>
      </c>
      <c r="AV58" s="18"/>
      <c r="AW58" s="18"/>
      <c r="AX58" s="18"/>
      <c r="AY58" s="19">
        <f>IF(ISBLANK(AV58),0,IF(ISERROR(VLOOKUP(AV58,Menu!$A$3:$L$5000,10,FALSE)),0,IF(AW58="M",VLOOKUP(AV58,Menu!$A$3:$L$57,10,FALSE)*AX58,VLOOKUP(AV58,Menu!$A$3:$L$57,12,FALSE)*AX58)))</f>
        <v>0</v>
      </c>
      <c r="AZ58" s="19">
        <f>-IF(ISBLANK(BA58),0,IF(ISERROR(VLOOKUP(BA58,MaKhuyenMai!$B$4:$H$5001,7,FALSE)),0,IF(AND(VLOOKUP(BA58,MaKhuyenMai!$B$4:$K$5001,8,FALSE)&lt;=$F$24,VLOOKUP(BA58,MaKhuyenMai!$B$4:$L$18,3,FALSE)="x",VLOOKUP(BA58,MaKhuyenMai!$B$4:$L$18,11,FALSE)="x"),VLOOKUP(BA58,MaKhuyenMai!$B$4:$H$5001,7,FALSE)*AY58,0)))</f>
        <v>0</v>
      </c>
      <c r="BA58" s="20"/>
      <c r="BB58" s="68"/>
      <c r="BD58" s="17">
        <v>52</v>
      </c>
      <c r="BH58" s="19">
        <f>IF(ISBLANK(BE58),0,IF(ISERROR(VLOOKUP(BE58,Menu!$A$3:$L$5000,10,FALSE)),0,IF(BF58="M",VLOOKUP(BE58,Menu!$A$3:$L$57,10,FALSE)*BG58,VLOOKUP(BE58,Menu!$A$3:$L$57,12,FALSE)*BG58)))</f>
        <v>0</v>
      </c>
      <c r="BI58" s="19">
        <f>-IF(ISBLANK(BJ58),0,IF(ISERROR(VLOOKUP(BJ58,MaKhuyenMai!$B$4:$H$5001,7,FALSE)),0,IF(AND(VLOOKUP(BJ58,MaKhuyenMai!$B$4:$K$5001,8,FALSE)&lt;=$F$24,VLOOKUP(BJ58,MaKhuyenMai!$B$4:$L$18,3,FALSE)="x",VLOOKUP(BJ58,MaKhuyenMai!$B$4:$L$18,11,FALSE)="x"),VLOOKUP(BJ58,MaKhuyenMai!$B$4:$H$5001,7,FALSE)*BH58,0)))</f>
        <v>0</v>
      </c>
      <c r="BK58" s="71"/>
      <c r="DW58" s="16"/>
      <c r="DX58" s="17">
        <v>52</v>
      </c>
      <c r="DY58" s="18"/>
      <c r="DZ58" s="18"/>
      <c r="EA58" s="18"/>
      <c r="EB58" s="19">
        <f>IF(ISBLANK(DY58),0,IF(ISERROR(VLOOKUP(DY58,Menu!$A$3:$L$5000,10,FALSE)),0,IF(DZ58="M",VLOOKUP(DY58,Menu!$A$3:$L$57,10,FALSE)*EA58,VLOOKUP(DY58,Menu!$A$3:$L$57,12,FALSE)*EA58)))</f>
        <v>0</v>
      </c>
      <c r="EC58" s="19">
        <f>-IF(ISBLANK(ED58),0,IF(ISERROR(VLOOKUP(ED58,MaKhuyenMai!$B$4:$H$5001,7,FALSE)),0,IF(AND(VLOOKUP(ED58,MaKhuyenMai!$B$4:$K$5001,8,FALSE)&lt;=$F$24,VLOOKUP(ED58,MaKhuyenMai!$B$4:$L$18,3,FALSE)="x",VLOOKUP(ED58,MaKhuyenMai!$B$4:$L$18,11,FALSE)="x"),VLOOKUP(ED58,MaKhuyenMai!$B$4:$H$5001,7,FALSE)*EB58,0)))</f>
        <v>0</v>
      </c>
      <c r="ED58" s="20"/>
      <c r="EE58" s="68"/>
      <c r="EF58" s="16"/>
      <c r="EG58" s="17">
        <v>52</v>
      </c>
      <c r="EH58" s="18"/>
      <c r="EI58" s="18"/>
      <c r="EJ58" s="18"/>
      <c r="EK58" s="19">
        <f>IF(ISBLANK(EH58),0,IF(ISERROR(VLOOKUP(EH58,Menu!$A$3:$L$5000,10,FALSE)),0,IF(EI58="M",VLOOKUP(EH58,Menu!$A$3:$L$57,10,FALSE)*EJ58,VLOOKUP(EH58,Menu!$A$3:$L$57,12,FALSE)*EJ58)))</f>
        <v>0</v>
      </c>
      <c r="EL58" s="19">
        <f>-IF(ISBLANK(EM58),0,IF(ISERROR(VLOOKUP(EM58,MaKhuyenMai!$B$4:$H$5001,7,FALSE)),0,IF(AND(VLOOKUP(EM58,MaKhuyenMai!$B$4:$K$5001,8,FALSE)&lt;=$F$24,VLOOKUP(EM58,MaKhuyenMai!$B$4:$L$18,3,FALSE)="x",VLOOKUP(EM58,MaKhuyenMai!$B$4:$L$18,11,FALSE)="x"),VLOOKUP(EM58,MaKhuyenMai!$B$4:$H$5001,7,FALSE)*EK58,0)))</f>
        <v>0</v>
      </c>
      <c r="EM58" s="20"/>
      <c r="EN58" s="70"/>
      <c r="EO58" s="16"/>
      <c r="EP58" s="16">
        <v>12</v>
      </c>
      <c r="EQ58" s="18"/>
      <c r="ER58" s="18"/>
      <c r="ES58" s="18"/>
      <c r="ET58" s="19">
        <f>IF(ISBLANK(EQ58),0,IF(ISERROR(VLOOKUP(EQ58,Menu!$A$3:$L$5000,10,FALSE)),0,IF(ER58="M",VLOOKUP(EQ58,Menu!$A$3:$L$57,10,FALSE)*ES58,VLOOKUP(EQ58,Menu!$A$3:$L$57,12,FALSE)*ES58)))</f>
        <v>0</v>
      </c>
      <c r="EU58" s="19">
        <f>-IF(ISBLANK(EV58),0,IF(ISERROR(VLOOKUP(EV58,MaKhuyenMai!$B$4:$H$5001,7,FALSE)),0,IF(AND(VLOOKUP(EV58,MaKhuyenMai!$B$4:$K$5001,8,FALSE)&lt;=$F$24,VLOOKUP(EV58,MaKhuyenMai!$B$4:$L$18,3,FALSE)="x",VLOOKUP(EV58,MaKhuyenMai!$B$4:$L$18,11,FALSE)="x"),VLOOKUP(EV58,MaKhuyenMai!$B$4:$H$5001,7,FALSE)*ET58,0)))</f>
        <v>0</v>
      </c>
      <c r="EV58" s="20"/>
      <c r="EW58" s="68"/>
      <c r="EX58" s="16"/>
      <c r="EY58" s="16">
        <v>12</v>
      </c>
      <c r="EZ58" s="18"/>
      <c r="FA58" s="18"/>
      <c r="FB58" s="18"/>
      <c r="FC58" s="19">
        <f>IF(ISBLANK(EZ58),0,IF(ISERROR(VLOOKUP(EZ58,Menu!$A$3:$L$5000,10,FALSE)),0,IF(FA58="M",VLOOKUP(EZ58,Menu!$A$3:$L$57,10,FALSE)*FB58,VLOOKUP(EZ58,Menu!$A$3:$L$57,12,FALSE)*FB58)))</f>
        <v>0</v>
      </c>
      <c r="FD58" s="19">
        <f>-IF(ISBLANK(FE58),0,IF(ISERROR(VLOOKUP(FE58,MaKhuyenMai!$B$4:$H$5001,7,FALSE)),0,IF(AND(VLOOKUP(FE58,MaKhuyenMai!$B$4:$K$5001,8,FALSE)&lt;=$F$24,VLOOKUP(FE58,MaKhuyenMai!$B$4:$L$18,3,FALSE)="x",VLOOKUP(FE58,MaKhuyenMai!$B$4:$L$18,11,FALSE)="x"),VLOOKUP(FE58,MaKhuyenMai!$B$4:$H$5001,7,FALSE)*FC58,0)))</f>
        <v>0</v>
      </c>
      <c r="FE58" s="20"/>
      <c r="FF58" s="68"/>
      <c r="FG58" s="3"/>
      <c r="FJ58" s="1"/>
      <c r="FK58" s="1"/>
      <c r="FL58" s="2"/>
      <c r="FM58" s="2"/>
      <c r="FN58" s="3"/>
      <c r="FQ58" s="1"/>
      <c r="FR58" s="1"/>
      <c r="FS58" s="2"/>
      <c r="FT58" s="2"/>
      <c r="FU58" s="3"/>
      <c r="FX58" s="1"/>
      <c r="FY58" s="1"/>
      <c r="FZ58" s="2"/>
      <c r="GA58" s="2"/>
      <c r="GB58" s="3"/>
      <c r="GE58" s="1"/>
      <c r="GF58" s="1"/>
      <c r="GG58" s="2"/>
      <c r="GH58" s="2"/>
      <c r="GI58" s="17">
        <v>52</v>
      </c>
      <c r="GJ58" s="18"/>
      <c r="GK58" s="18"/>
      <c r="GL58" s="18"/>
      <c r="GM58" s="19">
        <f>IF(ISBLANK(GJ58),0,IF(ISERROR(VLOOKUP(GJ58,Menu!$A$3:$L$5000,10,FALSE)),0,IF(GK58="M",VLOOKUP(GJ58,Menu!$A$3:$L$57,10,FALSE)*GL58,VLOOKUP(GJ58,Menu!$A$3:$L$57,12,FALSE)*GL58)))</f>
        <v>0</v>
      </c>
      <c r="GN58" s="19">
        <f>-IF(ISBLANK(GO58),0,IF(ISERROR(VLOOKUP(GO58,MaKhuyenMai!$B$4:$H$5001,7,FALSE)),0,IF(AND(VLOOKUP(GO58,MaKhuyenMai!$B$4:$K$5001,8,FALSE)&lt;=$F$24,VLOOKUP(GO58,MaKhuyenMai!$B$4:$L$18,3,FALSE)="x",VLOOKUP(GO58,MaKhuyenMai!$B$4:$L$18,11,FALSE)="x"),VLOOKUP(GO58,MaKhuyenMai!$B$4:$H$5001,7,FALSE)*GM58,0)))</f>
        <v>0</v>
      </c>
      <c r="GO58" s="20"/>
      <c r="GP58" s="68"/>
      <c r="GS58" s="1"/>
      <c r="GT58" s="1"/>
      <c r="GU58" s="2"/>
      <c r="GV58" s="2"/>
      <c r="GW58" s="3"/>
      <c r="GZ58" s="1"/>
      <c r="HA58" s="1"/>
      <c r="HB58" s="2"/>
      <c r="HC58" s="2"/>
      <c r="HD58" s="3"/>
      <c r="HG58" s="1"/>
      <c r="HH58" s="1"/>
      <c r="HI58" s="2"/>
      <c r="HJ58" s="2"/>
      <c r="HK58" s="3"/>
      <c r="HP58" s="2"/>
      <c r="HQ58" s="2"/>
      <c r="HR58" s="3"/>
      <c r="HW58" s="2"/>
      <c r="HX58" s="2"/>
      <c r="HY58" s="3"/>
      <c r="ID58" s="2"/>
      <c r="IE58" s="2"/>
      <c r="IF58" s="3"/>
      <c r="IK58" s="2"/>
      <c r="IL58" s="2"/>
      <c r="IM58" s="3"/>
      <c r="IR58" s="2"/>
      <c r="IS58" s="2"/>
      <c r="IT58" s="3"/>
    </row>
    <row r="59" spans="1:254">
      <c r="A59" s="16"/>
      <c r="B59" s="17">
        <v>53</v>
      </c>
      <c r="C59" s="18"/>
      <c r="D59" s="18"/>
      <c r="E59" s="18"/>
      <c r="F59" s="19">
        <f>IF(ISBLANK(C59),0,IF(ISERROR(VLOOKUP(C59,Menu!$A$3:$L$5000,10,FALSE)),0,IF(D59="M",VLOOKUP(C59,Menu!$A$3:$L$57,10,FALSE)*E59,VLOOKUP(C59,Menu!$A$3:$L$57,12,FALSE)*E59)))</f>
        <v>0</v>
      </c>
      <c r="G59" s="19">
        <f>-IF(ISBLANK(H59),0,IF(ISERROR(VLOOKUP(H59,MaKhuyenMai!$B$4:$H$5001,7,FALSE)),0,IF(AND(VLOOKUP(H59,MaKhuyenMai!$B$4:$K$5001,8,FALSE)&lt;=$F$24,VLOOKUP(H59,MaKhuyenMai!$B$4:$L$18,3,FALSE)="x",VLOOKUP(H59,MaKhuyenMai!$B$4:$L$18,11,FALSE)="x"),VLOOKUP(H59,MaKhuyenMai!$B$4:$H$5001,7,FALSE)*F59,0)))</f>
        <v>0</v>
      </c>
      <c r="H59" s="20"/>
      <c r="I59" s="70"/>
      <c r="J59" s="16"/>
      <c r="K59" s="17">
        <v>53</v>
      </c>
      <c r="L59" s="18"/>
      <c r="M59" s="18"/>
      <c r="N59" s="18"/>
      <c r="O59" s="19">
        <f>IF(ISBLANK(L59),0,IF(ISERROR(VLOOKUP(L59,Menu!$A$3:$L$5000,10,FALSE)),0,IF(M59="M",VLOOKUP(L59,Menu!$A$3:$L$57,10,FALSE)*N59,VLOOKUP(L59,Menu!$A$3:$L$57,12,FALSE)*N59)))</f>
        <v>0</v>
      </c>
      <c r="P59" s="19">
        <f>-IF(ISBLANK(Q59),0,IF(ISERROR(VLOOKUP(Q59,MaKhuyenMai!$B$4:$H$5001,7,FALSE)),0,IF(AND(VLOOKUP(Q59,MaKhuyenMai!$B$4:$K$5001,8,FALSE)&lt;=$F$24,VLOOKUP(Q59,MaKhuyenMai!$B$4:$L$18,3,FALSE)="x",VLOOKUP(Q59,MaKhuyenMai!$B$4:$L$18,11,FALSE)="x"),VLOOKUP(Q59,MaKhuyenMai!$B$4:$H$5001,7,FALSE)*O59,0)))</f>
        <v>0</v>
      </c>
      <c r="Q59" s="20"/>
      <c r="R59" s="68"/>
      <c r="S59" s="16"/>
      <c r="T59" s="17">
        <v>13</v>
      </c>
      <c r="U59" s="18"/>
      <c r="V59" s="18"/>
      <c r="W59" s="18"/>
      <c r="X59" s="19">
        <f>IF(ISBLANK(U59),0,IF(ISERROR(VLOOKUP(U59,Menu!$A$3:$L$5000,10,FALSE)),0,IF(V59="M",VLOOKUP(U59,Menu!$A$3:$L$57,10,FALSE)*W59,VLOOKUP(U59,Menu!$A$3:$L$57,12,FALSE)*W59)))</f>
        <v>0</v>
      </c>
      <c r="Y59" s="19">
        <f>-IF(ISBLANK(Z59),0,IF(ISERROR(VLOOKUP(Z59,MaKhuyenMai!$B$4:$H$5001,7,FALSE)),0,IF(AND(VLOOKUP(Z59,MaKhuyenMai!$B$4:$K$5001,8,FALSE)&lt;=$F$24,VLOOKUP(Z59,MaKhuyenMai!$B$4:$L$18,3,FALSE)="x",VLOOKUP(Z59,MaKhuyenMai!$B$4:$L$18,11,FALSE)="x"),VLOOKUP(Z59,MaKhuyenMai!$B$4:$H$5001,7,FALSE)*X59,0)))</f>
        <v>0</v>
      </c>
      <c r="Z59" s="20"/>
      <c r="AA59" s="68"/>
      <c r="AK59" s="16"/>
      <c r="AL59" s="17">
        <v>53</v>
      </c>
      <c r="AM59" s="18"/>
      <c r="AN59" s="18"/>
      <c r="AO59" s="18"/>
      <c r="AP59" s="19">
        <f>IF(ISBLANK(AM59),0,IF(ISERROR(VLOOKUP(AM59,Menu!$A$3:$L$5000,10,FALSE)),0,IF(AN59="M",VLOOKUP(AM59,Menu!$A$3:$L$57,10,FALSE)*AO59,VLOOKUP(AM59,Menu!$A$3:$L$57,12,FALSE)*AO59)))</f>
        <v>0</v>
      </c>
      <c r="AQ59" s="19">
        <f>-IF(ISBLANK(AR59),0,IF(ISERROR(VLOOKUP(AR59,MaKhuyenMai!$B$4:$H$5001,7,FALSE)),0,IF(AND(VLOOKUP(AR59,MaKhuyenMai!$B$4:$K$5001,8,FALSE)&lt;=$F$24,VLOOKUP(AR59,MaKhuyenMai!$B$4:$L$18,3,FALSE)="x",VLOOKUP(AR59,MaKhuyenMai!$B$4:$L$18,11,FALSE)="x"),VLOOKUP(AR59,MaKhuyenMai!$B$4:$H$5001,7,FALSE)*AP59,0)))</f>
        <v>0</v>
      </c>
      <c r="AR59" s="20"/>
      <c r="AS59" s="68"/>
      <c r="AT59" s="16"/>
      <c r="AU59" s="17">
        <v>53</v>
      </c>
      <c r="AV59" s="18"/>
      <c r="AW59" s="18"/>
      <c r="AX59" s="18"/>
      <c r="AY59" s="19">
        <f>IF(ISBLANK(AV59),0,IF(ISERROR(VLOOKUP(AV59,Menu!$A$3:$L$5000,10,FALSE)),0,IF(AW59="M",VLOOKUP(AV59,Menu!$A$3:$L$57,10,FALSE)*AX59,VLOOKUP(AV59,Menu!$A$3:$L$57,12,FALSE)*AX59)))</f>
        <v>0</v>
      </c>
      <c r="AZ59" s="19">
        <f>-IF(ISBLANK(BA59),0,IF(ISERROR(VLOOKUP(BA59,MaKhuyenMai!$B$4:$H$5001,7,FALSE)),0,IF(AND(VLOOKUP(BA59,MaKhuyenMai!$B$4:$K$5001,8,FALSE)&lt;=$F$24,VLOOKUP(BA59,MaKhuyenMai!$B$4:$L$18,3,FALSE)="x",VLOOKUP(BA59,MaKhuyenMai!$B$4:$L$18,11,FALSE)="x"),VLOOKUP(BA59,MaKhuyenMai!$B$4:$H$5001,7,FALSE)*AY59,0)))</f>
        <v>0</v>
      </c>
      <c r="BA59" s="20"/>
      <c r="BB59" s="68"/>
      <c r="BD59" s="17">
        <v>53</v>
      </c>
      <c r="BH59" s="19">
        <f>IF(ISBLANK(BE59),0,IF(ISERROR(VLOOKUP(BE59,Menu!$A$3:$L$5000,10,FALSE)),0,IF(BF59="M",VLOOKUP(BE59,Menu!$A$3:$L$57,10,FALSE)*BG59,VLOOKUP(BE59,Menu!$A$3:$L$57,12,FALSE)*BG59)))</f>
        <v>0</v>
      </c>
      <c r="BI59" s="19">
        <f>-IF(ISBLANK(BJ59),0,IF(ISERROR(VLOOKUP(BJ59,MaKhuyenMai!$B$4:$H$5001,7,FALSE)),0,IF(AND(VLOOKUP(BJ59,MaKhuyenMai!$B$4:$K$5001,8,FALSE)&lt;=$F$24,VLOOKUP(BJ59,MaKhuyenMai!$B$4:$L$18,3,FALSE)="x",VLOOKUP(BJ59,MaKhuyenMai!$B$4:$L$18,11,FALSE)="x"),VLOOKUP(BJ59,MaKhuyenMai!$B$4:$H$5001,7,FALSE)*BH59,0)))</f>
        <v>0</v>
      </c>
      <c r="BK59" s="71"/>
      <c r="DW59" s="16"/>
      <c r="DX59" s="17">
        <v>53</v>
      </c>
      <c r="DY59" s="18"/>
      <c r="DZ59" s="18"/>
      <c r="EA59" s="18"/>
      <c r="EB59" s="19">
        <f>IF(ISBLANK(DY59),0,IF(ISERROR(VLOOKUP(DY59,Menu!$A$3:$L$5000,10,FALSE)),0,IF(DZ59="M",VLOOKUP(DY59,Menu!$A$3:$L$57,10,FALSE)*EA59,VLOOKUP(DY59,Menu!$A$3:$L$57,12,FALSE)*EA59)))</f>
        <v>0</v>
      </c>
      <c r="EC59" s="19">
        <f>-IF(ISBLANK(ED59),0,IF(ISERROR(VLOOKUP(ED59,MaKhuyenMai!$B$4:$H$5001,7,FALSE)),0,IF(AND(VLOOKUP(ED59,MaKhuyenMai!$B$4:$K$5001,8,FALSE)&lt;=$F$24,VLOOKUP(ED59,MaKhuyenMai!$B$4:$L$18,3,FALSE)="x",VLOOKUP(ED59,MaKhuyenMai!$B$4:$L$18,11,FALSE)="x"),VLOOKUP(ED59,MaKhuyenMai!$B$4:$H$5001,7,FALSE)*EB59,0)))</f>
        <v>0</v>
      </c>
      <c r="ED59" s="20"/>
      <c r="EE59" s="68"/>
      <c r="EF59" s="16"/>
      <c r="EG59" s="17">
        <v>53</v>
      </c>
      <c r="EH59" s="18"/>
      <c r="EI59" s="18"/>
      <c r="EJ59" s="18"/>
      <c r="EK59" s="19">
        <f>IF(ISBLANK(EH59),0,IF(ISERROR(VLOOKUP(EH59,Menu!$A$3:$L$5000,10,FALSE)),0,IF(EI59="M",VLOOKUP(EH59,Menu!$A$3:$L$57,10,FALSE)*EJ59,VLOOKUP(EH59,Menu!$A$3:$L$57,12,FALSE)*EJ59)))</f>
        <v>0</v>
      </c>
      <c r="EL59" s="19">
        <f>-IF(ISBLANK(EM59),0,IF(ISERROR(VLOOKUP(EM59,MaKhuyenMai!$B$4:$H$5001,7,FALSE)),0,IF(AND(VLOOKUP(EM59,MaKhuyenMai!$B$4:$K$5001,8,FALSE)&lt;=$F$24,VLOOKUP(EM59,MaKhuyenMai!$B$4:$L$18,3,FALSE)="x",VLOOKUP(EM59,MaKhuyenMai!$B$4:$L$18,11,FALSE)="x"),VLOOKUP(EM59,MaKhuyenMai!$B$4:$H$5001,7,FALSE)*EK59,0)))</f>
        <v>0</v>
      </c>
      <c r="EM59" s="20"/>
      <c r="EN59" s="70"/>
      <c r="EO59" s="16"/>
      <c r="EP59" s="17">
        <v>13</v>
      </c>
      <c r="EQ59" s="18"/>
      <c r="ER59" s="18"/>
      <c r="ES59" s="18"/>
      <c r="ET59" s="19">
        <f>IF(ISBLANK(EQ59),0,IF(ISERROR(VLOOKUP(EQ59,Menu!$A$3:$L$5000,10,FALSE)),0,IF(ER59="M",VLOOKUP(EQ59,Menu!$A$3:$L$57,10,FALSE)*ES59,VLOOKUP(EQ59,Menu!$A$3:$L$57,12,FALSE)*ES59)))</f>
        <v>0</v>
      </c>
      <c r="EU59" s="19">
        <f>-IF(ISBLANK(EV59),0,IF(ISERROR(VLOOKUP(EV59,MaKhuyenMai!$B$4:$H$5001,7,FALSE)),0,IF(AND(VLOOKUP(EV59,MaKhuyenMai!$B$4:$K$5001,8,FALSE)&lt;=$F$24,VLOOKUP(EV59,MaKhuyenMai!$B$4:$L$18,3,FALSE)="x",VLOOKUP(EV59,MaKhuyenMai!$B$4:$L$18,11,FALSE)="x"),VLOOKUP(EV59,MaKhuyenMai!$B$4:$H$5001,7,FALSE)*ET59,0)))</f>
        <v>0</v>
      </c>
      <c r="EV59" s="20"/>
      <c r="EW59" s="68"/>
      <c r="EX59" s="16"/>
      <c r="EY59" s="17">
        <v>13</v>
      </c>
      <c r="EZ59" s="18"/>
      <c r="FA59" s="18"/>
      <c r="FB59" s="18"/>
      <c r="FC59" s="19">
        <f>IF(ISBLANK(EZ59),0,IF(ISERROR(VLOOKUP(EZ59,Menu!$A$3:$L$5000,10,FALSE)),0,IF(FA59="M",VLOOKUP(EZ59,Menu!$A$3:$L$57,10,FALSE)*FB59,VLOOKUP(EZ59,Menu!$A$3:$L$57,12,FALSE)*FB59)))</f>
        <v>0</v>
      </c>
      <c r="FD59" s="19">
        <f>-IF(ISBLANK(FE59),0,IF(ISERROR(VLOOKUP(FE59,MaKhuyenMai!$B$4:$H$5001,7,FALSE)),0,IF(AND(VLOOKUP(FE59,MaKhuyenMai!$B$4:$K$5001,8,FALSE)&lt;=$F$24,VLOOKUP(FE59,MaKhuyenMai!$B$4:$L$18,3,FALSE)="x",VLOOKUP(FE59,MaKhuyenMai!$B$4:$L$18,11,FALSE)="x"),VLOOKUP(FE59,MaKhuyenMai!$B$4:$H$5001,7,FALSE)*FC59,0)))</f>
        <v>0</v>
      </c>
      <c r="FE59" s="20"/>
      <c r="FF59" s="68"/>
      <c r="FG59" s="3"/>
      <c r="FJ59" s="1"/>
      <c r="FK59" s="1"/>
      <c r="FL59" s="2"/>
      <c r="FM59" s="2"/>
      <c r="FN59" s="3"/>
      <c r="FQ59" s="1"/>
      <c r="FR59" s="1"/>
      <c r="FS59" s="2"/>
      <c r="FT59" s="2"/>
      <c r="FU59" s="3"/>
      <c r="FX59" s="1"/>
      <c r="FY59" s="1"/>
      <c r="FZ59" s="2"/>
      <c r="GA59" s="2"/>
      <c r="GB59" s="3"/>
      <c r="GE59" s="1"/>
      <c r="GF59" s="1"/>
      <c r="GG59" s="2"/>
      <c r="GH59" s="2"/>
      <c r="GI59" s="17">
        <v>53</v>
      </c>
      <c r="GJ59" s="18"/>
      <c r="GK59" s="18"/>
      <c r="GL59" s="18"/>
      <c r="GM59" s="19">
        <f>IF(ISBLANK(GJ59),0,IF(ISERROR(VLOOKUP(GJ59,Menu!$A$3:$L$5000,10,FALSE)),0,IF(GK59="M",VLOOKUP(GJ59,Menu!$A$3:$L$57,10,FALSE)*GL59,VLOOKUP(GJ59,Menu!$A$3:$L$57,12,FALSE)*GL59)))</f>
        <v>0</v>
      </c>
      <c r="GN59" s="19">
        <f>-IF(ISBLANK(GO59),0,IF(ISERROR(VLOOKUP(GO59,MaKhuyenMai!$B$4:$H$5001,7,FALSE)),0,IF(AND(VLOOKUP(GO59,MaKhuyenMai!$B$4:$K$5001,8,FALSE)&lt;=$F$24,VLOOKUP(GO59,MaKhuyenMai!$B$4:$L$18,3,FALSE)="x",VLOOKUP(GO59,MaKhuyenMai!$B$4:$L$18,11,FALSE)="x"),VLOOKUP(GO59,MaKhuyenMai!$B$4:$H$5001,7,FALSE)*GM59,0)))</f>
        <v>0</v>
      </c>
      <c r="GO59" s="20"/>
      <c r="GP59" s="68"/>
      <c r="GS59" s="1"/>
      <c r="GT59" s="1"/>
      <c r="GU59" s="2"/>
      <c r="GV59" s="2"/>
      <c r="GW59" s="3"/>
      <c r="GZ59" s="1"/>
      <c r="HA59" s="1"/>
      <c r="HB59" s="2"/>
      <c r="HC59" s="2"/>
      <c r="HD59" s="3"/>
      <c r="HG59" s="1"/>
      <c r="HH59" s="1"/>
      <c r="HI59" s="2"/>
      <c r="HJ59" s="2"/>
      <c r="HK59" s="3"/>
      <c r="HP59" s="2"/>
      <c r="HQ59" s="2"/>
      <c r="HR59" s="3"/>
      <c r="HW59" s="2"/>
      <c r="HX59" s="2"/>
      <c r="HY59" s="3"/>
      <c r="ID59" s="2"/>
      <c r="IE59" s="2"/>
      <c r="IF59" s="3"/>
      <c r="IK59" s="2"/>
      <c r="IL59" s="2"/>
      <c r="IM59" s="3"/>
      <c r="IR59" s="2"/>
      <c r="IS59" s="2"/>
      <c r="IT59" s="3"/>
    </row>
    <row r="60" spans="1:254">
      <c r="A60" s="16"/>
      <c r="B60" s="17">
        <v>54</v>
      </c>
      <c r="C60" s="18"/>
      <c r="D60" s="18"/>
      <c r="E60" s="18"/>
      <c r="F60" s="19">
        <f>IF(ISBLANK(C60),0,IF(ISERROR(VLOOKUP(C60,Menu!$A$3:$L$5000,10,FALSE)),0,IF(D60="M",VLOOKUP(C60,Menu!$A$3:$L$57,10,FALSE)*E60,VLOOKUP(C60,Menu!$A$3:$L$57,12,FALSE)*E60)))</f>
        <v>0</v>
      </c>
      <c r="G60" s="19">
        <f>-IF(ISBLANK(H60),0,IF(ISERROR(VLOOKUP(H60,MaKhuyenMai!$B$4:$H$5001,7,FALSE)),0,IF(AND(VLOOKUP(H60,MaKhuyenMai!$B$4:$K$5001,8,FALSE)&lt;=$F$24,VLOOKUP(H60,MaKhuyenMai!$B$4:$L$18,3,FALSE)="x",VLOOKUP(H60,MaKhuyenMai!$B$4:$L$18,11,FALSE)="x"),VLOOKUP(H60,MaKhuyenMai!$B$4:$H$5001,7,FALSE)*F60,0)))</f>
        <v>0</v>
      </c>
      <c r="H60" s="20"/>
      <c r="I60" s="70"/>
      <c r="J60" s="16"/>
      <c r="K60" s="17">
        <v>54</v>
      </c>
      <c r="L60" s="18"/>
      <c r="M60" s="18"/>
      <c r="N60" s="18"/>
      <c r="O60" s="19">
        <f>IF(ISBLANK(L60),0,IF(ISERROR(VLOOKUP(L60,Menu!$A$3:$L$5000,10,FALSE)),0,IF(M60="M",VLOOKUP(L60,Menu!$A$3:$L$57,10,FALSE)*N60,VLOOKUP(L60,Menu!$A$3:$L$57,12,FALSE)*N60)))</f>
        <v>0</v>
      </c>
      <c r="P60" s="19">
        <f>-IF(ISBLANK(Q60),0,IF(ISERROR(VLOOKUP(Q60,MaKhuyenMai!$B$4:$H$5001,7,FALSE)),0,IF(AND(VLOOKUP(Q60,MaKhuyenMai!$B$4:$K$5001,8,FALSE)&lt;=$F$24,VLOOKUP(Q60,MaKhuyenMai!$B$4:$L$18,3,FALSE)="x",VLOOKUP(Q60,MaKhuyenMai!$B$4:$L$18,11,FALSE)="x"),VLOOKUP(Q60,MaKhuyenMai!$B$4:$H$5001,7,FALSE)*O60,0)))</f>
        <v>0</v>
      </c>
      <c r="Q60" s="20"/>
      <c r="R60" s="68"/>
      <c r="S60" s="16"/>
      <c r="T60" s="16">
        <v>14</v>
      </c>
      <c r="U60" s="18"/>
      <c r="V60" s="18"/>
      <c r="W60" s="18"/>
      <c r="X60" s="19">
        <f>IF(ISBLANK(U60),0,IF(ISERROR(VLOOKUP(U60,Menu!$A$3:$L$5000,10,FALSE)),0,IF(V60="M",VLOOKUP(U60,Menu!$A$3:$L$57,10,FALSE)*W60,VLOOKUP(U60,Menu!$A$3:$L$57,12,FALSE)*W60)))</f>
        <v>0</v>
      </c>
      <c r="Y60" s="19">
        <f>-IF(ISBLANK(Z60),0,IF(ISERROR(VLOOKUP(Z60,MaKhuyenMai!$B$4:$H$5001,7,FALSE)),0,IF(AND(VLOOKUP(Z60,MaKhuyenMai!$B$4:$K$5001,8,FALSE)&lt;=$F$24,VLOOKUP(Z60,MaKhuyenMai!$B$4:$L$18,3,FALSE)="x",VLOOKUP(Z60,MaKhuyenMai!$B$4:$L$18,11,FALSE)="x"),VLOOKUP(Z60,MaKhuyenMai!$B$4:$H$5001,7,FALSE)*X60,0)))</f>
        <v>0</v>
      </c>
      <c r="Z60" s="20"/>
      <c r="AA60" s="68"/>
      <c r="AK60" s="16"/>
      <c r="AL60" s="17">
        <v>54</v>
      </c>
      <c r="AM60" s="18"/>
      <c r="AN60" s="18"/>
      <c r="AO60" s="18"/>
      <c r="AP60" s="19">
        <f>IF(ISBLANK(AM60),0,IF(ISERROR(VLOOKUP(AM60,Menu!$A$3:$L$5000,10,FALSE)),0,IF(AN60="M",VLOOKUP(AM60,Menu!$A$3:$L$57,10,FALSE)*AO60,VLOOKUP(AM60,Menu!$A$3:$L$57,12,FALSE)*AO60)))</f>
        <v>0</v>
      </c>
      <c r="AQ60" s="19">
        <f>-IF(ISBLANK(AR60),0,IF(ISERROR(VLOOKUP(AR60,MaKhuyenMai!$B$4:$H$5001,7,FALSE)),0,IF(AND(VLOOKUP(AR60,MaKhuyenMai!$B$4:$K$5001,8,FALSE)&lt;=$F$24,VLOOKUP(AR60,MaKhuyenMai!$B$4:$L$18,3,FALSE)="x",VLOOKUP(AR60,MaKhuyenMai!$B$4:$L$18,11,FALSE)="x"),VLOOKUP(AR60,MaKhuyenMai!$B$4:$H$5001,7,FALSE)*AP60,0)))</f>
        <v>0</v>
      </c>
      <c r="AR60" s="20"/>
      <c r="AS60" s="68"/>
      <c r="AT60" s="16"/>
      <c r="AU60" s="17">
        <v>54</v>
      </c>
      <c r="AV60" s="18"/>
      <c r="AW60" s="18"/>
      <c r="AX60" s="18"/>
      <c r="AY60" s="19">
        <f>IF(ISBLANK(AV60),0,IF(ISERROR(VLOOKUP(AV60,Menu!$A$3:$L$5000,10,FALSE)),0,IF(AW60="M",VLOOKUP(AV60,Menu!$A$3:$L$57,10,FALSE)*AX60,VLOOKUP(AV60,Menu!$A$3:$L$57,12,FALSE)*AX60)))</f>
        <v>0</v>
      </c>
      <c r="AZ60" s="19">
        <f>-IF(ISBLANK(BA60),0,IF(ISERROR(VLOOKUP(BA60,MaKhuyenMai!$B$4:$H$5001,7,FALSE)),0,IF(AND(VLOOKUP(BA60,MaKhuyenMai!$B$4:$K$5001,8,FALSE)&lt;=$F$24,VLOOKUP(BA60,MaKhuyenMai!$B$4:$L$18,3,FALSE)="x",VLOOKUP(BA60,MaKhuyenMai!$B$4:$L$18,11,FALSE)="x"),VLOOKUP(BA60,MaKhuyenMai!$B$4:$H$5001,7,FALSE)*AY60,0)))</f>
        <v>0</v>
      </c>
      <c r="BA60" s="20"/>
      <c r="BB60" s="68"/>
      <c r="BD60" s="17">
        <v>54</v>
      </c>
      <c r="BH60" s="19">
        <f>IF(ISBLANK(BE60),0,IF(ISERROR(VLOOKUP(BE60,Menu!$A$3:$L$5000,10,FALSE)),0,IF(BF60="M",VLOOKUP(BE60,Menu!$A$3:$L$57,10,FALSE)*BG60,VLOOKUP(BE60,Menu!$A$3:$L$57,12,FALSE)*BG60)))</f>
        <v>0</v>
      </c>
      <c r="BI60" s="19">
        <f>-IF(ISBLANK(BJ60),0,IF(ISERROR(VLOOKUP(BJ60,MaKhuyenMai!$B$4:$H$5001,7,FALSE)),0,IF(AND(VLOOKUP(BJ60,MaKhuyenMai!$B$4:$K$5001,8,FALSE)&lt;=$F$24,VLOOKUP(BJ60,MaKhuyenMai!$B$4:$L$18,3,FALSE)="x",VLOOKUP(BJ60,MaKhuyenMai!$B$4:$L$18,11,FALSE)="x"),VLOOKUP(BJ60,MaKhuyenMai!$B$4:$H$5001,7,FALSE)*BH60,0)))</f>
        <v>0</v>
      </c>
      <c r="BK60" s="71"/>
      <c r="DW60" s="16"/>
      <c r="DX60" s="17">
        <v>54</v>
      </c>
      <c r="DY60" s="18"/>
      <c r="DZ60" s="18"/>
      <c r="EA60" s="18"/>
      <c r="EB60" s="19">
        <f>IF(ISBLANK(DY60),0,IF(ISERROR(VLOOKUP(DY60,Menu!$A$3:$L$5000,10,FALSE)),0,IF(DZ60="M",VLOOKUP(DY60,Menu!$A$3:$L$57,10,FALSE)*EA60,VLOOKUP(DY60,Menu!$A$3:$L$57,12,FALSE)*EA60)))</f>
        <v>0</v>
      </c>
      <c r="EC60" s="19">
        <f>-IF(ISBLANK(ED60),0,IF(ISERROR(VLOOKUP(ED60,MaKhuyenMai!$B$4:$H$5001,7,FALSE)),0,IF(AND(VLOOKUP(ED60,MaKhuyenMai!$B$4:$K$5001,8,FALSE)&lt;=$F$24,VLOOKUP(ED60,MaKhuyenMai!$B$4:$L$18,3,FALSE)="x",VLOOKUP(ED60,MaKhuyenMai!$B$4:$L$18,11,FALSE)="x"),VLOOKUP(ED60,MaKhuyenMai!$B$4:$H$5001,7,FALSE)*EB60,0)))</f>
        <v>0</v>
      </c>
      <c r="ED60" s="20"/>
      <c r="EE60" s="68"/>
      <c r="EF60" s="16"/>
      <c r="EG60" s="17">
        <v>54</v>
      </c>
      <c r="EH60" s="18"/>
      <c r="EI60" s="18"/>
      <c r="EJ60" s="18"/>
      <c r="EK60" s="19">
        <f>IF(ISBLANK(EH60),0,IF(ISERROR(VLOOKUP(EH60,Menu!$A$3:$L$5000,10,FALSE)),0,IF(EI60="M",VLOOKUP(EH60,Menu!$A$3:$L$57,10,FALSE)*EJ60,VLOOKUP(EH60,Menu!$A$3:$L$57,12,FALSE)*EJ60)))</f>
        <v>0</v>
      </c>
      <c r="EL60" s="19">
        <f>-IF(ISBLANK(EM60),0,IF(ISERROR(VLOOKUP(EM60,MaKhuyenMai!$B$4:$H$5001,7,FALSE)),0,IF(AND(VLOOKUP(EM60,MaKhuyenMai!$B$4:$K$5001,8,FALSE)&lt;=$F$24,VLOOKUP(EM60,MaKhuyenMai!$B$4:$L$18,3,FALSE)="x",VLOOKUP(EM60,MaKhuyenMai!$B$4:$L$18,11,FALSE)="x"),VLOOKUP(EM60,MaKhuyenMai!$B$4:$H$5001,7,FALSE)*EK60,0)))</f>
        <v>0</v>
      </c>
      <c r="EM60" s="20"/>
      <c r="EN60" s="70"/>
      <c r="EO60" s="16"/>
      <c r="EP60" s="16">
        <v>14</v>
      </c>
      <c r="EQ60" s="18"/>
      <c r="ER60" s="18"/>
      <c r="ES60" s="18"/>
      <c r="ET60" s="19">
        <f>IF(ISBLANK(EQ60),0,IF(ISERROR(VLOOKUP(EQ60,Menu!$A$3:$L$5000,10,FALSE)),0,IF(ER60="M",VLOOKUP(EQ60,Menu!$A$3:$L$57,10,FALSE)*ES60,VLOOKUP(EQ60,Menu!$A$3:$L$57,12,FALSE)*ES60)))</f>
        <v>0</v>
      </c>
      <c r="EU60" s="19">
        <f>-IF(ISBLANK(EV60),0,IF(ISERROR(VLOOKUP(EV60,MaKhuyenMai!$B$4:$H$5001,7,FALSE)),0,IF(AND(VLOOKUP(EV60,MaKhuyenMai!$B$4:$K$5001,8,FALSE)&lt;=$F$24,VLOOKUP(EV60,MaKhuyenMai!$B$4:$L$18,3,FALSE)="x",VLOOKUP(EV60,MaKhuyenMai!$B$4:$L$18,11,FALSE)="x"),VLOOKUP(EV60,MaKhuyenMai!$B$4:$H$5001,7,FALSE)*ET60,0)))</f>
        <v>0</v>
      </c>
      <c r="EV60" s="20"/>
      <c r="EW60" s="68"/>
      <c r="EX60" s="16"/>
      <c r="EY60" s="16">
        <v>14</v>
      </c>
      <c r="EZ60" s="18"/>
      <c r="FA60" s="18"/>
      <c r="FB60" s="18"/>
      <c r="FC60" s="19">
        <f>IF(ISBLANK(EZ60),0,IF(ISERROR(VLOOKUP(EZ60,Menu!$A$3:$L$5000,10,FALSE)),0,IF(FA60="M",VLOOKUP(EZ60,Menu!$A$3:$L$57,10,FALSE)*FB60,VLOOKUP(EZ60,Menu!$A$3:$L$57,12,FALSE)*FB60)))</f>
        <v>0</v>
      </c>
      <c r="FD60" s="19">
        <f>-IF(ISBLANK(FE60),0,IF(ISERROR(VLOOKUP(FE60,MaKhuyenMai!$B$4:$H$5001,7,FALSE)),0,IF(AND(VLOOKUP(FE60,MaKhuyenMai!$B$4:$K$5001,8,FALSE)&lt;=$F$24,VLOOKUP(FE60,MaKhuyenMai!$B$4:$L$18,3,FALSE)="x",VLOOKUP(FE60,MaKhuyenMai!$B$4:$L$18,11,FALSE)="x"),VLOOKUP(FE60,MaKhuyenMai!$B$4:$H$5001,7,FALSE)*FC60,0)))</f>
        <v>0</v>
      </c>
      <c r="FE60" s="20"/>
      <c r="FF60" s="68"/>
      <c r="FG60" s="3"/>
      <c r="FJ60" s="1"/>
      <c r="FK60" s="1"/>
      <c r="FL60" s="2"/>
      <c r="FM60" s="2"/>
      <c r="FN60" s="3"/>
      <c r="FQ60" s="1"/>
      <c r="FR60" s="1"/>
      <c r="FS60" s="2"/>
      <c r="FT60" s="2"/>
      <c r="FU60" s="3"/>
      <c r="FX60" s="1"/>
      <c r="FY60" s="1"/>
      <c r="FZ60" s="2"/>
      <c r="GA60" s="2"/>
      <c r="GB60" s="3"/>
      <c r="GE60" s="1"/>
      <c r="GF60" s="1"/>
      <c r="GG60" s="2"/>
      <c r="GH60" s="2"/>
      <c r="GI60" s="17">
        <v>54</v>
      </c>
      <c r="GJ60" s="18"/>
      <c r="GK60" s="18"/>
      <c r="GL60" s="18"/>
      <c r="GM60" s="19">
        <f>IF(ISBLANK(GJ60),0,IF(ISERROR(VLOOKUP(GJ60,Menu!$A$3:$L$5000,10,FALSE)),0,IF(GK60="M",VLOOKUP(GJ60,Menu!$A$3:$L$57,10,FALSE)*GL60,VLOOKUP(GJ60,Menu!$A$3:$L$57,12,FALSE)*GL60)))</f>
        <v>0</v>
      </c>
      <c r="GN60" s="19">
        <f>-IF(ISBLANK(GO60),0,IF(ISERROR(VLOOKUP(GO60,MaKhuyenMai!$B$4:$H$5001,7,FALSE)),0,IF(AND(VLOOKUP(GO60,MaKhuyenMai!$B$4:$K$5001,8,FALSE)&lt;=$F$24,VLOOKUP(GO60,MaKhuyenMai!$B$4:$L$18,3,FALSE)="x",VLOOKUP(GO60,MaKhuyenMai!$B$4:$L$18,11,FALSE)="x"),VLOOKUP(GO60,MaKhuyenMai!$B$4:$H$5001,7,FALSE)*GM60,0)))</f>
        <v>0</v>
      </c>
      <c r="GO60" s="20"/>
      <c r="GP60" s="68"/>
      <c r="GS60" s="1"/>
      <c r="GT60" s="1"/>
      <c r="GU60" s="2"/>
      <c r="GV60" s="2"/>
      <c r="GW60" s="3"/>
      <c r="GZ60" s="1"/>
      <c r="HA60" s="1"/>
      <c r="HB60" s="2"/>
      <c r="HC60" s="2"/>
      <c r="HD60" s="3"/>
      <c r="HG60" s="1"/>
      <c r="HH60" s="1"/>
      <c r="HI60" s="2"/>
      <c r="HJ60" s="2"/>
      <c r="HK60" s="3"/>
      <c r="HP60" s="2"/>
      <c r="HQ60" s="2"/>
      <c r="HR60" s="3"/>
      <c r="HW60" s="2"/>
      <c r="HX60" s="2"/>
      <c r="HY60" s="3"/>
      <c r="ID60" s="2"/>
      <c r="IE60" s="2"/>
      <c r="IF60" s="3"/>
      <c r="IK60" s="2"/>
      <c r="IL60" s="2"/>
      <c r="IM60" s="3"/>
      <c r="IR60" s="2"/>
      <c r="IS60" s="2"/>
      <c r="IT60" s="3"/>
    </row>
    <row r="61" spans="1:254">
      <c r="A61" s="16"/>
      <c r="B61" s="17">
        <v>55</v>
      </c>
      <c r="C61" s="18"/>
      <c r="D61" s="18"/>
      <c r="E61" s="18"/>
      <c r="F61" s="19">
        <f>IF(ISBLANK(C61),0,IF(ISERROR(VLOOKUP(C61,Menu!$A$3:$L$5000,10,FALSE)),0,IF(D61="M",VLOOKUP(C61,Menu!$A$3:$L$57,10,FALSE)*E61,VLOOKUP(C61,Menu!$A$3:$L$57,12,FALSE)*E61)))</f>
        <v>0</v>
      </c>
      <c r="G61" s="19">
        <f>-IF(ISBLANK(H61),0,IF(ISERROR(VLOOKUP(H61,MaKhuyenMai!$B$4:$H$5001,7,FALSE)),0,IF(AND(VLOOKUP(H61,MaKhuyenMai!$B$4:$K$5001,8,FALSE)&lt;=$F$24,VLOOKUP(H61,MaKhuyenMai!$B$4:$L$18,3,FALSE)="x",VLOOKUP(H61,MaKhuyenMai!$B$4:$L$18,11,FALSE)="x"),VLOOKUP(H61,MaKhuyenMai!$B$4:$H$5001,7,FALSE)*F61,0)))</f>
        <v>0</v>
      </c>
      <c r="H61" s="20"/>
      <c r="I61" s="70"/>
      <c r="J61" s="16"/>
      <c r="K61" s="17">
        <v>55</v>
      </c>
      <c r="L61" s="18"/>
      <c r="M61" s="18"/>
      <c r="N61" s="18"/>
      <c r="O61" s="19">
        <f>IF(ISBLANK(L61),0,IF(ISERROR(VLOOKUP(L61,Menu!$A$3:$L$5000,10,FALSE)),0,IF(M61="M",VLOOKUP(L61,Menu!$A$3:$L$57,10,FALSE)*N61,VLOOKUP(L61,Menu!$A$3:$L$57,12,FALSE)*N61)))</f>
        <v>0</v>
      </c>
      <c r="P61" s="19">
        <f>-IF(ISBLANK(Q61),0,IF(ISERROR(VLOOKUP(Q61,MaKhuyenMai!$B$4:$H$5001,7,FALSE)),0,IF(AND(VLOOKUP(Q61,MaKhuyenMai!$B$4:$K$5001,8,FALSE)&lt;=$F$24,VLOOKUP(Q61,MaKhuyenMai!$B$4:$L$18,3,FALSE)="x",VLOOKUP(Q61,MaKhuyenMai!$B$4:$L$18,11,FALSE)="x"),VLOOKUP(Q61,MaKhuyenMai!$B$4:$H$5001,7,FALSE)*O61,0)))</f>
        <v>0</v>
      </c>
      <c r="Q61" s="20"/>
      <c r="R61" s="68"/>
      <c r="S61" s="16"/>
      <c r="T61" s="17">
        <v>15</v>
      </c>
      <c r="U61" s="18"/>
      <c r="V61" s="18"/>
      <c r="W61" s="18"/>
      <c r="X61" s="19">
        <f>IF(ISBLANK(U61),0,IF(ISERROR(VLOOKUP(U61,Menu!$A$3:$L$5000,10,FALSE)),0,IF(V61="M",VLOOKUP(U61,Menu!$A$3:$L$57,10,FALSE)*W61,VLOOKUP(U61,Menu!$A$3:$L$57,12,FALSE)*W61)))</f>
        <v>0</v>
      </c>
      <c r="Y61" s="19">
        <f>-IF(ISBLANK(Z61),0,IF(ISERROR(VLOOKUP(Z61,MaKhuyenMai!$B$4:$H$5001,7,FALSE)),0,IF(AND(VLOOKUP(Z61,MaKhuyenMai!$B$4:$K$5001,8,FALSE)&lt;=$F$24,VLOOKUP(Z61,MaKhuyenMai!$B$4:$L$18,3,FALSE)="x",VLOOKUP(Z61,MaKhuyenMai!$B$4:$L$18,11,FALSE)="x"),VLOOKUP(Z61,MaKhuyenMai!$B$4:$H$5001,7,FALSE)*X61,0)))</f>
        <v>0</v>
      </c>
      <c r="Z61" s="20"/>
      <c r="AA61" s="68"/>
      <c r="AK61" s="16"/>
      <c r="AL61" s="17">
        <v>55</v>
      </c>
      <c r="AM61" s="18"/>
      <c r="AN61" s="18"/>
      <c r="AO61" s="18"/>
      <c r="AP61" s="19">
        <f>IF(ISBLANK(AM61),0,IF(ISERROR(VLOOKUP(AM61,Menu!$A$3:$L$5000,10,FALSE)),0,IF(AN61="M",VLOOKUP(AM61,Menu!$A$3:$L$57,10,FALSE)*AO61,VLOOKUP(AM61,Menu!$A$3:$L$57,12,FALSE)*AO61)))</f>
        <v>0</v>
      </c>
      <c r="AQ61" s="19">
        <f>-IF(ISBLANK(AR61),0,IF(ISERROR(VLOOKUP(AR61,MaKhuyenMai!$B$4:$H$5001,7,FALSE)),0,IF(AND(VLOOKUP(AR61,MaKhuyenMai!$B$4:$K$5001,8,FALSE)&lt;=$F$24,VLOOKUP(AR61,MaKhuyenMai!$B$4:$L$18,3,FALSE)="x",VLOOKUP(AR61,MaKhuyenMai!$B$4:$L$18,11,FALSE)="x"),VLOOKUP(AR61,MaKhuyenMai!$B$4:$H$5001,7,FALSE)*AP61,0)))</f>
        <v>0</v>
      </c>
      <c r="AR61" s="20"/>
      <c r="AS61" s="68"/>
      <c r="AT61" s="16"/>
      <c r="AU61" s="17">
        <v>55</v>
      </c>
      <c r="AV61" s="18"/>
      <c r="AW61" s="18"/>
      <c r="AX61" s="18"/>
      <c r="AY61" s="19">
        <f>IF(ISBLANK(AV61),0,IF(ISERROR(VLOOKUP(AV61,Menu!$A$3:$L$5000,10,FALSE)),0,IF(AW61="M",VLOOKUP(AV61,Menu!$A$3:$L$57,10,FALSE)*AX61,VLOOKUP(AV61,Menu!$A$3:$L$57,12,FALSE)*AX61)))</f>
        <v>0</v>
      </c>
      <c r="AZ61" s="19">
        <f>-IF(ISBLANK(BA61),0,IF(ISERROR(VLOOKUP(BA61,MaKhuyenMai!$B$4:$H$5001,7,FALSE)),0,IF(AND(VLOOKUP(BA61,MaKhuyenMai!$B$4:$K$5001,8,FALSE)&lt;=$F$24,VLOOKUP(BA61,MaKhuyenMai!$B$4:$L$18,3,FALSE)="x",VLOOKUP(BA61,MaKhuyenMai!$B$4:$L$18,11,FALSE)="x"),VLOOKUP(BA61,MaKhuyenMai!$B$4:$H$5001,7,FALSE)*AY61,0)))</f>
        <v>0</v>
      </c>
      <c r="BA61" s="20"/>
      <c r="BB61" s="68"/>
      <c r="BD61" s="17">
        <v>55</v>
      </c>
      <c r="BH61" s="19">
        <f>IF(ISBLANK(BE61),0,IF(ISERROR(VLOOKUP(BE61,Menu!$A$3:$L$5000,10,FALSE)),0,IF(BF61="M",VLOOKUP(BE61,Menu!$A$3:$L$57,10,FALSE)*BG61,VLOOKUP(BE61,Menu!$A$3:$L$57,12,FALSE)*BG61)))</f>
        <v>0</v>
      </c>
      <c r="BI61" s="19">
        <f>-IF(ISBLANK(BJ61),0,IF(ISERROR(VLOOKUP(BJ61,MaKhuyenMai!$B$4:$H$5001,7,FALSE)),0,IF(AND(VLOOKUP(BJ61,MaKhuyenMai!$B$4:$K$5001,8,FALSE)&lt;=$F$24,VLOOKUP(BJ61,MaKhuyenMai!$B$4:$L$18,3,FALSE)="x",VLOOKUP(BJ61,MaKhuyenMai!$B$4:$L$18,11,FALSE)="x"),VLOOKUP(BJ61,MaKhuyenMai!$B$4:$H$5001,7,FALSE)*BH61,0)))</f>
        <v>0</v>
      </c>
      <c r="BK61" s="71"/>
      <c r="DW61" s="16"/>
      <c r="DX61" s="17">
        <v>55</v>
      </c>
      <c r="DY61" s="18"/>
      <c r="DZ61" s="18"/>
      <c r="EA61" s="18"/>
      <c r="EB61" s="19">
        <f>IF(ISBLANK(DY61),0,IF(ISERROR(VLOOKUP(DY61,Menu!$A$3:$L$5000,10,FALSE)),0,IF(DZ61="M",VLOOKUP(DY61,Menu!$A$3:$L$57,10,FALSE)*EA61,VLOOKUP(DY61,Menu!$A$3:$L$57,12,FALSE)*EA61)))</f>
        <v>0</v>
      </c>
      <c r="EC61" s="19">
        <f>-IF(ISBLANK(ED61),0,IF(ISERROR(VLOOKUP(ED61,MaKhuyenMai!$B$4:$H$5001,7,FALSE)),0,IF(AND(VLOOKUP(ED61,MaKhuyenMai!$B$4:$K$5001,8,FALSE)&lt;=$F$24,VLOOKUP(ED61,MaKhuyenMai!$B$4:$L$18,3,FALSE)="x",VLOOKUP(ED61,MaKhuyenMai!$B$4:$L$18,11,FALSE)="x"),VLOOKUP(ED61,MaKhuyenMai!$B$4:$H$5001,7,FALSE)*EB61,0)))</f>
        <v>0</v>
      </c>
      <c r="ED61" s="20"/>
      <c r="EE61" s="68"/>
      <c r="EF61" s="16"/>
      <c r="EG61" s="17">
        <v>55</v>
      </c>
      <c r="EH61" s="18"/>
      <c r="EI61" s="18"/>
      <c r="EJ61" s="18"/>
      <c r="EK61" s="19">
        <f>IF(ISBLANK(EH61),0,IF(ISERROR(VLOOKUP(EH61,Menu!$A$3:$L$5000,10,FALSE)),0,IF(EI61="M",VLOOKUP(EH61,Menu!$A$3:$L$57,10,FALSE)*EJ61,VLOOKUP(EH61,Menu!$A$3:$L$57,12,FALSE)*EJ61)))</f>
        <v>0</v>
      </c>
      <c r="EL61" s="19">
        <f>-IF(ISBLANK(EM61),0,IF(ISERROR(VLOOKUP(EM61,MaKhuyenMai!$B$4:$H$5001,7,FALSE)),0,IF(AND(VLOOKUP(EM61,MaKhuyenMai!$B$4:$K$5001,8,FALSE)&lt;=$F$24,VLOOKUP(EM61,MaKhuyenMai!$B$4:$L$18,3,FALSE)="x",VLOOKUP(EM61,MaKhuyenMai!$B$4:$L$18,11,FALSE)="x"),VLOOKUP(EM61,MaKhuyenMai!$B$4:$H$5001,7,FALSE)*EK61,0)))</f>
        <v>0</v>
      </c>
      <c r="EM61" s="20"/>
      <c r="EN61" s="70"/>
      <c r="EO61" s="16"/>
      <c r="EP61" s="17">
        <v>15</v>
      </c>
      <c r="EQ61" s="18"/>
      <c r="ER61" s="18"/>
      <c r="ES61" s="18"/>
      <c r="ET61" s="19">
        <f>IF(ISBLANK(EQ61),0,IF(ISERROR(VLOOKUP(EQ61,Menu!$A$3:$L$5000,10,FALSE)),0,IF(ER61="M",VLOOKUP(EQ61,Menu!$A$3:$L$57,10,FALSE)*ES61,VLOOKUP(EQ61,Menu!$A$3:$L$57,12,FALSE)*ES61)))</f>
        <v>0</v>
      </c>
      <c r="EU61" s="19">
        <f>-IF(ISBLANK(EV61),0,IF(ISERROR(VLOOKUP(EV61,MaKhuyenMai!$B$4:$H$5001,7,FALSE)),0,IF(AND(VLOOKUP(EV61,MaKhuyenMai!$B$4:$K$5001,8,FALSE)&lt;=$F$24,VLOOKUP(EV61,MaKhuyenMai!$B$4:$L$18,3,FALSE)="x",VLOOKUP(EV61,MaKhuyenMai!$B$4:$L$18,11,FALSE)="x"),VLOOKUP(EV61,MaKhuyenMai!$B$4:$H$5001,7,FALSE)*ET61,0)))</f>
        <v>0</v>
      </c>
      <c r="EV61" s="20"/>
      <c r="EW61" s="68"/>
      <c r="EX61" s="16"/>
      <c r="EY61" s="17">
        <v>15</v>
      </c>
      <c r="EZ61" s="18"/>
      <c r="FA61" s="18"/>
      <c r="FB61" s="18"/>
      <c r="FC61" s="19">
        <f>IF(ISBLANK(EZ61),0,IF(ISERROR(VLOOKUP(EZ61,Menu!$A$3:$L$5000,10,FALSE)),0,IF(FA61="M",VLOOKUP(EZ61,Menu!$A$3:$L$57,10,FALSE)*FB61,VLOOKUP(EZ61,Menu!$A$3:$L$57,12,FALSE)*FB61)))</f>
        <v>0</v>
      </c>
      <c r="FD61" s="19">
        <f>-IF(ISBLANK(FE61),0,IF(ISERROR(VLOOKUP(FE61,MaKhuyenMai!$B$4:$H$5001,7,FALSE)),0,IF(AND(VLOOKUP(FE61,MaKhuyenMai!$B$4:$K$5001,8,FALSE)&lt;=$F$24,VLOOKUP(FE61,MaKhuyenMai!$B$4:$L$18,3,FALSE)="x",VLOOKUP(FE61,MaKhuyenMai!$B$4:$L$18,11,FALSE)="x"),VLOOKUP(FE61,MaKhuyenMai!$B$4:$H$5001,7,FALSE)*FC61,0)))</f>
        <v>0</v>
      </c>
      <c r="FE61" s="20"/>
      <c r="FF61" s="68"/>
      <c r="FG61" s="3"/>
      <c r="FJ61" s="1"/>
      <c r="FK61" s="1"/>
      <c r="FL61" s="2"/>
      <c r="FM61" s="2"/>
      <c r="FN61" s="3"/>
      <c r="FQ61" s="1"/>
      <c r="FR61" s="1"/>
      <c r="FS61" s="2"/>
      <c r="FT61" s="2"/>
      <c r="FU61" s="3"/>
      <c r="FX61" s="1"/>
      <c r="FY61" s="1"/>
      <c r="FZ61" s="2"/>
      <c r="GA61" s="2"/>
      <c r="GB61" s="3"/>
      <c r="GE61" s="1"/>
      <c r="GF61" s="1"/>
      <c r="GG61" s="2"/>
      <c r="GH61" s="2"/>
      <c r="GI61" s="17">
        <v>55</v>
      </c>
      <c r="GJ61" s="18"/>
      <c r="GK61" s="18"/>
      <c r="GL61" s="18"/>
      <c r="GM61" s="19">
        <f>IF(ISBLANK(GJ61),0,IF(ISERROR(VLOOKUP(GJ61,Menu!$A$3:$L$5000,10,FALSE)),0,IF(GK61="M",VLOOKUP(GJ61,Menu!$A$3:$L$57,10,FALSE)*GL61,VLOOKUP(GJ61,Menu!$A$3:$L$57,12,FALSE)*GL61)))</f>
        <v>0</v>
      </c>
      <c r="GN61" s="19">
        <f>-IF(ISBLANK(GO61),0,IF(ISERROR(VLOOKUP(GO61,MaKhuyenMai!$B$4:$H$5001,7,FALSE)),0,IF(AND(VLOOKUP(GO61,MaKhuyenMai!$B$4:$K$5001,8,FALSE)&lt;=$F$24,VLOOKUP(GO61,MaKhuyenMai!$B$4:$L$18,3,FALSE)="x",VLOOKUP(GO61,MaKhuyenMai!$B$4:$L$18,11,FALSE)="x"),VLOOKUP(GO61,MaKhuyenMai!$B$4:$H$5001,7,FALSE)*GM61,0)))</f>
        <v>0</v>
      </c>
      <c r="GO61" s="20"/>
      <c r="GP61" s="68"/>
      <c r="GS61" s="1"/>
      <c r="GT61" s="1"/>
      <c r="GU61" s="2"/>
      <c r="GV61" s="2"/>
      <c r="GW61" s="3"/>
      <c r="GZ61" s="1"/>
      <c r="HA61" s="1"/>
      <c r="HB61" s="2"/>
      <c r="HC61" s="2"/>
      <c r="HD61" s="3"/>
      <c r="HG61" s="1"/>
      <c r="HH61" s="1"/>
      <c r="HI61" s="2"/>
      <c r="HJ61" s="2"/>
      <c r="HK61" s="3"/>
      <c r="HP61" s="2"/>
      <c r="HQ61" s="2"/>
      <c r="HR61" s="3"/>
      <c r="HW61" s="2"/>
      <c r="HX61" s="2"/>
      <c r="HY61" s="3"/>
      <c r="ID61" s="2"/>
      <c r="IE61" s="2"/>
      <c r="IF61" s="3"/>
      <c r="IK61" s="2"/>
      <c r="IL61" s="2"/>
      <c r="IM61" s="3"/>
      <c r="IR61" s="2"/>
      <c r="IS61" s="2"/>
      <c r="IT61" s="3"/>
    </row>
    <row r="62" spans="1:254">
      <c r="A62" s="16"/>
      <c r="B62" s="17">
        <v>56</v>
      </c>
      <c r="C62" s="18"/>
      <c r="D62" s="18"/>
      <c r="E62" s="18"/>
      <c r="F62" s="19">
        <f>IF(ISBLANK(C62),0,IF(ISERROR(VLOOKUP(C62,Menu!$A$3:$L$5000,10,FALSE)),0,IF(D62="M",VLOOKUP(C62,Menu!$A$3:$L$57,10,FALSE)*E62,VLOOKUP(C62,Menu!$A$3:$L$57,12,FALSE)*E62)))</f>
        <v>0</v>
      </c>
      <c r="G62" s="19">
        <f>-IF(ISBLANK(H62),0,IF(ISERROR(VLOOKUP(H62,MaKhuyenMai!$B$4:$H$5001,7,FALSE)),0,IF(AND(VLOOKUP(H62,MaKhuyenMai!$B$4:$K$5001,8,FALSE)&lt;=$F$24,VLOOKUP(H62,MaKhuyenMai!$B$4:$L$18,3,FALSE)="x",VLOOKUP(H62,MaKhuyenMai!$B$4:$L$18,11,FALSE)="x"),VLOOKUP(H62,MaKhuyenMai!$B$4:$H$5001,7,FALSE)*F62,0)))</f>
        <v>0</v>
      </c>
      <c r="H62" s="20"/>
      <c r="I62" s="70"/>
      <c r="J62" s="16"/>
      <c r="K62" s="17">
        <v>56</v>
      </c>
      <c r="L62" s="18"/>
      <c r="M62" s="18"/>
      <c r="N62" s="18"/>
      <c r="O62" s="19">
        <f>IF(ISBLANK(L62),0,IF(ISERROR(VLOOKUP(L62,Menu!$A$3:$L$5000,10,FALSE)),0,IF(M62="M",VLOOKUP(L62,Menu!$A$3:$L$57,10,FALSE)*N62,VLOOKUP(L62,Menu!$A$3:$L$57,12,FALSE)*N62)))</f>
        <v>0</v>
      </c>
      <c r="P62" s="19">
        <f>-IF(ISBLANK(Q62),0,IF(ISERROR(VLOOKUP(Q62,MaKhuyenMai!$B$4:$H$5001,7,FALSE)),0,IF(AND(VLOOKUP(Q62,MaKhuyenMai!$B$4:$K$5001,8,FALSE)&lt;=$F$24,VLOOKUP(Q62,MaKhuyenMai!$B$4:$L$18,3,FALSE)="x",VLOOKUP(Q62,MaKhuyenMai!$B$4:$L$18,11,FALSE)="x"),VLOOKUP(Q62,MaKhuyenMai!$B$4:$H$5001,7,FALSE)*O62,0)))</f>
        <v>0</v>
      </c>
      <c r="Q62" s="20"/>
      <c r="R62" s="68"/>
      <c r="S62" s="16"/>
      <c r="T62" s="16">
        <v>16</v>
      </c>
      <c r="U62" s="18"/>
      <c r="V62" s="18"/>
      <c r="W62" s="18"/>
      <c r="X62" s="19">
        <f>IF(ISBLANK(U62),0,IF(ISERROR(VLOOKUP(U62,Menu!$A$3:$L$5000,10,FALSE)),0,IF(V62="M",VLOOKUP(U62,Menu!$A$3:$L$57,10,FALSE)*W62,VLOOKUP(U62,Menu!$A$3:$L$57,12,FALSE)*W62)))</f>
        <v>0</v>
      </c>
      <c r="Y62" s="19">
        <f>-IF(ISBLANK(Z62),0,IF(ISERROR(VLOOKUP(Z62,MaKhuyenMai!$B$4:$H$5001,7,FALSE)),0,IF(AND(VLOOKUP(Z62,MaKhuyenMai!$B$4:$K$5001,8,FALSE)&lt;=$F$24,VLOOKUP(Z62,MaKhuyenMai!$B$4:$L$18,3,FALSE)="x",VLOOKUP(Z62,MaKhuyenMai!$B$4:$L$18,11,FALSE)="x"),VLOOKUP(Z62,MaKhuyenMai!$B$4:$H$5001,7,FALSE)*X62,0)))</f>
        <v>0</v>
      </c>
      <c r="Z62" s="20"/>
      <c r="AA62" s="68"/>
      <c r="AK62" s="16"/>
      <c r="AL62" s="17">
        <v>56</v>
      </c>
      <c r="AM62" s="18"/>
      <c r="AN62" s="18"/>
      <c r="AO62" s="18"/>
      <c r="AP62" s="19">
        <f>IF(ISBLANK(AM62),0,IF(ISERROR(VLOOKUP(AM62,Menu!$A$3:$L$5000,10,FALSE)),0,IF(AN62="M",VLOOKUP(AM62,Menu!$A$3:$L$57,10,FALSE)*AO62,VLOOKUP(AM62,Menu!$A$3:$L$57,12,FALSE)*AO62)))</f>
        <v>0</v>
      </c>
      <c r="AQ62" s="19">
        <f>-IF(ISBLANK(AR62),0,IF(ISERROR(VLOOKUP(AR62,MaKhuyenMai!$B$4:$H$5001,7,FALSE)),0,IF(AND(VLOOKUP(AR62,MaKhuyenMai!$B$4:$K$5001,8,FALSE)&lt;=$F$24,VLOOKUP(AR62,MaKhuyenMai!$B$4:$L$18,3,FALSE)="x",VLOOKUP(AR62,MaKhuyenMai!$B$4:$L$18,11,FALSE)="x"),VLOOKUP(AR62,MaKhuyenMai!$B$4:$H$5001,7,FALSE)*AP62,0)))</f>
        <v>0</v>
      </c>
      <c r="AR62" s="20"/>
      <c r="AS62" s="68"/>
      <c r="AT62" s="16"/>
      <c r="AU62" s="17">
        <v>56</v>
      </c>
      <c r="AV62" s="18"/>
      <c r="AW62" s="18"/>
      <c r="AX62" s="18"/>
      <c r="AY62" s="19">
        <f>IF(ISBLANK(AV62),0,IF(ISERROR(VLOOKUP(AV62,Menu!$A$3:$L$5000,10,FALSE)),0,IF(AW62="M",VLOOKUP(AV62,Menu!$A$3:$L$57,10,FALSE)*AX62,VLOOKUP(AV62,Menu!$A$3:$L$57,12,FALSE)*AX62)))</f>
        <v>0</v>
      </c>
      <c r="AZ62" s="19">
        <f>-IF(ISBLANK(BA62),0,IF(ISERROR(VLOOKUP(BA62,MaKhuyenMai!$B$4:$H$5001,7,FALSE)),0,IF(AND(VLOOKUP(BA62,MaKhuyenMai!$B$4:$K$5001,8,FALSE)&lt;=$F$24,VLOOKUP(BA62,MaKhuyenMai!$B$4:$L$18,3,FALSE)="x",VLOOKUP(BA62,MaKhuyenMai!$B$4:$L$18,11,FALSE)="x"),VLOOKUP(BA62,MaKhuyenMai!$B$4:$H$5001,7,FALSE)*AY62,0)))</f>
        <v>0</v>
      </c>
      <c r="BA62" s="20"/>
      <c r="BB62" s="68"/>
      <c r="BD62" s="17">
        <v>56</v>
      </c>
      <c r="BH62" s="19">
        <f>IF(ISBLANK(BE62),0,IF(ISERROR(VLOOKUP(BE62,Menu!$A$3:$L$5000,10,FALSE)),0,IF(BF62="M",VLOOKUP(BE62,Menu!$A$3:$L$57,10,FALSE)*BG62,VLOOKUP(BE62,Menu!$A$3:$L$57,12,FALSE)*BG62)))</f>
        <v>0</v>
      </c>
      <c r="BI62" s="19">
        <f>-IF(ISBLANK(BJ62),0,IF(ISERROR(VLOOKUP(BJ62,MaKhuyenMai!$B$4:$H$5001,7,FALSE)),0,IF(AND(VLOOKUP(BJ62,MaKhuyenMai!$B$4:$K$5001,8,FALSE)&lt;=$F$24,VLOOKUP(BJ62,MaKhuyenMai!$B$4:$L$18,3,FALSE)="x",VLOOKUP(BJ62,MaKhuyenMai!$B$4:$L$18,11,FALSE)="x"),VLOOKUP(BJ62,MaKhuyenMai!$B$4:$H$5001,7,FALSE)*BH62,0)))</f>
        <v>0</v>
      </c>
      <c r="BK62" s="71"/>
      <c r="DW62" s="16"/>
      <c r="DX62" s="17">
        <v>56</v>
      </c>
      <c r="DY62" s="18"/>
      <c r="DZ62" s="18"/>
      <c r="EA62" s="18"/>
      <c r="EB62" s="19">
        <f>IF(ISBLANK(DY62),0,IF(ISERROR(VLOOKUP(DY62,Menu!$A$3:$L$5000,10,FALSE)),0,IF(DZ62="M",VLOOKUP(DY62,Menu!$A$3:$L$57,10,FALSE)*EA62,VLOOKUP(DY62,Menu!$A$3:$L$57,12,FALSE)*EA62)))</f>
        <v>0</v>
      </c>
      <c r="EC62" s="19">
        <f>-IF(ISBLANK(ED62),0,IF(ISERROR(VLOOKUP(ED62,MaKhuyenMai!$B$4:$H$5001,7,FALSE)),0,IF(AND(VLOOKUP(ED62,MaKhuyenMai!$B$4:$K$5001,8,FALSE)&lt;=$F$24,VLOOKUP(ED62,MaKhuyenMai!$B$4:$L$18,3,FALSE)="x",VLOOKUP(ED62,MaKhuyenMai!$B$4:$L$18,11,FALSE)="x"),VLOOKUP(ED62,MaKhuyenMai!$B$4:$H$5001,7,FALSE)*EB62,0)))</f>
        <v>0</v>
      </c>
      <c r="ED62" s="20"/>
      <c r="EE62" s="68"/>
      <c r="EF62" s="16"/>
      <c r="EG62" s="17">
        <v>56</v>
      </c>
      <c r="EH62" s="18"/>
      <c r="EI62" s="18"/>
      <c r="EJ62" s="18"/>
      <c r="EK62" s="19">
        <f>IF(ISBLANK(EH62),0,IF(ISERROR(VLOOKUP(EH62,Menu!$A$3:$L$5000,10,FALSE)),0,IF(EI62="M",VLOOKUP(EH62,Menu!$A$3:$L$57,10,FALSE)*EJ62,VLOOKUP(EH62,Menu!$A$3:$L$57,12,FALSE)*EJ62)))</f>
        <v>0</v>
      </c>
      <c r="EL62" s="19">
        <f>-IF(ISBLANK(EM62),0,IF(ISERROR(VLOOKUP(EM62,MaKhuyenMai!$B$4:$H$5001,7,FALSE)),0,IF(AND(VLOOKUP(EM62,MaKhuyenMai!$B$4:$K$5001,8,FALSE)&lt;=$F$24,VLOOKUP(EM62,MaKhuyenMai!$B$4:$L$18,3,FALSE)="x",VLOOKUP(EM62,MaKhuyenMai!$B$4:$L$18,11,FALSE)="x"),VLOOKUP(EM62,MaKhuyenMai!$B$4:$H$5001,7,FALSE)*EK62,0)))</f>
        <v>0</v>
      </c>
      <c r="EM62" s="20"/>
      <c r="EN62" s="70"/>
      <c r="EO62" s="16"/>
      <c r="EP62" s="16">
        <v>16</v>
      </c>
      <c r="EQ62" s="18"/>
      <c r="ER62" s="18"/>
      <c r="ES62" s="18"/>
      <c r="ET62" s="19">
        <f>IF(ISBLANK(EQ62),0,IF(ISERROR(VLOOKUP(EQ62,Menu!$A$3:$L$5000,10,FALSE)),0,IF(ER62="M",VLOOKUP(EQ62,Menu!$A$3:$L$57,10,FALSE)*ES62,VLOOKUP(EQ62,Menu!$A$3:$L$57,12,FALSE)*ES62)))</f>
        <v>0</v>
      </c>
      <c r="EU62" s="19">
        <f>-IF(ISBLANK(EV62),0,IF(ISERROR(VLOOKUP(EV62,MaKhuyenMai!$B$4:$H$5001,7,FALSE)),0,IF(AND(VLOOKUP(EV62,MaKhuyenMai!$B$4:$K$5001,8,FALSE)&lt;=$F$24,VLOOKUP(EV62,MaKhuyenMai!$B$4:$L$18,3,FALSE)="x",VLOOKUP(EV62,MaKhuyenMai!$B$4:$L$18,11,FALSE)="x"),VLOOKUP(EV62,MaKhuyenMai!$B$4:$H$5001,7,FALSE)*ET62,0)))</f>
        <v>0</v>
      </c>
      <c r="EV62" s="20"/>
      <c r="EW62" s="68"/>
      <c r="EX62" s="16"/>
      <c r="EY62" s="16">
        <v>16</v>
      </c>
      <c r="EZ62" s="18"/>
      <c r="FA62" s="18"/>
      <c r="FB62" s="18"/>
      <c r="FC62" s="19">
        <f>IF(ISBLANK(EZ62),0,IF(ISERROR(VLOOKUP(EZ62,Menu!$A$3:$L$5000,10,FALSE)),0,IF(FA62="M",VLOOKUP(EZ62,Menu!$A$3:$L$57,10,FALSE)*FB62,VLOOKUP(EZ62,Menu!$A$3:$L$57,12,FALSE)*FB62)))</f>
        <v>0</v>
      </c>
      <c r="FD62" s="19">
        <f>-IF(ISBLANK(FE62),0,IF(ISERROR(VLOOKUP(FE62,MaKhuyenMai!$B$4:$H$5001,7,FALSE)),0,IF(AND(VLOOKUP(FE62,MaKhuyenMai!$B$4:$K$5001,8,FALSE)&lt;=$F$24,VLOOKUP(FE62,MaKhuyenMai!$B$4:$L$18,3,FALSE)="x",VLOOKUP(FE62,MaKhuyenMai!$B$4:$L$18,11,FALSE)="x"),VLOOKUP(FE62,MaKhuyenMai!$B$4:$H$5001,7,FALSE)*FC62,0)))</f>
        <v>0</v>
      </c>
      <c r="FE62" s="20"/>
      <c r="FF62" s="68"/>
      <c r="FG62" s="3"/>
      <c r="FJ62" s="1"/>
      <c r="FK62" s="1"/>
      <c r="FL62" s="2"/>
      <c r="FM62" s="2"/>
      <c r="FN62" s="3"/>
      <c r="FQ62" s="1"/>
      <c r="FR62" s="1"/>
      <c r="FS62" s="2"/>
      <c r="FT62" s="2"/>
      <c r="FU62" s="3"/>
      <c r="FX62" s="1"/>
      <c r="FY62" s="1"/>
      <c r="FZ62" s="2"/>
      <c r="GA62" s="2"/>
      <c r="GB62" s="3"/>
      <c r="GE62" s="1"/>
      <c r="GF62" s="1"/>
      <c r="GG62" s="2"/>
      <c r="GH62" s="2"/>
      <c r="GI62" s="17">
        <v>56</v>
      </c>
      <c r="GJ62" s="18"/>
      <c r="GK62" s="18"/>
      <c r="GL62" s="18"/>
      <c r="GM62" s="19">
        <f>IF(ISBLANK(GJ62),0,IF(ISERROR(VLOOKUP(GJ62,Menu!$A$3:$L$5000,10,FALSE)),0,IF(GK62="M",VLOOKUP(GJ62,Menu!$A$3:$L$57,10,FALSE)*GL62,VLOOKUP(GJ62,Menu!$A$3:$L$57,12,FALSE)*GL62)))</f>
        <v>0</v>
      </c>
      <c r="GN62" s="19">
        <f>-IF(ISBLANK(GO62),0,IF(ISERROR(VLOOKUP(GO62,MaKhuyenMai!$B$4:$H$5001,7,FALSE)),0,IF(AND(VLOOKUP(GO62,MaKhuyenMai!$B$4:$K$5001,8,FALSE)&lt;=$F$24,VLOOKUP(GO62,MaKhuyenMai!$B$4:$L$18,3,FALSE)="x",VLOOKUP(GO62,MaKhuyenMai!$B$4:$L$18,11,FALSE)="x"),VLOOKUP(GO62,MaKhuyenMai!$B$4:$H$5001,7,FALSE)*GM62,0)))</f>
        <v>0</v>
      </c>
      <c r="GO62" s="20"/>
      <c r="GP62" s="68"/>
      <c r="GS62" s="1"/>
      <c r="GT62" s="1"/>
      <c r="GU62" s="2"/>
      <c r="GV62" s="2"/>
      <c r="GW62" s="3"/>
      <c r="GZ62" s="1"/>
      <c r="HA62" s="1"/>
      <c r="HB62" s="2"/>
      <c r="HC62" s="2"/>
      <c r="HD62" s="3"/>
      <c r="HG62" s="1"/>
      <c r="HH62" s="1"/>
      <c r="HI62" s="2"/>
      <c r="HJ62" s="2"/>
      <c r="HK62" s="3"/>
      <c r="HP62" s="2"/>
      <c r="HQ62" s="2"/>
      <c r="HR62" s="3"/>
      <c r="HW62" s="2"/>
      <c r="HX62" s="2"/>
      <c r="HY62" s="3"/>
      <c r="ID62" s="2"/>
      <c r="IE62" s="2"/>
      <c r="IF62" s="3"/>
      <c r="IK62" s="2"/>
      <c r="IL62" s="2"/>
      <c r="IM62" s="3"/>
      <c r="IR62" s="2"/>
      <c r="IS62" s="2"/>
      <c r="IT62" s="3"/>
    </row>
    <row r="63" spans="1:254">
      <c r="A63" s="16"/>
      <c r="B63" s="17">
        <v>57</v>
      </c>
      <c r="C63" s="18"/>
      <c r="D63" s="18"/>
      <c r="E63" s="18"/>
      <c r="F63" s="19">
        <f>IF(ISBLANK(C63),0,IF(ISERROR(VLOOKUP(C63,Menu!$A$3:$L$5000,10,FALSE)),0,IF(D63="M",VLOOKUP(C63,Menu!$A$3:$L$57,10,FALSE)*E63,VLOOKUP(C63,Menu!$A$3:$L$57,12,FALSE)*E63)))</f>
        <v>0</v>
      </c>
      <c r="G63" s="19">
        <f>-IF(ISBLANK(H63),0,IF(ISERROR(VLOOKUP(H63,MaKhuyenMai!$B$4:$H$5001,7,FALSE)),0,IF(AND(VLOOKUP(H63,MaKhuyenMai!$B$4:$K$5001,8,FALSE)&lt;=$F$24,VLOOKUP(H63,MaKhuyenMai!$B$4:$L$18,3,FALSE)="x",VLOOKUP(H63,MaKhuyenMai!$B$4:$L$18,11,FALSE)="x"),VLOOKUP(H63,MaKhuyenMai!$B$4:$H$5001,7,FALSE)*F63,0)))</f>
        <v>0</v>
      </c>
      <c r="H63" s="20"/>
      <c r="I63" s="70"/>
      <c r="J63" s="16"/>
      <c r="K63" s="17">
        <v>57</v>
      </c>
      <c r="L63" s="18"/>
      <c r="M63" s="18"/>
      <c r="N63" s="18"/>
      <c r="O63" s="19">
        <f>IF(ISBLANK(L63),0,IF(ISERROR(VLOOKUP(L63,Menu!$A$3:$L$5000,10,FALSE)),0,IF(M63="M",VLOOKUP(L63,Menu!$A$3:$L$57,10,FALSE)*N63,VLOOKUP(L63,Menu!$A$3:$L$57,12,FALSE)*N63)))</f>
        <v>0</v>
      </c>
      <c r="P63" s="19">
        <f>-IF(ISBLANK(Q63),0,IF(ISERROR(VLOOKUP(Q63,MaKhuyenMai!$B$4:$H$5001,7,FALSE)),0,IF(AND(VLOOKUP(Q63,MaKhuyenMai!$B$4:$K$5001,8,FALSE)&lt;=$F$24,VLOOKUP(Q63,MaKhuyenMai!$B$4:$L$18,3,FALSE)="x",VLOOKUP(Q63,MaKhuyenMai!$B$4:$L$18,11,FALSE)="x"),VLOOKUP(Q63,MaKhuyenMai!$B$4:$H$5001,7,FALSE)*O63,0)))</f>
        <v>0</v>
      </c>
      <c r="Q63" s="20"/>
      <c r="R63" s="68"/>
      <c r="S63" s="16"/>
      <c r="T63" s="17">
        <v>17</v>
      </c>
      <c r="U63" s="18"/>
      <c r="V63" s="18"/>
      <c r="W63" s="18"/>
      <c r="X63" s="19">
        <f>IF(ISBLANK(U63),0,IF(ISERROR(VLOOKUP(U63,Menu!$A$3:$L$5000,10,FALSE)),0,IF(V63="M",VLOOKUP(U63,Menu!$A$3:$L$57,10,FALSE)*W63,VLOOKUP(U63,Menu!$A$3:$L$57,12,FALSE)*W63)))</f>
        <v>0</v>
      </c>
      <c r="Y63" s="19">
        <f>-IF(ISBLANK(Z63),0,IF(ISERROR(VLOOKUP(Z63,MaKhuyenMai!$B$4:$H$5001,7,FALSE)),0,IF(AND(VLOOKUP(Z63,MaKhuyenMai!$B$4:$K$5001,8,FALSE)&lt;=$F$24,VLOOKUP(Z63,MaKhuyenMai!$B$4:$L$18,3,FALSE)="x",VLOOKUP(Z63,MaKhuyenMai!$B$4:$L$18,11,FALSE)="x"),VLOOKUP(Z63,MaKhuyenMai!$B$4:$H$5001,7,FALSE)*X63,0)))</f>
        <v>0</v>
      </c>
      <c r="Z63" s="20"/>
      <c r="AA63" s="68"/>
      <c r="AK63" s="16"/>
      <c r="AL63" s="17">
        <v>57</v>
      </c>
      <c r="AM63" s="18"/>
      <c r="AN63" s="18"/>
      <c r="AO63" s="18"/>
      <c r="AP63" s="19">
        <f>IF(ISBLANK(AM63),0,IF(ISERROR(VLOOKUP(AM63,Menu!$A$3:$L$5000,10,FALSE)),0,IF(AN63="M",VLOOKUP(AM63,Menu!$A$3:$L$57,10,FALSE)*AO63,VLOOKUP(AM63,Menu!$A$3:$L$57,12,FALSE)*AO63)))</f>
        <v>0</v>
      </c>
      <c r="AQ63" s="19">
        <f>-IF(ISBLANK(AR63),0,IF(ISERROR(VLOOKUP(AR63,MaKhuyenMai!$B$4:$H$5001,7,FALSE)),0,IF(AND(VLOOKUP(AR63,MaKhuyenMai!$B$4:$K$5001,8,FALSE)&lt;=$F$24,VLOOKUP(AR63,MaKhuyenMai!$B$4:$L$18,3,FALSE)="x",VLOOKUP(AR63,MaKhuyenMai!$B$4:$L$18,11,FALSE)="x"),VLOOKUP(AR63,MaKhuyenMai!$B$4:$H$5001,7,FALSE)*AP63,0)))</f>
        <v>0</v>
      </c>
      <c r="AR63" s="20"/>
      <c r="AS63" s="68"/>
      <c r="AT63" s="16"/>
      <c r="AU63" s="17">
        <v>57</v>
      </c>
      <c r="AV63" s="18"/>
      <c r="AW63" s="18"/>
      <c r="AX63" s="18"/>
      <c r="AY63" s="19">
        <f>IF(ISBLANK(AV63),0,IF(ISERROR(VLOOKUP(AV63,Menu!$A$3:$L$5000,10,FALSE)),0,IF(AW63="M",VLOOKUP(AV63,Menu!$A$3:$L$57,10,FALSE)*AX63,VLOOKUP(AV63,Menu!$A$3:$L$57,12,FALSE)*AX63)))</f>
        <v>0</v>
      </c>
      <c r="AZ63" s="19">
        <f>-IF(ISBLANK(BA63),0,IF(ISERROR(VLOOKUP(BA63,MaKhuyenMai!$B$4:$H$5001,7,FALSE)),0,IF(AND(VLOOKUP(BA63,MaKhuyenMai!$B$4:$K$5001,8,FALSE)&lt;=$F$24,VLOOKUP(BA63,MaKhuyenMai!$B$4:$L$18,3,FALSE)="x",VLOOKUP(BA63,MaKhuyenMai!$B$4:$L$18,11,FALSE)="x"),VLOOKUP(BA63,MaKhuyenMai!$B$4:$H$5001,7,FALSE)*AY63,0)))</f>
        <v>0</v>
      </c>
      <c r="BA63" s="20"/>
      <c r="BB63" s="68"/>
      <c r="BD63" s="17">
        <v>57</v>
      </c>
      <c r="BH63" s="19">
        <f>IF(ISBLANK(BE63),0,IF(ISERROR(VLOOKUP(BE63,Menu!$A$3:$L$5000,10,FALSE)),0,IF(BF63="M",VLOOKUP(BE63,Menu!$A$3:$L$57,10,FALSE)*BG63,VLOOKUP(BE63,Menu!$A$3:$L$57,12,FALSE)*BG63)))</f>
        <v>0</v>
      </c>
      <c r="BI63" s="19">
        <f>-IF(ISBLANK(BJ63),0,IF(ISERROR(VLOOKUP(BJ63,MaKhuyenMai!$B$4:$H$5001,7,FALSE)),0,IF(AND(VLOOKUP(BJ63,MaKhuyenMai!$B$4:$K$5001,8,FALSE)&lt;=$F$24,VLOOKUP(BJ63,MaKhuyenMai!$B$4:$L$18,3,FALSE)="x",VLOOKUP(BJ63,MaKhuyenMai!$B$4:$L$18,11,FALSE)="x"),VLOOKUP(BJ63,MaKhuyenMai!$B$4:$H$5001,7,FALSE)*BH63,0)))</f>
        <v>0</v>
      </c>
      <c r="BK63" s="71"/>
      <c r="DW63" s="16"/>
      <c r="DX63" s="17">
        <v>57</v>
      </c>
      <c r="DY63" s="18"/>
      <c r="DZ63" s="18"/>
      <c r="EA63" s="18"/>
      <c r="EB63" s="19">
        <f>IF(ISBLANK(DY63),0,IF(ISERROR(VLOOKUP(DY63,Menu!$A$3:$L$5000,10,FALSE)),0,IF(DZ63="M",VLOOKUP(DY63,Menu!$A$3:$L$57,10,FALSE)*EA63,VLOOKUP(DY63,Menu!$A$3:$L$57,12,FALSE)*EA63)))</f>
        <v>0</v>
      </c>
      <c r="EC63" s="19">
        <f>-IF(ISBLANK(ED63),0,IF(ISERROR(VLOOKUP(ED63,MaKhuyenMai!$B$4:$H$5001,7,FALSE)),0,IF(AND(VLOOKUP(ED63,MaKhuyenMai!$B$4:$K$5001,8,FALSE)&lt;=$F$24,VLOOKUP(ED63,MaKhuyenMai!$B$4:$L$18,3,FALSE)="x",VLOOKUP(ED63,MaKhuyenMai!$B$4:$L$18,11,FALSE)="x"),VLOOKUP(ED63,MaKhuyenMai!$B$4:$H$5001,7,FALSE)*EB63,0)))</f>
        <v>0</v>
      </c>
      <c r="ED63" s="20"/>
      <c r="EE63" s="68"/>
      <c r="EF63" s="16"/>
      <c r="EG63" s="17">
        <v>57</v>
      </c>
      <c r="EH63" s="18"/>
      <c r="EI63" s="18"/>
      <c r="EJ63" s="18"/>
      <c r="EK63" s="19">
        <f>IF(ISBLANK(EH63),0,IF(ISERROR(VLOOKUP(EH63,Menu!$A$3:$L$5000,10,FALSE)),0,IF(EI63="M",VLOOKUP(EH63,Menu!$A$3:$L$57,10,FALSE)*EJ63,VLOOKUP(EH63,Menu!$A$3:$L$57,12,FALSE)*EJ63)))</f>
        <v>0</v>
      </c>
      <c r="EL63" s="19">
        <f>-IF(ISBLANK(EM63),0,IF(ISERROR(VLOOKUP(EM63,MaKhuyenMai!$B$4:$H$5001,7,FALSE)),0,IF(AND(VLOOKUP(EM63,MaKhuyenMai!$B$4:$K$5001,8,FALSE)&lt;=$F$24,VLOOKUP(EM63,MaKhuyenMai!$B$4:$L$18,3,FALSE)="x",VLOOKUP(EM63,MaKhuyenMai!$B$4:$L$18,11,FALSE)="x"),VLOOKUP(EM63,MaKhuyenMai!$B$4:$H$5001,7,FALSE)*EK63,0)))</f>
        <v>0</v>
      </c>
      <c r="EM63" s="20"/>
      <c r="EN63" s="70"/>
      <c r="EO63" s="16"/>
      <c r="EP63" s="17">
        <v>17</v>
      </c>
      <c r="EQ63" s="18"/>
      <c r="ER63" s="18"/>
      <c r="ES63" s="18"/>
      <c r="ET63" s="19">
        <f>IF(ISBLANK(EQ63),0,IF(ISERROR(VLOOKUP(EQ63,Menu!$A$3:$L$5000,10,FALSE)),0,IF(ER63="M",VLOOKUP(EQ63,Menu!$A$3:$L$57,10,FALSE)*ES63,VLOOKUP(EQ63,Menu!$A$3:$L$57,12,FALSE)*ES63)))</f>
        <v>0</v>
      </c>
      <c r="EU63" s="19">
        <f>-IF(ISBLANK(EV63),0,IF(ISERROR(VLOOKUP(EV63,MaKhuyenMai!$B$4:$H$5001,7,FALSE)),0,IF(AND(VLOOKUP(EV63,MaKhuyenMai!$B$4:$K$5001,8,FALSE)&lt;=$F$24,VLOOKUP(EV63,MaKhuyenMai!$B$4:$L$18,3,FALSE)="x",VLOOKUP(EV63,MaKhuyenMai!$B$4:$L$18,11,FALSE)="x"),VLOOKUP(EV63,MaKhuyenMai!$B$4:$H$5001,7,FALSE)*ET63,0)))</f>
        <v>0</v>
      </c>
      <c r="EV63" s="20"/>
      <c r="EW63" s="68"/>
      <c r="EX63" s="16"/>
      <c r="EY63" s="17">
        <v>17</v>
      </c>
      <c r="EZ63" s="18"/>
      <c r="FA63" s="18"/>
      <c r="FB63" s="18"/>
      <c r="FC63" s="19">
        <f>IF(ISBLANK(EZ63),0,IF(ISERROR(VLOOKUP(EZ63,Menu!$A$3:$L$5000,10,FALSE)),0,IF(FA63="M",VLOOKUP(EZ63,Menu!$A$3:$L$57,10,FALSE)*FB63,VLOOKUP(EZ63,Menu!$A$3:$L$57,12,FALSE)*FB63)))</f>
        <v>0</v>
      </c>
      <c r="FD63" s="19">
        <f>-IF(ISBLANK(FE63),0,IF(ISERROR(VLOOKUP(FE63,MaKhuyenMai!$B$4:$H$5001,7,FALSE)),0,IF(AND(VLOOKUP(FE63,MaKhuyenMai!$B$4:$K$5001,8,FALSE)&lt;=$F$24,VLOOKUP(FE63,MaKhuyenMai!$B$4:$L$18,3,FALSE)="x",VLOOKUP(FE63,MaKhuyenMai!$B$4:$L$18,11,FALSE)="x"),VLOOKUP(FE63,MaKhuyenMai!$B$4:$H$5001,7,FALSE)*FC63,0)))</f>
        <v>0</v>
      </c>
      <c r="FE63" s="20"/>
      <c r="FF63" s="68"/>
      <c r="FG63" s="3"/>
      <c r="FJ63" s="1"/>
      <c r="FK63" s="1"/>
      <c r="FL63" s="2"/>
      <c r="FM63" s="2"/>
      <c r="FN63" s="3"/>
      <c r="FQ63" s="1"/>
      <c r="FR63" s="1"/>
      <c r="FS63" s="2"/>
      <c r="FT63" s="2"/>
      <c r="FU63" s="3"/>
      <c r="FX63" s="1"/>
      <c r="FY63" s="1"/>
      <c r="FZ63" s="2"/>
      <c r="GA63" s="2"/>
      <c r="GB63" s="3"/>
      <c r="GE63" s="1"/>
      <c r="GF63" s="1"/>
      <c r="GG63" s="2"/>
      <c r="GH63" s="2"/>
      <c r="GI63" s="17">
        <v>57</v>
      </c>
      <c r="GJ63" s="18"/>
      <c r="GK63" s="18"/>
      <c r="GL63" s="18"/>
      <c r="GM63" s="19">
        <f>IF(ISBLANK(GJ63),0,IF(ISERROR(VLOOKUP(GJ63,Menu!$A$3:$L$5000,10,FALSE)),0,IF(GK63="M",VLOOKUP(GJ63,Menu!$A$3:$L$57,10,FALSE)*GL63,VLOOKUP(GJ63,Menu!$A$3:$L$57,12,FALSE)*GL63)))</f>
        <v>0</v>
      </c>
      <c r="GN63" s="19">
        <f>-IF(ISBLANK(GO63),0,IF(ISERROR(VLOOKUP(GO63,MaKhuyenMai!$B$4:$H$5001,7,FALSE)),0,IF(AND(VLOOKUP(GO63,MaKhuyenMai!$B$4:$K$5001,8,FALSE)&lt;=$F$24,VLOOKUP(GO63,MaKhuyenMai!$B$4:$L$18,3,FALSE)="x",VLOOKUP(GO63,MaKhuyenMai!$B$4:$L$18,11,FALSE)="x"),VLOOKUP(GO63,MaKhuyenMai!$B$4:$H$5001,7,FALSE)*GM63,0)))</f>
        <v>0</v>
      </c>
      <c r="GO63" s="20"/>
      <c r="GP63" s="68"/>
      <c r="GS63" s="1"/>
      <c r="GT63" s="1"/>
      <c r="GU63" s="2"/>
      <c r="GV63" s="2"/>
      <c r="GW63" s="3"/>
      <c r="GZ63" s="1"/>
      <c r="HA63" s="1"/>
      <c r="HB63" s="2"/>
      <c r="HC63" s="2"/>
      <c r="HD63" s="3"/>
      <c r="HG63" s="1"/>
      <c r="HH63" s="1"/>
      <c r="HI63" s="2"/>
      <c r="HJ63" s="2"/>
      <c r="HK63" s="3"/>
      <c r="HP63" s="2"/>
      <c r="HQ63" s="2"/>
      <c r="HR63" s="3"/>
      <c r="HW63" s="2"/>
      <c r="HX63" s="2"/>
      <c r="HY63" s="3"/>
      <c r="ID63" s="2"/>
      <c r="IE63" s="2"/>
      <c r="IF63" s="3"/>
      <c r="IK63" s="2"/>
      <c r="IL63" s="2"/>
      <c r="IM63" s="3"/>
      <c r="IR63" s="2"/>
      <c r="IS63" s="2"/>
      <c r="IT63" s="3"/>
    </row>
    <row r="64" spans="1:254">
      <c r="A64" s="16"/>
      <c r="B64" s="17">
        <v>58</v>
      </c>
      <c r="C64" s="18"/>
      <c r="D64" s="18"/>
      <c r="E64" s="18"/>
      <c r="F64" s="19">
        <f>IF(ISBLANK(C64),0,IF(ISERROR(VLOOKUP(C64,Menu!$A$3:$L$5000,10,FALSE)),0,IF(D64="M",VLOOKUP(C64,Menu!$A$3:$L$57,10,FALSE)*E64,VLOOKUP(C64,Menu!$A$3:$L$57,12,FALSE)*E64)))</f>
        <v>0</v>
      </c>
      <c r="G64" s="19">
        <f>-IF(ISBLANK(H64),0,IF(ISERROR(VLOOKUP(H64,MaKhuyenMai!$B$4:$H$5001,7,FALSE)),0,IF(AND(VLOOKUP(H64,MaKhuyenMai!$B$4:$K$5001,8,FALSE)&lt;=$F$24,VLOOKUP(H64,MaKhuyenMai!$B$4:$L$18,3,FALSE)="x",VLOOKUP(H64,MaKhuyenMai!$B$4:$L$18,11,FALSE)="x"),VLOOKUP(H64,MaKhuyenMai!$B$4:$H$5001,7,FALSE)*F64,0)))</f>
        <v>0</v>
      </c>
      <c r="H64" s="20"/>
      <c r="I64" s="70"/>
      <c r="J64" s="16"/>
      <c r="K64" s="17">
        <v>58</v>
      </c>
      <c r="L64" s="18"/>
      <c r="M64" s="18"/>
      <c r="N64" s="18"/>
      <c r="O64" s="19">
        <f>IF(ISBLANK(L64),0,IF(ISERROR(VLOOKUP(L64,Menu!$A$3:$L$5000,10,FALSE)),0,IF(M64="M",VLOOKUP(L64,Menu!$A$3:$L$57,10,FALSE)*N64,VLOOKUP(L64,Menu!$A$3:$L$57,12,FALSE)*N64)))</f>
        <v>0</v>
      </c>
      <c r="P64" s="19">
        <f>-IF(ISBLANK(Q64),0,IF(ISERROR(VLOOKUP(Q64,MaKhuyenMai!$B$4:$H$5001,7,FALSE)),0,IF(AND(VLOOKUP(Q64,MaKhuyenMai!$B$4:$K$5001,8,FALSE)&lt;=$F$24,VLOOKUP(Q64,MaKhuyenMai!$B$4:$L$18,3,FALSE)="x",VLOOKUP(Q64,MaKhuyenMai!$B$4:$L$18,11,FALSE)="x"),VLOOKUP(Q64,MaKhuyenMai!$B$4:$H$5001,7,FALSE)*O64,0)))</f>
        <v>0</v>
      </c>
      <c r="Q64" s="20"/>
      <c r="R64" s="68"/>
      <c r="S64" s="16"/>
      <c r="T64" s="16">
        <v>18</v>
      </c>
      <c r="U64" s="18"/>
      <c r="V64" s="18"/>
      <c r="W64" s="18"/>
      <c r="X64" s="19">
        <f>IF(ISBLANK(U64),0,IF(ISERROR(VLOOKUP(U64,Menu!$A$3:$L$5000,10,FALSE)),0,IF(V64="M",VLOOKUP(U64,Menu!$A$3:$L$57,10,FALSE)*W64,VLOOKUP(U64,Menu!$A$3:$L$57,12,FALSE)*W64)))</f>
        <v>0</v>
      </c>
      <c r="Y64" s="19">
        <f>-IF(ISBLANK(Z64),0,IF(ISERROR(VLOOKUP(Z64,MaKhuyenMai!$B$4:$H$5001,7,FALSE)),0,IF(AND(VLOOKUP(Z64,MaKhuyenMai!$B$4:$K$5001,8,FALSE)&lt;=$F$24,VLOOKUP(Z64,MaKhuyenMai!$B$4:$L$18,3,FALSE)="x",VLOOKUP(Z64,MaKhuyenMai!$B$4:$L$18,11,FALSE)="x"),VLOOKUP(Z64,MaKhuyenMai!$B$4:$H$5001,7,FALSE)*X64,0)))</f>
        <v>0</v>
      </c>
      <c r="Z64" s="20"/>
      <c r="AA64" s="68"/>
      <c r="AK64" s="16"/>
      <c r="AL64" s="17">
        <v>58</v>
      </c>
      <c r="AM64" s="18"/>
      <c r="AN64" s="18"/>
      <c r="AO64" s="18"/>
      <c r="AP64" s="19">
        <f>IF(ISBLANK(AM64),0,IF(ISERROR(VLOOKUP(AM64,Menu!$A$3:$L$5000,10,FALSE)),0,IF(AN64="M",VLOOKUP(AM64,Menu!$A$3:$L$57,10,FALSE)*AO64,VLOOKUP(AM64,Menu!$A$3:$L$57,12,FALSE)*AO64)))</f>
        <v>0</v>
      </c>
      <c r="AQ64" s="19">
        <f>-IF(ISBLANK(AR64),0,IF(ISERROR(VLOOKUP(AR64,MaKhuyenMai!$B$4:$H$5001,7,FALSE)),0,IF(AND(VLOOKUP(AR64,MaKhuyenMai!$B$4:$K$5001,8,FALSE)&lt;=$F$24,VLOOKUP(AR64,MaKhuyenMai!$B$4:$L$18,3,FALSE)="x",VLOOKUP(AR64,MaKhuyenMai!$B$4:$L$18,11,FALSE)="x"),VLOOKUP(AR64,MaKhuyenMai!$B$4:$H$5001,7,FALSE)*AP64,0)))</f>
        <v>0</v>
      </c>
      <c r="AR64" s="20"/>
      <c r="AS64" s="68"/>
      <c r="AT64" s="16"/>
      <c r="AU64" s="17">
        <v>58</v>
      </c>
      <c r="AV64" s="18"/>
      <c r="AW64" s="18"/>
      <c r="AX64" s="18"/>
      <c r="AY64" s="19">
        <f>IF(ISBLANK(AV64),0,IF(ISERROR(VLOOKUP(AV64,Menu!$A$3:$L$5000,10,FALSE)),0,IF(AW64="M",VLOOKUP(AV64,Menu!$A$3:$L$57,10,FALSE)*AX64,VLOOKUP(AV64,Menu!$A$3:$L$57,12,FALSE)*AX64)))</f>
        <v>0</v>
      </c>
      <c r="AZ64" s="19">
        <f>-IF(ISBLANK(BA64),0,IF(ISERROR(VLOOKUP(BA64,MaKhuyenMai!$B$4:$H$5001,7,FALSE)),0,IF(AND(VLOOKUP(BA64,MaKhuyenMai!$B$4:$K$5001,8,FALSE)&lt;=$F$24,VLOOKUP(BA64,MaKhuyenMai!$B$4:$L$18,3,FALSE)="x",VLOOKUP(BA64,MaKhuyenMai!$B$4:$L$18,11,FALSE)="x"),VLOOKUP(BA64,MaKhuyenMai!$B$4:$H$5001,7,FALSE)*AY64,0)))</f>
        <v>0</v>
      </c>
      <c r="BA64" s="20"/>
      <c r="BB64" s="68"/>
      <c r="BD64" s="17">
        <v>58</v>
      </c>
      <c r="BH64" s="19">
        <f>IF(ISBLANK(BE64),0,IF(ISERROR(VLOOKUP(BE64,Menu!$A$3:$L$5000,10,FALSE)),0,IF(BF64="M",VLOOKUP(BE64,Menu!$A$3:$L$57,10,FALSE)*BG64,VLOOKUP(BE64,Menu!$A$3:$L$57,12,FALSE)*BG64)))</f>
        <v>0</v>
      </c>
      <c r="BI64" s="19">
        <f>-IF(ISBLANK(BJ64),0,IF(ISERROR(VLOOKUP(BJ64,MaKhuyenMai!$B$4:$H$5001,7,FALSE)),0,IF(AND(VLOOKUP(BJ64,MaKhuyenMai!$B$4:$K$5001,8,FALSE)&lt;=$F$24,VLOOKUP(BJ64,MaKhuyenMai!$B$4:$L$18,3,FALSE)="x",VLOOKUP(BJ64,MaKhuyenMai!$B$4:$L$18,11,FALSE)="x"),VLOOKUP(BJ64,MaKhuyenMai!$B$4:$H$5001,7,FALSE)*BH64,0)))</f>
        <v>0</v>
      </c>
      <c r="BK64" s="71"/>
      <c r="DW64" s="16"/>
      <c r="DX64" s="17">
        <v>58</v>
      </c>
      <c r="DY64" s="18"/>
      <c r="DZ64" s="18"/>
      <c r="EA64" s="18"/>
      <c r="EB64" s="19">
        <f>IF(ISBLANK(DY64),0,IF(ISERROR(VLOOKUP(DY64,Menu!$A$3:$L$5000,10,FALSE)),0,IF(DZ64="M",VLOOKUP(DY64,Menu!$A$3:$L$57,10,FALSE)*EA64,VLOOKUP(DY64,Menu!$A$3:$L$57,12,FALSE)*EA64)))</f>
        <v>0</v>
      </c>
      <c r="EC64" s="19">
        <f>-IF(ISBLANK(ED64),0,IF(ISERROR(VLOOKUP(ED64,MaKhuyenMai!$B$4:$H$5001,7,FALSE)),0,IF(AND(VLOOKUP(ED64,MaKhuyenMai!$B$4:$K$5001,8,FALSE)&lt;=$F$24,VLOOKUP(ED64,MaKhuyenMai!$B$4:$L$18,3,FALSE)="x",VLOOKUP(ED64,MaKhuyenMai!$B$4:$L$18,11,FALSE)="x"),VLOOKUP(ED64,MaKhuyenMai!$B$4:$H$5001,7,FALSE)*EB64,0)))</f>
        <v>0</v>
      </c>
      <c r="ED64" s="20"/>
      <c r="EE64" s="68"/>
      <c r="EF64" s="16"/>
      <c r="EG64" s="17">
        <v>58</v>
      </c>
      <c r="EH64" s="18"/>
      <c r="EI64" s="18"/>
      <c r="EJ64" s="18"/>
      <c r="EK64" s="19">
        <f>IF(ISBLANK(EH64),0,IF(ISERROR(VLOOKUP(EH64,Menu!$A$3:$L$5000,10,FALSE)),0,IF(EI64="M",VLOOKUP(EH64,Menu!$A$3:$L$57,10,FALSE)*EJ64,VLOOKUP(EH64,Menu!$A$3:$L$57,12,FALSE)*EJ64)))</f>
        <v>0</v>
      </c>
      <c r="EL64" s="19">
        <f>-IF(ISBLANK(EM64),0,IF(ISERROR(VLOOKUP(EM64,MaKhuyenMai!$B$4:$H$5001,7,FALSE)),0,IF(AND(VLOOKUP(EM64,MaKhuyenMai!$B$4:$K$5001,8,FALSE)&lt;=$F$24,VLOOKUP(EM64,MaKhuyenMai!$B$4:$L$18,3,FALSE)="x",VLOOKUP(EM64,MaKhuyenMai!$B$4:$L$18,11,FALSE)="x"),VLOOKUP(EM64,MaKhuyenMai!$B$4:$H$5001,7,FALSE)*EK64,0)))</f>
        <v>0</v>
      </c>
      <c r="EM64" s="20"/>
      <c r="EN64" s="70"/>
      <c r="EO64" s="16"/>
      <c r="EP64" s="16">
        <v>18</v>
      </c>
      <c r="EQ64" s="18"/>
      <c r="ER64" s="18"/>
      <c r="ES64" s="18"/>
      <c r="ET64" s="19">
        <f>IF(ISBLANK(EQ64),0,IF(ISERROR(VLOOKUP(EQ64,Menu!$A$3:$L$5000,10,FALSE)),0,IF(ER64="M",VLOOKUP(EQ64,Menu!$A$3:$L$57,10,FALSE)*ES64,VLOOKUP(EQ64,Menu!$A$3:$L$57,12,FALSE)*ES64)))</f>
        <v>0</v>
      </c>
      <c r="EU64" s="19">
        <f>-IF(ISBLANK(EV64),0,IF(ISERROR(VLOOKUP(EV64,MaKhuyenMai!$B$4:$H$5001,7,FALSE)),0,IF(AND(VLOOKUP(EV64,MaKhuyenMai!$B$4:$K$5001,8,FALSE)&lt;=$F$24,VLOOKUP(EV64,MaKhuyenMai!$B$4:$L$18,3,FALSE)="x",VLOOKUP(EV64,MaKhuyenMai!$B$4:$L$18,11,FALSE)="x"),VLOOKUP(EV64,MaKhuyenMai!$B$4:$H$5001,7,FALSE)*ET64,0)))</f>
        <v>0</v>
      </c>
      <c r="EV64" s="20"/>
      <c r="EW64" s="68"/>
      <c r="EX64" s="16"/>
      <c r="EY64" s="16">
        <v>18</v>
      </c>
      <c r="EZ64" s="18"/>
      <c r="FA64" s="18"/>
      <c r="FB64" s="18"/>
      <c r="FC64" s="19">
        <f>IF(ISBLANK(EZ64),0,IF(ISERROR(VLOOKUP(EZ64,Menu!$A$3:$L$5000,10,FALSE)),0,IF(FA64="M",VLOOKUP(EZ64,Menu!$A$3:$L$57,10,FALSE)*FB64,VLOOKUP(EZ64,Menu!$A$3:$L$57,12,FALSE)*FB64)))</f>
        <v>0</v>
      </c>
      <c r="FD64" s="19">
        <f>-IF(ISBLANK(FE64),0,IF(ISERROR(VLOOKUP(FE64,MaKhuyenMai!$B$4:$H$5001,7,FALSE)),0,IF(AND(VLOOKUP(FE64,MaKhuyenMai!$B$4:$K$5001,8,FALSE)&lt;=$F$24,VLOOKUP(FE64,MaKhuyenMai!$B$4:$L$18,3,FALSE)="x",VLOOKUP(FE64,MaKhuyenMai!$B$4:$L$18,11,FALSE)="x"),VLOOKUP(FE64,MaKhuyenMai!$B$4:$H$5001,7,FALSE)*FC64,0)))</f>
        <v>0</v>
      </c>
      <c r="FE64" s="20"/>
      <c r="FF64" s="68"/>
      <c r="FG64" s="3"/>
      <c r="FJ64" s="1"/>
      <c r="FK64" s="1"/>
      <c r="FL64" s="2"/>
      <c r="FM64" s="2"/>
      <c r="FN64" s="3"/>
      <c r="FQ64" s="1"/>
      <c r="FR64" s="1"/>
      <c r="FS64" s="2"/>
      <c r="FT64" s="2"/>
      <c r="FU64" s="3"/>
      <c r="FX64" s="1"/>
      <c r="FY64" s="1"/>
      <c r="FZ64" s="2"/>
      <c r="GA64" s="2"/>
      <c r="GB64" s="3"/>
      <c r="GE64" s="1"/>
      <c r="GF64" s="1"/>
      <c r="GG64" s="2"/>
      <c r="GH64" s="2"/>
      <c r="GI64" s="17">
        <v>58</v>
      </c>
      <c r="GJ64" s="18"/>
      <c r="GK64" s="18"/>
      <c r="GL64" s="18"/>
      <c r="GM64" s="19">
        <f>IF(ISBLANK(GJ64),0,IF(ISERROR(VLOOKUP(GJ64,Menu!$A$3:$L$5000,10,FALSE)),0,IF(GK64="M",VLOOKUP(GJ64,Menu!$A$3:$L$57,10,FALSE)*GL64,VLOOKUP(GJ64,Menu!$A$3:$L$57,12,FALSE)*GL64)))</f>
        <v>0</v>
      </c>
      <c r="GN64" s="19">
        <f>-IF(ISBLANK(GO64),0,IF(ISERROR(VLOOKUP(GO64,MaKhuyenMai!$B$4:$H$5001,7,FALSE)),0,IF(AND(VLOOKUP(GO64,MaKhuyenMai!$B$4:$K$5001,8,FALSE)&lt;=$F$24,VLOOKUP(GO64,MaKhuyenMai!$B$4:$L$18,3,FALSE)="x",VLOOKUP(GO64,MaKhuyenMai!$B$4:$L$18,11,FALSE)="x"),VLOOKUP(GO64,MaKhuyenMai!$B$4:$H$5001,7,FALSE)*GM64,0)))</f>
        <v>0</v>
      </c>
      <c r="GO64" s="20"/>
      <c r="GP64" s="68"/>
      <c r="GS64" s="1"/>
      <c r="GT64" s="1"/>
      <c r="GU64" s="2"/>
      <c r="GV64" s="2"/>
      <c r="GW64" s="3"/>
      <c r="GZ64" s="1"/>
      <c r="HA64" s="1"/>
      <c r="HB64" s="2"/>
      <c r="HC64" s="2"/>
      <c r="HD64" s="3"/>
      <c r="HG64" s="1"/>
      <c r="HH64" s="1"/>
      <c r="HI64" s="2"/>
      <c r="HJ64" s="2"/>
      <c r="HK64" s="3"/>
      <c r="HP64" s="2"/>
      <c r="HQ64" s="2"/>
      <c r="HR64" s="3"/>
      <c r="HW64" s="2"/>
      <c r="HX64" s="2"/>
      <c r="HY64" s="3"/>
      <c r="ID64" s="2"/>
      <c r="IE64" s="2"/>
      <c r="IF64" s="3"/>
      <c r="IK64" s="2"/>
      <c r="IL64" s="2"/>
      <c r="IM64" s="3"/>
      <c r="IR64" s="2"/>
      <c r="IS64" s="2"/>
      <c r="IT64" s="3"/>
    </row>
    <row r="65" spans="1:254">
      <c r="A65" s="16"/>
      <c r="B65" s="17">
        <v>59</v>
      </c>
      <c r="C65" s="18"/>
      <c r="D65" s="18"/>
      <c r="E65" s="18"/>
      <c r="F65" s="19">
        <f>IF(ISBLANK(C65),0,IF(ISERROR(VLOOKUP(C65,Menu!$A$3:$L$5000,10,FALSE)),0,IF(D65="M",VLOOKUP(C65,Menu!$A$3:$L$57,10,FALSE)*E65,VLOOKUP(C65,Menu!$A$3:$L$57,12,FALSE)*E65)))</f>
        <v>0</v>
      </c>
      <c r="G65" s="19">
        <f>-IF(ISBLANK(H65),0,IF(ISERROR(VLOOKUP(H65,MaKhuyenMai!$B$4:$H$5001,7,FALSE)),0,IF(AND(VLOOKUP(H65,MaKhuyenMai!$B$4:$K$5001,8,FALSE)&lt;=$F$24,VLOOKUP(H65,MaKhuyenMai!$B$4:$L$18,3,FALSE)="x",VLOOKUP(H65,MaKhuyenMai!$B$4:$L$18,11,FALSE)="x"),VLOOKUP(H65,MaKhuyenMai!$B$4:$H$5001,7,FALSE)*F65,0)))</f>
        <v>0</v>
      </c>
      <c r="H65" s="20"/>
      <c r="I65" s="70"/>
      <c r="J65" s="16"/>
      <c r="K65" s="17">
        <v>59</v>
      </c>
      <c r="L65" s="18"/>
      <c r="M65" s="18"/>
      <c r="N65" s="18"/>
      <c r="O65" s="19">
        <f>IF(ISBLANK(L65),0,IF(ISERROR(VLOOKUP(L65,Menu!$A$3:$L$5000,10,FALSE)),0,IF(M65="M",VLOOKUP(L65,Menu!$A$3:$L$57,10,FALSE)*N65,VLOOKUP(L65,Menu!$A$3:$L$57,12,FALSE)*N65)))</f>
        <v>0</v>
      </c>
      <c r="P65" s="19">
        <f>-IF(ISBLANK(Q65),0,IF(ISERROR(VLOOKUP(Q65,MaKhuyenMai!$B$4:$H$5001,7,FALSE)),0,IF(AND(VLOOKUP(Q65,MaKhuyenMai!$B$4:$K$5001,8,FALSE)&lt;=$F$24,VLOOKUP(Q65,MaKhuyenMai!$B$4:$L$18,3,FALSE)="x",VLOOKUP(Q65,MaKhuyenMai!$B$4:$L$18,11,FALSE)="x"),VLOOKUP(Q65,MaKhuyenMai!$B$4:$H$5001,7,FALSE)*O65,0)))</f>
        <v>0</v>
      </c>
      <c r="Q65" s="20"/>
      <c r="R65" s="68"/>
      <c r="S65" s="16"/>
      <c r="T65" s="16">
        <v>19</v>
      </c>
      <c r="U65" s="18"/>
      <c r="V65" s="18"/>
      <c r="W65" s="18"/>
      <c r="X65" s="19">
        <f>IF(ISBLANK(U65),0,IF(ISERROR(VLOOKUP(U65,Menu!$A$3:$L$5000,10,FALSE)),0,IF(V65="M",VLOOKUP(U65,Menu!$A$3:$L$57,10,FALSE)*W65,VLOOKUP(U65,Menu!$A$3:$L$57,12,FALSE)*W65)))</f>
        <v>0</v>
      </c>
      <c r="Y65" s="19">
        <f>-IF(ISBLANK(Z65),0,IF(ISERROR(VLOOKUP(Z65,MaKhuyenMai!$B$4:$H$5001,7,FALSE)),0,IF(AND(VLOOKUP(Z65,MaKhuyenMai!$B$4:$K$5001,8,FALSE)&lt;=$F$24,VLOOKUP(Z65,MaKhuyenMai!$B$4:$L$18,3,FALSE)="x",VLOOKUP(Z65,MaKhuyenMai!$B$4:$L$18,11,FALSE)="x"),VLOOKUP(Z65,MaKhuyenMai!$B$4:$H$5001,7,FALSE)*X65,0)))</f>
        <v>0</v>
      </c>
      <c r="Z65" s="20"/>
      <c r="AA65" s="68"/>
      <c r="AK65" s="16"/>
      <c r="AL65" s="17">
        <v>59</v>
      </c>
      <c r="AM65" s="18"/>
      <c r="AN65" s="18"/>
      <c r="AO65" s="18"/>
      <c r="AP65" s="19">
        <f>IF(ISBLANK(AM65),0,IF(ISERROR(VLOOKUP(AM65,Menu!$A$3:$L$5000,10,FALSE)),0,IF(AN65="M",VLOOKUP(AM65,Menu!$A$3:$L$57,10,FALSE)*AO65,VLOOKUP(AM65,Menu!$A$3:$L$57,12,FALSE)*AO65)))</f>
        <v>0</v>
      </c>
      <c r="AQ65" s="19">
        <f>-IF(ISBLANK(AR65),0,IF(ISERROR(VLOOKUP(AR65,MaKhuyenMai!$B$4:$H$5001,7,FALSE)),0,IF(AND(VLOOKUP(AR65,MaKhuyenMai!$B$4:$K$5001,8,FALSE)&lt;=$F$24,VLOOKUP(AR65,MaKhuyenMai!$B$4:$L$18,3,FALSE)="x",VLOOKUP(AR65,MaKhuyenMai!$B$4:$L$18,11,FALSE)="x"),VLOOKUP(AR65,MaKhuyenMai!$B$4:$H$5001,7,FALSE)*AP65,0)))</f>
        <v>0</v>
      </c>
      <c r="AR65" s="20"/>
      <c r="AS65" s="68"/>
      <c r="AT65" s="16"/>
      <c r="AU65" s="17">
        <v>59</v>
      </c>
      <c r="AV65" s="18"/>
      <c r="AW65" s="18"/>
      <c r="AX65" s="18"/>
      <c r="AY65" s="19">
        <f>IF(ISBLANK(AV65),0,IF(ISERROR(VLOOKUP(AV65,Menu!$A$3:$L$5000,10,FALSE)),0,IF(AW65="M",VLOOKUP(AV65,Menu!$A$3:$L$57,10,FALSE)*AX65,VLOOKUP(AV65,Menu!$A$3:$L$57,12,FALSE)*AX65)))</f>
        <v>0</v>
      </c>
      <c r="AZ65" s="19">
        <f>-IF(ISBLANK(BA65),0,IF(ISERROR(VLOOKUP(BA65,MaKhuyenMai!$B$4:$H$5001,7,FALSE)),0,IF(AND(VLOOKUP(BA65,MaKhuyenMai!$B$4:$K$5001,8,FALSE)&lt;=$F$24,VLOOKUP(BA65,MaKhuyenMai!$B$4:$L$18,3,FALSE)="x",VLOOKUP(BA65,MaKhuyenMai!$B$4:$L$18,11,FALSE)="x"),VLOOKUP(BA65,MaKhuyenMai!$B$4:$H$5001,7,FALSE)*AY65,0)))</f>
        <v>0</v>
      </c>
      <c r="BA65" s="20"/>
      <c r="BB65" s="68"/>
      <c r="BD65" s="17">
        <v>59</v>
      </c>
      <c r="BH65" s="19">
        <f>IF(ISBLANK(BE65),0,IF(ISERROR(VLOOKUP(BE65,Menu!$A$3:$L$5000,10,FALSE)),0,IF(BF65="M",VLOOKUP(BE65,Menu!$A$3:$L$57,10,FALSE)*BG65,VLOOKUP(BE65,Menu!$A$3:$L$57,12,FALSE)*BG65)))</f>
        <v>0</v>
      </c>
      <c r="BI65" s="19">
        <f>-IF(ISBLANK(BJ65),0,IF(ISERROR(VLOOKUP(BJ65,MaKhuyenMai!$B$4:$H$5001,7,FALSE)),0,IF(AND(VLOOKUP(BJ65,MaKhuyenMai!$B$4:$K$5001,8,FALSE)&lt;=$F$24,VLOOKUP(BJ65,MaKhuyenMai!$B$4:$L$18,3,FALSE)="x",VLOOKUP(BJ65,MaKhuyenMai!$B$4:$L$18,11,FALSE)="x"),VLOOKUP(BJ65,MaKhuyenMai!$B$4:$H$5001,7,FALSE)*BH65,0)))</f>
        <v>0</v>
      </c>
      <c r="BK65" s="71"/>
      <c r="DW65" s="16"/>
      <c r="DX65" s="17">
        <v>59</v>
      </c>
      <c r="DY65" s="18"/>
      <c r="DZ65" s="18"/>
      <c r="EA65" s="18"/>
      <c r="EB65" s="19">
        <f>IF(ISBLANK(DY65),0,IF(ISERROR(VLOOKUP(DY65,Menu!$A$3:$L$5000,10,FALSE)),0,IF(DZ65="M",VLOOKUP(DY65,Menu!$A$3:$L$57,10,FALSE)*EA65,VLOOKUP(DY65,Menu!$A$3:$L$57,12,FALSE)*EA65)))</f>
        <v>0</v>
      </c>
      <c r="EC65" s="19">
        <f>-IF(ISBLANK(ED65),0,IF(ISERROR(VLOOKUP(ED65,MaKhuyenMai!$B$4:$H$5001,7,FALSE)),0,IF(AND(VLOOKUP(ED65,MaKhuyenMai!$B$4:$K$5001,8,FALSE)&lt;=$F$24,VLOOKUP(ED65,MaKhuyenMai!$B$4:$L$18,3,FALSE)="x",VLOOKUP(ED65,MaKhuyenMai!$B$4:$L$18,11,FALSE)="x"),VLOOKUP(ED65,MaKhuyenMai!$B$4:$H$5001,7,FALSE)*EB65,0)))</f>
        <v>0</v>
      </c>
      <c r="ED65" s="20"/>
      <c r="EE65" s="68"/>
      <c r="EF65" s="16"/>
      <c r="EG65" s="17">
        <v>59</v>
      </c>
      <c r="EH65" s="18"/>
      <c r="EI65" s="18"/>
      <c r="EJ65" s="18"/>
      <c r="EK65" s="19">
        <f>IF(ISBLANK(EH65),0,IF(ISERROR(VLOOKUP(EH65,Menu!$A$3:$L$5000,10,FALSE)),0,IF(EI65="M",VLOOKUP(EH65,Menu!$A$3:$L$57,10,FALSE)*EJ65,VLOOKUP(EH65,Menu!$A$3:$L$57,12,FALSE)*EJ65)))</f>
        <v>0</v>
      </c>
      <c r="EL65" s="19">
        <f>-IF(ISBLANK(EM65),0,IF(ISERROR(VLOOKUP(EM65,MaKhuyenMai!$B$4:$H$5001,7,FALSE)),0,IF(AND(VLOOKUP(EM65,MaKhuyenMai!$B$4:$K$5001,8,FALSE)&lt;=$F$24,VLOOKUP(EM65,MaKhuyenMai!$B$4:$L$18,3,FALSE)="x",VLOOKUP(EM65,MaKhuyenMai!$B$4:$L$18,11,FALSE)="x"),VLOOKUP(EM65,MaKhuyenMai!$B$4:$H$5001,7,FALSE)*EK65,0)))</f>
        <v>0</v>
      </c>
      <c r="EM65" s="20"/>
      <c r="EN65" s="70"/>
      <c r="EO65" s="16"/>
      <c r="EP65" s="16">
        <v>19</v>
      </c>
      <c r="EQ65" s="18"/>
      <c r="ER65" s="18"/>
      <c r="ES65" s="18"/>
      <c r="ET65" s="19">
        <f>IF(ISBLANK(EQ65),0,IF(ISERROR(VLOOKUP(EQ65,Menu!$A$3:$L$5000,10,FALSE)),0,IF(ER65="M",VLOOKUP(EQ65,Menu!$A$3:$L$57,10,FALSE)*ES65,VLOOKUP(EQ65,Menu!$A$3:$L$57,12,FALSE)*ES65)))</f>
        <v>0</v>
      </c>
      <c r="EU65" s="19">
        <f>-IF(ISBLANK(EV65),0,IF(ISERROR(VLOOKUP(EV65,MaKhuyenMai!$B$4:$H$5001,7,FALSE)),0,IF(AND(VLOOKUP(EV65,MaKhuyenMai!$B$4:$K$5001,8,FALSE)&lt;=$F$24,VLOOKUP(EV65,MaKhuyenMai!$B$4:$L$18,3,FALSE)="x",VLOOKUP(EV65,MaKhuyenMai!$B$4:$L$18,11,FALSE)="x"),VLOOKUP(EV65,MaKhuyenMai!$B$4:$H$5001,7,FALSE)*ET65,0)))</f>
        <v>0</v>
      </c>
      <c r="EV65" s="20"/>
      <c r="EW65" s="68"/>
      <c r="EX65" s="16"/>
      <c r="EY65" s="16">
        <v>19</v>
      </c>
      <c r="EZ65" s="18"/>
      <c r="FA65" s="18"/>
      <c r="FB65" s="18"/>
      <c r="FC65" s="19">
        <f>IF(ISBLANK(EZ65),0,IF(ISERROR(VLOOKUP(EZ65,Menu!$A$3:$L$5000,10,FALSE)),0,IF(FA65="M",VLOOKUP(EZ65,Menu!$A$3:$L$57,10,FALSE)*FB65,VLOOKUP(EZ65,Menu!$A$3:$L$57,12,FALSE)*FB65)))</f>
        <v>0</v>
      </c>
      <c r="FD65" s="19">
        <f>-IF(ISBLANK(FE65),0,IF(ISERROR(VLOOKUP(FE65,MaKhuyenMai!$B$4:$H$5001,7,FALSE)),0,IF(AND(VLOOKUP(FE65,MaKhuyenMai!$B$4:$K$5001,8,FALSE)&lt;=$F$24,VLOOKUP(FE65,MaKhuyenMai!$B$4:$L$18,3,FALSE)="x",VLOOKUP(FE65,MaKhuyenMai!$B$4:$L$18,11,FALSE)="x"),VLOOKUP(FE65,MaKhuyenMai!$B$4:$H$5001,7,FALSE)*FC65,0)))</f>
        <v>0</v>
      </c>
      <c r="FE65" s="20"/>
      <c r="FF65" s="68"/>
      <c r="FG65" s="3"/>
      <c r="FJ65" s="1"/>
      <c r="FK65" s="1"/>
      <c r="FL65" s="2"/>
      <c r="FM65" s="2"/>
      <c r="FN65" s="3"/>
      <c r="FQ65" s="1"/>
      <c r="FR65" s="1"/>
      <c r="FS65" s="2"/>
      <c r="FT65" s="2"/>
      <c r="FU65" s="3"/>
      <c r="FX65" s="1"/>
      <c r="FY65" s="1"/>
      <c r="FZ65" s="2"/>
      <c r="GA65" s="2"/>
      <c r="GB65" s="3"/>
      <c r="GE65" s="1"/>
      <c r="GF65" s="1"/>
      <c r="GG65" s="2"/>
      <c r="GH65" s="2"/>
      <c r="GI65" s="17">
        <v>59</v>
      </c>
      <c r="GJ65" s="18"/>
      <c r="GK65" s="18"/>
      <c r="GL65" s="18"/>
      <c r="GM65" s="19">
        <f>IF(ISBLANK(GJ65),0,IF(ISERROR(VLOOKUP(GJ65,Menu!$A$3:$L$5000,10,FALSE)),0,IF(GK65="M",VLOOKUP(GJ65,Menu!$A$3:$L$57,10,FALSE)*GL65,VLOOKUP(GJ65,Menu!$A$3:$L$57,12,FALSE)*GL65)))</f>
        <v>0</v>
      </c>
      <c r="GN65" s="19">
        <f>-IF(ISBLANK(GO65),0,IF(ISERROR(VLOOKUP(GO65,MaKhuyenMai!$B$4:$H$5001,7,FALSE)),0,IF(AND(VLOOKUP(GO65,MaKhuyenMai!$B$4:$K$5001,8,FALSE)&lt;=$F$24,VLOOKUP(GO65,MaKhuyenMai!$B$4:$L$18,3,FALSE)="x",VLOOKUP(GO65,MaKhuyenMai!$B$4:$L$18,11,FALSE)="x"),VLOOKUP(GO65,MaKhuyenMai!$B$4:$H$5001,7,FALSE)*GM65,0)))</f>
        <v>0</v>
      </c>
      <c r="GO65" s="20"/>
      <c r="GP65" s="68"/>
      <c r="GS65" s="1"/>
      <c r="GT65" s="1"/>
      <c r="GU65" s="2"/>
      <c r="GV65" s="2"/>
      <c r="GW65" s="3"/>
      <c r="GZ65" s="1"/>
      <c r="HA65" s="1"/>
      <c r="HB65" s="2"/>
      <c r="HC65" s="2"/>
      <c r="HD65" s="3"/>
      <c r="HG65" s="1"/>
      <c r="HH65" s="1"/>
      <c r="HI65" s="2"/>
      <c r="HJ65" s="2"/>
      <c r="HK65" s="3"/>
      <c r="HP65" s="2"/>
      <c r="HQ65" s="2"/>
      <c r="HR65" s="3"/>
      <c r="HW65" s="2"/>
      <c r="HX65" s="2"/>
      <c r="HY65" s="3"/>
      <c r="ID65" s="2"/>
      <c r="IE65" s="2"/>
      <c r="IF65" s="3"/>
      <c r="IK65" s="2"/>
      <c r="IL65" s="2"/>
      <c r="IM65" s="3"/>
      <c r="IR65" s="2"/>
      <c r="IS65" s="2"/>
      <c r="IT65" s="3"/>
    </row>
    <row r="66" spans="1:254">
      <c r="A66" s="16"/>
      <c r="B66" s="17">
        <v>60</v>
      </c>
      <c r="C66" s="18"/>
      <c r="D66" s="18"/>
      <c r="E66" s="18"/>
      <c r="F66" s="19">
        <f>IF(ISBLANK(C66),0,IF(ISERROR(VLOOKUP(C66,Menu!$A$3:$L$5000,10,FALSE)),0,IF(D66="M",VLOOKUP(C66,Menu!$A$3:$L$57,10,FALSE)*E66,VLOOKUP(C66,Menu!$A$3:$L$57,12,FALSE)*E66)))</f>
        <v>0</v>
      </c>
      <c r="G66" s="19">
        <f>-IF(ISBLANK(H66),0,IF(ISERROR(VLOOKUP(H66,MaKhuyenMai!$B$4:$H$5001,7,FALSE)),0,IF(AND(VLOOKUP(H66,MaKhuyenMai!$B$4:$K$5001,8,FALSE)&lt;=$F$24,VLOOKUP(H66,MaKhuyenMai!$B$4:$L$18,3,FALSE)="x",VLOOKUP(H66,MaKhuyenMai!$B$4:$L$18,11,FALSE)="x"),VLOOKUP(H66,MaKhuyenMai!$B$4:$H$5001,7,FALSE)*F66,0)))</f>
        <v>0</v>
      </c>
      <c r="H66" s="20"/>
      <c r="I66" s="70"/>
      <c r="J66" s="16"/>
      <c r="K66" s="17">
        <v>60</v>
      </c>
      <c r="L66" s="18"/>
      <c r="M66" s="18"/>
      <c r="N66" s="18"/>
      <c r="O66" s="19">
        <f>IF(ISBLANK(L66),0,IF(ISERROR(VLOOKUP(L66,Menu!$A$3:$L$5000,10,FALSE)),0,IF(M66="M",VLOOKUP(L66,Menu!$A$3:$L$57,10,FALSE)*N66,VLOOKUP(L66,Menu!$A$3:$L$57,12,FALSE)*N66)))</f>
        <v>0</v>
      </c>
      <c r="P66" s="19">
        <f>-IF(ISBLANK(Q66),0,IF(ISERROR(VLOOKUP(Q66,MaKhuyenMai!$B$4:$H$5001,7,FALSE)),0,IF(AND(VLOOKUP(Q66,MaKhuyenMai!$B$4:$K$5001,8,FALSE)&lt;=$F$24,VLOOKUP(Q66,MaKhuyenMai!$B$4:$L$18,3,FALSE)="x",VLOOKUP(Q66,MaKhuyenMai!$B$4:$L$18,11,FALSE)="x"),VLOOKUP(Q66,MaKhuyenMai!$B$4:$H$5001,7,FALSE)*O66,0)))</f>
        <v>0</v>
      </c>
      <c r="Q66" s="20"/>
      <c r="R66" s="68"/>
      <c r="S66" s="16"/>
      <c r="T66" s="16">
        <v>20</v>
      </c>
      <c r="U66" s="18"/>
      <c r="V66" s="18"/>
      <c r="W66" s="18"/>
      <c r="X66" s="19">
        <f>IF(ISBLANK(U66),0,IF(ISERROR(VLOOKUP(U66,Menu!$A$3:$L$5000,10,FALSE)),0,IF(V66="M",VLOOKUP(U66,Menu!$A$3:$L$57,10,FALSE)*W66,VLOOKUP(U66,Menu!$A$3:$L$57,12,FALSE)*W66)))</f>
        <v>0</v>
      </c>
      <c r="Y66" s="19">
        <f>-IF(ISBLANK(Z66),0,IF(ISERROR(VLOOKUP(Z66,MaKhuyenMai!$B$4:$H$5001,7,FALSE)),0,IF(AND(VLOOKUP(Z66,MaKhuyenMai!$B$4:$K$5001,8,FALSE)&lt;=$F$24,VLOOKUP(Z66,MaKhuyenMai!$B$4:$L$18,3,FALSE)="x",VLOOKUP(Z66,MaKhuyenMai!$B$4:$L$18,11,FALSE)="x"),VLOOKUP(Z66,MaKhuyenMai!$B$4:$H$5001,7,FALSE)*X66,0)))</f>
        <v>0</v>
      </c>
      <c r="Z66" s="20"/>
      <c r="AA66" s="68"/>
      <c r="AK66" s="16"/>
      <c r="AL66" s="17">
        <v>60</v>
      </c>
      <c r="AM66" s="18"/>
      <c r="AN66" s="18"/>
      <c r="AO66" s="18"/>
      <c r="AP66" s="19">
        <f>IF(ISBLANK(AM66),0,IF(ISERROR(VLOOKUP(AM66,Menu!$A$3:$L$5000,10,FALSE)),0,IF(AN66="M",VLOOKUP(AM66,Menu!$A$3:$L$57,10,FALSE)*AO66,VLOOKUP(AM66,Menu!$A$3:$L$57,12,FALSE)*AO66)))</f>
        <v>0</v>
      </c>
      <c r="AQ66" s="19">
        <f>-IF(ISBLANK(AR66),0,IF(ISERROR(VLOOKUP(AR66,MaKhuyenMai!$B$4:$H$5001,7,FALSE)),0,IF(AND(VLOOKUP(AR66,MaKhuyenMai!$B$4:$K$5001,8,FALSE)&lt;=$F$24,VLOOKUP(AR66,MaKhuyenMai!$B$4:$L$18,3,FALSE)="x",VLOOKUP(AR66,MaKhuyenMai!$B$4:$L$18,11,FALSE)="x"),VLOOKUP(AR66,MaKhuyenMai!$B$4:$H$5001,7,FALSE)*AP66,0)))</f>
        <v>0</v>
      </c>
      <c r="AR66" s="20"/>
      <c r="AS66" s="68"/>
      <c r="AT66" s="16"/>
      <c r="AU66" s="17">
        <v>60</v>
      </c>
      <c r="AV66" s="18"/>
      <c r="AW66" s="18"/>
      <c r="AX66" s="18"/>
      <c r="AY66" s="19">
        <f>IF(ISBLANK(AV66),0,IF(ISERROR(VLOOKUP(AV66,Menu!$A$3:$L$5000,10,FALSE)),0,IF(AW66="M",VLOOKUP(AV66,Menu!$A$3:$L$57,10,FALSE)*AX66,VLOOKUP(AV66,Menu!$A$3:$L$57,12,FALSE)*AX66)))</f>
        <v>0</v>
      </c>
      <c r="AZ66" s="19">
        <f>-IF(ISBLANK(BA66),0,IF(ISERROR(VLOOKUP(BA66,MaKhuyenMai!$B$4:$H$5001,7,FALSE)),0,IF(AND(VLOOKUP(BA66,MaKhuyenMai!$B$4:$K$5001,8,FALSE)&lt;=$F$24,VLOOKUP(BA66,MaKhuyenMai!$B$4:$L$18,3,FALSE)="x",VLOOKUP(BA66,MaKhuyenMai!$B$4:$L$18,11,FALSE)="x"),VLOOKUP(BA66,MaKhuyenMai!$B$4:$H$5001,7,FALSE)*AY66,0)))</f>
        <v>0</v>
      </c>
      <c r="BA66" s="20"/>
      <c r="BB66" s="68"/>
      <c r="BD66" s="17">
        <v>60</v>
      </c>
      <c r="BH66" s="19">
        <f>IF(ISBLANK(BE66),0,IF(ISERROR(VLOOKUP(BE66,Menu!$A$3:$L$5000,10,FALSE)),0,IF(BF66="M",VLOOKUP(BE66,Menu!$A$3:$L$57,10,FALSE)*BG66,VLOOKUP(BE66,Menu!$A$3:$L$57,12,FALSE)*BG66)))</f>
        <v>0</v>
      </c>
      <c r="BI66" s="19">
        <f>-IF(ISBLANK(BJ66),0,IF(ISERROR(VLOOKUP(BJ66,MaKhuyenMai!$B$4:$H$5001,7,FALSE)),0,IF(AND(VLOOKUP(BJ66,MaKhuyenMai!$B$4:$K$5001,8,FALSE)&lt;=$F$24,VLOOKUP(BJ66,MaKhuyenMai!$B$4:$L$18,3,FALSE)="x",VLOOKUP(BJ66,MaKhuyenMai!$B$4:$L$18,11,FALSE)="x"),VLOOKUP(BJ66,MaKhuyenMai!$B$4:$H$5001,7,FALSE)*BH66,0)))</f>
        <v>0</v>
      </c>
      <c r="BK66" s="71"/>
      <c r="DW66" s="16"/>
      <c r="DX66" s="17">
        <v>60</v>
      </c>
      <c r="DY66" s="18"/>
      <c r="DZ66" s="18"/>
      <c r="EA66" s="18"/>
      <c r="EB66" s="19">
        <f>IF(ISBLANK(DY66),0,IF(ISERROR(VLOOKUP(DY66,Menu!$A$3:$L$5000,10,FALSE)),0,IF(DZ66="M",VLOOKUP(DY66,Menu!$A$3:$L$57,10,FALSE)*EA66,VLOOKUP(DY66,Menu!$A$3:$L$57,12,FALSE)*EA66)))</f>
        <v>0</v>
      </c>
      <c r="EC66" s="19">
        <f>-IF(ISBLANK(ED66),0,IF(ISERROR(VLOOKUP(ED66,MaKhuyenMai!$B$4:$H$5001,7,FALSE)),0,IF(AND(VLOOKUP(ED66,MaKhuyenMai!$B$4:$K$5001,8,FALSE)&lt;=$F$24,VLOOKUP(ED66,MaKhuyenMai!$B$4:$L$18,3,FALSE)="x",VLOOKUP(ED66,MaKhuyenMai!$B$4:$L$18,11,FALSE)="x"),VLOOKUP(ED66,MaKhuyenMai!$B$4:$H$5001,7,FALSE)*EB66,0)))</f>
        <v>0</v>
      </c>
      <c r="ED66" s="20"/>
      <c r="EE66" s="68"/>
      <c r="EF66" s="16"/>
      <c r="EG66" s="17">
        <v>60</v>
      </c>
      <c r="EH66" s="18"/>
      <c r="EI66" s="18"/>
      <c r="EJ66" s="18"/>
      <c r="EK66" s="19">
        <f>IF(ISBLANK(EH66),0,IF(ISERROR(VLOOKUP(EH66,Menu!$A$3:$L$5000,10,FALSE)),0,IF(EI66="M",VLOOKUP(EH66,Menu!$A$3:$L$57,10,FALSE)*EJ66,VLOOKUP(EH66,Menu!$A$3:$L$57,12,FALSE)*EJ66)))</f>
        <v>0</v>
      </c>
      <c r="EL66" s="19">
        <f>-IF(ISBLANK(EM66),0,IF(ISERROR(VLOOKUP(EM66,MaKhuyenMai!$B$4:$H$5001,7,FALSE)),0,IF(AND(VLOOKUP(EM66,MaKhuyenMai!$B$4:$K$5001,8,FALSE)&lt;=$F$24,VLOOKUP(EM66,MaKhuyenMai!$B$4:$L$18,3,FALSE)="x",VLOOKUP(EM66,MaKhuyenMai!$B$4:$L$18,11,FALSE)="x"),VLOOKUP(EM66,MaKhuyenMai!$B$4:$H$5001,7,FALSE)*EK66,0)))</f>
        <v>0</v>
      </c>
      <c r="EM66" s="20"/>
      <c r="EN66" s="70"/>
      <c r="EO66" s="16"/>
      <c r="EP66" s="16">
        <v>20</v>
      </c>
      <c r="EQ66" s="18"/>
      <c r="ER66" s="18"/>
      <c r="ES66" s="18"/>
      <c r="ET66" s="19">
        <f>IF(ISBLANK(EQ66),0,IF(ISERROR(VLOOKUP(EQ66,Menu!$A$3:$L$5000,10,FALSE)),0,IF(ER66="M",VLOOKUP(EQ66,Menu!$A$3:$L$57,10,FALSE)*ES66,VLOOKUP(EQ66,Menu!$A$3:$L$57,12,FALSE)*ES66)))</f>
        <v>0</v>
      </c>
      <c r="EU66" s="19">
        <f>-IF(ISBLANK(EV66),0,IF(ISERROR(VLOOKUP(EV66,MaKhuyenMai!$B$4:$H$5001,7,FALSE)),0,IF(AND(VLOOKUP(EV66,MaKhuyenMai!$B$4:$K$5001,8,FALSE)&lt;=$F$24,VLOOKUP(EV66,MaKhuyenMai!$B$4:$L$18,3,FALSE)="x",VLOOKUP(EV66,MaKhuyenMai!$B$4:$L$18,11,FALSE)="x"),VLOOKUP(EV66,MaKhuyenMai!$B$4:$H$5001,7,FALSE)*ET66,0)))</f>
        <v>0</v>
      </c>
      <c r="EV66" s="20"/>
      <c r="EW66" s="68"/>
      <c r="EX66" s="16"/>
      <c r="EY66" s="16">
        <v>20</v>
      </c>
      <c r="EZ66" s="18"/>
      <c r="FA66" s="18"/>
      <c r="FB66" s="18"/>
      <c r="FC66" s="19">
        <f>IF(ISBLANK(EZ66),0,IF(ISERROR(VLOOKUP(EZ66,Menu!$A$3:$L$5000,10,FALSE)),0,IF(FA66="M",VLOOKUP(EZ66,Menu!$A$3:$L$57,10,FALSE)*FB66,VLOOKUP(EZ66,Menu!$A$3:$L$57,12,FALSE)*FB66)))</f>
        <v>0</v>
      </c>
      <c r="FD66" s="19">
        <f>-IF(ISBLANK(FE66),0,IF(ISERROR(VLOOKUP(FE66,MaKhuyenMai!$B$4:$H$5001,7,FALSE)),0,IF(AND(VLOOKUP(FE66,MaKhuyenMai!$B$4:$K$5001,8,FALSE)&lt;=$F$24,VLOOKUP(FE66,MaKhuyenMai!$B$4:$L$18,3,FALSE)="x",VLOOKUP(FE66,MaKhuyenMai!$B$4:$L$18,11,FALSE)="x"),VLOOKUP(FE66,MaKhuyenMai!$B$4:$H$5001,7,FALSE)*FC66,0)))</f>
        <v>0</v>
      </c>
      <c r="FE66" s="20"/>
      <c r="FF66" s="68"/>
      <c r="FG66" s="3"/>
      <c r="FJ66" s="1"/>
      <c r="FK66" s="1"/>
      <c r="FL66" s="2"/>
      <c r="FM66" s="2"/>
      <c r="FN66" s="3"/>
      <c r="FQ66" s="1"/>
      <c r="FR66" s="1"/>
      <c r="FS66" s="2"/>
      <c r="FT66" s="2"/>
      <c r="FU66" s="3"/>
      <c r="FX66" s="1"/>
      <c r="FY66" s="1"/>
      <c r="FZ66" s="2"/>
      <c r="GA66" s="2"/>
      <c r="GB66" s="3"/>
      <c r="GE66" s="1"/>
      <c r="GF66" s="1"/>
      <c r="GG66" s="2"/>
      <c r="GH66" s="2"/>
      <c r="GI66" s="17">
        <v>60</v>
      </c>
      <c r="GJ66" s="18"/>
      <c r="GK66" s="18"/>
      <c r="GL66" s="18"/>
      <c r="GM66" s="19">
        <f>IF(ISBLANK(GJ66),0,IF(ISERROR(VLOOKUP(GJ66,Menu!$A$3:$L$5000,10,FALSE)),0,IF(GK66="M",VLOOKUP(GJ66,Menu!$A$3:$L$57,10,FALSE)*GL66,VLOOKUP(GJ66,Menu!$A$3:$L$57,12,FALSE)*GL66)))</f>
        <v>0</v>
      </c>
      <c r="GN66" s="19">
        <f>-IF(ISBLANK(GO66),0,IF(ISERROR(VLOOKUP(GO66,MaKhuyenMai!$B$4:$H$5001,7,FALSE)),0,IF(AND(VLOOKUP(GO66,MaKhuyenMai!$B$4:$K$5001,8,FALSE)&lt;=$F$24,VLOOKUP(GO66,MaKhuyenMai!$B$4:$L$18,3,FALSE)="x",VLOOKUP(GO66,MaKhuyenMai!$B$4:$L$18,11,FALSE)="x"),VLOOKUP(GO66,MaKhuyenMai!$B$4:$H$5001,7,FALSE)*GM66,0)))</f>
        <v>0</v>
      </c>
      <c r="GO66" s="20"/>
      <c r="GP66" s="68"/>
      <c r="GS66" s="1"/>
      <c r="GT66" s="1"/>
      <c r="GU66" s="2"/>
      <c r="GV66" s="2"/>
      <c r="GW66" s="3"/>
      <c r="GZ66" s="1"/>
      <c r="HA66" s="1"/>
      <c r="HB66" s="2"/>
      <c r="HC66" s="2"/>
      <c r="HD66" s="3"/>
      <c r="HG66" s="1"/>
      <c r="HH66" s="1"/>
      <c r="HI66" s="2"/>
      <c r="HJ66" s="2"/>
      <c r="HK66" s="3"/>
      <c r="HP66" s="2"/>
      <c r="HQ66" s="2"/>
      <c r="HR66" s="3"/>
      <c r="HW66" s="2"/>
      <c r="HX66" s="2"/>
      <c r="HY66" s="3"/>
      <c r="ID66" s="2"/>
      <c r="IE66" s="2"/>
      <c r="IF66" s="3"/>
      <c r="IK66" s="2"/>
      <c r="IL66" s="2"/>
      <c r="IM66" s="3"/>
      <c r="IR66" s="2"/>
      <c r="IS66" s="2"/>
      <c r="IT66" s="3"/>
    </row>
    <row r="67" spans="1:254">
      <c r="A67" s="16"/>
      <c r="B67" s="16"/>
      <c r="C67" s="23" t="s">
        <v>203</v>
      </c>
      <c r="D67" s="69" t="s">
        <v>15</v>
      </c>
      <c r="E67" s="69"/>
      <c r="F67" s="69"/>
      <c r="G67" s="69"/>
      <c r="H67" s="24" t="s">
        <v>204</v>
      </c>
      <c r="I67" s="28">
        <f>-IF(ISBLANK(D67),0,IF(ISERROR(VLOOKUP(D67,MaKhuyenMai!$B$4:$H$5001,7,FALSE)),0,IF(AND(VLOOKUP(D67,MaKhuyenMai!$B$4:$K$5001,8,FALSE)&lt;=H68,VLOOKUP(D67,MaKhuyenMai!$B$4:$L$18,3,FALSE)="x",VLOOKUP(D67,MaKhuyenMai!$B$4:$L$18,10,FALSE)&gt;=(VLOOKUP(D67,MaKhuyenMai!$B$4:$L$18,7,FALSE)*H68)),VLOOKUP(D67,MaKhuyenMai!$B$4:$L$18,7,FALSE)*H68,VLOOKUP(D67,MaKhuyenMai!$B$4:$L$18,10,FALSE))))</f>
        <v>-50000</v>
      </c>
      <c r="J67" s="16"/>
      <c r="K67" s="16"/>
      <c r="L67" s="23" t="s">
        <v>203</v>
      </c>
      <c r="M67" s="69" t="s">
        <v>15</v>
      </c>
      <c r="N67" s="69"/>
      <c r="O67" s="69"/>
      <c r="P67" s="69"/>
      <c r="Q67" s="24" t="s">
        <v>204</v>
      </c>
      <c r="R67" s="28">
        <f>-IF(ISBLANK(M67),0,IF(ISERROR(VLOOKUP(M67,MaKhuyenMai!$B$4:$H$5001,7,FALSE)),0,IF(AND(VLOOKUP(M67,MaKhuyenMai!$B$4:$K$5001,8,FALSE)&lt;=Q68,VLOOKUP(M67,MaKhuyenMai!$B$4:$L$18,3,FALSE)="x",VLOOKUP(M67,MaKhuyenMai!$B$4:$L$18,10,FALSE)&gt;=(VLOOKUP(M67,MaKhuyenMai!$B$4:$L$18,7,FALSE)*Q68)),VLOOKUP(M67,MaKhuyenMai!$B$4:$L$18,7,FALSE)*Q68,VLOOKUP(M67,MaKhuyenMai!$B$4:$L$18,10,FALSE))))</f>
        <v>-50000</v>
      </c>
      <c r="S67" s="16"/>
      <c r="T67" s="16"/>
      <c r="U67" s="23" t="s">
        <v>203</v>
      </c>
      <c r="V67" s="69" t="s">
        <v>15</v>
      </c>
      <c r="W67" s="69"/>
      <c r="X67" s="69"/>
      <c r="Y67" s="69"/>
      <c r="Z67" s="24" t="s">
        <v>204</v>
      </c>
      <c r="AA67" s="28">
        <f>-IF(ISBLANK(V67),0,IF(ISERROR(VLOOKUP(V67,MaKhuyenMai!$B$4:$H$5001,7,FALSE)),0,IF(AND(VLOOKUP(V67,MaKhuyenMai!$B$4:$K$5001,8,FALSE)&lt;=Z68,VLOOKUP(V67,MaKhuyenMai!$B$4:$L$18,3,FALSE)="x",VLOOKUP(V67,MaKhuyenMai!$B$4:$L$18,10,FALSE)&gt;=(VLOOKUP(V67,MaKhuyenMai!$B$4:$L$18,7,FALSE)*Z68)),VLOOKUP(V67,MaKhuyenMai!$B$4:$L$18,7,FALSE)*Z68,VLOOKUP(V67,MaKhuyenMai!$B$4:$L$18,10,FALSE))))</f>
        <v>-50000</v>
      </c>
      <c r="AK67" s="16"/>
      <c r="AL67" s="16"/>
      <c r="AM67" s="23" t="s">
        <v>203</v>
      </c>
      <c r="AN67" s="69" t="s">
        <v>15</v>
      </c>
      <c r="AO67" s="69"/>
      <c r="AP67" s="69"/>
      <c r="AQ67" s="69"/>
      <c r="AR67" s="24" t="s">
        <v>204</v>
      </c>
      <c r="AS67" s="28">
        <f>-IF(ISBLANK(AN67),0,IF(ISERROR(VLOOKUP(AN67,MaKhuyenMai!$B$4:$H$5001,7,FALSE)),0,IF(AND(VLOOKUP(AN67,MaKhuyenMai!$B$4:$K$5001,8,FALSE)&lt;=AR68,VLOOKUP(AN67,MaKhuyenMai!$B$4:$L$18,3,FALSE)="x",VLOOKUP(AN67,MaKhuyenMai!$B$4:$L$18,10,FALSE)&gt;=(VLOOKUP(AN67,MaKhuyenMai!$B$4:$L$18,7,FALSE)*AR68)),VLOOKUP(AN67,MaKhuyenMai!$B$4:$L$18,7,FALSE)*AR68,VLOOKUP(AN67,MaKhuyenMai!$B$4:$L$18,10,FALSE))))</f>
        <v>-50000</v>
      </c>
      <c r="AT67" s="16"/>
      <c r="AU67" s="16"/>
      <c r="AV67" s="23" t="s">
        <v>203</v>
      </c>
      <c r="AW67" s="69" t="s">
        <v>15</v>
      </c>
      <c r="AX67" s="69"/>
      <c r="AY67" s="69"/>
      <c r="AZ67" s="69"/>
      <c r="BA67" s="24" t="s">
        <v>204</v>
      </c>
      <c r="BB67" s="28">
        <f>-IF(ISBLANK(AW67),0,IF(ISERROR(VLOOKUP(AW67,MaKhuyenMai!$B$4:$H$5001,7,FALSE)),0,IF(AND(VLOOKUP(AW67,MaKhuyenMai!$B$4:$K$5001,8,FALSE)&lt;=BA68,VLOOKUP(AW67,MaKhuyenMai!$B$4:$L$18,3,FALSE)="x",VLOOKUP(AW67,MaKhuyenMai!$B$4:$L$18,10,FALSE)&gt;=(VLOOKUP(AW67,MaKhuyenMai!$B$4:$L$18,7,FALSE)*BA68)),VLOOKUP(AW67,MaKhuyenMai!$B$4:$L$18,7,FALSE)*BA68,VLOOKUP(AW67,MaKhuyenMai!$B$4:$L$18,10,FALSE))))</f>
        <v>-50000</v>
      </c>
      <c r="BE67" s="23" t="s">
        <v>203</v>
      </c>
      <c r="BF67" s="69" t="s">
        <v>15</v>
      </c>
      <c r="BG67" s="69"/>
      <c r="BH67" s="69"/>
      <c r="BI67" s="69"/>
      <c r="BJ67" s="24" t="s">
        <v>204</v>
      </c>
      <c r="BK67" s="28">
        <f>-IF(ISBLANK(BF67),0,IF(ISERROR(VLOOKUP(BF67,MaKhuyenMai!$B$4:$H$5001,7,FALSE)),0,IF(AND(VLOOKUP(BF67,MaKhuyenMai!$B$4:$K$5001,8,FALSE)&lt;=BJ68,VLOOKUP(BF67,MaKhuyenMai!$B$4:$L$18,3,FALSE)="x",VLOOKUP(BF67,MaKhuyenMai!$B$4:$L$18,10,FALSE)&gt;=(VLOOKUP(BF67,MaKhuyenMai!$B$4:$L$18,7,FALSE)*BJ68)),VLOOKUP(BF67,MaKhuyenMai!$B$4:$L$18,7,FALSE)*BJ68,VLOOKUP(BF67,MaKhuyenMai!$B$4:$L$18,10,FALSE))))</f>
        <v>-50000</v>
      </c>
      <c r="DW67" s="16"/>
      <c r="DX67" s="16"/>
      <c r="DY67" s="23" t="s">
        <v>203</v>
      </c>
      <c r="DZ67" s="69" t="s">
        <v>15</v>
      </c>
      <c r="EA67" s="69"/>
      <c r="EB67" s="69"/>
      <c r="EC67" s="69"/>
      <c r="ED67" s="24" t="s">
        <v>204</v>
      </c>
      <c r="EE67" s="28">
        <f>-IF(ISBLANK(DZ67),0,IF(ISERROR(VLOOKUP(DZ67,MaKhuyenMai!$B$4:$H$5001,7,FALSE)),0,IF(AND(VLOOKUP(DZ67,MaKhuyenMai!$B$4:$K$5001,8,FALSE)&lt;=ED68,VLOOKUP(DZ67,MaKhuyenMai!$B$4:$L$18,3,FALSE)="x",VLOOKUP(DZ67,MaKhuyenMai!$B$4:$L$18,10,FALSE)&gt;=(VLOOKUP(DZ67,MaKhuyenMai!$B$4:$L$18,7,FALSE)*ED68)),VLOOKUP(DZ67,MaKhuyenMai!$B$4:$L$18,7,FALSE)*ED68,VLOOKUP(DZ67,MaKhuyenMai!$B$4:$L$18,10,FALSE))))</f>
        <v>-50000</v>
      </c>
      <c r="EF67" s="16"/>
      <c r="EG67" s="16"/>
      <c r="EH67" s="23" t="s">
        <v>203</v>
      </c>
      <c r="EI67" s="69" t="s">
        <v>15</v>
      </c>
      <c r="EJ67" s="69"/>
      <c r="EK67" s="69"/>
      <c r="EL67" s="69"/>
      <c r="EM67" s="24" t="s">
        <v>204</v>
      </c>
      <c r="EN67" s="28">
        <f>-IF(ISBLANK(EI67),0,IF(ISERROR(VLOOKUP(EI67,MaKhuyenMai!$B$4:$H$5001,7,FALSE)),0,IF(AND(VLOOKUP(EI67,MaKhuyenMai!$B$4:$K$5001,8,FALSE)&lt;=EM68,VLOOKUP(EI67,MaKhuyenMai!$B$4:$L$18,3,FALSE)="x",VLOOKUP(EI67,MaKhuyenMai!$B$4:$L$18,10,FALSE)&gt;=(VLOOKUP(EI67,MaKhuyenMai!$B$4:$L$18,7,FALSE)*EM68)),VLOOKUP(EI67,MaKhuyenMai!$B$4:$L$18,7,FALSE)*EM68,VLOOKUP(EI67,MaKhuyenMai!$B$4:$L$18,10,FALSE))))</f>
        <v>-50000</v>
      </c>
      <c r="EO67" s="16"/>
      <c r="EP67" s="16"/>
      <c r="EQ67" s="23" t="s">
        <v>203</v>
      </c>
      <c r="ER67" s="69" t="s">
        <v>15</v>
      </c>
      <c r="ES67" s="69"/>
      <c r="ET67" s="69"/>
      <c r="EU67" s="69"/>
      <c r="EV67" s="24" t="s">
        <v>204</v>
      </c>
      <c r="EW67" s="28">
        <f>-IF(ISBLANK(ER67),0,IF(ISERROR(VLOOKUP(ER67,MaKhuyenMai!$B$4:$H$5001,7,FALSE)),0,IF(AND(VLOOKUP(ER67,MaKhuyenMai!$B$4:$K$5001,8,FALSE)&lt;=EV68,VLOOKUP(ER67,MaKhuyenMai!$B$4:$L$18,3,FALSE)="x",VLOOKUP(ER67,MaKhuyenMai!$B$4:$L$18,10,FALSE)&gt;=(VLOOKUP(ER67,MaKhuyenMai!$B$4:$L$18,7,FALSE)*EV68)),VLOOKUP(ER67,MaKhuyenMai!$B$4:$L$18,7,FALSE)*EV68,VLOOKUP(ER67,MaKhuyenMai!$B$4:$L$18,10,FALSE))))</f>
        <v>-50000</v>
      </c>
      <c r="EX67" s="16"/>
      <c r="EY67" s="16"/>
      <c r="EZ67" s="23" t="s">
        <v>203</v>
      </c>
      <c r="FA67" s="69" t="s">
        <v>15</v>
      </c>
      <c r="FB67" s="69"/>
      <c r="FC67" s="69"/>
      <c r="FD67" s="69"/>
      <c r="FE67" s="24" t="s">
        <v>204</v>
      </c>
      <c r="FF67" s="28">
        <f>-IF(ISBLANK(FA67),0,IF(ISERROR(VLOOKUP(FA67,MaKhuyenMai!$B$4:$H$5001,7,FALSE)),0,IF(AND(VLOOKUP(FA67,MaKhuyenMai!$B$4:$K$5001,8,FALSE)&lt;=FE68,VLOOKUP(FA67,MaKhuyenMai!$B$4:$L$18,3,FALSE)="x",VLOOKUP(FA67,MaKhuyenMai!$B$4:$L$18,10,FALSE)&gt;=(VLOOKUP(FA67,MaKhuyenMai!$B$4:$L$18,7,FALSE)*FE68)),VLOOKUP(FA67,MaKhuyenMai!$B$4:$L$18,7,FALSE)*FE68,VLOOKUP(FA67,MaKhuyenMai!$B$4:$L$18,10,FALSE))))</f>
        <v>-50000</v>
      </c>
      <c r="FG67" s="3"/>
      <c r="FJ67" s="1"/>
      <c r="FK67" s="1"/>
      <c r="FL67" s="2"/>
      <c r="FM67" s="2"/>
      <c r="FN67" s="3"/>
      <c r="FQ67" s="1"/>
      <c r="FR67" s="1"/>
      <c r="FS67" s="2"/>
      <c r="FT67" s="2"/>
      <c r="FU67" s="3"/>
      <c r="FX67" s="1"/>
      <c r="FY67" s="1"/>
      <c r="FZ67" s="2"/>
      <c r="GA67" s="2"/>
      <c r="GB67" s="3"/>
      <c r="GE67" s="1"/>
      <c r="GF67" s="1"/>
      <c r="GG67" s="2"/>
      <c r="GH67" s="2"/>
      <c r="GI67" s="16"/>
      <c r="GJ67" s="23" t="s">
        <v>203</v>
      </c>
      <c r="GK67" s="69" t="s">
        <v>15</v>
      </c>
      <c r="GL67" s="69"/>
      <c r="GM67" s="69"/>
      <c r="GN67" s="69"/>
      <c r="GO67" s="24" t="s">
        <v>204</v>
      </c>
      <c r="GP67" s="28">
        <f>-IF(ISBLANK(GK67),0,IF(ISERROR(VLOOKUP(GK67,MaKhuyenMai!$B$4:$H$5001,7,FALSE)),0,IF(AND(VLOOKUP(GK67,MaKhuyenMai!$B$4:$K$5001,8,FALSE)&lt;=GO68,VLOOKUP(GK67,MaKhuyenMai!$B$4:$L$18,3,FALSE)="x",VLOOKUP(GK67,MaKhuyenMai!$B$4:$L$18,10,FALSE)&gt;=(VLOOKUP(GK67,MaKhuyenMai!$B$4:$L$18,7,FALSE)*GO68)),VLOOKUP(GK67,MaKhuyenMai!$B$4:$L$18,7,FALSE)*GO68,VLOOKUP(GK67,MaKhuyenMai!$B$4:$L$18,10,FALSE))))</f>
        <v>-50000</v>
      </c>
      <c r="GS67" s="1"/>
      <c r="GT67" s="1"/>
      <c r="GU67" s="2"/>
      <c r="GV67" s="2"/>
      <c r="GW67" s="3"/>
      <c r="GZ67" s="1"/>
      <c r="HA67" s="1"/>
      <c r="HB67" s="2"/>
      <c r="HC67" s="2"/>
      <c r="HD67" s="3"/>
      <c r="HG67" s="1"/>
      <c r="HH67" s="1"/>
      <c r="HI67" s="2"/>
      <c r="HJ67" s="2"/>
      <c r="HK67" s="3"/>
      <c r="HP67" s="2"/>
      <c r="HQ67" s="2"/>
      <c r="HR67" s="3"/>
      <c r="HW67" s="2"/>
      <c r="HX67" s="2"/>
      <c r="HY67" s="3"/>
      <c r="ID67" s="2"/>
      <c r="IE67" s="2"/>
      <c r="IF67" s="3"/>
      <c r="IK67" s="2"/>
      <c r="IL67" s="2"/>
      <c r="IM67" s="3"/>
      <c r="IR67" s="2"/>
      <c r="IS67" s="2"/>
      <c r="IT67" s="3"/>
    </row>
    <row r="68" spans="1:254">
      <c r="A68" s="16"/>
      <c r="B68" s="16"/>
      <c r="C68" s="25" t="s">
        <v>205</v>
      </c>
      <c r="D68" s="25"/>
      <c r="E68" s="25"/>
      <c r="F68" s="25"/>
      <c r="G68" s="26">
        <f>SUM(F47:F66)</f>
        <v>297000</v>
      </c>
      <c r="H68" s="27">
        <f>G68+SUM(G47:G66)</f>
        <v>295800</v>
      </c>
      <c r="I68" s="29">
        <f>H68+I67</f>
        <v>245800</v>
      </c>
      <c r="J68" s="16"/>
      <c r="K68" s="16"/>
      <c r="L68" s="25" t="s">
        <v>205</v>
      </c>
      <c r="M68" s="25"/>
      <c r="N68" s="25"/>
      <c r="O68" s="25"/>
      <c r="P68" s="26">
        <f>SUM(O47:O66)</f>
        <v>207000</v>
      </c>
      <c r="Q68" s="27">
        <f>P68+SUM(P47:P66)</f>
        <v>204300</v>
      </c>
      <c r="R68" s="29">
        <f>Q68+R67</f>
        <v>154300</v>
      </c>
      <c r="S68" s="16"/>
      <c r="T68" s="16"/>
      <c r="U68" s="25" t="s">
        <v>205</v>
      </c>
      <c r="V68" s="25"/>
      <c r="W68" s="25"/>
      <c r="X68" s="25"/>
      <c r="Y68" s="26">
        <f>SUM(X47:X66)</f>
        <v>300000</v>
      </c>
      <c r="Z68" s="27">
        <f>Y68+SUM(Y47:Y66)</f>
        <v>297000</v>
      </c>
      <c r="AA68" s="29">
        <f>Z68+AA67</f>
        <v>247000</v>
      </c>
      <c r="AK68" s="16"/>
      <c r="AL68" s="16"/>
      <c r="AM68" s="25" t="s">
        <v>205</v>
      </c>
      <c r="AN68" s="25"/>
      <c r="AO68" s="25"/>
      <c r="AP68" s="25"/>
      <c r="AQ68" s="26">
        <f>SUM(AP47:AP66)</f>
        <v>226000</v>
      </c>
      <c r="AR68" s="27">
        <f>AQ68+SUM(AQ47:AQ66)</f>
        <v>216600</v>
      </c>
      <c r="AS68" s="29">
        <f>AR68+AS67</f>
        <v>166600</v>
      </c>
      <c r="AT68" s="16"/>
      <c r="AU68" s="16"/>
      <c r="AV68" s="25" t="s">
        <v>205</v>
      </c>
      <c r="AW68" s="25"/>
      <c r="AX68" s="25"/>
      <c r="AY68" s="25"/>
      <c r="AZ68" s="26">
        <f>SUM(AY47:AY66)</f>
        <v>194000</v>
      </c>
      <c r="BA68" s="27">
        <f>AZ68+SUM(AZ47:AZ66)</f>
        <v>174600</v>
      </c>
      <c r="BB68" s="29">
        <f>BA68+BB67</f>
        <v>124600</v>
      </c>
      <c r="BE68" s="25" t="s">
        <v>205</v>
      </c>
      <c r="BF68" s="25"/>
      <c r="BG68" s="25"/>
      <c r="BH68" s="25"/>
      <c r="BI68" s="26">
        <f>SUM(BH47:BH66)</f>
        <v>245000</v>
      </c>
      <c r="BJ68" s="27">
        <f>BI68+SUM(BI47:BI66)</f>
        <v>236000</v>
      </c>
      <c r="BK68" s="29">
        <f>BJ68+BK67</f>
        <v>186000</v>
      </c>
      <c r="DW68" s="16"/>
      <c r="DX68" s="16"/>
      <c r="DY68" s="25" t="s">
        <v>205</v>
      </c>
      <c r="DZ68" s="25"/>
      <c r="EA68" s="25"/>
      <c r="EB68" s="25"/>
      <c r="EC68" s="26">
        <f>SUM(EB47:EB66)</f>
        <v>296000</v>
      </c>
      <c r="ED68" s="27">
        <f>EC68+SUM(EC47:EC66)</f>
        <v>286600</v>
      </c>
      <c r="EE68" s="29">
        <f>ED68+EE67</f>
        <v>236600</v>
      </c>
      <c r="EF68" s="16"/>
      <c r="EG68" s="16"/>
      <c r="EH68" s="25" t="s">
        <v>205</v>
      </c>
      <c r="EI68" s="25"/>
      <c r="EJ68" s="25"/>
      <c r="EK68" s="25"/>
      <c r="EL68" s="26">
        <f>SUM(EK47:EK66)</f>
        <v>297000</v>
      </c>
      <c r="EM68" s="27">
        <f>EL68+SUM(EL47:EL66)</f>
        <v>295800</v>
      </c>
      <c r="EN68" s="29">
        <f>EM68+EN67</f>
        <v>245800</v>
      </c>
      <c r="EO68" s="16"/>
      <c r="EP68" s="16"/>
      <c r="EQ68" s="25" t="s">
        <v>205</v>
      </c>
      <c r="ER68" s="25"/>
      <c r="ES68" s="25"/>
      <c r="ET68" s="25"/>
      <c r="EU68" s="26">
        <f>SUM(ET47:ET66)</f>
        <v>207000</v>
      </c>
      <c r="EV68" s="27">
        <f>EU68+SUM(EU47:EU66)</f>
        <v>204300</v>
      </c>
      <c r="EW68" s="29">
        <f>EV68+EW67</f>
        <v>154300</v>
      </c>
      <c r="EX68" s="16"/>
      <c r="EY68" s="16"/>
      <c r="EZ68" s="25" t="s">
        <v>205</v>
      </c>
      <c r="FA68" s="25"/>
      <c r="FB68" s="25"/>
      <c r="FC68" s="25"/>
      <c r="FD68" s="26">
        <f>SUM(FC47:FC66)</f>
        <v>300000</v>
      </c>
      <c r="FE68" s="27">
        <f>FD68+SUM(FD47:FD66)</f>
        <v>297000</v>
      </c>
      <c r="FF68" s="29">
        <f>FE68+FF67</f>
        <v>247000</v>
      </c>
      <c r="FG68" s="3"/>
      <c r="FJ68" s="1"/>
      <c r="FK68" s="1"/>
      <c r="FL68" s="2"/>
      <c r="FM68" s="2"/>
      <c r="FN68" s="3"/>
      <c r="FQ68" s="1"/>
      <c r="FR68" s="1"/>
      <c r="FS68" s="2"/>
      <c r="FT68" s="2"/>
      <c r="FU68" s="3"/>
      <c r="FX68" s="1"/>
      <c r="FY68" s="1"/>
      <c r="FZ68" s="2"/>
      <c r="GA68" s="2"/>
      <c r="GB68" s="3"/>
      <c r="GE68" s="1"/>
      <c r="GF68" s="1"/>
      <c r="GG68" s="2"/>
      <c r="GH68" s="2"/>
      <c r="GI68" s="16"/>
      <c r="GJ68" s="25" t="s">
        <v>205</v>
      </c>
      <c r="GK68" s="25"/>
      <c r="GL68" s="25"/>
      <c r="GM68" s="25"/>
      <c r="GN68" s="26">
        <f>SUM(GM47:GM66)</f>
        <v>746000</v>
      </c>
      <c r="GO68" s="27">
        <f>GN68+SUM(GN47:GN66)</f>
        <v>698600</v>
      </c>
      <c r="GP68" s="29">
        <f>GO68+GP67</f>
        <v>648600</v>
      </c>
      <c r="GS68" s="1"/>
      <c r="GT68" s="1"/>
      <c r="GU68" s="2"/>
      <c r="GV68" s="2"/>
      <c r="GW68" s="3"/>
      <c r="GZ68" s="1"/>
      <c r="HA68" s="1"/>
      <c r="HB68" s="2"/>
      <c r="HC68" s="2"/>
      <c r="HD68" s="3"/>
      <c r="HG68" s="1"/>
      <c r="HH68" s="1"/>
      <c r="HI68" s="2"/>
      <c r="HJ68" s="2"/>
      <c r="HK68" s="3"/>
      <c r="HP68" s="2"/>
      <c r="HQ68" s="2"/>
      <c r="HR68" s="3"/>
      <c r="HW68" s="2"/>
      <c r="HX68" s="2"/>
      <c r="HY68" s="3"/>
      <c r="ID68" s="2"/>
      <c r="IE68" s="2"/>
      <c r="IF68" s="3"/>
      <c r="IK68" s="2"/>
      <c r="IL68" s="2"/>
      <c r="IM68" s="3"/>
      <c r="IR68" s="2"/>
      <c r="IS68" s="2"/>
      <c r="IT68" s="3"/>
    </row>
    <row r="69" spans="1:254">
      <c r="A69" s="63" t="s">
        <v>208</v>
      </c>
      <c r="B69" s="17">
        <v>61</v>
      </c>
      <c r="C69" s="18" t="s">
        <v>98</v>
      </c>
      <c r="D69" s="18" t="s">
        <v>200</v>
      </c>
      <c r="E69" s="18">
        <v>1</v>
      </c>
      <c r="F69" s="19">
        <f>IF(ISBLANK(C69),0,IF(ISERROR(VLOOKUP(C69,Menu!$A$3:$L$5000,10,FALSE)),0,IF(D69="M",VLOOKUP(C69,Menu!$A$3:$L$57,10,FALSE)*E69,VLOOKUP(C69,Menu!$A$3:$L$57,12,FALSE)*E69)))</f>
        <v>15000</v>
      </c>
      <c r="G69" s="19">
        <f>-IF(ISBLANK(H69),0,IF(ISERROR(VLOOKUP(H69,MaKhuyenMai!$B$4:$H$5001,7,FALSE)),0,IF(AND(VLOOKUP(H69,MaKhuyenMai!$B$4:$K$5001,8,FALSE)&lt;=$F$24,VLOOKUP(H69,MaKhuyenMai!$B$4:$L$18,3,FALSE)="x",VLOOKUP(H69,MaKhuyenMai!$B$4:$L$18,11,FALSE)="x"),VLOOKUP(H69,MaKhuyenMai!$B$4:$H$5001,7,FALSE)*F69,0)))</f>
        <v>-1500</v>
      </c>
      <c r="H69" s="20" t="s">
        <v>18</v>
      </c>
      <c r="I69" s="68">
        <v>2</v>
      </c>
      <c r="J69" s="63" t="s">
        <v>208</v>
      </c>
      <c r="K69" s="17">
        <v>61</v>
      </c>
      <c r="L69" s="18" t="s">
        <v>98</v>
      </c>
      <c r="M69" s="18" t="s">
        <v>200</v>
      </c>
      <c r="N69" s="18">
        <v>3</v>
      </c>
      <c r="O69" s="19">
        <f>IF(ISBLANK(L69),0,IF(ISERROR(VLOOKUP(L69,Menu!$A$3:$L$5000,10,FALSE)),0,IF(M69="M",VLOOKUP(L69,Menu!$A$3:$L$57,10,FALSE)*N69,VLOOKUP(L69,Menu!$A$3:$L$57,12,FALSE)*N69)))</f>
        <v>45000</v>
      </c>
      <c r="P69" s="19">
        <f>-IF(ISBLANK(Q69),0,IF(ISERROR(VLOOKUP(Q69,MaKhuyenMai!$B$4:$H$5001,7,FALSE)),0,IF(AND(VLOOKUP(Q69,MaKhuyenMai!$B$4:$K$5001,8,FALSE)&lt;=$F$24,VLOOKUP(Q69,MaKhuyenMai!$B$4:$L$18,3,FALSE)="x",VLOOKUP(Q69,MaKhuyenMai!$B$4:$L$18,11,FALSE)="x"),VLOOKUP(Q69,MaKhuyenMai!$B$4:$H$5001,7,FALSE)*O69,0)))</f>
        <v>0</v>
      </c>
      <c r="Q69" s="20"/>
      <c r="R69" s="68">
        <v>8</v>
      </c>
      <c r="S69" s="63" t="s">
        <v>208</v>
      </c>
      <c r="T69" s="17">
        <v>21</v>
      </c>
      <c r="U69" s="18" t="s">
        <v>98</v>
      </c>
      <c r="V69" s="18" t="s">
        <v>200</v>
      </c>
      <c r="W69" s="18">
        <v>1</v>
      </c>
      <c r="X69" s="19">
        <f>IF(ISBLANK(U69),0,IF(ISERROR(VLOOKUP(U69,Menu!$A$3:$L$5000,10,FALSE)),0,IF(V69="M",VLOOKUP(U69,Menu!$A$3:$L$57,10,FALSE)*W69,VLOOKUP(U69,Menu!$A$3:$L$57,12,FALSE)*W69)))</f>
        <v>15000</v>
      </c>
      <c r="Y69" s="19">
        <f>-IF(ISBLANK(Z69),0,IF(ISERROR(VLOOKUP(Z69,MaKhuyenMai!$B$4:$H$5001,7,FALSE)),0,IF(AND(VLOOKUP(Z69,MaKhuyenMai!$B$4:$K$5001,8,FALSE)&lt;=$F$24,VLOOKUP(Z69,MaKhuyenMai!$B$4:$L$18,3,FALSE)="x",VLOOKUP(Z69,MaKhuyenMai!$B$4:$L$18,11,FALSE)="x"),VLOOKUP(Z69,MaKhuyenMai!$B$4:$H$5001,7,FALSE)*X69,0)))</f>
        <v>-1500</v>
      </c>
      <c r="Z69" s="20" t="s">
        <v>18</v>
      </c>
      <c r="AA69" s="68">
        <v>2</v>
      </c>
      <c r="BC69" s="64" t="s">
        <v>208</v>
      </c>
      <c r="BD69" s="43">
        <v>61</v>
      </c>
      <c r="BE69" s="18" t="s">
        <v>156</v>
      </c>
      <c r="BF69" s="18" t="s">
        <v>200</v>
      </c>
      <c r="BG69" s="18">
        <v>4</v>
      </c>
      <c r="BH69" s="19">
        <f>IF(ISBLANK(BE69),0,IF(ISERROR(VLOOKUP(BE69,Menu!$A$3:$L$5000,10,FALSE)),0,IF(BF69="M",VLOOKUP(BE69,Menu!$A$3:$L$57,10,FALSE)*BG69,VLOOKUP(BE69,Menu!$A$3:$L$57,12,FALSE)*BG69)))</f>
        <v>396000</v>
      </c>
      <c r="BI69" s="19">
        <f>-IF(ISBLANK(BJ69),0,IF(ISERROR(VLOOKUP(BJ69,MaKhuyenMai!$B$4:$H$5001,7,FALSE)),0,IF(AND(VLOOKUP(BJ69,MaKhuyenMai!$B$4:$K$5001,8,FALSE)&lt;=$F$24,VLOOKUP(BJ69,MaKhuyenMai!$B$4:$L$18,3,FALSE)="x",VLOOKUP(BJ69,MaKhuyenMai!$B$4:$L$18,11,FALSE)="x"),VLOOKUP(BJ69,MaKhuyenMai!$B$4:$H$5001,7,FALSE)*BH69,0)))</f>
        <v>-39600</v>
      </c>
      <c r="BJ69" s="20" t="s">
        <v>18</v>
      </c>
      <c r="BK69" s="71">
        <v>1</v>
      </c>
      <c r="EF69" s="63" t="s">
        <v>208</v>
      </c>
      <c r="EG69" s="17">
        <v>61</v>
      </c>
      <c r="EH69" s="18" t="s">
        <v>98</v>
      </c>
      <c r="EI69" s="18" t="s">
        <v>200</v>
      </c>
      <c r="EJ69" s="18">
        <v>1</v>
      </c>
      <c r="EK69" s="19">
        <f>IF(ISBLANK(EH69),0,IF(ISERROR(VLOOKUP(EH69,Menu!$A$3:$L$5000,10,FALSE)),0,IF(EI69="M",VLOOKUP(EH69,Menu!$A$3:$L$57,10,FALSE)*EJ69,VLOOKUP(EH69,Menu!$A$3:$L$57,12,FALSE)*EJ69)))</f>
        <v>15000</v>
      </c>
      <c r="EL69" s="19">
        <f>-IF(ISBLANK(EM69),0,IF(ISERROR(VLOOKUP(EM69,MaKhuyenMai!$B$4:$H$5001,7,FALSE)),0,IF(AND(VLOOKUP(EM69,MaKhuyenMai!$B$4:$K$5001,8,FALSE)&lt;=$F$24,VLOOKUP(EM69,MaKhuyenMai!$B$4:$L$18,3,FALSE)="x",VLOOKUP(EM69,MaKhuyenMai!$B$4:$L$18,11,FALSE)="x"),VLOOKUP(EM69,MaKhuyenMai!$B$4:$H$5001,7,FALSE)*EK69,0)))</f>
        <v>-1500</v>
      </c>
      <c r="EM69" s="20" t="s">
        <v>18</v>
      </c>
      <c r="EN69" s="68">
        <v>2</v>
      </c>
      <c r="EO69" s="63" t="s">
        <v>208</v>
      </c>
      <c r="EP69" s="17">
        <v>21</v>
      </c>
      <c r="EQ69" s="18" t="s">
        <v>98</v>
      </c>
      <c r="ER69" s="18" t="s">
        <v>200</v>
      </c>
      <c r="ES69" s="18">
        <v>3</v>
      </c>
      <c r="ET69" s="19">
        <f>IF(ISBLANK(EQ69),0,IF(ISERROR(VLOOKUP(EQ69,Menu!$A$3:$L$5000,10,FALSE)),0,IF(ER69="M",VLOOKUP(EQ69,Menu!$A$3:$L$57,10,FALSE)*ES69,VLOOKUP(EQ69,Menu!$A$3:$L$57,12,FALSE)*ES69)))</f>
        <v>45000</v>
      </c>
      <c r="EU69" s="19">
        <f>-IF(ISBLANK(EV69),0,IF(ISERROR(VLOOKUP(EV69,MaKhuyenMai!$B$4:$H$5001,7,FALSE)),0,IF(AND(VLOOKUP(EV69,MaKhuyenMai!$B$4:$K$5001,8,FALSE)&lt;=$F$24,VLOOKUP(EV69,MaKhuyenMai!$B$4:$L$18,3,FALSE)="x",VLOOKUP(EV69,MaKhuyenMai!$B$4:$L$18,11,FALSE)="x"),VLOOKUP(EV69,MaKhuyenMai!$B$4:$H$5001,7,FALSE)*ET69,0)))</f>
        <v>0</v>
      </c>
      <c r="EV69" s="20"/>
      <c r="EW69" s="68">
        <v>8</v>
      </c>
      <c r="EX69" s="63" t="s">
        <v>208</v>
      </c>
      <c r="EY69" s="17">
        <v>21</v>
      </c>
      <c r="EZ69" s="18" t="s">
        <v>98</v>
      </c>
      <c r="FA69" s="18" t="s">
        <v>200</v>
      </c>
      <c r="FB69" s="18">
        <v>1</v>
      </c>
      <c r="FC69" s="19">
        <f>IF(ISBLANK(EZ69),0,IF(ISERROR(VLOOKUP(EZ69,Menu!$A$3:$L$5000,10,FALSE)),0,IF(FA69="M",VLOOKUP(EZ69,Menu!$A$3:$L$57,10,FALSE)*FB69,VLOOKUP(EZ69,Menu!$A$3:$L$57,12,FALSE)*FB69)))</f>
        <v>15000</v>
      </c>
      <c r="FD69" s="19">
        <f>-IF(ISBLANK(FE69),0,IF(ISERROR(VLOOKUP(FE69,MaKhuyenMai!$B$4:$H$5001,7,FALSE)),0,IF(AND(VLOOKUP(FE69,MaKhuyenMai!$B$4:$K$5001,8,FALSE)&lt;=$F$24,VLOOKUP(FE69,MaKhuyenMai!$B$4:$L$18,3,FALSE)="x",VLOOKUP(FE69,MaKhuyenMai!$B$4:$L$18,11,FALSE)="x"),VLOOKUP(FE69,MaKhuyenMai!$B$4:$H$5001,7,FALSE)*FC69,0)))</f>
        <v>-1500</v>
      </c>
      <c r="FE69" s="20" t="s">
        <v>18</v>
      </c>
      <c r="FF69" s="68">
        <v>2</v>
      </c>
      <c r="FG69" s="3"/>
      <c r="FJ69" s="1"/>
      <c r="FK69" s="1"/>
      <c r="FL69" s="2"/>
      <c r="FM69" s="2"/>
      <c r="FN69" s="3"/>
      <c r="FQ69" s="1"/>
      <c r="FR69" s="1"/>
      <c r="FS69" s="2"/>
      <c r="FT69" s="2"/>
      <c r="FU69" s="3"/>
      <c r="FX69" s="1"/>
      <c r="FY69" s="1"/>
      <c r="FZ69" s="2"/>
      <c r="GA69" s="2"/>
      <c r="GB69" s="3"/>
      <c r="GE69" s="1"/>
      <c r="GF69" s="1"/>
      <c r="GG69" s="2"/>
      <c r="GH69" s="2"/>
      <c r="GI69" s="3"/>
      <c r="GL69" s="1"/>
      <c r="GM69" s="1"/>
      <c r="GN69" s="2"/>
      <c r="GO69" s="2"/>
      <c r="GP69" s="3"/>
      <c r="GS69" s="1"/>
      <c r="GT69" s="1"/>
      <c r="GU69" s="2"/>
      <c r="GV69" s="2"/>
      <c r="GW69" s="3"/>
      <c r="GZ69" s="1"/>
      <c r="HA69" s="1"/>
      <c r="HB69" s="2"/>
      <c r="HC69" s="2"/>
      <c r="HD69" s="3"/>
      <c r="HG69" s="1"/>
      <c r="HH69" s="1"/>
      <c r="HI69" s="2"/>
      <c r="HJ69" s="2"/>
      <c r="HK69" s="3"/>
      <c r="HP69" s="2"/>
      <c r="HQ69" s="2"/>
      <c r="HR69" s="3"/>
      <c r="HW69" s="2"/>
      <c r="HX69" s="2"/>
      <c r="HY69" s="3"/>
      <c r="ID69" s="2"/>
      <c r="IE69" s="2"/>
      <c r="IF69" s="3"/>
      <c r="IK69" s="2"/>
      <c r="IL69" s="2"/>
      <c r="IM69" s="3"/>
      <c r="IR69" s="2"/>
      <c r="IS69" s="2"/>
      <c r="IT69" s="3"/>
    </row>
    <row r="70" spans="1:254">
      <c r="A70" s="16"/>
      <c r="B70" s="17">
        <v>62</v>
      </c>
      <c r="C70" s="21" t="s">
        <v>82</v>
      </c>
      <c r="D70" s="21" t="s">
        <v>200</v>
      </c>
      <c r="E70" s="21">
        <v>1</v>
      </c>
      <c r="F70" s="19">
        <f>IF(ISBLANK(C70),0,IF(ISERROR(VLOOKUP(C70,Menu!$A$3:$L$5000,10,FALSE)),0,IF(D70="M",VLOOKUP(C70,Menu!$A$3:$L$57,10,FALSE)*E70,VLOOKUP(C70,Menu!$A$3:$L$57,12,FALSE)*E70)))</f>
        <v>18000</v>
      </c>
      <c r="G70" s="19">
        <f>-IF(ISBLANK(H70),0,IF(ISERROR(VLOOKUP(H70,MaKhuyenMai!$B$4:$H$5001,7,FALSE)),0,IF(AND(VLOOKUP(H70,MaKhuyenMai!$B$4:$K$5001,8,FALSE)&lt;=$F$24,VLOOKUP(H70,MaKhuyenMai!$B$4:$L$18,3,FALSE)="x",VLOOKUP(H70,MaKhuyenMai!$B$4:$L$18,11,FALSE)="x"),VLOOKUP(H70,MaKhuyenMai!$B$4:$H$5001,7,FALSE)*F70,0)))</f>
        <v>-1800</v>
      </c>
      <c r="H70" s="20" t="s">
        <v>18</v>
      </c>
      <c r="I70" s="68"/>
      <c r="J70" s="16"/>
      <c r="K70" s="17">
        <v>62</v>
      </c>
      <c r="L70" s="21" t="s">
        <v>82</v>
      </c>
      <c r="M70" s="21" t="s">
        <v>200</v>
      </c>
      <c r="N70" s="21">
        <v>5</v>
      </c>
      <c r="O70" s="19">
        <f>IF(ISBLANK(L70),0,IF(ISERROR(VLOOKUP(L70,Menu!$A$3:$L$5000,10,FALSE)),0,IF(M70="M",VLOOKUP(L70,Menu!$A$3:$L$57,10,FALSE)*N70,VLOOKUP(L70,Menu!$A$3:$L$57,12,FALSE)*N70)))</f>
        <v>90000</v>
      </c>
      <c r="P70" s="19">
        <f>-IF(ISBLANK(Q70),0,IF(ISERROR(VLOOKUP(Q70,MaKhuyenMai!$B$4:$H$5001,7,FALSE)),0,IF(AND(VLOOKUP(Q70,MaKhuyenMai!$B$4:$K$5001,8,FALSE)&lt;=$F$24,VLOOKUP(Q70,MaKhuyenMai!$B$4:$L$18,3,FALSE)="x",VLOOKUP(Q70,MaKhuyenMai!$B$4:$L$18,11,FALSE)="x"),VLOOKUP(Q70,MaKhuyenMai!$B$4:$H$5001,7,FALSE)*O70,0)))</f>
        <v>-9000</v>
      </c>
      <c r="Q70" s="20" t="s">
        <v>18</v>
      </c>
      <c r="R70" s="68"/>
      <c r="S70" s="16"/>
      <c r="T70" s="16">
        <v>22</v>
      </c>
      <c r="U70" s="21" t="s">
        <v>82</v>
      </c>
      <c r="V70" s="21" t="s">
        <v>200</v>
      </c>
      <c r="W70" s="21">
        <v>1</v>
      </c>
      <c r="X70" s="19">
        <f>IF(ISBLANK(U70),0,IF(ISERROR(VLOOKUP(U70,Menu!$A$3:$L$5000,10,FALSE)),0,IF(V70="M",VLOOKUP(U70,Menu!$A$3:$L$57,10,FALSE)*W70,VLOOKUP(U70,Menu!$A$3:$L$57,12,FALSE)*W70)))</f>
        <v>18000</v>
      </c>
      <c r="Y70" s="19">
        <f>-IF(ISBLANK(Z70),0,IF(ISERROR(VLOOKUP(Z70,MaKhuyenMai!$B$4:$H$5001,7,FALSE)),0,IF(AND(VLOOKUP(Z70,MaKhuyenMai!$B$4:$K$5001,8,FALSE)&lt;=$F$24,VLOOKUP(Z70,MaKhuyenMai!$B$4:$L$18,3,FALSE)="x",VLOOKUP(Z70,MaKhuyenMai!$B$4:$L$18,11,FALSE)="x"),VLOOKUP(Z70,MaKhuyenMai!$B$4:$H$5001,7,FALSE)*X70,0)))</f>
        <v>-1800</v>
      </c>
      <c r="Z70" s="20" t="s">
        <v>18</v>
      </c>
      <c r="AA70" s="68"/>
      <c r="BD70" s="43">
        <v>62</v>
      </c>
      <c r="BE70" s="18" t="s">
        <v>183</v>
      </c>
      <c r="BF70" s="18" t="s">
        <v>200</v>
      </c>
      <c r="BG70" s="18">
        <v>5</v>
      </c>
      <c r="BH70" s="19">
        <f>IF(ISBLANK(BE70),0,IF(ISERROR(VLOOKUP(BE70,Menu!$A$3:$L$5000,10,FALSE)),0,IF(BF70="M",VLOOKUP(BE70,Menu!$A$3:$L$57,10,FALSE)*BG70,VLOOKUP(BE70,Menu!$A$3:$L$57,12,FALSE)*BG70)))</f>
        <v>90000</v>
      </c>
      <c r="BI70" s="19">
        <f>-IF(ISBLANK(BJ70),0,IF(ISERROR(VLOOKUP(BJ70,MaKhuyenMai!$B$4:$H$5001,7,FALSE)),0,IF(AND(VLOOKUP(BJ70,MaKhuyenMai!$B$4:$K$5001,8,FALSE)&lt;=$F$24,VLOOKUP(BJ70,MaKhuyenMai!$B$4:$L$18,3,FALSE)="x",VLOOKUP(BJ70,MaKhuyenMai!$B$4:$L$18,11,FALSE)="x"),VLOOKUP(BJ70,MaKhuyenMai!$B$4:$H$5001,7,FALSE)*BH70,0)))</f>
        <v>0</v>
      </c>
      <c r="BJ70" s="20"/>
      <c r="BK70" s="71"/>
      <c r="EF70" s="16"/>
      <c r="EG70" s="17">
        <v>62</v>
      </c>
      <c r="EH70" s="21" t="s">
        <v>82</v>
      </c>
      <c r="EI70" s="21" t="s">
        <v>200</v>
      </c>
      <c r="EJ70" s="21">
        <v>1</v>
      </c>
      <c r="EK70" s="19">
        <f>IF(ISBLANK(EH70),0,IF(ISERROR(VLOOKUP(EH70,Menu!$A$3:$L$5000,10,FALSE)),0,IF(EI70="M",VLOOKUP(EH70,Menu!$A$3:$L$57,10,FALSE)*EJ70,VLOOKUP(EH70,Menu!$A$3:$L$57,12,FALSE)*EJ70)))</f>
        <v>18000</v>
      </c>
      <c r="EL70" s="19">
        <f>-IF(ISBLANK(EM70),0,IF(ISERROR(VLOOKUP(EM70,MaKhuyenMai!$B$4:$H$5001,7,FALSE)),0,IF(AND(VLOOKUP(EM70,MaKhuyenMai!$B$4:$K$5001,8,FALSE)&lt;=$F$24,VLOOKUP(EM70,MaKhuyenMai!$B$4:$L$18,3,FALSE)="x",VLOOKUP(EM70,MaKhuyenMai!$B$4:$L$18,11,FALSE)="x"),VLOOKUP(EM70,MaKhuyenMai!$B$4:$H$5001,7,FALSE)*EK70,0)))</f>
        <v>-1800</v>
      </c>
      <c r="EM70" s="20" t="s">
        <v>18</v>
      </c>
      <c r="EN70" s="68"/>
      <c r="EO70" s="16"/>
      <c r="EP70" s="16">
        <v>22</v>
      </c>
      <c r="EQ70" s="21" t="s">
        <v>82</v>
      </c>
      <c r="ER70" s="21" t="s">
        <v>200</v>
      </c>
      <c r="ES70" s="21">
        <v>5</v>
      </c>
      <c r="ET70" s="19">
        <f>IF(ISBLANK(EQ70),0,IF(ISERROR(VLOOKUP(EQ70,Menu!$A$3:$L$5000,10,FALSE)),0,IF(ER70="M",VLOOKUP(EQ70,Menu!$A$3:$L$57,10,FALSE)*ES70,VLOOKUP(EQ70,Menu!$A$3:$L$57,12,FALSE)*ES70)))</f>
        <v>90000</v>
      </c>
      <c r="EU70" s="19">
        <f>-IF(ISBLANK(EV70),0,IF(ISERROR(VLOOKUP(EV70,MaKhuyenMai!$B$4:$H$5001,7,FALSE)),0,IF(AND(VLOOKUP(EV70,MaKhuyenMai!$B$4:$K$5001,8,FALSE)&lt;=$F$24,VLOOKUP(EV70,MaKhuyenMai!$B$4:$L$18,3,FALSE)="x",VLOOKUP(EV70,MaKhuyenMai!$B$4:$L$18,11,FALSE)="x"),VLOOKUP(EV70,MaKhuyenMai!$B$4:$H$5001,7,FALSE)*ET70,0)))</f>
        <v>-9000</v>
      </c>
      <c r="EV70" s="20" t="s">
        <v>18</v>
      </c>
      <c r="EW70" s="68"/>
      <c r="EX70" s="16"/>
      <c r="EY70" s="16">
        <v>22</v>
      </c>
      <c r="EZ70" s="21" t="s">
        <v>82</v>
      </c>
      <c r="FA70" s="21" t="s">
        <v>200</v>
      </c>
      <c r="FB70" s="21">
        <v>1</v>
      </c>
      <c r="FC70" s="19">
        <f>IF(ISBLANK(EZ70),0,IF(ISERROR(VLOOKUP(EZ70,Menu!$A$3:$L$5000,10,FALSE)),0,IF(FA70="M",VLOOKUP(EZ70,Menu!$A$3:$L$57,10,FALSE)*FB70,VLOOKUP(EZ70,Menu!$A$3:$L$57,12,FALSE)*FB70)))</f>
        <v>18000</v>
      </c>
      <c r="FD70" s="19">
        <f>-IF(ISBLANK(FE70),0,IF(ISERROR(VLOOKUP(FE70,MaKhuyenMai!$B$4:$H$5001,7,FALSE)),0,IF(AND(VLOOKUP(FE70,MaKhuyenMai!$B$4:$K$5001,8,FALSE)&lt;=$F$24,VLOOKUP(FE70,MaKhuyenMai!$B$4:$L$18,3,FALSE)="x",VLOOKUP(FE70,MaKhuyenMai!$B$4:$L$18,11,FALSE)="x"),VLOOKUP(FE70,MaKhuyenMai!$B$4:$H$5001,7,FALSE)*FC70,0)))</f>
        <v>-1800</v>
      </c>
      <c r="FE70" s="20" t="s">
        <v>18</v>
      </c>
      <c r="FF70" s="68"/>
      <c r="FG70" s="3"/>
      <c r="FJ70" s="1"/>
      <c r="FK70" s="1"/>
      <c r="FL70" s="2"/>
      <c r="FM70" s="2"/>
      <c r="FN70" s="3"/>
      <c r="FQ70" s="1"/>
      <c r="FR70" s="1"/>
      <c r="FS70" s="2"/>
      <c r="FT70" s="2"/>
      <c r="FU70" s="3"/>
      <c r="FX70" s="1"/>
      <c r="FY70" s="1"/>
      <c r="FZ70" s="2"/>
      <c r="GA70" s="2"/>
      <c r="GB70" s="3"/>
      <c r="GE70" s="1"/>
      <c r="GF70" s="1"/>
      <c r="GG70" s="2"/>
      <c r="GH70" s="2"/>
      <c r="GI70" s="3"/>
      <c r="GL70" s="1"/>
      <c r="GM70" s="1"/>
      <c r="GN70" s="2"/>
      <c r="GO70" s="2"/>
      <c r="GP70" s="3"/>
      <c r="GS70" s="1"/>
      <c r="GT70" s="1"/>
      <c r="GU70" s="2"/>
      <c r="GV70" s="2"/>
      <c r="GW70" s="3"/>
      <c r="GZ70" s="1"/>
      <c r="HA70" s="1"/>
      <c r="HB70" s="2"/>
      <c r="HC70" s="2"/>
      <c r="HD70" s="3"/>
      <c r="HG70" s="1"/>
      <c r="HH70" s="1"/>
      <c r="HI70" s="2"/>
      <c r="HJ70" s="2"/>
      <c r="HK70" s="3"/>
      <c r="HP70" s="2"/>
      <c r="HQ70" s="2"/>
      <c r="HR70" s="3"/>
      <c r="HW70" s="2"/>
      <c r="HX70" s="2"/>
      <c r="HY70" s="3"/>
      <c r="ID70" s="2"/>
      <c r="IE70" s="2"/>
      <c r="IF70" s="3"/>
      <c r="IK70" s="2"/>
      <c r="IL70" s="2"/>
      <c r="IM70" s="3"/>
      <c r="IR70" s="2"/>
      <c r="IS70" s="2"/>
      <c r="IT70" s="3"/>
    </row>
    <row r="71" spans="1:254">
      <c r="A71" s="16"/>
      <c r="B71" s="17">
        <v>63</v>
      </c>
      <c r="C71" s="22" t="s">
        <v>131</v>
      </c>
      <c r="D71" s="18" t="s">
        <v>201</v>
      </c>
      <c r="E71" s="18">
        <v>1</v>
      </c>
      <c r="F71" s="19">
        <f>IF(ISBLANK(C71),0,IF(ISERROR(VLOOKUP(C71,Menu!$A$3:$L$5000,10,FALSE)),0,IF(D71="M",VLOOKUP(C71,Menu!$A$3:$L$57,10,FALSE)*E71,VLOOKUP(C71,Menu!$A$3:$L$57,12,FALSE)*E71)))</f>
        <v>49000</v>
      </c>
      <c r="G71" s="19">
        <f>-IF(ISBLANK(H71),0,IF(ISERROR(VLOOKUP(H71,MaKhuyenMai!$B$4:$H$5001,7,FALSE)),0,IF(AND(VLOOKUP(H71,MaKhuyenMai!$B$4:$K$5001,8,FALSE)&lt;=$F$24,VLOOKUP(H71,MaKhuyenMai!$B$4:$L$18,3,FALSE)="x",VLOOKUP(H71,MaKhuyenMai!$B$4:$L$18,11,FALSE)="x"),VLOOKUP(H71,MaKhuyenMai!$B$4:$H$5001,7,FALSE)*F71,0)))</f>
        <v>-4900</v>
      </c>
      <c r="H71" s="20" t="s">
        <v>18</v>
      </c>
      <c r="I71" s="68"/>
      <c r="J71" s="16"/>
      <c r="K71" s="17">
        <v>63</v>
      </c>
      <c r="L71" s="22" t="s">
        <v>131</v>
      </c>
      <c r="M71" s="18" t="s">
        <v>201</v>
      </c>
      <c r="N71" s="18">
        <v>8</v>
      </c>
      <c r="O71" s="19">
        <f>IF(ISBLANK(L71),0,IF(ISERROR(VLOOKUP(L71,Menu!$A$3:$L$5000,10,FALSE)),0,IF(M71="M",VLOOKUP(L71,Menu!$A$3:$L$57,10,FALSE)*N71,VLOOKUP(L71,Menu!$A$3:$L$57,12,FALSE)*N71)))</f>
        <v>392000</v>
      </c>
      <c r="P71" s="19">
        <f>-IF(ISBLANK(Q71),0,IF(ISERROR(VLOOKUP(Q71,MaKhuyenMai!$B$4:$H$5001,7,FALSE)),0,IF(AND(VLOOKUP(Q71,MaKhuyenMai!$B$4:$K$5001,8,FALSE)&lt;=$F$24,VLOOKUP(Q71,MaKhuyenMai!$B$4:$L$18,3,FALSE)="x",VLOOKUP(Q71,MaKhuyenMai!$B$4:$L$18,11,FALSE)="x"),VLOOKUP(Q71,MaKhuyenMai!$B$4:$H$5001,7,FALSE)*O71,0)))</f>
        <v>-39200</v>
      </c>
      <c r="Q71" s="20" t="s">
        <v>18</v>
      </c>
      <c r="R71" s="68"/>
      <c r="S71" s="16"/>
      <c r="T71" s="17">
        <v>23</v>
      </c>
      <c r="U71" s="22" t="s">
        <v>131</v>
      </c>
      <c r="V71" s="18" t="s">
        <v>201</v>
      </c>
      <c r="W71" s="18">
        <v>1</v>
      </c>
      <c r="X71" s="19">
        <f>IF(ISBLANK(U71),0,IF(ISERROR(VLOOKUP(U71,Menu!$A$3:$L$5000,10,FALSE)),0,IF(V71="M",VLOOKUP(U71,Menu!$A$3:$L$57,10,FALSE)*W71,VLOOKUP(U71,Menu!$A$3:$L$57,12,FALSE)*W71)))</f>
        <v>49000</v>
      </c>
      <c r="Y71" s="19">
        <f>-IF(ISBLANK(Z71),0,IF(ISERROR(VLOOKUP(Z71,MaKhuyenMai!$B$4:$H$5001,7,FALSE)),0,IF(AND(VLOOKUP(Z71,MaKhuyenMai!$B$4:$K$5001,8,FALSE)&lt;=$F$24,VLOOKUP(Z71,MaKhuyenMai!$B$4:$L$18,3,FALSE)="x",VLOOKUP(Z71,MaKhuyenMai!$B$4:$L$18,11,FALSE)="x"),VLOOKUP(Z71,MaKhuyenMai!$B$4:$H$5001,7,FALSE)*X71,0)))</f>
        <v>-4900</v>
      </c>
      <c r="Z71" s="20" t="s">
        <v>18</v>
      </c>
      <c r="AA71" s="68"/>
      <c r="BD71" s="43">
        <v>63</v>
      </c>
      <c r="BH71" s="19">
        <f>IF(ISBLANK(BE71),0,IF(ISERROR(VLOOKUP(BE71,Menu!$A$3:$L$5000,10,FALSE)),0,IF(BF71="M",VLOOKUP(BE71,Menu!$A$3:$L$57,10,FALSE)*BG71,VLOOKUP(BE71,Menu!$A$3:$L$57,12,FALSE)*BG71)))</f>
        <v>0</v>
      </c>
      <c r="BI71" s="19">
        <f>-IF(ISBLANK(BJ71),0,IF(ISERROR(VLOOKUP(BJ71,MaKhuyenMai!$B$4:$H$5001,7,FALSE)),0,IF(AND(VLOOKUP(BJ71,MaKhuyenMai!$B$4:$K$5001,8,FALSE)&lt;=$F$24,VLOOKUP(BJ71,MaKhuyenMai!$B$4:$L$18,3,FALSE)="x",VLOOKUP(BJ71,MaKhuyenMai!$B$4:$L$18,11,FALSE)="x"),VLOOKUP(BJ71,MaKhuyenMai!$B$4:$H$5001,7,FALSE)*BH71,0)))</f>
        <v>0</v>
      </c>
      <c r="BK71" s="71"/>
      <c r="EF71" s="16"/>
      <c r="EG71" s="17">
        <v>63</v>
      </c>
      <c r="EH71" s="22" t="s">
        <v>131</v>
      </c>
      <c r="EI71" s="18" t="s">
        <v>201</v>
      </c>
      <c r="EJ71" s="18">
        <v>1</v>
      </c>
      <c r="EK71" s="19">
        <f>IF(ISBLANK(EH71),0,IF(ISERROR(VLOOKUP(EH71,Menu!$A$3:$L$5000,10,FALSE)),0,IF(EI71="M",VLOOKUP(EH71,Menu!$A$3:$L$57,10,FALSE)*EJ71,VLOOKUP(EH71,Menu!$A$3:$L$57,12,FALSE)*EJ71)))</f>
        <v>49000</v>
      </c>
      <c r="EL71" s="19">
        <f>-IF(ISBLANK(EM71),0,IF(ISERROR(VLOOKUP(EM71,MaKhuyenMai!$B$4:$H$5001,7,FALSE)),0,IF(AND(VLOOKUP(EM71,MaKhuyenMai!$B$4:$K$5001,8,FALSE)&lt;=$F$24,VLOOKUP(EM71,MaKhuyenMai!$B$4:$L$18,3,FALSE)="x",VLOOKUP(EM71,MaKhuyenMai!$B$4:$L$18,11,FALSE)="x"),VLOOKUP(EM71,MaKhuyenMai!$B$4:$H$5001,7,FALSE)*EK71,0)))</f>
        <v>-4900</v>
      </c>
      <c r="EM71" s="20" t="s">
        <v>18</v>
      </c>
      <c r="EN71" s="68"/>
      <c r="EO71" s="16"/>
      <c r="EP71" s="17">
        <v>23</v>
      </c>
      <c r="EQ71" s="22" t="s">
        <v>131</v>
      </c>
      <c r="ER71" s="18" t="s">
        <v>201</v>
      </c>
      <c r="ES71" s="18">
        <v>8</v>
      </c>
      <c r="ET71" s="19">
        <f>IF(ISBLANK(EQ71),0,IF(ISERROR(VLOOKUP(EQ71,Menu!$A$3:$L$5000,10,FALSE)),0,IF(ER71="M",VLOOKUP(EQ71,Menu!$A$3:$L$57,10,FALSE)*ES71,VLOOKUP(EQ71,Menu!$A$3:$L$57,12,FALSE)*ES71)))</f>
        <v>392000</v>
      </c>
      <c r="EU71" s="19">
        <f>-IF(ISBLANK(EV71),0,IF(ISERROR(VLOOKUP(EV71,MaKhuyenMai!$B$4:$H$5001,7,FALSE)),0,IF(AND(VLOOKUP(EV71,MaKhuyenMai!$B$4:$K$5001,8,FALSE)&lt;=$F$24,VLOOKUP(EV71,MaKhuyenMai!$B$4:$L$18,3,FALSE)="x",VLOOKUP(EV71,MaKhuyenMai!$B$4:$L$18,11,FALSE)="x"),VLOOKUP(EV71,MaKhuyenMai!$B$4:$H$5001,7,FALSE)*ET71,0)))</f>
        <v>-39200</v>
      </c>
      <c r="EV71" s="20" t="s">
        <v>18</v>
      </c>
      <c r="EW71" s="68"/>
      <c r="EX71" s="16"/>
      <c r="EY71" s="17">
        <v>23</v>
      </c>
      <c r="EZ71" s="22" t="s">
        <v>131</v>
      </c>
      <c r="FA71" s="18" t="s">
        <v>201</v>
      </c>
      <c r="FB71" s="18">
        <v>1</v>
      </c>
      <c r="FC71" s="19">
        <f>IF(ISBLANK(EZ71),0,IF(ISERROR(VLOOKUP(EZ71,Menu!$A$3:$L$5000,10,FALSE)),0,IF(FA71="M",VLOOKUP(EZ71,Menu!$A$3:$L$57,10,FALSE)*FB71,VLOOKUP(EZ71,Menu!$A$3:$L$57,12,FALSE)*FB71)))</f>
        <v>49000</v>
      </c>
      <c r="FD71" s="19">
        <f>-IF(ISBLANK(FE71),0,IF(ISERROR(VLOOKUP(FE71,MaKhuyenMai!$B$4:$H$5001,7,FALSE)),0,IF(AND(VLOOKUP(FE71,MaKhuyenMai!$B$4:$K$5001,8,FALSE)&lt;=$F$24,VLOOKUP(FE71,MaKhuyenMai!$B$4:$L$18,3,FALSE)="x",VLOOKUP(FE71,MaKhuyenMai!$B$4:$L$18,11,FALSE)="x"),VLOOKUP(FE71,MaKhuyenMai!$B$4:$H$5001,7,FALSE)*FC71,0)))</f>
        <v>-4900</v>
      </c>
      <c r="FE71" s="20" t="s">
        <v>18</v>
      </c>
      <c r="FF71" s="68"/>
      <c r="FG71" s="3"/>
      <c r="FJ71" s="1"/>
      <c r="FK71" s="1"/>
      <c r="FL71" s="2"/>
      <c r="FM71" s="2"/>
      <c r="FN71" s="3"/>
      <c r="FQ71" s="1"/>
      <c r="FR71" s="1"/>
      <c r="FS71" s="2"/>
      <c r="FT71" s="2"/>
      <c r="FU71" s="3"/>
      <c r="FX71" s="1"/>
      <c r="FY71" s="1"/>
      <c r="FZ71" s="2"/>
      <c r="GA71" s="2"/>
      <c r="GB71" s="3"/>
      <c r="GE71" s="1"/>
      <c r="GF71" s="1"/>
      <c r="GG71" s="2"/>
      <c r="GH71" s="2"/>
      <c r="GI71" s="3"/>
      <c r="GL71" s="1"/>
      <c r="GM71" s="1"/>
      <c r="GN71" s="2"/>
      <c r="GO71" s="2"/>
      <c r="GP71" s="3"/>
      <c r="GS71" s="1"/>
      <c r="GT71" s="1"/>
      <c r="GU71" s="2"/>
      <c r="GV71" s="2"/>
      <c r="GW71" s="3"/>
      <c r="GZ71" s="1"/>
      <c r="HA71" s="1"/>
      <c r="HB71" s="2"/>
      <c r="HC71" s="2"/>
      <c r="HD71" s="3"/>
      <c r="HG71" s="1"/>
      <c r="HH71" s="1"/>
      <c r="HI71" s="2"/>
      <c r="HJ71" s="2"/>
      <c r="HK71" s="3"/>
      <c r="HP71" s="2"/>
      <c r="HQ71" s="2"/>
      <c r="HR71" s="3"/>
      <c r="HW71" s="2"/>
      <c r="HX71" s="2"/>
      <c r="HY71" s="3"/>
      <c r="ID71" s="2"/>
      <c r="IE71" s="2"/>
      <c r="IF71" s="3"/>
      <c r="IK71" s="2"/>
      <c r="IL71" s="2"/>
      <c r="IM71" s="3"/>
      <c r="IR71" s="2"/>
      <c r="IS71" s="2"/>
      <c r="IT71" s="3"/>
    </row>
    <row r="72" spans="1:254">
      <c r="A72" s="16"/>
      <c r="B72" s="17">
        <v>64</v>
      </c>
      <c r="C72" s="22" t="s">
        <v>152</v>
      </c>
      <c r="D72" s="18" t="s">
        <v>200</v>
      </c>
      <c r="E72" s="18">
        <v>1</v>
      </c>
      <c r="F72" s="19">
        <f>IF(ISBLANK(C72),0,IF(ISERROR(VLOOKUP(C72,Menu!$A$3:$L$5000,10,FALSE)),0,IF(D72="M",VLOOKUP(C72,Menu!$A$3:$L$57,10,FALSE)*E72,VLOOKUP(C72,Menu!$A$3:$L$57,12,FALSE)*E72)))</f>
        <v>52000</v>
      </c>
      <c r="G72" s="19">
        <f>-IF(ISBLANK(H72),0,IF(ISERROR(VLOOKUP(H72,MaKhuyenMai!$B$4:$H$5001,7,FALSE)),0,IF(AND(VLOOKUP(H72,MaKhuyenMai!$B$4:$K$5001,8,FALSE)&lt;=$F$24,VLOOKUP(H72,MaKhuyenMai!$B$4:$L$18,3,FALSE)="x",VLOOKUP(H72,MaKhuyenMai!$B$4:$L$18,11,FALSE)="x"),VLOOKUP(H72,MaKhuyenMai!$B$4:$H$5001,7,FALSE)*F72,0)))</f>
        <v>0</v>
      </c>
      <c r="H72" s="20"/>
      <c r="I72" s="68"/>
      <c r="J72" s="16"/>
      <c r="K72" s="17">
        <v>64</v>
      </c>
      <c r="L72" s="22"/>
      <c r="M72" s="18"/>
      <c r="N72" s="18"/>
      <c r="O72" s="19">
        <f>IF(ISBLANK(L72),0,IF(ISERROR(VLOOKUP(L72,Menu!$A$3:$L$5000,10,FALSE)),0,IF(M72="M",VLOOKUP(L72,Menu!$A$3:$L$57,10,FALSE)*N72,VLOOKUP(L72,Menu!$A$3:$L$57,12,FALSE)*N72)))</f>
        <v>0</v>
      </c>
      <c r="P72" s="19">
        <f>-IF(ISBLANK(Q72),0,IF(ISERROR(VLOOKUP(Q72,MaKhuyenMai!$B$4:$H$5001,7,FALSE)),0,IF(AND(VLOOKUP(Q72,MaKhuyenMai!$B$4:$K$5001,8,FALSE)&lt;=$F$24,VLOOKUP(Q72,MaKhuyenMai!$B$4:$L$18,3,FALSE)="x",VLOOKUP(Q72,MaKhuyenMai!$B$4:$L$18,11,FALSE)="x"),VLOOKUP(Q72,MaKhuyenMai!$B$4:$H$5001,7,FALSE)*O72,0)))</f>
        <v>0</v>
      </c>
      <c r="Q72" s="20"/>
      <c r="R72" s="68"/>
      <c r="S72" s="16"/>
      <c r="T72" s="16">
        <v>24</v>
      </c>
      <c r="U72" s="22" t="s">
        <v>148</v>
      </c>
      <c r="V72" s="18" t="s">
        <v>200</v>
      </c>
      <c r="W72" s="18">
        <v>1</v>
      </c>
      <c r="X72" s="19">
        <f>IF(ISBLANK(U72),0,IF(ISERROR(VLOOKUP(U72,Menu!$A$3:$L$5000,10,FALSE)),0,IF(V72="M",VLOOKUP(U72,Menu!$A$3:$L$57,10,FALSE)*W72,VLOOKUP(U72,Menu!$A$3:$L$57,12,FALSE)*W72)))</f>
        <v>70000</v>
      </c>
      <c r="Y72" s="19">
        <f>-IF(ISBLANK(Z72),0,IF(ISERROR(VLOOKUP(Z72,MaKhuyenMai!$B$4:$H$5001,7,FALSE)),0,IF(AND(VLOOKUP(Z72,MaKhuyenMai!$B$4:$K$5001,8,FALSE)&lt;=$F$24,VLOOKUP(Z72,MaKhuyenMai!$B$4:$L$18,3,FALSE)="x",VLOOKUP(Z72,MaKhuyenMai!$B$4:$L$18,11,FALSE)="x"),VLOOKUP(Z72,MaKhuyenMai!$B$4:$H$5001,7,FALSE)*X72,0)))</f>
        <v>0</v>
      </c>
      <c r="Z72" s="20"/>
      <c r="AA72" s="68"/>
      <c r="BD72" s="43">
        <v>64</v>
      </c>
      <c r="BH72" s="19">
        <f>IF(ISBLANK(BE72),0,IF(ISERROR(VLOOKUP(BE72,Menu!$A$3:$L$5000,10,FALSE)),0,IF(BF72="M",VLOOKUP(BE72,Menu!$A$3:$L$57,10,FALSE)*BG72,VLOOKUP(BE72,Menu!$A$3:$L$57,12,FALSE)*BG72)))</f>
        <v>0</v>
      </c>
      <c r="BI72" s="19">
        <f>-IF(ISBLANK(BJ72),0,IF(ISERROR(VLOOKUP(BJ72,MaKhuyenMai!$B$4:$H$5001,7,FALSE)),0,IF(AND(VLOOKUP(BJ72,MaKhuyenMai!$B$4:$K$5001,8,FALSE)&lt;=$F$24,VLOOKUP(BJ72,MaKhuyenMai!$B$4:$L$18,3,FALSE)="x",VLOOKUP(BJ72,MaKhuyenMai!$B$4:$L$18,11,FALSE)="x"),VLOOKUP(BJ72,MaKhuyenMai!$B$4:$H$5001,7,FALSE)*BH72,0)))</f>
        <v>0</v>
      </c>
      <c r="BK72" s="71"/>
      <c r="EF72" s="16"/>
      <c r="EG72" s="17">
        <v>64</v>
      </c>
      <c r="EH72" s="22" t="s">
        <v>152</v>
      </c>
      <c r="EI72" s="18" t="s">
        <v>200</v>
      </c>
      <c r="EJ72" s="18">
        <v>1</v>
      </c>
      <c r="EK72" s="19">
        <f>IF(ISBLANK(EH72),0,IF(ISERROR(VLOOKUP(EH72,Menu!$A$3:$L$5000,10,FALSE)),0,IF(EI72="M",VLOOKUP(EH72,Menu!$A$3:$L$57,10,FALSE)*EJ72,VLOOKUP(EH72,Menu!$A$3:$L$57,12,FALSE)*EJ72)))</f>
        <v>52000</v>
      </c>
      <c r="EL72" s="19">
        <f>-IF(ISBLANK(EM72),0,IF(ISERROR(VLOOKUP(EM72,MaKhuyenMai!$B$4:$H$5001,7,FALSE)),0,IF(AND(VLOOKUP(EM72,MaKhuyenMai!$B$4:$K$5001,8,FALSE)&lt;=$F$24,VLOOKUP(EM72,MaKhuyenMai!$B$4:$L$18,3,FALSE)="x",VLOOKUP(EM72,MaKhuyenMai!$B$4:$L$18,11,FALSE)="x"),VLOOKUP(EM72,MaKhuyenMai!$B$4:$H$5001,7,FALSE)*EK72,0)))</f>
        <v>0</v>
      </c>
      <c r="EM72" s="20"/>
      <c r="EN72" s="68"/>
      <c r="EO72" s="16"/>
      <c r="EP72" s="16">
        <v>24</v>
      </c>
      <c r="EQ72" s="22"/>
      <c r="ER72" s="18"/>
      <c r="ES72" s="18"/>
      <c r="ET72" s="19">
        <f>IF(ISBLANK(EQ72),0,IF(ISERROR(VLOOKUP(EQ72,Menu!$A$3:$L$5000,10,FALSE)),0,IF(ER72="M",VLOOKUP(EQ72,Menu!$A$3:$L$57,10,FALSE)*ES72,VLOOKUP(EQ72,Menu!$A$3:$L$57,12,FALSE)*ES72)))</f>
        <v>0</v>
      </c>
      <c r="EU72" s="19">
        <f>-IF(ISBLANK(EV72),0,IF(ISERROR(VLOOKUP(EV72,MaKhuyenMai!$B$4:$H$5001,7,FALSE)),0,IF(AND(VLOOKUP(EV72,MaKhuyenMai!$B$4:$K$5001,8,FALSE)&lt;=$F$24,VLOOKUP(EV72,MaKhuyenMai!$B$4:$L$18,3,FALSE)="x",VLOOKUP(EV72,MaKhuyenMai!$B$4:$L$18,11,FALSE)="x"),VLOOKUP(EV72,MaKhuyenMai!$B$4:$H$5001,7,FALSE)*ET72,0)))</f>
        <v>0</v>
      </c>
      <c r="EV72" s="20"/>
      <c r="EW72" s="68"/>
      <c r="EX72" s="16"/>
      <c r="EY72" s="16">
        <v>24</v>
      </c>
      <c r="EZ72" s="22" t="s">
        <v>148</v>
      </c>
      <c r="FA72" s="18" t="s">
        <v>200</v>
      </c>
      <c r="FB72" s="18">
        <v>1</v>
      </c>
      <c r="FC72" s="19">
        <f>IF(ISBLANK(EZ72),0,IF(ISERROR(VLOOKUP(EZ72,Menu!$A$3:$L$5000,10,FALSE)),0,IF(FA72="M",VLOOKUP(EZ72,Menu!$A$3:$L$57,10,FALSE)*FB72,VLOOKUP(EZ72,Menu!$A$3:$L$57,12,FALSE)*FB72)))</f>
        <v>70000</v>
      </c>
      <c r="FD72" s="19">
        <f>-IF(ISBLANK(FE72),0,IF(ISERROR(VLOOKUP(FE72,MaKhuyenMai!$B$4:$H$5001,7,FALSE)),0,IF(AND(VLOOKUP(FE72,MaKhuyenMai!$B$4:$K$5001,8,FALSE)&lt;=$F$24,VLOOKUP(FE72,MaKhuyenMai!$B$4:$L$18,3,FALSE)="x",VLOOKUP(FE72,MaKhuyenMai!$B$4:$L$18,11,FALSE)="x"),VLOOKUP(FE72,MaKhuyenMai!$B$4:$H$5001,7,FALSE)*FC72,0)))</f>
        <v>0</v>
      </c>
      <c r="FE72" s="20"/>
      <c r="FF72" s="68"/>
      <c r="FG72" s="3"/>
      <c r="FJ72" s="1"/>
      <c r="FK72" s="1"/>
      <c r="FL72" s="2"/>
      <c r="FM72" s="2"/>
      <c r="FN72" s="3"/>
      <c r="FQ72" s="1"/>
      <c r="FR72" s="1"/>
      <c r="FS72" s="2"/>
      <c r="FT72" s="2"/>
      <c r="FU72" s="3"/>
      <c r="FX72" s="1"/>
      <c r="FY72" s="1"/>
      <c r="FZ72" s="2"/>
      <c r="GA72" s="2"/>
      <c r="GB72" s="3"/>
      <c r="GE72" s="1"/>
      <c r="GF72" s="1"/>
      <c r="GG72" s="2"/>
      <c r="GH72" s="2"/>
      <c r="GI72" s="3"/>
      <c r="GL72" s="1"/>
      <c r="GM72" s="1"/>
      <c r="GN72" s="2"/>
      <c r="GO72" s="2"/>
      <c r="GP72" s="3"/>
      <c r="GS72" s="1"/>
      <c r="GT72" s="1"/>
      <c r="GU72" s="2"/>
      <c r="GV72" s="2"/>
      <c r="GW72" s="3"/>
      <c r="GZ72" s="1"/>
      <c r="HA72" s="1"/>
      <c r="HB72" s="2"/>
      <c r="HC72" s="2"/>
      <c r="HD72" s="3"/>
      <c r="HG72" s="1"/>
      <c r="HH72" s="1"/>
      <c r="HI72" s="2"/>
      <c r="HJ72" s="2"/>
      <c r="HK72" s="3"/>
      <c r="HP72" s="2"/>
      <c r="HQ72" s="2"/>
      <c r="HR72" s="3"/>
      <c r="HW72" s="2"/>
      <c r="HX72" s="2"/>
      <c r="HY72" s="3"/>
      <c r="ID72" s="2"/>
      <c r="IE72" s="2"/>
      <c r="IF72" s="3"/>
      <c r="IK72" s="2"/>
      <c r="IL72" s="2"/>
      <c r="IM72" s="3"/>
      <c r="IR72" s="2"/>
      <c r="IS72" s="2"/>
      <c r="IT72" s="3"/>
    </row>
    <row r="73" spans="1:254">
      <c r="A73" s="16"/>
      <c r="B73" s="17">
        <v>65</v>
      </c>
      <c r="C73" s="18" t="s">
        <v>189</v>
      </c>
      <c r="D73" s="18" t="s">
        <v>200</v>
      </c>
      <c r="E73" s="18">
        <v>1</v>
      </c>
      <c r="F73" s="19">
        <f>IF(ISBLANK(C73),0,IF(ISERROR(VLOOKUP(C73,Menu!$A$3:$L$5000,10,FALSE)),0,IF(D73="M",VLOOKUP(C73,Menu!$A$3:$L$57,10,FALSE)*E73,VLOOKUP(C73,Menu!$A$3:$L$57,12,FALSE)*E73)))</f>
        <v>12000</v>
      </c>
      <c r="G73" s="19">
        <f>-IF(ISBLANK(H73),0,IF(ISERROR(VLOOKUP(H73,MaKhuyenMai!$B$4:$H$5001,7,FALSE)),0,IF(AND(VLOOKUP(H73,MaKhuyenMai!$B$4:$K$5001,8,FALSE)&lt;=$F$24,VLOOKUP(H73,MaKhuyenMai!$B$4:$L$18,3,FALSE)="x",VLOOKUP(H73,MaKhuyenMai!$B$4:$L$18,11,FALSE)="x"),VLOOKUP(H73,MaKhuyenMai!$B$4:$H$5001,7,FALSE)*F73,0)))</f>
        <v>-1200</v>
      </c>
      <c r="H73" s="20" t="s">
        <v>18</v>
      </c>
      <c r="I73" s="68"/>
      <c r="J73" s="16"/>
      <c r="K73" s="17">
        <v>65</v>
      </c>
      <c r="L73" s="18"/>
      <c r="M73" s="18"/>
      <c r="N73" s="18"/>
      <c r="O73" s="19">
        <f>IF(ISBLANK(L73),0,IF(ISERROR(VLOOKUP(L73,Menu!$A$3:$L$5000,10,FALSE)),0,IF(M73="M",VLOOKUP(L73,Menu!$A$3:$L$57,10,FALSE)*N73,VLOOKUP(L73,Menu!$A$3:$L$57,12,FALSE)*N73)))</f>
        <v>0</v>
      </c>
      <c r="P73" s="19">
        <f>-IF(ISBLANK(Q73),0,IF(ISERROR(VLOOKUP(Q73,MaKhuyenMai!$B$4:$H$5001,7,FALSE)),0,IF(AND(VLOOKUP(Q73,MaKhuyenMai!$B$4:$K$5001,8,FALSE)&lt;=$F$24,VLOOKUP(Q73,MaKhuyenMai!$B$4:$L$18,3,FALSE)="x",VLOOKUP(Q73,MaKhuyenMai!$B$4:$L$18,11,FALSE)="x"),VLOOKUP(Q73,MaKhuyenMai!$B$4:$H$5001,7,FALSE)*O73,0)))</f>
        <v>0</v>
      </c>
      <c r="Q73" s="20"/>
      <c r="R73" s="68"/>
      <c r="S73" s="16"/>
      <c r="T73" s="17">
        <v>25</v>
      </c>
      <c r="U73" s="18" t="s">
        <v>189</v>
      </c>
      <c r="V73" s="18" t="s">
        <v>200</v>
      </c>
      <c r="W73" s="18">
        <v>1</v>
      </c>
      <c r="X73" s="19">
        <f>IF(ISBLANK(U73),0,IF(ISERROR(VLOOKUP(U73,Menu!$A$3:$L$5000,10,FALSE)),0,IF(V73="M",VLOOKUP(U73,Menu!$A$3:$L$57,10,FALSE)*W73,VLOOKUP(U73,Menu!$A$3:$L$57,12,FALSE)*W73)))</f>
        <v>12000</v>
      </c>
      <c r="Y73" s="19">
        <f>-IF(ISBLANK(Z73),0,IF(ISERROR(VLOOKUP(Z73,MaKhuyenMai!$B$4:$H$5001,7,FALSE)),0,IF(AND(VLOOKUP(Z73,MaKhuyenMai!$B$4:$K$5001,8,FALSE)&lt;=$F$24,VLOOKUP(Z73,MaKhuyenMai!$B$4:$L$18,3,FALSE)="x",VLOOKUP(Z73,MaKhuyenMai!$B$4:$L$18,11,FALSE)="x"),VLOOKUP(Z73,MaKhuyenMai!$B$4:$H$5001,7,FALSE)*X73,0)))</f>
        <v>-1200</v>
      </c>
      <c r="Z73" s="20" t="s">
        <v>18</v>
      </c>
      <c r="AA73" s="68"/>
      <c r="BD73" s="43">
        <v>65</v>
      </c>
      <c r="BH73" s="19">
        <f>IF(ISBLANK(BE73),0,IF(ISERROR(VLOOKUP(BE73,Menu!$A$3:$L$5000,10,FALSE)),0,IF(BF73="M",VLOOKUP(BE73,Menu!$A$3:$L$57,10,FALSE)*BG73,VLOOKUP(BE73,Menu!$A$3:$L$57,12,FALSE)*BG73)))</f>
        <v>0</v>
      </c>
      <c r="BI73" s="19">
        <f>-IF(ISBLANK(BJ73),0,IF(ISERROR(VLOOKUP(BJ73,MaKhuyenMai!$B$4:$H$5001,7,FALSE)),0,IF(AND(VLOOKUP(BJ73,MaKhuyenMai!$B$4:$K$5001,8,FALSE)&lt;=$F$24,VLOOKUP(BJ73,MaKhuyenMai!$B$4:$L$18,3,FALSE)="x",VLOOKUP(BJ73,MaKhuyenMai!$B$4:$L$18,11,FALSE)="x"),VLOOKUP(BJ73,MaKhuyenMai!$B$4:$H$5001,7,FALSE)*BH73,0)))</f>
        <v>0</v>
      </c>
      <c r="BK73" s="71"/>
      <c r="EF73" s="16"/>
      <c r="EG73" s="17">
        <v>65</v>
      </c>
      <c r="EH73" s="18" t="s">
        <v>189</v>
      </c>
      <c r="EI73" s="18" t="s">
        <v>200</v>
      </c>
      <c r="EJ73" s="18">
        <v>1</v>
      </c>
      <c r="EK73" s="19">
        <f>IF(ISBLANK(EH73),0,IF(ISERROR(VLOOKUP(EH73,Menu!$A$3:$L$5000,10,FALSE)),0,IF(EI73="M",VLOOKUP(EH73,Menu!$A$3:$L$57,10,FALSE)*EJ73,VLOOKUP(EH73,Menu!$A$3:$L$57,12,FALSE)*EJ73)))</f>
        <v>12000</v>
      </c>
      <c r="EL73" s="19">
        <f>-IF(ISBLANK(EM73),0,IF(ISERROR(VLOOKUP(EM73,MaKhuyenMai!$B$4:$H$5001,7,FALSE)),0,IF(AND(VLOOKUP(EM73,MaKhuyenMai!$B$4:$K$5001,8,FALSE)&lt;=$F$24,VLOOKUP(EM73,MaKhuyenMai!$B$4:$L$18,3,FALSE)="x",VLOOKUP(EM73,MaKhuyenMai!$B$4:$L$18,11,FALSE)="x"),VLOOKUP(EM73,MaKhuyenMai!$B$4:$H$5001,7,FALSE)*EK73,0)))</f>
        <v>-1200</v>
      </c>
      <c r="EM73" s="20" t="s">
        <v>18</v>
      </c>
      <c r="EN73" s="68"/>
      <c r="EO73" s="16"/>
      <c r="EP73" s="17">
        <v>25</v>
      </c>
      <c r="EQ73" s="18"/>
      <c r="ER73" s="18"/>
      <c r="ES73" s="18"/>
      <c r="ET73" s="19">
        <f>IF(ISBLANK(EQ73),0,IF(ISERROR(VLOOKUP(EQ73,Menu!$A$3:$L$5000,10,FALSE)),0,IF(ER73="M",VLOOKUP(EQ73,Menu!$A$3:$L$57,10,FALSE)*ES73,VLOOKUP(EQ73,Menu!$A$3:$L$57,12,FALSE)*ES73)))</f>
        <v>0</v>
      </c>
      <c r="EU73" s="19">
        <f>-IF(ISBLANK(EV73),0,IF(ISERROR(VLOOKUP(EV73,MaKhuyenMai!$B$4:$H$5001,7,FALSE)),0,IF(AND(VLOOKUP(EV73,MaKhuyenMai!$B$4:$K$5001,8,FALSE)&lt;=$F$24,VLOOKUP(EV73,MaKhuyenMai!$B$4:$L$18,3,FALSE)="x",VLOOKUP(EV73,MaKhuyenMai!$B$4:$L$18,11,FALSE)="x"),VLOOKUP(EV73,MaKhuyenMai!$B$4:$H$5001,7,FALSE)*ET73,0)))</f>
        <v>0</v>
      </c>
      <c r="EV73" s="20"/>
      <c r="EW73" s="68"/>
      <c r="EX73" s="16"/>
      <c r="EY73" s="17">
        <v>25</v>
      </c>
      <c r="EZ73" s="18" t="s">
        <v>189</v>
      </c>
      <c r="FA73" s="18" t="s">
        <v>200</v>
      </c>
      <c r="FB73" s="18">
        <v>1</v>
      </c>
      <c r="FC73" s="19">
        <f>IF(ISBLANK(EZ73),0,IF(ISERROR(VLOOKUP(EZ73,Menu!$A$3:$L$5000,10,FALSE)),0,IF(FA73="M",VLOOKUP(EZ73,Menu!$A$3:$L$57,10,FALSE)*FB73,VLOOKUP(EZ73,Menu!$A$3:$L$57,12,FALSE)*FB73)))</f>
        <v>12000</v>
      </c>
      <c r="FD73" s="19">
        <f>-IF(ISBLANK(FE73),0,IF(ISERROR(VLOOKUP(FE73,MaKhuyenMai!$B$4:$H$5001,7,FALSE)),0,IF(AND(VLOOKUP(FE73,MaKhuyenMai!$B$4:$K$5001,8,FALSE)&lt;=$F$24,VLOOKUP(FE73,MaKhuyenMai!$B$4:$L$18,3,FALSE)="x",VLOOKUP(FE73,MaKhuyenMai!$B$4:$L$18,11,FALSE)="x"),VLOOKUP(FE73,MaKhuyenMai!$B$4:$H$5001,7,FALSE)*FC73,0)))</f>
        <v>-1200</v>
      </c>
      <c r="FE73" s="20" t="s">
        <v>18</v>
      </c>
      <c r="FF73" s="68"/>
      <c r="FG73" s="3"/>
      <c r="FJ73" s="1"/>
      <c r="FK73" s="1"/>
      <c r="FL73" s="2"/>
      <c r="FM73" s="2"/>
      <c r="FN73" s="3"/>
      <c r="FQ73" s="1"/>
      <c r="FR73" s="1"/>
      <c r="FS73" s="2"/>
      <c r="FT73" s="2"/>
      <c r="FU73" s="3"/>
      <c r="FX73" s="1"/>
      <c r="FY73" s="1"/>
      <c r="FZ73" s="2"/>
      <c r="GA73" s="2"/>
      <c r="GB73" s="3"/>
      <c r="GE73" s="1"/>
      <c r="GF73" s="1"/>
      <c r="GG73" s="2"/>
      <c r="GH73" s="2"/>
      <c r="GI73" s="3"/>
      <c r="GL73" s="1"/>
      <c r="GM73" s="1"/>
      <c r="GN73" s="2"/>
      <c r="GO73" s="2"/>
      <c r="GP73" s="3"/>
      <c r="GS73" s="1"/>
      <c r="GT73" s="1"/>
      <c r="GU73" s="2"/>
      <c r="GV73" s="2"/>
      <c r="GW73" s="3"/>
      <c r="GZ73" s="1"/>
      <c r="HA73" s="1"/>
      <c r="HB73" s="2"/>
      <c r="HC73" s="2"/>
      <c r="HD73" s="3"/>
      <c r="HG73" s="1"/>
      <c r="HH73" s="1"/>
      <c r="HI73" s="2"/>
      <c r="HJ73" s="2"/>
      <c r="HK73" s="3"/>
      <c r="HP73" s="2"/>
      <c r="HQ73" s="2"/>
      <c r="HR73" s="3"/>
      <c r="HW73" s="2"/>
      <c r="HX73" s="2"/>
      <c r="HY73" s="3"/>
      <c r="ID73" s="2"/>
      <c r="IE73" s="2"/>
      <c r="IF73" s="3"/>
      <c r="IK73" s="2"/>
      <c r="IL73" s="2"/>
      <c r="IM73" s="3"/>
      <c r="IR73" s="2"/>
      <c r="IS73" s="2"/>
      <c r="IT73" s="3"/>
    </row>
    <row r="74" spans="1:254">
      <c r="A74" s="16"/>
      <c r="B74" s="17">
        <v>66</v>
      </c>
      <c r="C74" s="18" t="s">
        <v>121</v>
      </c>
      <c r="D74" s="18" t="s">
        <v>200</v>
      </c>
      <c r="E74" s="18">
        <v>2</v>
      </c>
      <c r="F74" s="19">
        <f>IF(ISBLANK(C74),0,IF(ISERROR(VLOOKUP(C74,Menu!$A$3:$L$5000,10,FALSE)),0,IF(D74="M",VLOOKUP(C74,Menu!$A$3:$L$57,10,FALSE)*E74,VLOOKUP(C74,Menu!$A$3:$L$57,12,FALSE)*E74)))</f>
        <v>70000</v>
      </c>
      <c r="G74" s="19">
        <f>-IF(ISBLANK(H74),0,IF(ISERROR(VLOOKUP(H74,MaKhuyenMai!$B$4:$H$5001,7,FALSE)),0,IF(AND(VLOOKUP(H74,MaKhuyenMai!$B$4:$K$5001,8,FALSE)&lt;=$F$24,VLOOKUP(H74,MaKhuyenMai!$B$4:$L$18,3,FALSE)="x",VLOOKUP(H74,MaKhuyenMai!$B$4:$L$18,11,FALSE)="x"),VLOOKUP(H74,MaKhuyenMai!$B$4:$H$5001,7,FALSE)*F74,0)))</f>
        <v>0</v>
      </c>
      <c r="H74" s="20"/>
      <c r="I74" s="68"/>
      <c r="J74" s="16"/>
      <c r="K74" s="17">
        <v>66</v>
      </c>
      <c r="L74" s="18"/>
      <c r="M74" s="18"/>
      <c r="N74" s="18"/>
      <c r="O74" s="19">
        <f>IF(ISBLANK(L74),0,IF(ISERROR(VLOOKUP(L74,Menu!$A$3:$L$5000,10,FALSE)),0,IF(M74="M",VLOOKUP(L74,Menu!$A$3:$L$57,10,FALSE)*N74,VLOOKUP(L74,Menu!$A$3:$L$57,12,FALSE)*N74)))</f>
        <v>0</v>
      </c>
      <c r="P74" s="19">
        <f>-IF(ISBLANK(Q74),0,IF(ISERROR(VLOOKUP(Q74,MaKhuyenMai!$B$4:$H$5001,7,FALSE)),0,IF(AND(VLOOKUP(Q74,MaKhuyenMai!$B$4:$K$5001,8,FALSE)&lt;=$F$24,VLOOKUP(Q74,MaKhuyenMai!$B$4:$L$18,3,FALSE)="x",VLOOKUP(Q74,MaKhuyenMai!$B$4:$L$18,11,FALSE)="x"),VLOOKUP(Q74,MaKhuyenMai!$B$4:$H$5001,7,FALSE)*O74,0)))</f>
        <v>0</v>
      </c>
      <c r="Q74" s="20"/>
      <c r="R74" s="68"/>
      <c r="S74" s="16"/>
      <c r="T74" s="16">
        <v>26</v>
      </c>
      <c r="U74" s="18" t="s">
        <v>150</v>
      </c>
      <c r="V74" s="18" t="s">
        <v>200</v>
      </c>
      <c r="W74" s="18">
        <v>2</v>
      </c>
      <c r="X74" s="19">
        <f>IF(ISBLANK(U74),0,IF(ISERROR(VLOOKUP(U74,Menu!$A$3:$L$5000,10,FALSE)),0,IF(V74="M",VLOOKUP(U74,Menu!$A$3:$L$57,10,FALSE)*W74,VLOOKUP(U74,Menu!$A$3:$L$57,12,FALSE)*W74)))</f>
        <v>132000</v>
      </c>
      <c r="Y74" s="19">
        <f>-IF(ISBLANK(Z74),0,IF(ISERROR(VLOOKUP(Z74,MaKhuyenMai!$B$4:$H$5001,7,FALSE)),0,IF(AND(VLOOKUP(Z74,MaKhuyenMai!$B$4:$K$5001,8,FALSE)&lt;=$F$24,VLOOKUP(Z74,MaKhuyenMai!$B$4:$L$18,3,FALSE)="x",VLOOKUP(Z74,MaKhuyenMai!$B$4:$L$18,11,FALSE)="x"),VLOOKUP(Z74,MaKhuyenMai!$B$4:$H$5001,7,FALSE)*X74,0)))</f>
        <v>0</v>
      </c>
      <c r="Z74" s="20"/>
      <c r="AA74" s="68"/>
      <c r="BD74" s="43">
        <v>66</v>
      </c>
      <c r="BH74" s="19">
        <f>IF(ISBLANK(BE74),0,IF(ISERROR(VLOOKUP(BE74,Menu!$A$3:$L$5000,10,FALSE)),0,IF(BF74="M",VLOOKUP(BE74,Menu!$A$3:$L$57,10,FALSE)*BG74,VLOOKUP(BE74,Menu!$A$3:$L$57,12,FALSE)*BG74)))</f>
        <v>0</v>
      </c>
      <c r="BI74" s="19">
        <f>-IF(ISBLANK(BJ74),0,IF(ISERROR(VLOOKUP(BJ74,MaKhuyenMai!$B$4:$H$5001,7,FALSE)),0,IF(AND(VLOOKUP(BJ74,MaKhuyenMai!$B$4:$K$5001,8,FALSE)&lt;=$F$24,VLOOKUP(BJ74,MaKhuyenMai!$B$4:$L$18,3,FALSE)="x",VLOOKUP(BJ74,MaKhuyenMai!$B$4:$L$18,11,FALSE)="x"),VLOOKUP(BJ74,MaKhuyenMai!$B$4:$H$5001,7,FALSE)*BH74,0)))</f>
        <v>0</v>
      </c>
      <c r="BK74" s="71"/>
      <c r="EF74" s="16"/>
      <c r="EG74" s="17">
        <v>66</v>
      </c>
      <c r="EH74" s="18" t="s">
        <v>121</v>
      </c>
      <c r="EI74" s="18" t="s">
        <v>200</v>
      </c>
      <c r="EJ74" s="18">
        <v>2</v>
      </c>
      <c r="EK74" s="19">
        <f>IF(ISBLANK(EH74),0,IF(ISERROR(VLOOKUP(EH74,Menu!$A$3:$L$5000,10,FALSE)),0,IF(EI74="M",VLOOKUP(EH74,Menu!$A$3:$L$57,10,FALSE)*EJ74,VLOOKUP(EH74,Menu!$A$3:$L$57,12,FALSE)*EJ74)))</f>
        <v>70000</v>
      </c>
      <c r="EL74" s="19">
        <f>-IF(ISBLANK(EM74),0,IF(ISERROR(VLOOKUP(EM74,MaKhuyenMai!$B$4:$H$5001,7,FALSE)),0,IF(AND(VLOOKUP(EM74,MaKhuyenMai!$B$4:$K$5001,8,FALSE)&lt;=$F$24,VLOOKUP(EM74,MaKhuyenMai!$B$4:$L$18,3,FALSE)="x",VLOOKUP(EM74,MaKhuyenMai!$B$4:$L$18,11,FALSE)="x"),VLOOKUP(EM74,MaKhuyenMai!$B$4:$H$5001,7,FALSE)*EK74,0)))</f>
        <v>0</v>
      </c>
      <c r="EM74" s="20"/>
      <c r="EN74" s="68"/>
      <c r="EO74" s="16"/>
      <c r="EP74" s="16">
        <v>26</v>
      </c>
      <c r="EQ74" s="18"/>
      <c r="ER74" s="18"/>
      <c r="ES74" s="18"/>
      <c r="ET74" s="19">
        <f>IF(ISBLANK(EQ74),0,IF(ISERROR(VLOOKUP(EQ74,Menu!$A$3:$L$5000,10,FALSE)),0,IF(ER74="M",VLOOKUP(EQ74,Menu!$A$3:$L$57,10,FALSE)*ES74,VLOOKUP(EQ74,Menu!$A$3:$L$57,12,FALSE)*ES74)))</f>
        <v>0</v>
      </c>
      <c r="EU74" s="19">
        <f>-IF(ISBLANK(EV74),0,IF(ISERROR(VLOOKUP(EV74,MaKhuyenMai!$B$4:$H$5001,7,FALSE)),0,IF(AND(VLOOKUP(EV74,MaKhuyenMai!$B$4:$K$5001,8,FALSE)&lt;=$F$24,VLOOKUP(EV74,MaKhuyenMai!$B$4:$L$18,3,FALSE)="x",VLOOKUP(EV74,MaKhuyenMai!$B$4:$L$18,11,FALSE)="x"),VLOOKUP(EV74,MaKhuyenMai!$B$4:$H$5001,7,FALSE)*ET74,0)))</f>
        <v>0</v>
      </c>
      <c r="EV74" s="20"/>
      <c r="EW74" s="68"/>
      <c r="EX74" s="16"/>
      <c r="EY74" s="16">
        <v>26</v>
      </c>
      <c r="EZ74" s="18" t="s">
        <v>150</v>
      </c>
      <c r="FA74" s="18" t="s">
        <v>200</v>
      </c>
      <c r="FB74" s="18">
        <v>2</v>
      </c>
      <c r="FC74" s="19">
        <f>IF(ISBLANK(EZ74),0,IF(ISERROR(VLOOKUP(EZ74,Menu!$A$3:$L$5000,10,FALSE)),0,IF(FA74="M",VLOOKUP(EZ74,Menu!$A$3:$L$57,10,FALSE)*FB74,VLOOKUP(EZ74,Menu!$A$3:$L$57,12,FALSE)*FB74)))</f>
        <v>132000</v>
      </c>
      <c r="FD74" s="19">
        <f>-IF(ISBLANK(FE74),0,IF(ISERROR(VLOOKUP(FE74,MaKhuyenMai!$B$4:$H$5001,7,FALSE)),0,IF(AND(VLOOKUP(FE74,MaKhuyenMai!$B$4:$K$5001,8,FALSE)&lt;=$F$24,VLOOKUP(FE74,MaKhuyenMai!$B$4:$L$18,3,FALSE)="x",VLOOKUP(FE74,MaKhuyenMai!$B$4:$L$18,11,FALSE)="x"),VLOOKUP(FE74,MaKhuyenMai!$B$4:$H$5001,7,FALSE)*FC74,0)))</f>
        <v>0</v>
      </c>
      <c r="FE74" s="20"/>
      <c r="FF74" s="68"/>
      <c r="FG74" s="3"/>
      <c r="FJ74" s="1"/>
      <c r="FK74" s="1"/>
      <c r="FL74" s="2"/>
      <c r="FM74" s="2"/>
      <c r="FN74" s="3"/>
      <c r="FQ74" s="1"/>
      <c r="FR74" s="1"/>
      <c r="FS74" s="2"/>
      <c r="FT74" s="2"/>
      <c r="FU74" s="3"/>
      <c r="FX74" s="1"/>
      <c r="FY74" s="1"/>
      <c r="FZ74" s="2"/>
      <c r="GA74" s="2"/>
      <c r="GB74" s="3"/>
      <c r="GE74" s="1"/>
      <c r="GF74" s="1"/>
      <c r="GG74" s="2"/>
      <c r="GH74" s="2"/>
      <c r="GI74" s="3"/>
      <c r="GL74" s="1"/>
      <c r="GM74" s="1"/>
      <c r="GN74" s="2"/>
      <c r="GO74" s="2"/>
      <c r="GP74" s="3"/>
      <c r="GS74" s="1"/>
      <c r="GT74" s="1"/>
      <c r="GU74" s="2"/>
      <c r="GV74" s="2"/>
      <c r="GW74" s="3"/>
      <c r="GZ74" s="1"/>
      <c r="HA74" s="1"/>
      <c r="HB74" s="2"/>
      <c r="HC74" s="2"/>
      <c r="HD74" s="3"/>
      <c r="HG74" s="1"/>
      <c r="HH74" s="1"/>
      <c r="HI74" s="2"/>
      <c r="HJ74" s="2"/>
      <c r="HK74" s="3"/>
      <c r="HP74" s="2"/>
      <c r="HQ74" s="2"/>
      <c r="HR74" s="3"/>
      <c r="HW74" s="2"/>
      <c r="HX74" s="2"/>
      <c r="HY74" s="3"/>
      <c r="ID74" s="2"/>
      <c r="IE74" s="2"/>
      <c r="IF74" s="3"/>
      <c r="IK74" s="2"/>
      <c r="IL74" s="2"/>
      <c r="IM74" s="3"/>
      <c r="IR74" s="2"/>
      <c r="IS74" s="2"/>
      <c r="IT74" s="3"/>
    </row>
    <row r="75" spans="1:254">
      <c r="A75" s="16"/>
      <c r="B75" s="17">
        <v>67</v>
      </c>
      <c r="C75" s="18"/>
      <c r="D75" s="18"/>
      <c r="E75" s="18"/>
      <c r="F75" s="19">
        <f>IF(ISBLANK(C75),0,IF(ISERROR(VLOOKUP(C75,Menu!$A$3:$L$5000,10,FALSE)),0,IF(D75="M",VLOOKUP(C75,Menu!$A$3:$L$57,10,FALSE)*E75,VLOOKUP(C75,Menu!$A$3:$L$57,12,FALSE)*E75)))</f>
        <v>0</v>
      </c>
      <c r="G75" s="19">
        <f>-IF(ISBLANK(H75),0,IF(ISERROR(VLOOKUP(H75,MaKhuyenMai!$B$4:$H$5001,7,FALSE)),0,IF(AND(VLOOKUP(H75,MaKhuyenMai!$B$4:$K$5001,8,FALSE)&lt;=$F$24,VLOOKUP(H75,MaKhuyenMai!$B$4:$L$18,3,FALSE)="x",VLOOKUP(H75,MaKhuyenMai!$B$4:$L$18,11,FALSE)="x"),VLOOKUP(H75,MaKhuyenMai!$B$4:$H$5001,7,FALSE)*F75,0)))</f>
        <v>0</v>
      </c>
      <c r="H75" s="20"/>
      <c r="I75" s="68"/>
      <c r="J75" s="16"/>
      <c r="K75" s="17">
        <v>67</v>
      </c>
      <c r="L75" s="18"/>
      <c r="M75" s="18"/>
      <c r="N75" s="18"/>
      <c r="O75" s="19">
        <f>IF(ISBLANK(L75),0,IF(ISERROR(VLOOKUP(L75,Menu!$A$3:$L$5000,10,FALSE)),0,IF(M75="M",VLOOKUP(L75,Menu!$A$3:$L$57,10,FALSE)*N75,VLOOKUP(L75,Menu!$A$3:$L$57,12,FALSE)*N75)))</f>
        <v>0</v>
      </c>
      <c r="P75" s="19">
        <f>-IF(ISBLANK(Q75),0,IF(ISERROR(VLOOKUP(Q75,MaKhuyenMai!$B$4:$H$5001,7,FALSE)),0,IF(AND(VLOOKUP(Q75,MaKhuyenMai!$B$4:$K$5001,8,FALSE)&lt;=$F$24,VLOOKUP(Q75,MaKhuyenMai!$B$4:$L$18,3,FALSE)="x",VLOOKUP(Q75,MaKhuyenMai!$B$4:$L$18,11,FALSE)="x"),VLOOKUP(Q75,MaKhuyenMai!$B$4:$H$5001,7,FALSE)*O75,0)))</f>
        <v>0</v>
      </c>
      <c r="Q75" s="20"/>
      <c r="R75" s="68"/>
      <c r="S75" s="16"/>
      <c r="T75" s="17">
        <v>27</v>
      </c>
      <c r="U75" s="18"/>
      <c r="V75" s="18"/>
      <c r="W75" s="18"/>
      <c r="X75" s="19">
        <f>IF(ISBLANK(U75),0,IF(ISERROR(VLOOKUP(U75,Menu!$A$3:$L$5000,10,FALSE)),0,IF(V75="M",VLOOKUP(U75,Menu!$A$3:$L$57,10,FALSE)*W75,VLOOKUP(U75,Menu!$A$3:$L$57,12,FALSE)*W75)))</f>
        <v>0</v>
      </c>
      <c r="Y75" s="19">
        <f>-IF(ISBLANK(Z75),0,IF(ISERROR(VLOOKUP(Z75,MaKhuyenMai!$B$4:$H$5001,7,FALSE)),0,IF(AND(VLOOKUP(Z75,MaKhuyenMai!$B$4:$K$5001,8,FALSE)&lt;=$F$24,VLOOKUP(Z75,MaKhuyenMai!$B$4:$L$18,3,FALSE)="x",VLOOKUP(Z75,MaKhuyenMai!$B$4:$L$18,11,FALSE)="x"),VLOOKUP(Z75,MaKhuyenMai!$B$4:$H$5001,7,FALSE)*X75,0)))</f>
        <v>0</v>
      </c>
      <c r="Z75" s="20"/>
      <c r="AA75" s="68"/>
      <c r="BD75" s="43">
        <v>67</v>
      </c>
      <c r="BH75" s="19">
        <f>IF(ISBLANK(BE75),0,IF(ISERROR(VLOOKUP(BE75,Menu!$A$3:$L$5000,10,FALSE)),0,IF(BF75="M",VLOOKUP(BE75,Menu!$A$3:$L$57,10,FALSE)*BG75,VLOOKUP(BE75,Menu!$A$3:$L$57,12,FALSE)*BG75)))</f>
        <v>0</v>
      </c>
      <c r="BI75" s="19">
        <f>-IF(ISBLANK(BJ75),0,IF(ISERROR(VLOOKUP(BJ75,MaKhuyenMai!$B$4:$H$5001,7,FALSE)),0,IF(AND(VLOOKUP(BJ75,MaKhuyenMai!$B$4:$K$5001,8,FALSE)&lt;=$F$24,VLOOKUP(BJ75,MaKhuyenMai!$B$4:$L$18,3,FALSE)="x",VLOOKUP(BJ75,MaKhuyenMai!$B$4:$L$18,11,FALSE)="x"),VLOOKUP(BJ75,MaKhuyenMai!$B$4:$H$5001,7,FALSE)*BH75,0)))</f>
        <v>0</v>
      </c>
      <c r="BK75" s="71"/>
      <c r="EF75" s="16"/>
      <c r="EG75" s="17">
        <v>67</v>
      </c>
      <c r="EH75" s="18"/>
      <c r="EI75" s="18"/>
      <c r="EJ75" s="18"/>
      <c r="EK75" s="19">
        <f>IF(ISBLANK(EH75),0,IF(ISERROR(VLOOKUP(EH75,Menu!$A$3:$L$5000,10,FALSE)),0,IF(EI75="M",VLOOKUP(EH75,Menu!$A$3:$L$57,10,FALSE)*EJ75,VLOOKUP(EH75,Menu!$A$3:$L$57,12,FALSE)*EJ75)))</f>
        <v>0</v>
      </c>
      <c r="EL75" s="19">
        <f>-IF(ISBLANK(EM75),0,IF(ISERROR(VLOOKUP(EM75,MaKhuyenMai!$B$4:$H$5001,7,FALSE)),0,IF(AND(VLOOKUP(EM75,MaKhuyenMai!$B$4:$K$5001,8,FALSE)&lt;=$F$24,VLOOKUP(EM75,MaKhuyenMai!$B$4:$L$18,3,FALSE)="x",VLOOKUP(EM75,MaKhuyenMai!$B$4:$L$18,11,FALSE)="x"),VLOOKUP(EM75,MaKhuyenMai!$B$4:$H$5001,7,FALSE)*EK75,0)))</f>
        <v>0</v>
      </c>
      <c r="EM75" s="20"/>
      <c r="EN75" s="68"/>
      <c r="EO75" s="16"/>
      <c r="EP75" s="17">
        <v>27</v>
      </c>
      <c r="EQ75" s="18"/>
      <c r="ER75" s="18"/>
      <c r="ES75" s="18"/>
      <c r="ET75" s="19">
        <f>IF(ISBLANK(EQ75),0,IF(ISERROR(VLOOKUP(EQ75,Menu!$A$3:$L$5000,10,FALSE)),0,IF(ER75="M",VLOOKUP(EQ75,Menu!$A$3:$L$57,10,FALSE)*ES75,VLOOKUP(EQ75,Menu!$A$3:$L$57,12,FALSE)*ES75)))</f>
        <v>0</v>
      </c>
      <c r="EU75" s="19">
        <f>-IF(ISBLANK(EV75),0,IF(ISERROR(VLOOKUP(EV75,MaKhuyenMai!$B$4:$H$5001,7,FALSE)),0,IF(AND(VLOOKUP(EV75,MaKhuyenMai!$B$4:$K$5001,8,FALSE)&lt;=$F$24,VLOOKUP(EV75,MaKhuyenMai!$B$4:$L$18,3,FALSE)="x",VLOOKUP(EV75,MaKhuyenMai!$B$4:$L$18,11,FALSE)="x"),VLOOKUP(EV75,MaKhuyenMai!$B$4:$H$5001,7,FALSE)*ET75,0)))</f>
        <v>0</v>
      </c>
      <c r="EV75" s="20"/>
      <c r="EW75" s="68"/>
      <c r="EX75" s="16"/>
      <c r="EY75" s="17">
        <v>27</v>
      </c>
      <c r="EZ75" s="18"/>
      <c r="FA75" s="18"/>
      <c r="FB75" s="18"/>
      <c r="FC75" s="19">
        <f>IF(ISBLANK(EZ75),0,IF(ISERROR(VLOOKUP(EZ75,Menu!$A$3:$L$5000,10,FALSE)),0,IF(FA75="M",VLOOKUP(EZ75,Menu!$A$3:$L$57,10,FALSE)*FB75,VLOOKUP(EZ75,Menu!$A$3:$L$57,12,FALSE)*FB75)))</f>
        <v>0</v>
      </c>
      <c r="FD75" s="19">
        <f>-IF(ISBLANK(FE75),0,IF(ISERROR(VLOOKUP(FE75,MaKhuyenMai!$B$4:$H$5001,7,FALSE)),0,IF(AND(VLOOKUP(FE75,MaKhuyenMai!$B$4:$K$5001,8,FALSE)&lt;=$F$24,VLOOKUP(FE75,MaKhuyenMai!$B$4:$L$18,3,FALSE)="x",VLOOKUP(FE75,MaKhuyenMai!$B$4:$L$18,11,FALSE)="x"),VLOOKUP(FE75,MaKhuyenMai!$B$4:$H$5001,7,FALSE)*FC75,0)))</f>
        <v>0</v>
      </c>
      <c r="FE75" s="20"/>
      <c r="FF75" s="68"/>
      <c r="FG75" s="3"/>
      <c r="FJ75" s="1"/>
      <c r="FK75" s="1"/>
      <c r="FL75" s="2"/>
      <c r="FM75" s="2"/>
      <c r="FN75" s="3"/>
      <c r="FQ75" s="1"/>
      <c r="FR75" s="1"/>
      <c r="FS75" s="2"/>
      <c r="FT75" s="2"/>
      <c r="FU75" s="3"/>
      <c r="FX75" s="1"/>
      <c r="FY75" s="1"/>
      <c r="FZ75" s="2"/>
      <c r="GA75" s="2"/>
      <c r="GB75" s="3"/>
      <c r="GE75" s="1"/>
      <c r="GF75" s="1"/>
      <c r="GG75" s="2"/>
      <c r="GH75" s="2"/>
      <c r="GI75" s="3"/>
      <c r="GL75" s="1"/>
      <c r="GM75" s="1"/>
      <c r="GN75" s="2"/>
      <c r="GO75" s="2"/>
      <c r="GP75" s="3"/>
      <c r="GS75" s="1"/>
      <c r="GT75" s="1"/>
      <c r="GU75" s="2"/>
      <c r="GV75" s="2"/>
      <c r="GW75" s="3"/>
      <c r="GZ75" s="1"/>
      <c r="HA75" s="1"/>
      <c r="HB75" s="2"/>
      <c r="HC75" s="2"/>
      <c r="HD75" s="3"/>
      <c r="HG75" s="1"/>
      <c r="HH75" s="1"/>
      <c r="HI75" s="2"/>
      <c r="HJ75" s="2"/>
      <c r="HK75" s="3"/>
      <c r="HP75" s="2"/>
      <c r="HQ75" s="2"/>
      <c r="HR75" s="3"/>
      <c r="HW75" s="2"/>
      <c r="HX75" s="2"/>
      <c r="HY75" s="3"/>
      <c r="ID75" s="2"/>
      <c r="IE75" s="2"/>
      <c r="IF75" s="3"/>
      <c r="IK75" s="2"/>
      <c r="IL75" s="2"/>
      <c r="IM75" s="3"/>
      <c r="IR75" s="2"/>
      <c r="IS75" s="2"/>
      <c r="IT75" s="3"/>
    </row>
    <row r="76" spans="1:254">
      <c r="A76" s="16"/>
      <c r="B76" s="17">
        <v>68</v>
      </c>
      <c r="C76" s="18"/>
      <c r="D76" s="18"/>
      <c r="E76" s="18"/>
      <c r="F76" s="19">
        <f>IF(ISBLANK(C76),0,IF(ISERROR(VLOOKUP(C76,Menu!$A$3:$L$5000,10,FALSE)),0,IF(D76="M",VLOOKUP(C76,Menu!$A$3:$L$57,10,FALSE)*E76,VLOOKUP(C76,Menu!$A$3:$L$57,12,FALSE)*E76)))</f>
        <v>0</v>
      </c>
      <c r="G76" s="19">
        <f>-IF(ISBLANK(H76),0,IF(ISERROR(VLOOKUP(H76,MaKhuyenMai!$B$4:$H$5001,7,FALSE)),0,IF(AND(VLOOKUP(H76,MaKhuyenMai!$B$4:$K$5001,8,FALSE)&lt;=$F$24,VLOOKUP(H76,MaKhuyenMai!$B$4:$L$18,3,FALSE)="x",VLOOKUP(H76,MaKhuyenMai!$B$4:$L$18,11,FALSE)="x"),VLOOKUP(H76,MaKhuyenMai!$B$4:$H$5001,7,FALSE)*F76,0)))</f>
        <v>0</v>
      </c>
      <c r="H76" s="20"/>
      <c r="I76" s="68"/>
      <c r="J76" s="16"/>
      <c r="K76" s="17">
        <v>68</v>
      </c>
      <c r="L76" s="18"/>
      <c r="M76" s="18"/>
      <c r="N76" s="18"/>
      <c r="O76" s="19">
        <f>IF(ISBLANK(L76),0,IF(ISERROR(VLOOKUP(L76,Menu!$A$3:$L$5000,10,FALSE)),0,IF(M76="M",VLOOKUP(L76,Menu!$A$3:$L$57,10,FALSE)*N76,VLOOKUP(L76,Menu!$A$3:$L$57,12,FALSE)*N76)))</f>
        <v>0</v>
      </c>
      <c r="P76" s="19">
        <f>-IF(ISBLANK(Q76),0,IF(ISERROR(VLOOKUP(Q76,MaKhuyenMai!$B$4:$H$5001,7,FALSE)),0,IF(AND(VLOOKUP(Q76,MaKhuyenMai!$B$4:$K$5001,8,FALSE)&lt;=$F$24,VLOOKUP(Q76,MaKhuyenMai!$B$4:$L$18,3,FALSE)="x",VLOOKUP(Q76,MaKhuyenMai!$B$4:$L$18,11,FALSE)="x"),VLOOKUP(Q76,MaKhuyenMai!$B$4:$H$5001,7,FALSE)*O76,0)))</f>
        <v>0</v>
      </c>
      <c r="Q76" s="20"/>
      <c r="R76" s="68"/>
      <c r="S76" s="16"/>
      <c r="T76" s="16">
        <v>28</v>
      </c>
      <c r="U76" s="18"/>
      <c r="V76" s="18"/>
      <c r="W76" s="18"/>
      <c r="X76" s="19">
        <f>IF(ISBLANK(U76),0,IF(ISERROR(VLOOKUP(U76,Menu!$A$3:$L$5000,10,FALSE)),0,IF(V76="M",VLOOKUP(U76,Menu!$A$3:$L$57,10,FALSE)*W76,VLOOKUP(U76,Menu!$A$3:$L$57,12,FALSE)*W76)))</f>
        <v>0</v>
      </c>
      <c r="Y76" s="19">
        <f>-IF(ISBLANK(Z76),0,IF(ISERROR(VLOOKUP(Z76,MaKhuyenMai!$B$4:$H$5001,7,FALSE)),0,IF(AND(VLOOKUP(Z76,MaKhuyenMai!$B$4:$K$5001,8,FALSE)&lt;=$F$24,VLOOKUP(Z76,MaKhuyenMai!$B$4:$L$18,3,FALSE)="x",VLOOKUP(Z76,MaKhuyenMai!$B$4:$L$18,11,FALSE)="x"),VLOOKUP(Z76,MaKhuyenMai!$B$4:$H$5001,7,FALSE)*X76,0)))</f>
        <v>0</v>
      </c>
      <c r="Z76" s="20"/>
      <c r="AA76" s="68"/>
      <c r="BD76" s="43">
        <v>68</v>
      </c>
      <c r="BH76" s="19">
        <f>IF(ISBLANK(BE76),0,IF(ISERROR(VLOOKUP(BE76,Menu!$A$3:$L$5000,10,FALSE)),0,IF(BF76="M",VLOOKUP(BE76,Menu!$A$3:$L$57,10,FALSE)*BG76,VLOOKUP(BE76,Menu!$A$3:$L$57,12,FALSE)*BG76)))</f>
        <v>0</v>
      </c>
      <c r="BI76" s="19">
        <f>-IF(ISBLANK(BJ76),0,IF(ISERROR(VLOOKUP(BJ76,MaKhuyenMai!$B$4:$H$5001,7,FALSE)),0,IF(AND(VLOOKUP(BJ76,MaKhuyenMai!$B$4:$K$5001,8,FALSE)&lt;=$F$24,VLOOKUP(BJ76,MaKhuyenMai!$B$4:$L$18,3,FALSE)="x",VLOOKUP(BJ76,MaKhuyenMai!$B$4:$L$18,11,FALSE)="x"),VLOOKUP(BJ76,MaKhuyenMai!$B$4:$H$5001,7,FALSE)*BH76,0)))</f>
        <v>0</v>
      </c>
      <c r="BK76" s="71"/>
      <c r="EF76" s="16"/>
      <c r="EG76" s="17">
        <v>68</v>
      </c>
      <c r="EH76" s="18"/>
      <c r="EI76" s="18"/>
      <c r="EJ76" s="18"/>
      <c r="EK76" s="19">
        <f>IF(ISBLANK(EH76),0,IF(ISERROR(VLOOKUP(EH76,Menu!$A$3:$L$5000,10,FALSE)),0,IF(EI76="M",VLOOKUP(EH76,Menu!$A$3:$L$57,10,FALSE)*EJ76,VLOOKUP(EH76,Menu!$A$3:$L$57,12,FALSE)*EJ76)))</f>
        <v>0</v>
      </c>
      <c r="EL76" s="19">
        <f>-IF(ISBLANK(EM76),0,IF(ISERROR(VLOOKUP(EM76,MaKhuyenMai!$B$4:$H$5001,7,FALSE)),0,IF(AND(VLOOKUP(EM76,MaKhuyenMai!$B$4:$K$5001,8,FALSE)&lt;=$F$24,VLOOKUP(EM76,MaKhuyenMai!$B$4:$L$18,3,FALSE)="x",VLOOKUP(EM76,MaKhuyenMai!$B$4:$L$18,11,FALSE)="x"),VLOOKUP(EM76,MaKhuyenMai!$B$4:$H$5001,7,FALSE)*EK76,0)))</f>
        <v>0</v>
      </c>
      <c r="EM76" s="20"/>
      <c r="EN76" s="68"/>
      <c r="EO76" s="16"/>
      <c r="EP76" s="16">
        <v>28</v>
      </c>
      <c r="EQ76" s="18"/>
      <c r="ER76" s="18"/>
      <c r="ES76" s="18"/>
      <c r="ET76" s="19">
        <f>IF(ISBLANK(EQ76),0,IF(ISERROR(VLOOKUP(EQ76,Menu!$A$3:$L$5000,10,FALSE)),0,IF(ER76="M",VLOOKUP(EQ76,Menu!$A$3:$L$57,10,FALSE)*ES76,VLOOKUP(EQ76,Menu!$A$3:$L$57,12,FALSE)*ES76)))</f>
        <v>0</v>
      </c>
      <c r="EU76" s="19">
        <f>-IF(ISBLANK(EV76),0,IF(ISERROR(VLOOKUP(EV76,MaKhuyenMai!$B$4:$H$5001,7,FALSE)),0,IF(AND(VLOOKUP(EV76,MaKhuyenMai!$B$4:$K$5001,8,FALSE)&lt;=$F$24,VLOOKUP(EV76,MaKhuyenMai!$B$4:$L$18,3,FALSE)="x",VLOOKUP(EV76,MaKhuyenMai!$B$4:$L$18,11,FALSE)="x"),VLOOKUP(EV76,MaKhuyenMai!$B$4:$H$5001,7,FALSE)*ET76,0)))</f>
        <v>0</v>
      </c>
      <c r="EV76" s="20"/>
      <c r="EW76" s="68"/>
      <c r="EX76" s="16"/>
      <c r="EY76" s="16">
        <v>28</v>
      </c>
      <c r="EZ76" s="18"/>
      <c r="FA76" s="18"/>
      <c r="FB76" s="18"/>
      <c r="FC76" s="19">
        <f>IF(ISBLANK(EZ76),0,IF(ISERROR(VLOOKUP(EZ76,Menu!$A$3:$L$5000,10,FALSE)),0,IF(FA76="M",VLOOKUP(EZ76,Menu!$A$3:$L$57,10,FALSE)*FB76,VLOOKUP(EZ76,Menu!$A$3:$L$57,12,FALSE)*FB76)))</f>
        <v>0</v>
      </c>
      <c r="FD76" s="19">
        <f>-IF(ISBLANK(FE76),0,IF(ISERROR(VLOOKUP(FE76,MaKhuyenMai!$B$4:$H$5001,7,FALSE)),0,IF(AND(VLOOKUP(FE76,MaKhuyenMai!$B$4:$K$5001,8,FALSE)&lt;=$F$24,VLOOKUP(FE76,MaKhuyenMai!$B$4:$L$18,3,FALSE)="x",VLOOKUP(FE76,MaKhuyenMai!$B$4:$L$18,11,FALSE)="x"),VLOOKUP(FE76,MaKhuyenMai!$B$4:$H$5001,7,FALSE)*FC76,0)))</f>
        <v>0</v>
      </c>
      <c r="FE76" s="20"/>
      <c r="FF76" s="68"/>
      <c r="FG76" s="3"/>
      <c r="FJ76" s="1"/>
      <c r="FK76" s="1"/>
      <c r="FL76" s="2"/>
      <c r="FM76" s="2"/>
      <c r="FN76" s="3"/>
      <c r="FQ76" s="1"/>
      <c r="FR76" s="1"/>
      <c r="FS76" s="2"/>
      <c r="FT76" s="2"/>
      <c r="FU76" s="3"/>
      <c r="FX76" s="1"/>
      <c r="FY76" s="1"/>
      <c r="FZ76" s="2"/>
      <c r="GA76" s="2"/>
      <c r="GB76" s="3"/>
      <c r="GE76" s="1"/>
      <c r="GF76" s="1"/>
      <c r="GG76" s="2"/>
      <c r="GH76" s="2"/>
      <c r="GI76" s="3"/>
      <c r="GL76" s="1"/>
      <c r="GM76" s="1"/>
      <c r="GN76" s="2"/>
      <c r="GO76" s="2"/>
      <c r="GP76" s="3"/>
      <c r="GS76" s="1"/>
      <c r="GT76" s="1"/>
      <c r="GU76" s="2"/>
      <c r="GV76" s="2"/>
      <c r="GW76" s="3"/>
      <c r="GZ76" s="1"/>
      <c r="HA76" s="1"/>
      <c r="HB76" s="2"/>
      <c r="HC76" s="2"/>
      <c r="HD76" s="3"/>
      <c r="HG76" s="1"/>
      <c r="HH76" s="1"/>
      <c r="HI76" s="2"/>
      <c r="HJ76" s="2"/>
      <c r="HK76" s="3"/>
      <c r="HP76" s="2"/>
      <c r="HQ76" s="2"/>
      <c r="HR76" s="3"/>
      <c r="HW76" s="2"/>
      <c r="HX76" s="2"/>
      <c r="HY76" s="3"/>
      <c r="ID76" s="2"/>
      <c r="IE76" s="2"/>
      <c r="IF76" s="3"/>
      <c r="IK76" s="2"/>
      <c r="IL76" s="2"/>
      <c r="IM76" s="3"/>
      <c r="IR76" s="2"/>
      <c r="IS76" s="2"/>
      <c r="IT76" s="3"/>
    </row>
    <row r="77" spans="1:254">
      <c r="A77" s="16"/>
      <c r="B77" s="17">
        <v>69</v>
      </c>
      <c r="C77" s="18"/>
      <c r="D77" s="18"/>
      <c r="E77" s="18"/>
      <c r="F77" s="19">
        <f>IF(ISBLANK(C77),0,IF(ISERROR(VLOOKUP(C77,Menu!$A$3:$L$5000,10,FALSE)),0,IF(D77="M",VLOOKUP(C77,Menu!$A$3:$L$57,10,FALSE)*E77,VLOOKUP(C77,Menu!$A$3:$L$57,12,FALSE)*E77)))</f>
        <v>0</v>
      </c>
      <c r="G77" s="19">
        <f>-IF(ISBLANK(H77),0,IF(ISERROR(VLOOKUP(H77,MaKhuyenMai!$B$4:$H$5001,7,FALSE)),0,IF(AND(VLOOKUP(H77,MaKhuyenMai!$B$4:$K$5001,8,FALSE)&lt;=$F$24,VLOOKUP(H77,MaKhuyenMai!$B$4:$L$18,3,FALSE)="x",VLOOKUP(H77,MaKhuyenMai!$B$4:$L$18,11,FALSE)="x"),VLOOKUP(H77,MaKhuyenMai!$B$4:$H$5001,7,FALSE)*F77,0)))</f>
        <v>0</v>
      </c>
      <c r="H77" s="20"/>
      <c r="I77" s="68"/>
      <c r="J77" s="16"/>
      <c r="K77" s="17">
        <v>69</v>
      </c>
      <c r="L77" s="18"/>
      <c r="M77" s="18"/>
      <c r="N77" s="18"/>
      <c r="O77" s="19">
        <f>IF(ISBLANK(L77),0,IF(ISERROR(VLOOKUP(L77,Menu!$A$3:$L$5000,10,FALSE)),0,IF(M77="M",VLOOKUP(L77,Menu!$A$3:$L$57,10,FALSE)*N77,VLOOKUP(L77,Menu!$A$3:$L$57,12,FALSE)*N77)))</f>
        <v>0</v>
      </c>
      <c r="P77" s="19">
        <f>-IF(ISBLANK(Q77),0,IF(ISERROR(VLOOKUP(Q77,MaKhuyenMai!$B$4:$H$5001,7,FALSE)),0,IF(AND(VLOOKUP(Q77,MaKhuyenMai!$B$4:$K$5001,8,FALSE)&lt;=$F$24,VLOOKUP(Q77,MaKhuyenMai!$B$4:$L$18,3,FALSE)="x",VLOOKUP(Q77,MaKhuyenMai!$B$4:$L$18,11,FALSE)="x"),VLOOKUP(Q77,MaKhuyenMai!$B$4:$H$5001,7,FALSE)*O77,0)))</f>
        <v>0</v>
      </c>
      <c r="Q77" s="20"/>
      <c r="R77" s="68"/>
      <c r="S77" s="16"/>
      <c r="T77" s="17">
        <v>29</v>
      </c>
      <c r="U77" s="18"/>
      <c r="V77" s="18"/>
      <c r="W77" s="18"/>
      <c r="X77" s="19">
        <f>IF(ISBLANK(U77),0,IF(ISERROR(VLOOKUP(U77,Menu!$A$3:$L$5000,10,FALSE)),0,IF(V77="M",VLOOKUP(U77,Menu!$A$3:$L$57,10,FALSE)*W77,VLOOKUP(U77,Menu!$A$3:$L$57,12,FALSE)*W77)))</f>
        <v>0</v>
      </c>
      <c r="Y77" s="19">
        <f>-IF(ISBLANK(Z77),0,IF(ISERROR(VLOOKUP(Z77,MaKhuyenMai!$B$4:$H$5001,7,FALSE)),0,IF(AND(VLOOKUP(Z77,MaKhuyenMai!$B$4:$K$5001,8,FALSE)&lt;=$F$24,VLOOKUP(Z77,MaKhuyenMai!$B$4:$L$18,3,FALSE)="x",VLOOKUP(Z77,MaKhuyenMai!$B$4:$L$18,11,FALSE)="x"),VLOOKUP(Z77,MaKhuyenMai!$B$4:$H$5001,7,FALSE)*X77,0)))</f>
        <v>0</v>
      </c>
      <c r="Z77" s="20"/>
      <c r="AA77" s="68"/>
      <c r="BD77" s="43">
        <v>69</v>
      </c>
      <c r="BH77" s="19">
        <f>IF(ISBLANK(BE77),0,IF(ISERROR(VLOOKUP(BE77,Menu!$A$3:$L$5000,10,FALSE)),0,IF(BF77="M",VLOOKUP(BE77,Menu!$A$3:$L$57,10,FALSE)*BG77,VLOOKUP(BE77,Menu!$A$3:$L$57,12,FALSE)*BG77)))</f>
        <v>0</v>
      </c>
      <c r="BI77" s="19">
        <f>-IF(ISBLANK(BJ77),0,IF(ISERROR(VLOOKUP(BJ77,MaKhuyenMai!$B$4:$H$5001,7,FALSE)),0,IF(AND(VLOOKUP(BJ77,MaKhuyenMai!$B$4:$K$5001,8,FALSE)&lt;=$F$24,VLOOKUP(BJ77,MaKhuyenMai!$B$4:$L$18,3,FALSE)="x",VLOOKUP(BJ77,MaKhuyenMai!$B$4:$L$18,11,FALSE)="x"),VLOOKUP(BJ77,MaKhuyenMai!$B$4:$H$5001,7,FALSE)*BH77,0)))</f>
        <v>0</v>
      </c>
      <c r="BK77" s="71"/>
      <c r="EF77" s="16"/>
      <c r="EG77" s="17">
        <v>69</v>
      </c>
      <c r="EH77" s="18"/>
      <c r="EI77" s="18"/>
      <c r="EJ77" s="18"/>
      <c r="EK77" s="19">
        <f>IF(ISBLANK(EH77),0,IF(ISERROR(VLOOKUP(EH77,Menu!$A$3:$L$5000,10,FALSE)),0,IF(EI77="M",VLOOKUP(EH77,Menu!$A$3:$L$57,10,FALSE)*EJ77,VLOOKUP(EH77,Menu!$A$3:$L$57,12,FALSE)*EJ77)))</f>
        <v>0</v>
      </c>
      <c r="EL77" s="19">
        <f>-IF(ISBLANK(EM77),0,IF(ISERROR(VLOOKUP(EM77,MaKhuyenMai!$B$4:$H$5001,7,FALSE)),0,IF(AND(VLOOKUP(EM77,MaKhuyenMai!$B$4:$K$5001,8,FALSE)&lt;=$F$24,VLOOKUP(EM77,MaKhuyenMai!$B$4:$L$18,3,FALSE)="x",VLOOKUP(EM77,MaKhuyenMai!$B$4:$L$18,11,FALSE)="x"),VLOOKUP(EM77,MaKhuyenMai!$B$4:$H$5001,7,FALSE)*EK77,0)))</f>
        <v>0</v>
      </c>
      <c r="EM77" s="20"/>
      <c r="EN77" s="68"/>
      <c r="EO77" s="16"/>
      <c r="EP77" s="17">
        <v>29</v>
      </c>
      <c r="EQ77" s="18"/>
      <c r="ER77" s="18"/>
      <c r="ES77" s="18"/>
      <c r="ET77" s="19">
        <f>IF(ISBLANK(EQ77),0,IF(ISERROR(VLOOKUP(EQ77,Menu!$A$3:$L$5000,10,FALSE)),0,IF(ER77="M",VLOOKUP(EQ77,Menu!$A$3:$L$57,10,FALSE)*ES77,VLOOKUP(EQ77,Menu!$A$3:$L$57,12,FALSE)*ES77)))</f>
        <v>0</v>
      </c>
      <c r="EU77" s="19">
        <f>-IF(ISBLANK(EV77),0,IF(ISERROR(VLOOKUP(EV77,MaKhuyenMai!$B$4:$H$5001,7,FALSE)),0,IF(AND(VLOOKUP(EV77,MaKhuyenMai!$B$4:$K$5001,8,FALSE)&lt;=$F$24,VLOOKUP(EV77,MaKhuyenMai!$B$4:$L$18,3,FALSE)="x",VLOOKUP(EV77,MaKhuyenMai!$B$4:$L$18,11,FALSE)="x"),VLOOKUP(EV77,MaKhuyenMai!$B$4:$H$5001,7,FALSE)*ET77,0)))</f>
        <v>0</v>
      </c>
      <c r="EV77" s="20"/>
      <c r="EW77" s="68"/>
      <c r="EX77" s="16"/>
      <c r="EY77" s="17">
        <v>29</v>
      </c>
      <c r="EZ77" s="18"/>
      <c r="FA77" s="18"/>
      <c r="FB77" s="18"/>
      <c r="FC77" s="19">
        <f>IF(ISBLANK(EZ77),0,IF(ISERROR(VLOOKUP(EZ77,Menu!$A$3:$L$5000,10,FALSE)),0,IF(FA77="M",VLOOKUP(EZ77,Menu!$A$3:$L$57,10,FALSE)*FB77,VLOOKUP(EZ77,Menu!$A$3:$L$57,12,FALSE)*FB77)))</f>
        <v>0</v>
      </c>
      <c r="FD77" s="19">
        <f>-IF(ISBLANK(FE77),0,IF(ISERROR(VLOOKUP(FE77,MaKhuyenMai!$B$4:$H$5001,7,FALSE)),0,IF(AND(VLOOKUP(FE77,MaKhuyenMai!$B$4:$K$5001,8,FALSE)&lt;=$F$24,VLOOKUP(FE77,MaKhuyenMai!$B$4:$L$18,3,FALSE)="x",VLOOKUP(FE77,MaKhuyenMai!$B$4:$L$18,11,FALSE)="x"),VLOOKUP(FE77,MaKhuyenMai!$B$4:$H$5001,7,FALSE)*FC77,0)))</f>
        <v>0</v>
      </c>
      <c r="FE77" s="20"/>
      <c r="FF77" s="68"/>
      <c r="FG77" s="3"/>
      <c r="FJ77" s="1"/>
      <c r="FK77" s="1"/>
      <c r="FL77" s="2"/>
      <c r="FM77" s="2"/>
      <c r="FN77" s="3"/>
      <c r="FQ77" s="1"/>
      <c r="FR77" s="1"/>
      <c r="FS77" s="2"/>
      <c r="FT77" s="2"/>
      <c r="FU77" s="3"/>
      <c r="FX77" s="1"/>
      <c r="FY77" s="1"/>
      <c r="FZ77" s="2"/>
      <c r="GA77" s="2"/>
      <c r="GB77" s="3"/>
      <c r="GE77" s="1"/>
      <c r="GF77" s="1"/>
      <c r="GG77" s="2"/>
      <c r="GH77" s="2"/>
      <c r="GI77" s="3"/>
      <c r="GL77" s="1"/>
      <c r="GM77" s="1"/>
      <c r="GN77" s="2"/>
      <c r="GO77" s="2"/>
      <c r="GP77" s="3"/>
      <c r="GS77" s="1"/>
      <c r="GT77" s="1"/>
      <c r="GU77" s="2"/>
      <c r="GV77" s="2"/>
      <c r="GW77" s="3"/>
      <c r="GZ77" s="1"/>
      <c r="HA77" s="1"/>
      <c r="HB77" s="2"/>
      <c r="HC77" s="2"/>
      <c r="HD77" s="3"/>
      <c r="HG77" s="1"/>
      <c r="HH77" s="1"/>
      <c r="HI77" s="2"/>
      <c r="HJ77" s="2"/>
      <c r="HK77" s="3"/>
      <c r="HP77" s="2"/>
      <c r="HQ77" s="2"/>
      <c r="HR77" s="3"/>
      <c r="HW77" s="2"/>
      <c r="HX77" s="2"/>
      <c r="HY77" s="3"/>
      <c r="ID77" s="2"/>
      <c r="IE77" s="2"/>
      <c r="IF77" s="3"/>
      <c r="IK77" s="2"/>
      <c r="IL77" s="2"/>
      <c r="IM77" s="3"/>
      <c r="IR77" s="2"/>
      <c r="IS77" s="2"/>
      <c r="IT77" s="3"/>
    </row>
    <row r="78" spans="1:254">
      <c r="A78" s="16"/>
      <c r="B78" s="17">
        <v>70</v>
      </c>
      <c r="C78" s="18"/>
      <c r="D78" s="18"/>
      <c r="E78" s="18"/>
      <c r="F78" s="19">
        <f>IF(ISBLANK(C78),0,IF(ISERROR(VLOOKUP(C78,Menu!$A$3:$L$5000,10,FALSE)),0,IF(D78="M",VLOOKUP(C78,Menu!$A$3:$L$57,10,FALSE)*E78,VLOOKUP(C78,Menu!$A$3:$L$57,12,FALSE)*E78)))</f>
        <v>0</v>
      </c>
      <c r="G78" s="19">
        <f>-IF(ISBLANK(H78),0,IF(ISERROR(VLOOKUP(H78,MaKhuyenMai!$B$4:$H$5001,7,FALSE)),0,IF(AND(VLOOKUP(H78,MaKhuyenMai!$B$4:$K$5001,8,FALSE)&lt;=$F$24,VLOOKUP(H78,MaKhuyenMai!$B$4:$L$18,3,FALSE)="x",VLOOKUP(H78,MaKhuyenMai!$B$4:$L$18,11,FALSE)="x"),VLOOKUP(H78,MaKhuyenMai!$B$4:$H$5001,7,FALSE)*F78,0)))</f>
        <v>0</v>
      </c>
      <c r="H78" s="20"/>
      <c r="I78" s="68"/>
      <c r="J78" s="16"/>
      <c r="K78" s="17">
        <v>70</v>
      </c>
      <c r="L78" s="18"/>
      <c r="M78" s="18"/>
      <c r="N78" s="18"/>
      <c r="O78" s="19">
        <f>IF(ISBLANK(L78),0,IF(ISERROR(VLOOKUP(L78,Menu!$A$3:$L$5000,10,FALSE)),0,IF(M78="M",VLOOKUP(L78,Menu!$A$3:$L$57,10,FALSE)*N78,VLOOKUP(L78,Menu!$A$3:$L$57,12,FALSE)*N78)))</f>
        <v>0</v>
      </c>
      <c r="P78" s="19">
        <f>-IF(ISBLANK(Q78),0,IF(ISERROR(VLOOKUP(Q78,MaKhuyenMai!$B$4:$H$5001,7,FALSE)),0,IF(AND(VLOOKUP(Q78,MaKhuyenMai!$B$4:$K$5001,8,FALSE)&lt;=$F$24,VLOOKUP(Q78,MaKhuyenMai!$B$4:$L$18,3,FALSE)="x",VLOOKUP(Q78,MaKhuyenMai!$B$4:$L$18,11,FALSE)="x"),VLOOKUP(Q78,MaKhuyenMai!$B$4:$H$5001,7,FALSE)*O78,0)))</f>
        <v>0</v>
      </c>
      <c r="Q78" s="20"/>
      <c r="R78" s="68"/>
      <c r="S78" s="16"/>
      <c r="T78" s="16">
        <v>30</v>
      </c>
      <c r="U78" s="18"/>
      <c r="V78" s="18"/>
      <c r="W78" s="18"/>
      <c r="X78" s="19">
        <f>IF(ISBLANK(U78),0,IF(ISERROR(VLOOKUP(U78,Menu!$A$3:$L$5000,10,FALSE)),0,IF(V78="M",VLOOKUP(U78,Menu!$A$3:$L$57,10,FALSE)*W78,VLOOKUP(U78,Menu!$A$3:$L$57,12,FALSE)*W78)))</f>
        <v>0</v>
      </c>
      <c r="Y78" s="19">
        <f>-IF(ISBLANK(Z78),0,IF(ISERROR(VLOOKUP(Z78,MaKhuyenMai!$B$4:$H$5001,7,FALSE)),0,IF(AND(VLOOKUP(Z78,MaKhuyenMai!$B$4:$K$5001,8,FALSE)&lt;=$F$24,VLOOKUP(Z78,MaKhuyenMai!$B$4:$L$18,3,FALSE)="x",VLOOKUP(Z78,MaKhuyenMai!$B$4:$L$18,11,FALSE)="x"),VLOOKUP(Z78,MaKhuyenMai!$B$4:$H$5001,7,FALSE)*X78,0)))</f>
        <v>0</v>
      </c>
      <c r="Z78" s="20"/>
      <c r="AA78" s="68"/>
      <c r="BD78" s="43">
        <v>70</v>
      </c>
      <c r="BH78" s="19">
        <f>IF(ISBLANK(BE78),0,IF(ISERROR(VLOOKUP(BE78,Menu!$A$3:$L$5000,10,FALSE)),0,IF(BF78="M",VLOOKUP(BE78,Menu!$A$3:$L$57,10,FALSE)*BG78,VLOOKUP(BE78,Menu!$A$3:$L$57,12,FALSE)*BG78)))</f>
        <v>0</v>
      </c>
      <c r="BI78" s="19">
        <f>-IF(ISBLANK(BJ78),0,IF(ISERROR(VLOOKUP(BJ78,MaKhuyenMai!$B$4:$H$5001,7,FALSE)),0,IF(AND(VLOOKUP(BJ78,MaKhuyenMai!$B$4:$K$5001,8,FALSE)&lt;=$F$24,VLOOKUP(BJ78,MaKhuyenMai!$B$4:$L$18,3,FALSE)="x",VLOOKUP(BJ78,MaKhuyenMai!$B$4:$L$18,11,FALSE)="x"),VLOOKUP(BJ78,MaKhuyenMai!$B$4:$H$5001,7,FALSE)*BH78,0)))</f>
        <v>0</v>
      </c>
      <c r="BK78" s="71"/>
      <c r="EF78" s="16"/>
      <c r="EG78" s="17">
        <v>70</v>
      </c>
      <c r="EH78" s="18"/>
      <c r="EI78" s="18"/>
      <c r="EJ78" s="18"/>
      <c r="EK78" s="19">
        <f>IF(ISBLANK(EH78),0,IF(ISERROR(VLOOKUP(EH78,Menu!$A$3:$L$5000,10,FALSE)),0,IF(EI78="M",VLOOKUP(EH78,Menu!$A$3:$L$57,10,FALSE)*EJ78,VLOOKUP(EH78,Menu!$A$3:$L$57,12,FALSE)*EJ78)))</f>
        <v>0</v>
      </c>
      <c r="EL78" s="19">
        <f>-IF(ISBLANK(EM78),0,IF(ISERROR(VLOOKUP(EM78,MaKhuyenMai!$B$4:$H$5001,7,FALSE)),0,IF(AND(VLOOKUP(EM78,MaKhuyenMai!$B$4:$K$5001,8,FALSE)&lt;=$F$24,VLOOKUP(EM78,MaKhuyenMai!$B$4:$L$18,3,FALSE)="x",VLOOKUP(EM78,MaKhuyenMai!$B$4:$L$18,11,FALSE)="x"),VLOOKUP(EM78,MaKhuyenMai!$B$4:$H$5001,7,FALSE)*EK78,0)))</f>
        <v>0</v>
      </c>
      <c r="EM78" s="20"/>
      <c r="EN78" s="68"/>
      <c r="EO78" s="16"/>
      <c r="EP78" s="16">
        <v>30</v>
      </c>
      <c r="EQ78" s="18"/>
      <c r="ER78" s="18"/>
      <c r="ES78" s="18"/>
      <c r="ET78" s="19">
        <f>IF(ISBLANK(EQ78),0,IF(ISERROR(VLOOKUP(EQ78,Menu!$A$3:$L$5000,10,FALSE)),0,IF(ER78="M",VLOOKUP(EQ78,Menu!$A$3:$L$57,10,FALSE)*ES78,VLOOKUP(EQ78,Menu!$A$3:$L$57,12,FALSE)*ES78)))</f>
        <v>0</v>
      </c>
      <c r="EU78" s="19">
        <f>-IF(ISBLANK(EV78),0,IF(ISERROR(VLOOKUP(EV78,MaKhuyenMai!$B$4:$H$5001,7,FALSE)),0,IF(AND(VLOOKUP(EV78,MaKhuyenMai!$B$4:$K$5001,8,FALSE)&lt;=$F$24,VLOOKUP(EV78,MaKhuyenMai!$B$4:$L$18,3,FALSE)="x",VLOOKUP(EV78,MaKhuyenMai!$B$4:$L$18,11,FALSE)="x"),VLOOKUP(EV78,MaKhuyenMai!$B$4:$H$5001,7,FALSE)*ET78,0)))</f>
        <v>0</v>
      </c>
      <c r="EV78" s="20"/>
      <c r="EW78" s="68"/>
      <c r="EX78" s="16"/>
      <c r="EY78" s="16">
        <v>30</v>
      </c>
      <c r="EZ78" s="18"/>
      <c r="FA78" s="18"/>
      <c r="FB78" s="18"/>
      <c r="FC78" s="19">
        <f>IF(ISBLANK(EZ78),0,IF(ISERROR(VLOOKUP(EZ78,Menu!$A$3:$L$5000,10,FALSE)),0,IF(FA78="M",VLOOKUP(EZ78,Menu!$A$3:$L$57,10,FALSE)*FB78,VLOOKUP(EZ78,Menu!$A$3:$L$57,12,FALSE)*FB78)))</f>
        <v>0</v>
      </c>
      <c r="FD78" s="19">
        <f>-IF(ISBLANK(FE78),0,IF(ISERROR(VLOOKUP(FE78,MaKhuyenMai!$B$4:$H$5001,7,FALSE)),0,IF(AND(VLOOKUP(FE78,MaKhuyenMai!$B$4:$K$5001,8,FALSE)&lt;=$F$24,VLOOKUP(FE78,MaKhuyenMai!$B$4:$L$18,3,FALSE)="x",VLOOKUP(FE78,MaKhuyenMai!$B$4:$L$18,11,FALSE)="x"),VLOOKUP(FE78,MaKhuyenMai!$B$4:$H$5001,7,FALSE)*FC78,0)))</f>
        <v>0</v>
      </c>
      <c r="FE78" s="20"/>
      <c r="FF78" s="68"/>
      <c r="FG78" s="3"/>
      <c r="FJ78" s="1"/>
      <c r="FK78" s="1"/>
      <c r="FL78" s="2"/>
      <c r="FM78" s="2"/>
      <c r="FN78" s="3"/>
      <c r="FQ78" s="1"/>
      <c r="FR78" s="1"/>
      <c r="FS78" s="2"/>
      <c r="FT78" s="2"/>
      <c r="FU78" s="3"/>
      <c r="FX78" s="1"/>
      <c r="FY78" s="1"/>
      <c r="FZ78" s="2"/>
      <c r="GA78" s="2"/>
      <c r="GB78" s="3"/>
      <c r="GE78" s="1"/>
      <c r="GF78" s="1"/>
      <c r="GG78" s="2"/>
      <c r="GH78" s="2"/>
      <c r="GI78" s="3"/>
      <c r="GL78" s="1"/>
      <c r="GM78" s="1"/>
      <c r="GN78" s="2"/>
      <c r="GO78" s="2"/>
      <c r="GP78" s="3"/>
      <c r="GS78" s="1"/>
      <c r="GT78" s="1"/>
      <c r="GU78" s="2"/>
      <c r="GV78" s="2"/>
      <c r="GW78" s="3"/>
      <c r="GZ78" s="1"/>
      <c r="HA78" s="1"/>
      <c r="HB78" s="2"/>
      <c r="HC78" s="2"/>
      <c r="HD78" s="3"/>
      <c r="HG78" s="1"/>
      <c r="HH78" s="1"/>
      <c r="HI78" s="2"/>
      <c r="HJ78" s="2"/>
      <c r="HK78" s="3"/>
      <c r="HP78" s="2"/>
      <c r="HQ78" s="2"/>
      <c r="HR78" s="3"/>
      <c r="HW78" s="2"/>
      <c r="HX78" s="2"/>
      <c r="HY78" s="3"/>
      <c r="ID78" s="2"/>
      <c r="IE78" s="2"/>
      <c r="IF78" s="3"/>
      <c r="IK78" s="2"/>
      <c r="IL78" s="2"/>
      <c r="IM78" s="3"/>
      <c r="IR78" s="2"/>
      <c r="IS78" s="2"/>
      <c r="IT78" s="3"/>
    </row>
    <row r="79" spans="1:254">
      <c r="A79" s="16"/>
      <c r="B79" s="17">
        <v>71</v>
      </c>
      <c r="C79" s="18"/>
      <c r="D79" s="18"/>
      <c r="E79" s="18"/>
      <c r="F79" s="19">
        <f>IF(ISBLANK(C79),0,IF(ISERROR(VLOOKUP(C79,Menu!$A$3:$L$5000,10,FALSE)),0,IF(D79="M",VLOOKUP(C79,Menu!$A$3:$L$57,10,FALSE)*E79,VLOOKUP(C79,Menu!$A$3:$L$57,12,FALSE)*E79)))</f>
        <v>0</v>
      </c>
      <c r="G79" s="19">
        <f>-IF(ISBLANK(H79),0,IF(ISERROR(VLOOKUP(H79,MaKhuyenMai!$B$4:$H$5001,7,FALSE)),0,IF(AND(VLOOKUP(H79,MaKhuyenMai!$B$4:$K$5001,8,FALSE)&lt;=$F$24,VLOOKUP(H79,MaKhuyenMai!$B$4:$L$18,3,FALSE)="x",VLOOKUP(H79,MaKhuyenMai!$B$4:$L$18,11,FALSE)="x"),VLOOKUP(H79,MaKhuyenMai!$B$4:$H$5001,7,FALSE)*F79,0)))</f>
        <v>0</v>
      </c>
      <c r="H79" s="20"/>
      <c r="I79" s="68"/>
      <c r="J79" s="16"/>
      <c r="K79" s="17">
        <v>71</v>
      </c>
      <c r="L79" s="18"/>
      <c r="M79" s="18"/>
      <c r="N79" s="18"/>
      <c r="O79" s="19">
        <f>IF(ISBLANK(L79),0,IF(ISERROR(VLOOKUP(L79,Menu!$A$3:$L$5000,10,FALSE)),0,IF(M79="M",VLOOKUP(L79,Menu!$A$3:$L$57,10,FALSE)*N79,VLOOKUP(L79,Menu!$A$3:$L$57,12,FALSE)*N79)))</f>
        <v>0</v>
      </c>
      <c r="P79" s="19">
        <f>-IF(ISBLANK(Q79),0,IF(ISERROR(VLOOKUP(Q79,MaKhuyenMai!$B$4:$H$5001,7,FALSE)),0,IF(AND(VLOOKUP(Q79,MaKhuyenMai!$B$4:$K$5001,8,FALSE)&lt;=$F$24,VLOOKUP(Q79,MaKhuyenMai!$B$4:$L$18,3,FALSE)="x",VLOOKUP(Q79,MaKhuyenMai!$B$4:$L$18,11,FALSE)="x"),VLOOKUP(Q79,MaKhuyenMai!$B$4:$H$5001,7,FALSE)*O79,0)))</f>
        <v>0</v>
      </c>
      <c r="Q79" s="20"/>
      <c r="R79" s="68"/>
      <c r="S79" s="16"/>
      <c r="T79" s="17">
        <v>31</v>
      </c>
      <c r="U79" s="18"/>
      <c r="V79" s="18"/>
      <c r="W79" s="18"/>
      <c r="X79" s="19">
        <f>IF(ISBLANK(U79),0,IF(ISERROR(VLOOKUP(U79,Menu!$A$3:$L$5000,10,FALSE)),0,IF(V79="M",VLOOKUP(U79,Menu!$A$3:$L$57,10,FALSE)*W79,VLOOKUP(U79,Menu!$A$3:$L$57,12,FALSE)*W79)))</f>
        <v>0</v>
      </c>
      <c r="Y79" s="19">
        <f>-IF(ISBLANK(Z79),0,IF(ISERROR(VLOOKUP(Z79,MaKhuyenMai!$B$4:$H$5001,7,FALSE)),0,IF(AND(VLOOKUP(Z79,MaKhuyenMai!$B$4:$K$5001,8,FALSE)&lt;=$F$24,VLOOKUP(Z79,MaKhuyenMai!$B$4:$L$18,3,FALSE)="x",VLOOKUP(Z79,MaKhuyenMai!$B$4:$L$18,11,FALSE)="x"),VLOOKUP(Z79,MaKhuyenMai!$B$4:$H$5001,7,FALSE)*X79,0)))</f>
        <v>0</v>
      </c>
      <c r="Z79" s="20"/>
      <c r="AA79" s="68"/>
      <c r="BD79" s="43">
        <v>71</v>
      </c>
      <c r="BH79" s="19">
        <f>IF(ISBLANK(BE79),0,IF(ISERROR(VLOOKUP(BE79,Menu!$A$3:$L$5000,10,FALSE)),0,IF(BF79="M",VLOOKUP(BE79,Menu!$A$3:$L$57,10,FALSE)*BG79,VLOOKUP(BE79,Menu!$A$3:$L$57,12,FALSE)*BG79)))</f>
        <v>0</v>
      </c>
      <c r="BI79" s="19">
        <f>-IF(ISBLANK(BJ79),0,IF(ISERROR(VLOOKUP(BJ79,MaKhuyenMai!$B$4:$H$5001,7,FALSE)),0,IF(AND(VLOOKUP(BJ79,MaKhuyenMai!$B$4:$K$5001,8,FALSE)&lt;=$F$24,VLOOKUP(BJ79,MaKhuyenMai!$B$4:$L$18,3,FALSE)="x",VLOOKUP(BJ79,MaKhuyenMai!$B$4:$L$18,11,FALSE)="x"),VLOOKUP(BJ79,MaKhuyenMai!$B$4:$H$5001,7,FALSE)*BH79,0)))</f>
        <v>0</v>
      </c>
      <c r="BK79" s="71"/>
      <c r="EF79" s="16"/>
      <c r="EG79" s="17">
        <v>71</v>
      </c>
      <c r="EH79" s="18"/>
      <c r="EI79" s="18"/>
      <c r="EJ79" s="18"/>
      <c r="EK79" s="19">
        <f>IF(ISBLANK(EH79),0,IF(ISERROR(VLOOKUP(EH79,Menu!$A$3:$L$5000,10,FALSE)),0,IF(EI79="M",VLOOKUP(EH79,Menu!$A$3:$L$57,10,FALSE)*EJ79,VLOOKUP(EH79,Menu!$A$3:$L$57,12,FALSE)*EJ79)))</f>
        <v>0</v>
      </c>
      <c r="EL79" s="19">
        <f>-IF(ISBLANK(EM79),0,IF(ISERROR(VLOOKUP(EM79,MaKhuyenMai!$B$4:$H$5001,7,FALSE)),0,IF(AND(VLOOKUP(EM79,MaKhuyenMai!$B$4:$K$5001,8,FALSE)&lt;=$F$24,VLOOKUP(EM79,MaKhuyenMai!$B$4:$L$18,3,FALSE)="x",VLOOKUP(EM79,MaKhuyenMai!$B$4:$L$18,11,FALSE)="x"),VLOOKUP(EM79,MaKhuyenMai!$B$4:$H$5001,7,FALSE)*EK79,0)))</f>
        <v>0</v>
      </c>
      <c r="EM79" s="20"/>
      <c r="EN79" s="68"/>
      <c r="EO79" s="16"/>
      <c r="EP79" s="17">
        <v>31</v>
      </c>
      <c r="EQ79" s="18"/>
      <c r="ER79" s="18"/>
      <c r="ES79" s="18"/>
      <c r="ET79" s="19">
        <f>IF(ISBLANK(EQ79),0,IF(ISERROR(VLOOKUP(EQ79,Menu!$A$3:$L$5000,10,FALSE)),0,IF(ER79="M",VLOOKUP(EQ79,Menu!$A$3:$L$57,10,FALSE)*ES79,VLOOKUP(EQ79,Menu!$A$3:$L$57,12,FALSE)*ES79)))</f>
        <v>0</v>
      </c>
      <c r="EU79" s="19">
        <f>-IF(ISBLANK(EV79),0,IF(ISERROR(VLOOKUP(EV79,MaKhuyenMai!$B$4:$H$5001,7,FALSE)),0,IF(AND(VLOOKUP(EV79,MaKhuyenMai!$B$4:$K$5001,8,FALSE)&lt;=$F$24,VLOOKUP(EV79,MaKhuyenMai!$B$4:$L$18,3,FALSE)="x",VLOOKUP(EV79,MaKhuyenMai!$B$4:$L$18,11,FALSE)="x"),VLOOKUP(EV79,MaKhuyenMai!$B$4:$H$5001,7,FALSE)*ET79,0)))</f>
        <v>0</v>
      </c>
      <c r="EV79" s="20"/>
      <c r="EW79" s="68"/>
      <c r="EX79" s="16"/>
      <c r="EY79" s="17">
        <v>31</v>
      </c>
      <c r="EZ79" s="18"/>
      <c r="FA79" s="18"/>
      <c r="FB79" s="18"/>
      <c r="FC79" s="19">
        <f>IF(ISBLANK(EZ79),0,IF(ISERROR(VLOOKUP(EZ79,Menu!$A$3:$L$5000,10,FALSE)),0,IF(FA79="M",VLOOKUP(EZ79,Menu!$A$3:$L$57,10,FALSE)*FB79,VLOOKUP(EZ79,Menu!$A$3:$L$57,12,FALSE)*FB79)))</f>
        <v>0</v>
      </c>
      <c r="FD79" s="19">
        <f>-IF(ISBLANK(FE79),0,IF(ISERROR(VLOOKUP(FE79,MaKhuyenMai!$B$4:$H$5001,7,FALSE)),0,IF(AND(VLOOKUP(FE79,MaKhuyenMai!$B$4:$K$5001,8,FALSE)&lt;=$F$24,VLOOKUP(FE79,MaKhuyenMai!$B$4:$L$18,3,FALSE)="x",VLOOKUP(FE79,MaKhuyenMai!$B$4:$L$18,11,FALSE)="x"),VLOOKUP(FE79,MaKhuyenMai!$B$4:$H$5001,7,FALSE)*FC79,0)))</f>
        <v>0</v>
      </c>
      <c r="FE79" s="20"/>
      <c r="FF79" s="68"/>
      <c r="FG79" s="3"/>
      <c r="FJ79" s="1"/>
      <c r="FK79" s="1"/>
      <c r="FL79" s="2"/>
      <c r="FM79" s="2"/>
      <c r="FN79" s="3"/>
      <c r="FQ79" s="1"/>
      <c r="FR79" s="1"/>
      <c r="FS79" s="2"/>
      <c r="FT79" s="2"/>
      <c r="FU79" s="3"/>
      <c r="FX79" s="1"/>
      <c r="FY79" s="1"/>
      <c r="FZ79" s="2"/>
      <c r="GA79" s="2"/>
      <c r="GB79" s="3"/>
      <c r="GE79" s="1"/>
      <c r="GF79" s="1"/>
      <c r="GG79" s="2"/>
      <c r="GH79" s="2"/>
      <c r="GI79" s="3"/>
      <c r="GL79" s="1"/>
      <c r="GM79" s="1"/>
      <c r="GN79" s="2"/>
      <c r="GO79" s="2"/>
      <c r="GP79" s="3"/>
      <c r="GS79" s="1"/>
      <c r="GT79" s="1"/>
      <c r="GU79" s="2"/>
      <c r="GV79" s="2"/>
      <c r="GW79" s="3"/>
      <c r="GZ79" s="1"/>
      <c r="HA79" s="1"/>
      <c r="HB79" s="2"/>
      <c r="HC79" s="2"/>
      <c r="HD79" s="3"/>
      <c r="HG79" s="1"/>
      <c r="HH79" s="1"/>
      <c r="HI79" s="2"/>
      <c r="HJ79" s="2"/>
      <c r="HK79" s="3"/>
      <c r="HP79" s="2"/>
      <c r="HQ79" s="2"/>
      <c r="HR79" s="3"/>
      <c r="HW79" s="2"/>
      <c r="HX79" s="2"/>
      <c r="HY79" s="3"/>
      <c r="ID79" s="2"/>
      <c r="IE79" s="2"/>
      <c r="IF79" s="3"/>
      <c r="IK79" s="2"/>
      <c r="IL79" s="2"/>
      <c r="IM79" s="3"/>
      <c r="IR79" s="2"/>
      <c r="IS79" s="2"/>
      <c r="IT79" s="3"/>
    </row>
    <row r="80" spans="1:254">
      <c r="A80" s="16"/>
      <c r="B80" s="17">
        <v>72</v>
      </c>
      <c r="C80" s="18"/>
      <c r="D80" s="18"/>
      <c r="E80" s="18"/>
      <c r="F80" s="19">
        <f>IF(ISBLANK(C80),0,IF(ISERROR(VLOOKUP(C80,Menu!$A$3:$L$5000,10,FALSE)),0,IF(D80="M",VLOOKUP(C80,Menu!$A$3:$L$57,10,FALSE)*E80,VLOOKUP(C80,Menu!$A$3:$L$57,12,FALSE)*E80)))</f>
        <v>0</v>
      </c>
      <c r="G80" s="19">
        <f>-IF(ISBLANK(H80),0,IF(ISERROR(VLOOKUP(H80,MaKhuyenMai!$B$4:$H$5001,7,FALSE)),0,IF(AND(VLOOKUP(H80,MaKhuyenMai!$B$4:$K$5001,8,FALSE)&lt;=$F$24,VLOOKUP(H80,MaKhuyenMai!$B$4:$L$18,3,FALSE)="x",VLOOKUP(H80,MaKhuyenMai!$B$4:$L$18,11,FALSE)="x"),VLOOKUP(H80,MaKhuyenMai!$B$4:$H$5001,7,FALSE)*F80,0)))</f>
        <v>0</v>
      </c>
      <c r="H80" s="20"/>
      <c r="I80" s="68"/>
      <c r="J80" s="16"/>
      <c r="K80" s="17">
        <v>72</v>
      </c>
      <c r="L80" s="18"/>
      <c r="M80" s="18"/>
      <c r="N80" s="18"/>
      <c r="O80" s="19">
        <f>IF(ISBLANK(L80),0,IF(ISERROR(VLOOKUP(L80,Menu!$A$3:$L$5000,10,FALSE)),0,IF(M80="M",VLOOKUP(L80,Menu!$A$3:$L$57,10,FALSE)*N80,VLOOKUP(L80,Menu!$A$3:$L$57,12,FALSE)*N80)))</f>
        <v>0</v>
      </c>
      <c r="P80" s="19">
        <f>-IF(ISBLANK(Q80),0,IF(ISERROR(VLOOKUP(Q80,MaKhuyenMai!$B$4:$H$5001,7,FALSE)),0,IF(AND(VLOOKUP(Q80,MaKhuyenMai!$B$4:$K$5001,8,FALSE)&lt;=$F$24,VLOOKUP(Q80,MaKhuyenMai!$B$4:$L$18,3,FALSE)="x",VLOOKUP(Q80,MaKhuyenMai!$B$4:$L$18,11,FALSE)="x"),VLOOKUP(Q80,MaKhuyenMai!$B$4:$H$5001,7,FALSE)*O80,0)))</f>
        <v>0</v>
      </c>
      <c r="Q80" s="20"/>
      <c r="R80" s="68"/>
      <c r="S80" s="16"/>
      <c r="T80" s="16">
        <v>32</v>
      </c>
      <c r="U80" s="18"/>
      <c r="V80" s="18"/>
      <c r="W80" s="18"/>
      <c r="X80" s="19">
        <f>IF(ISBLANK(U80),0,IF(ISERROR(VLOOKUP(U80,Menu!$A$3:$L$5000,10,FALSE)),0,IF(V80="M",VLOOKUP(U80,Menu!$A$3:$L$57,10,FALSE)*W80,VLOOKUP(U80,Menu!$A$3:$L$57,12,FALSE)*W80)))</f>
        <v>0</v>
      </c>
      <c r="Y80" s="19">
        <f>-IF(ISBLANK(Z80),0,IF(ISERROR(VLOOKUP(Z80,MaKhuyenMai!$B$4:$H$5001,7,FALSE)),0,IF(AND(VLOOKUP(Z80,MaKhuyenMai!$B$4:$K$5001,8,FALSE)&lt;=$F$24,VLOOKUP(Z80,MaKhuyenMai!$B$4:$L$18,3,FALSE)="x",VLOOKUP(Z80,MaKhuyenMai!$B$4:$L$18,11,FALSE)="x"),VLOOKUP(Z80,MaKhuyenMai!$B$4:$H$5001,7,FALSE)*X80,0)))</f>
        <v>0</v>
      </c>
      <c r="Z80" s="20"/>
      <c r="AA80" s="68"/>
      <c r="BD80" s="43">
        <v>72</v>
      </c>
      <c r="BH80" s="19">
        <f>IF(ISBLANK(BE80),0,IF(ISERROR(VLOOKUP(BE80,Menu!$A$3:$L$5000,10,FALSE)),0,IF(BF80="M",VLOOKUP(BE80,Menu!$A$3:$L$57,10,FALSE)*BG80,VLOOKUP(BE80,Menu!$A$3:$L$57,12,FALSE)*BG80)))</f>
        <v>0</v>
      </c>
      <c r="BI80" s="19">
        <f>-IF(ISBLANK(BJ80),0,IF(ISERROR(VLOOKUP(BJ80,MaKhuyenMai!$B$4:$H$5001,7,FALSE)),0,IF(AND(VLOOKUP(BJ80,MaKhuyenMai!$B$4:$K$5001,8,FALSE)&lt;=$F$24,VLOOKUP(BJ80,MaKhuyenMai!$B$4:$L$18,3,FALSE)="x",VLOOKUP(BJ80,MaKhuyenMai!$B$4:$L$18,11,FALSE)="x"),VLOOKUP(BJ80,MaKhuyenMai!$B$4:$H$5001,7,FALSE)*BH80,0)))</f>
        <v>0</v>
      </c>
      <c r="BK80" s="71"/>
      <c r="EF80" s="16"/>
      <c r="EG80" s="17">
        <v>72</v>
      </c>
      <c r="EH80" s="18"/>
      <c r="EI80" s="18"/>
      <c r="EJ80" s="18"/>
      <c r="EK80" s="19">
        <f>IF(ISBLANK(EH80),0,IF(ISERROR(VLOOKUP(EH80,Menu!$A$3:$L$5000,10,FALSE)),0,IF(EI80="M",VLOOKUP(EH80,Menu!$A$3:$L$57,10,FALSE)*EJ80,VLOOKUP(EH80,Menu!$A$3:$L$57,12,FALSE)*EJ80)))</f>
        <v>0</v>
      </c>
      <c r="EL80" s="19">
        <f>-IF(ISBLANK(EM80),0,IF(ISERROR(VLOOKUP(EM80,MaKhuyenMai!$B$4:$H$5001,7,FALSE)),0,IF(AND(VLOOKUP(EM80,MaKhuyenMai!$B$4:$K$5001,8,FALSE)&lt;=$F$24,VLOOKUP(EM80,MaKhuyenMai!$B$4:$L$18,3,FALSE)="x",VLOOKUP(EM80,MaKhuyenMai!$B$4:$L$18,11,FALSE)="x"),VLOOKUP(EM80,MaKhuyenMai!$B$4:$H$5001,7,FALSE)*EK80,0)))</f>
        <v>0</v>
      </c>
      <c r="EM80" s="20"/>
      <c r="EN80" s="68"/>
      <c r="EO80" s="16"/>
      <c r="EP80" s="16">
        <v>32</v>
      </c>
      <c r="EQ80" s="18"/>
      <c r="ER80" s="18"/>
      <c r="ES80" s="18"/>
      <c r="ET80" s="19">
        <f>IF(ISBLANK(EQ80),0,IF(ISERROR(VLOOKUP(EQ80,Menu!$A$3:$L$5000,10,FALSE)),0,IF(ER80="M",VLOOKUP(EQ80,Menu!$A$3:$L$57,10,FALSE)*ES80,VLOOKUP(EQ80,Menu!$A$3:$L$57,12,FALSE)*ES80)))</f>
        <v>0</v>
      </c>
      <c r="EU80" s="19">
        <f>-IF(ISBLANK(EV80),0,IF(ISERROR(VLOOKUP(EV80,MaKhuyenMai!$B$4:$H$5001,7,FALSE)),0,IF(AND(VLOOKUP(EV80,MaKhuyenMai!$B$4:$K$5001,8,FALSE)&lt;=$F$24,VLOOKUP(EV80,MaKhuyenMai!$B$4:$L$18,3,FALSE)="x",VLOOKUP(EV80,MaKhuyenMai!$B$4:$L$18,11,FALSE)="x"),VLOOKUP(EV80,MaKhuyenMai!$B$4:$H$5001,7,FALSE)*ET80,0)))</f>
        <v>0</v>
      </c>
      <c r="EV80" s="20"/>
      <c r="EW80" s="68"/>
      <c r="EX80" s="16"/>
      <c r="EY80" s="16">
        <v>32</v>
      </c>
      <c r="EZ80" s="18"/>
      <c r="FA80" s="18"/>
      <c r="FB80" s="18"/>
      <c r="FC80" s="19">
        <f>IF(ISBLANK(EZ80),0,IF(ISERROR(VLOOKUP(EZ80,Menu!$A$3:$L$5000,10,FALSE)),0,IF(FA80="M",VLOOKUP(EZ80,Menu!$A$3:$L$57,10,FALSE)*FB80,VLOOKUP(EZ80,Menu!$A$3:$L$57,12,FALSE)*FB80)))</f>
        <v>0</v>
      </c>
      <c r="FD80" s="19">
        <f>-IF(ISBLANK(FE80),0,IF(ISERROR(VLOOKUP(FE80,MaKhuyenMai!$B$4:$H$5001,7,FALSE)),0,IF(AND(VLOOKUP(FE80,MaKhuyenMai!$B$4:$K$5001,8,FALSE)&lt;=$F$24,VLOOKUP(FE80,MaKhuyenMai!$B$4:$L$18,3,FALSE)="x",VLOOKUP(FE80,MaKhuyenMai!$B$4:$L$18,11,FALSE)="x"),VLOOKUP(FE80,MaKhuyenMai!$B$4:$H$5001,7,FALSE)*FC80,0)))</f>
        <v>0</v>
      </c>
      <c r="FE80" s="20"/>
      <c r="FF80" s="68"/>
      <c r="FG80" s="3"/>
      <c r="FJ80" s="1"/>
      <c r="FK80" s="1"/>
      <c r="FL80" s="2"/>
      <c r="FM80" s="2"/>
      <c r="FN80" s="3"/>
      <c r="FQ80" s="1"/>
      <c r="FR80" s="1"/>
      <c r="FS80" s="2"/>
      <c r="FT80" s="2"/>
      <c r="FU80" s="3"/>
      <c r="FX80" s="1"/>
      <c r="FY80" s="1"/>
      <c r="FZ80" s="2"/>
      <c r="GA80" s="2"/>
      <c r="GB80" s="3"/>
      <c r="GE80" s="1"/>
      <c r="GF80" s="1"/>
      <c r="GG80" s="2"/>
      <c r="GH80" s="2"/>
      <c r="GI80" s="3"/>
      <c r="GL80" s="1"/>
      <c r="GM80" s="1"/>
      <c r="GN80" s="2"/>
      <c r="GO80" s="2"/>
      <c r="GP80" s="3"/>
      <c r="GS80" s="1"/>
      <c r="GT80" s="1"/>
      <c r="GU80" s="2"/>
      <c r="GV80" s="2"/>
      <c r="GW80" s="3"/>
      <c r="GZ80" s="1"/>
      <c r="HA80" s="1"/>
      <c r="HB80" s="2"/>
      <c r="HC80" s="2"/>
      <c r="HD80" s="3"/>
      <c r="HG80" s="1"/>
      <c r="HH80" s="1"/>
      <c r="HI80" s="2"/>
      <c r="HJ80" s="2"/>
      <c r="HK80" s="3"/>
      <c r="HP80" s="2"/>
      <c r="HQ80" s="2"/>
      <c r="HR80" s="3"/>
      <c r="HW80" s="2"/>
      <c r="HX80" s="2"/>
      <c r="HY80" s="3"/>
      <c r="ID80" s="2"/>
      <c r="IE80" s="2"/>
      <c r="IF80" s="3"/>
      <c r="IK80" s="2"/>
      <c r="IL80" s="2"/>
      <c r="IM80" s="3"/>
      <c r="IR80" s="2"/>
      <c r="IS80" s="2"/>
      <c r="IT80" s="3"/>
    </row>
    <row r="81" spans="1:254">
      <c r="A81" s="16"/>
      <c r="B81" s="17">
        <v>73</v>
      </c>
      <c r="C81" s="18"/>
      <c r="D81" s="18"/>
      <c r="E81" s="18"/>
      <c r="F81" s="19">
        <f>IF(ISBLANK(C81),0,IF(ISERROR(VLOOKUP(C81,Menu!$A$3:$L$5000,10,FALSE)),0,IF(D81="M",VLOOKUP(C81,Menu!$A$3:$L$57,10,FALSE)*E81,VLOOKUP(C81,Menu!$A$3:$L$57,12,FALSE)*E81)))</f>
        <v>0</v>
      </c>
      <c r="G81" s="19">
        <f>-IF(ISBLANK(H81),0,IF(ISERROR(VLOOKUP(H81,MaKhuyenMai!$B$4:$H$5001,7,FALSE)),0,IF(AND(VLOOKUP(H81,MaKhuyenMai!$B$4:$K$5001,8,FALSE)&lt;=$F$24,VLOOKUP(H81,MaKhuyenMai!$B$4:$L$18,3,FALSE)="x",VLOOKUP(H81,MaKhuyenMai!$B$4:$L$18,11,FALSE)="x"),VLOOKUP(H81,MaKhuyenMai!$B$4:$H$5001,7,FALSE)*F81,0)))</f>
        <v>0</v>
      </c>
      <c r="H81" s="20"/>
      <c r="I81" s="68"/>
      <c r="J81" s="16"/>
      <c r="K81" s="17">
        <v>73</v>
      </c>
      <c r="L81" s="18"/>
      <c r="M81" s="18"/>
      <c r="N81" s="18"/>
      <c r="O81" s="19">
        <f>IF(ISBLANK(L81),0,IF(ISERROR(VLOOKUP(L81,Menu!$A$3:$L$5000,10,FALSE)),0,IF(M81="M",VLOOKUP(L81,Menu!$A$3:$L$57,10,FALSE)*N81,VLOOKUP(L81,Menu!$A$3:$L$57,12,FALSE)*N81)))</f>
        <v>0</v>
      </c>
      <c r="P81" s="19">
        <f>-IF(ISBLANK(Q81),0,IF(ISERROR(VLOOKUP(Q81,MaKhuyenMai!$B$4:$H$5001,7,FALSE)),0,IF(AND(VLOOKUP(Q81,MaKhuyenMai!$B$4:$K$5001,8,FALSE)&lt;=$F$24,VLOOKUP(Q81,MaKhuyenMai!$B$4:$L$18,3,FALSE)="x",VLOOKUP(Q81,MaKhuyenMai!$B$4:$L$18,11,FALSE)="x"),VLOOKUP(Q81,MaKhuyenMai!$B$4:$H$5001,7,FALSE)*O81,0)))</f>
        <v>0</v>
      </c>
      <c r="Q81" s="20"/>
      <c r="R81" s="68"/>
      <c r="S81" s="16"/>
      <c r="T81" s="17">
        <v>33</v>
      </c>
      <c r="U81" s="18"/>
      <c r="V81" s="18"/>
      <c r="W81" s="18"/>
      <c r="X81" s="19">
        <f>IF(ISBLANK(U81),0,IF(ISERROR(VLOOKUP(U81,Menu!$A$3:$L$5000,10,FALSE)),0,IF(V81="M",VLOOKUP(U81,Menu!$A$3:$L$57,10,FALSE)*W81,VLOOKUP(U81,Menu!$A$3:$L$57,12,FALSE)*W81)))</f>
        <v>0</v>
      </c>
      <c r="Y81" s="19">
        <f>-IF(ISBLANK(Z81),0,IF(ISERROR(VLOOKUP(Z81,MaKhuyenMai!$B$4:$H$5001,7,FALSE)),0,IF(AND(VLOOKUP(Z81,MaKhuyenMai!$B$4:$K$5001,8,FALSE)&lt;=$F$24,VLOOKUP(Z81,MaKhuyenMai!$B$4:$L$18,3,FALSE)="x",VLOOKUP(Z81,MaKhuyenMai!$B$4:$L$18,11,FALSE)="x"),VLOOKUP(Z81,MaKhuyenMai!$B$4:$H$5001,7,FALSE)*X81,0)))</f>
        <v>0</v>
      </c>
      <c r="Z81" s="20"/>
      <c r="AA81" s="68"/>
      <c r="BD81" s="43">
        <v>73</v>
      </c>
      <c r="BH81" s="19">
        <f>IF(ISBLANK(BE81),0,IF(ISERROR(VLOOKUP(BE81,Menu!$A$3:$L$5000,10,FALSE)),0,IF(BF81="M",VLOOKUP(BE81,Menu!$A$3:$L$57,10,FALSE)*BG81,VLOOKUP(BE81,Menu!$A$3:$L$57,12,FALSE)*BG81)))</f>
        <v>0</v>
      </c>
      <c r="BI81" s="19">
        <f>-IF(ISBLANK(BJ81),0,IF(ISERROR(VLOOKUP(BJ81,MaKhuyenMai!$B$4:$H$5001,7,FALSE)),0,IF(AND(VLOOKUP(BJ81,MaKhuyenMai!$B$4:$K$5001,8,FALSE)&lt;=$F$24,VLOOKUP(BJ81,MaKhuyenMai!$B$4:$L$18,3,FALSE)="x",VLOOKUP(BJ81,MaKhuyenMai!$B$4:$L$18,11,FALSE)="x"),VLOOKUP(BJ81,MaKhuyenMai!$B$4:$H$5001,7,FALSE)*BH81,0)))</f>
        <v>0</v>
      </c>
      <c r="BK81" s="71"/>
      <c r="EF81" s="16"/>
      <c r="EG81" s="17">
        <v>73</v>
      </c>
      <c r="EH81" s="18"/>
      <c r="EI81" s="18"/>
      <c r="EJ81" s="18"/>
      <c r="EK81" s="19">
        <f>IF(ISBLANK(EH81),0,IF(ISERROR(VLOOKUP(EH81,Menu!$A$3:$L$5000,10,FALSE)),0,IF(EI81="M",VLOOKUP(EH81,Menu!$A$3:$L$57,10,FALSE)*EJ81,VLOOKUP(EH81,Menu!$A$3:$L$57,12,FALSE)*EJ81)))</f>
        <v>0</v>
      </c>
      <c r="EL81" s="19">
        <f>-IF(ISBLANK(EM81),0,IF(ISERROR(VLOOKUP(EM81,MaKhuyenMai!$B$4:$H$5001,7,FALSE)),0,IF(AND(VLOOKUP(EM81,MaKhuyenMai!$B$4:$K$5001,8,FALSE)&lt;=$F$24,VLOOKUP(EM81,MaKhuyenMai!$B$4:$L$18,3,FALSE)="x",VLOOKUP(EM81,MaKhuyenMai!$B$4:$L$18,11,FALSE)="x"),VLOOKUP(EM81,MaKhuyenMai!$B$4:$H$5001,7,FALSE)*EK81,0)))</f>
        <v>0</v>
      </c>
      <c r="EM81" s="20"/>
      <c r="EN81" s="68"/>
      <c r="EO81" s="16"/>
      <c r="EP81" s="17">
        <v>33</v>
      </c>
      <c r="EQ81" s="18"/>
      <c r="ER81" s="18"/>
      <c r="ES81" s="18"/>
      <c r="ET81" s="19">
        <f>IF(ISBLANK(EQ81),0,IF(ISERROR(VLOOKUP(EQ81,Menu!$A$3:$L$5000,10,FALSE)),0,IF(ER81="M",VLOOKUP(EQ81,Menu!$A$3:$L$57,10,FALSE)*ES81,VLOOKUP(EQ81,Menu!$A$3:$L$57,12,FALSE)*ES81)))</f>
        <v>0</v>
      </c>
      <c r="EU81" s="19">
        <f>-IF(ISBLANK(EV81),0,IF(ISERROR(VLOOKUP(EV81,MaKhuyenMai!$B$4:$H$5001,7,FALSE)),0,IF(AND(VLOOKUP(EV81,MaKhuyenMai!$B$4:$K$5001,8,FALSE)&lt;=$F$24,VLOOKUP(EV81,MaKhuyenMai!$B$4:$L$18,3,FALSE)="x",VLOOKUP(EV81,MaKhuyenMai!$B$4:$L$18,11,FALSE)="x"),VLOOKUP(EV81,MaKhuyenMai!$B$4:$H$5001,7,FALSE)*ET81,0)))</f>
        <v>0</v>
      </c>
      <c r="EV81" s="20"/>
      <c r="EW81" s="68"/>
      <c r="EX81" s="16"/>
      <c r="EY81" s="17">
        <v>33</v>
      </c>
      <c r="EZ81" s="18"/>
      <c r="FA81" s="18"/>
      <c r="FB81" s="18"/>
      <c r="FC81" s="19">
        <f>IF(ISBLANK(EZ81),0,IF(ISERROR(VLOOKUP(EZ81,Menu!$A$3:$L$5000,10,FALSE)),0,IF(FA81="M",VLOOKUP(EZ81,Menu!$A$3:$L$57,10,FALSE)*FB81,VLOOKUP(EZ81,Menu!$A$3:$L$57,12,FALSE)*FB81)))</f>
        <v>0</v>
      </c>
      <c r="FD81" s="19">
        <f>-IF(ISBLANK(FE81),0,IF(ISERROR(VLOOKUP(FE81,MaKhuyenMai!$B$4:$H$5001,7,FALSE)),0,IF(AND(VLOOKUP(FE81,MaKhuyenMai!$B$4:$K$5001,8,FALSE)&lt;=$F$24,VLOOKUP(FE81,MaKhuyenMai!$B$4:$L$18,3,FALSE)="x",VLOOKUP(FE81,MaKhuyenMai!$B$4:$L$18,11,FALSE)="x"),VLOOKUP(FE81,MaKhuyenMai!$B$4:$H$5001,7,FALSE)*FC81,0)))</f>
        <v>0</v>
      </c>
      <c r="FE81" s="20"/>
      <c r="FF81" s="68"/>
      <c r="FG81" s="3"/>
      <c r="FJ81" s="1"/>
      <c r="FK81" s="1"/>
      <c r="FL81" s="2"/>
      <c r="FM81" s="2"/>
      <c r="FN81" s="3"/>
      <c r="FQ81" s="1"/>
      <c r="FR81" s="1"/>
      <c r="FS81" s="2"/>
      <c r="FT81" s="2"/>
      <c r="FU81" s="3"/>
      <c r="FX81" s="1"/>
      <c r="FY81" s="1"/>
      <c r="FZ81" s="2"/>
      <c r="GA81" s="2"/>
      <c r="GB81" s="3"/>
      <c r="GE81" s="1"/>
      <c r="GF81" s="1"/>
      <c r="GG81" s="2"/>
      <c r="GH81" s="2"/>
      <c r="GI81" s="3"/>
      <c r="GL81" s="1"/>
      <c r="GM81" s="1"/>
      <c r="GN81" s="2"/>
      <c r="GO81" s="2"/>
      <c r="GP81" s="3"/>
      <c r="GS81" s="1"/>
      <c r="GT81" s="1"/>
      <c r="GU81" s="2"/>
      <c r="GV81" s="2"/>
      <c r="GW81" s="3"/>
      <c r="GZ81" s="1"/>
      <c r="HA81" s="1"/>
      <c r="HB81" s="2"/>
      <c r="HC81" s="2"/>
      <c r="HD81" s="3"/>
      <c r="HG81" s="1"/>
      <c r="HH81" s="1"/>
      <c r="HI81" s="2"/>
      <c r="HJ81" s="2"/>
      <c r="HK81" s="3"/>
      <c r="HP81" s="2"/>
      <c r="HQ81" s="2"/>
      <c r="HR81" s="3"/>
      <c r="HW81" s="2"/>
      <c r="HX81" s="2"/>
      <c r="HY81" s="3"/>
      <c r="ID81" s="2"/>
      <c r="IE81" s="2"/>
      <c r="IF81" s="3"/>
      <c r="IK81" s="2"/>
      <c r="IL81" s="2"/>
      <c r="IM81" s="3"/>
      <c r="IR81" s="2"/>
      <c r="IS81" s="2"/>
      <c r="IT81" s="3"/>
    </row>
    <row r="82" spans="1:254">
      <c r="A82" s="16"/>
      <c r="B82" s="17">
        <v>74</v>
      </c>
      <c r="C82" s="18"/>
      <c r="D82" s="18"/>
      <c r="E82" s="18"/>
      <c r="F82" s="19">
        <f>IF(ISBLANK(C82),0,IF(ISERROR(VLOOKUP(C82,Menu!$A$3:$L$5000,10,FALSE)),0,IF(D82="M",VLOOKUP(C82,Menu!$A$3:$L$57,10,FALSE)*E82,VLOOKUP(C82,Menu!$A$3:$L$57,12,FALSE)*E82)))</f>
        <v>0</v>
      </c>
      <c r="G82" s="19">
        <f>-IF(ISBLANK(H82),0,IF(ISERROR(VLOOKUP(H82,MaKhuyenMai!$B$4:$H$5001,7,FALSE)),0,IF(AND(VLOOKUP(H82,MaKhuyenMai!$B$4:$K$5001,8,FALSE)&lt;=$F$24,VLOOKUP(H82,MaKhuyenMai!$B$4:$L$18,3,FALSE)="x",VLOOKUP(H82,MaKhuyenMai!$B$4:$L$18,11,FALSE)="x"),VLOOKUP(H82,MaKhuyenMai!$B$4:$H$5001,7,FALSE)*F82,0)))</f>
        <v>0</v>
      </c>
      <c r="H82" s="20"/>
      <c r="I82" s="68"/>
      <c r="J82" s="16"/>
      <c r="K82" s="17">
        <v>74</v>
      </c>
      <c r="L82" s="18"/>
      <c r="M82" s="18"/>
      <c r="N82" s="18"/>
      <c r="O82" s="19">
        <f>IF(ISBLANK(L82),0,IF(ISERROR(VLOOKUP(L82,Menu!$A$3:$L$5000,10,FALSE)),0,IF(M82="M",VLOOKUP(L82,Menu!$A$3:$L$57,10,FALSE)*N82,VLOOKUP(L82,Menu!$A$3:$L$57,12,FALSE)*N82)))</f>
        <v>0</v>
      </c>
      <c r="P82" s="19">
        <f>-IF(ISBLANK(Q82),0,IF(ISERROR(VLOOKUP(Q82,MaKhuyenMai!$B$4:$H$5001,7,FALSE)),0,IF(AND(VLOOKUP(Q82,MaKhuyenMai!$B$4:$K$5001,8,FALSE)&lt;=$F$24,VLOOKUP(Q82,MaKhuyenMai!$B$4:$L$18,3,FALSE)="x",VLOOKUP(Q82,MaKhuyenMai!$B$4:$L$18,11,FALSE)="x"),VLOOKUP(Q82,MaKhuyenMai!$B$4:$H$5001,7,FALSE)*O82,0)))</f>
        <v>0</v>
      </c>
      <c r="Q82" s="20"/>
      <c r="R82" s="68"/>
      <c r="S82" s="16"/>
      <c r="T82" s="16">
        <v>34</v>
      </c>
      <c r="U82" s="18"/>
      <c r="V82" s="18"/>
      <c r="W82" s="18"/>
      <c r="X82" s="19">
        <f>IF(ISBLANK(U82),0,IF(ISERROR(VLOOKUP(U82,Menu!$A$3:$L$5000,10,FALSE)),0,IF(V82="M",VLOOKUP(U82,Menu!$A$3:$L$57,10,FALSE)*W82,VLOOKUP(U82,Menu!$A$3:$L$57,12,FALSE)*W82)))</f>
        <v>0</v>
      </c>
      <c r="Y82" s="19">
        <f>-IF(ISBLANK(Z82),0,IF(ISERROR(VLOOKUP(Z82,MaKhuyenMai!$B$4:$H$5001,7,FALSE)),0,IF(AND(VLOOKUP(Z82,MaKhuyenMai!$B$4:$K$5001,8,FALSE)&lt;=$F$24,VLOOKUP(Z82,MaKhuyenMai!$B$4:$L$18,3,FALSE)="x",VLOOKUP(Z82,MaKhuyenMai!$B$4:$L$18,11,FALSE)="x"),VLOOKUP(Z82,MaKhuyenMai!$B$4:$H$5001,7,FALSE)*X82,0)))</f>
        <v>0</v>
      </c>
      <c r="Z82" s="20"/>
      <c r="AA82" s="68"/>
      <c r="BD82" s="43">
        <v>74</v>
      </c>
      <c r="BH82" s="19">
        <f>IF(ISBLANK(BE82),0,IF(ISERROR(VLOOKUP(BE82,Menu!$A$3:$L$5000,10,FALSE)),0,IF(BF82="M",VLOOKUP(BE82,Menu!$A$3:$L$57,10,FALSE)*BG82,VLOOKUP(BE82,Menu!$A$3:$L$57,12,FALSE)*BG82)))</f>
        <v>0</v>
      </c>
      <c r="BI82" s="19">
        <f>-IF(ISBLANK(BJ82),0,IF(ISERROR(VLOOKUP(BJ82,MaKhuyenMai!$B$4:$H$5001,7,FALSE)),0,IF(AND(VLOOKUP(BJ82,MaKhuyenMai!$B$4:$K$5001,8,FALSE)&lt;=$F$24,VLOOKUP(BJ82,MaKhuyenMai!$B$4:$L$18,3,FALSE)="x",VLOOKUP(BJ82,MaKhuyenMai!$B$4:$L$18,11,FALSE)="x"),VLOOKUP(BJ82,MaKhuyenMai!$B$4:$H$5001,7,FALSE)*BH82,0)))</f>
        <v>0</v>
      </c>
      <c r="BK82" s="71"/>
      <c r="EF82" s="16"/>
      <c r="EG82" s="17">
        <v>74</v>
      </c>
      <c r="EH82" s="18"/>
      <c r="EI82" s="18"/>
      <c r="EJ82" s="18"/>
      <c r="EK82" s="19">
        <f>IF(ISBLANK(EH82),0,IF(ISERROR(VLOOKUP(EH82,Menu!$A$3:$L$5000,10,FALSE)),0,IF(EI82="M",VLOOKUP(EH82,Menu!$A$3:$L$57,10,FALSE)*EJ82,VLOOKUP(EH82,Menu!$A$3:$L$57,12,FALSE)*EJ82)))</f>
        <v>0</v>
      </c>
      <c r="EL82" s="19">
        <f>-IF(ISBLANK(EM82),0,IF(ISERROR(VLOOKUP(EM82,MaKhuyenMai!$B$4:$H$5001,7,FALSE)),0,IF(AND(VLOOKUP(EM82,MaKhuyenMai!$B$4:$K$5001,8,FALSE)&lt;=$F$24,VLOOKUP(EM82,MaKhuyenMai!$B$4:$L$18,3,FALSE)="x",VLOOKUP(EM82,MaKhuyenMai!$B$4:$L$18,11,FALSE)="x"),VLOOKUP(EM82,MaKhuyenMai!$B$4:$H$5001,7,FALSE)*EK82,0)))</f>
        <v>0</v>
      </c>
      <c r="EM82" s="20"/>
      <c r="EN82" s="68"/>
      <c r="EO82" s="16"/>
      <c r="EP82" s="16">
        <v>34</v>
      </c>
      <c r="EQ82" s="18"/>
      <c r="ER82" s="18"/>
      <c r="ES82" s="18"/>
      <c r="ET82" s="19">
        <f>IF(ISBLANK(EQ82),0,IF(ISERROR(VLOOKUP(EQ82,Menu!$A$3:$L$5000,10,FALSE)),0,IF(ER82="M",VLOOKUP(EQ82,Menu!$A$3:$L$57,10,FALSE)*ES82,VLOOKUP(EQ82,Menu!$A$3:$L$57,12,FALSE)*ES82)))</f>
        <v>0</v>
      </c>
      <c r="EU82" s="19">
        <f>-IF(ISBLANK(EV82),0,IF(ISERROR(VLOOKUP(EV82,MaKhuyenMai!$B$4:$H$5001,7,FALSE)),0,IF(AND(VLOOKUP(EV82,MaKhuyenMai!$B$4:$K$5001,8,FALSE)&lt;=$F$24,VLOOKUP(EV82,MaKhuyenMai!$B$4:$L$18,3,FALSE)="x",VLOOKUP(EV82,MaKhuyenMai!$B$4:$L$18,11,FALSE)="x"),VLOOKUP(EV82,MaKhuyenMai!$B$4:$H$5001,7,FALSE)*ET82,0)))</f>
        <v>0</v>
      </c>
      <c r="EV82" s="20"/>
      <c r="EW82" s="68"/>
      <c r="EX82" s="16"/>
      <c r="EY82" s="16">
        <v>34</v>
      </c>
      <c r="EZ82" s="18"/>
      <c r="FA82" s="18"/>
      <c r="FB82" s="18"/>
      <c r="FC82" s="19">
        <f>IF(ISBLANK(EZ82),0,IF(ISERROR(VLOOKUP(EZ82,Menu!$A$3:$L$5000,10,FALSE)),0,IF(FA82="M",VLOOKUP(EZ82,Menu!$A$3:$L$57,10,FALSE)*FB82,VLOOKUP(EZ82,Menu!$A$3:$L$57,12,FALSE)*FB82)))</f>
        <v>0</v>
      </c>
      <c r="FD82" s="19">
        <f>-IF(ISBLANK(FE82),0,IF(ISERROR(VLOOKUP(FE82,MaKhuyenMai!$B$4:$H$5001,7,FALSE)),0,IF(AND(VLOOKUP(FE82,MaKhuyenMai!$B$4:$K$5001,8,FALSE)&lt;=$F$24,VLOOKUP(FE82,MaKhuyenMai!$B$4:$L$18,3,FALSE)="x",VLOOKUP(FE82,MaKhuyenMai!$B$4:$L$18,11,FALSE)="x"),VLOOKUP(FE82,MaKhuyenMai!$B$4:$H$5001,7,FALSE)*FC82,0)))</f>
        <v>0</v>
      </c>
      <c r="FE82" s="20"/>
      <c r="FF82" s="68"/>
      <c r="FG82" s="3"/>
      <c r="FJ82" s="1"/>
      <c r="FK82" s="1"/>
      <c r="FL82" s="2"/>
      <c r="FM82" s="2"/>
      <c r="FN82" s="3"/>
      <c r="FQ82" s="1"/>
      <c r="FR82" s="1"/>
      <c r="FS82" s="2"/>
      <c r="FT82" s="2"/>
      <c r="FU82" s="3"/>
      <c r="FX82" s="1"/>
      <c r="FY82" s="1"/>
      <c r="FZ82" s="2"/>
      <c r="GA82" s="2"/>
      <c r="GB82" s="3"/>
      <c r="GE82" s="1"/>
      <c r="GF82" s="1"/>
      <c r="GG82" s="2"/>
      <c r="GH82" s="2"/>
      <c r="GI82" s="3"/>
      <c r="GL82" s="1"/>
      <c r="GM82" s="1"/>
      <c r="GN82" s="2"/>
      <c r="GO82" s="2"/>
      <c r="GP82" s="3"/>
      <c r="GS82" s="1"/>
      <c r="GT82" s="1"/>
      <c r="GU82" s="2"/>
      <c r="GV82" s="2"/>
      <c r="GW82" s="3"/>
      <c r="GZ82" s="1"/>
      <c r="HA82" s="1"/>
      <c r="HB82" s="2"/>
      <c r="HC82" s="2"/>
      <c r="HD82" s="3"/>
      <c r="HG82" s="1"/>
      <c r="HH82" s="1"/>
      <c r="HI82" s="2"/>
      <c r="HJ82" s="2"/>
      <c r="HK82" s="3"/>
      <c r="HP82" s="2"/>
      <c r="HQ82" s="2"/>
      <c r="HR82" s="3"/>
      <c r="HW82" s="2"/>
      <c r="HX82" s="2"/>
      <c r="HY82" s="3"/>
      <c r="ID82" s="2"/>
      <c r="IE82" s="2"/>
      <c r="IF82" s="3"/>
      <c r="IK82" s="2"/>
      <c r="IL82" s="2"/>
      <c r="IM82" s="3"/>
      <c r="IR82" s="2"/>
      <c r="IS82" s="2"/>
      <c r="IT82" s="3"/>
    </row>
    <row r="83" spans="1:254">
      <c r="A83" s="16"/>
      <c r="B83" s="17">
        <v>75</v>
      </c>
      <c r="C83" s="18"/>
      <c r="D83" s="18"/>
      <c r="E83" s="18"/>
      <c r="F83" s="19">
        <f>IF(ISBLANK(C83),0,IF(ISERROR(VLOOKUP(C83,Menu!$A$3:$L$5000,10,FALSE)),0,IF(D83="M",VLOOKUP(C83,Menu!$A$3:$L$57,10,FALSE)*E83,VLOOKUP(C83,Menu!$A$3:$L$57,12,FALSE)*E83)))</f>
        <v>0</v>
      </c>
      <c r="G83" s="19">
        <f>-IF(ISBLANK(H83),0,IF(ISERROR(VLOOKUP(H83,MaKhuyenMai!$B$4:$H$5001,7,FALSE)),0,IF(AND(VLOOKUP(H83,MaKhuyenMai!$B$4:$K$5001,8,FALSE)&lt;=$F$24,VLOOKUP(H83,MaKhuyenMai!$B$4:$L$18,3,FALSE)="x",VLOOKUP(H83,MaKhuyenMai!$B$4:$L$18,11,FALSE)="x"),VLOOKUP(H83,MaKhuyenMai!$B$4:$H$5001,7,FALSE)*F83,0)))</f>
        <v>0</v>
      </c>
      <c r="H83" s="20"/>
      <c r="I83" s="68"/>
      <c r="J83" s="16"/>
      <c r="K83" s="17">
        <v>75</v>
      </c>
      <c r="L83" s="18"/>
      <c r="M83" s="18"/>
      <c r="N83" s="18"/>
      <c r="O83" s="19">
        <f>IF(ISBLANK(L83),0,IF(ISERROR(VLOOKUP(L83,Menu!$A$3:$L$5000,10,FALSE)),0,IF(M83="M",VLOOKUP(L83,Menu!$A$3:$L$57,10,FALSE)*N83,VLOOKUP(L83,Menu!$A$3:$L$57,12,FALSE)*N83)))</f>
        <v>0</v>
      </c>
      <c r="P83" s="19">
        <f>-IF(ISBLANK(Q83),0,IF(ISERROR(VLOOKUP(Q83,MaKhuyenMai!$B$4:$H$5001,7,FALSE)),0,IF(AND(VLOOKUP(Q83,MaKhuyenMai!$B$4:$K$5001,8,FALSE)&lt;=$F$24,VLOOKUP(Q83,MaKhuyenMai!$B$4:$L$18,3,FALSE)="x",VLOOKUP(Q83,MaKhuyenMai!$B$4:$L$18,11,FALSE)="x"),VLOOKUP(Q83,MaKhuyenMai!$B$4:$H$5001,7,FALSE)*O83,0)))</f>
        <v>0</v>
      </c>
      <c r="Q83" s="20"/>
      <c r="R83" s="68"/>
      <c r="S83" s="16"/>
      <c r="T83" s="17">
        <v>35</v>
      </c>
      <c r="U83" s="18"/>
      <c r="V83" s="18"/>
      <c r="W83" s="18"/>
      <c r="X83" s="19">
        <f>IF(ISBLANK(U83),0,IF(ISERROR(VLOOKUP(U83,Menu!$A$3:$L$5000,10,FALSE)),0,IF(V83="M",VLOOKUP(U83,Menu!$A$3:$L$57,10,FALSE)*W83,VLOOKUP(U83,Menu!$A$3:$L$57,12,FALSE)*W83)))</f>
        <v>0</v>
      </c>
      <c r="Y83" s="19">
        <f>-IF(ISBLANK(Z83),0,IF(ISERROR(VLOOKUP(Z83,MaKhuyenMai!$B$4:$H$5001,7,FALSE)),0,IF(AND(VLOOKUP(Z83,MaKhuyenMai!$B$4:$K$5001,8,FALSE)&lt;=$F$24,VLOOKUP(Z83,MaKhuyenMai!$B$4:$L$18,3,FALSE)="x",VLOOKUP(Z83,MaKhuyenMai!$B$4:$L$18,11,FALSE)="x"),VLOOKUP(Z83,MaKhuyenMai!$B$4:$H$5001,7,FALSE)*X83,0)))</f>
        <v>0</v>
      </c>
      <c r="Z83" s="20"/>
      <c r="AA83" s="68"/>
      <c r="BD83" s="43">
        <v>75</v>
      </c>
      <c r="BH83" s="19">
        <f>IF(ISBLANK(BE83),0,IF(ISERROR(VLOOKUP(BE83,Menu!$A$3:$L$5000,10,FALSE)),0,IF(BF83="M",VLOOKUP(BE83,Menu!$A$3:$L$57,10,FALSE)*BG83,VLOOKUP(BE83,Menu!$A$3:$L$57,12,FALSE)*BG83)))</f>
        <v>0</v>
      </c>
      <c r="BI83" s="19">
        <f>-IF(ISBLANK(BJ83),0,IF(ISERROR(VLOOKUP(BJ83,MaKhuyenMai!$B$4:$H$5001,7,FALSE)),0,IF(AND(VLOOKUP(BJ83,MaKhuyenMai!$B$4:$K$5001,8,FALSE)&lt;=$F$24,VLOOKUP(BJ83,MaKhuyenMai!$B$4:$L$18,3,FALSE)="x",VLOOKUP(BJ83,MaKhuyenMai!$B$4:$L$18,11,FALSE)="x"),VLOOKUP(BJ83,MaKhuyenMai!$B$4:$H$5001,7,FALSE)*BH83,0)))</f>
        <v>0</v>
      </c>
      <c r="BK83" s="71"/>
      <c r="EF83" s="16"/>
      <c r="EG83" s="17">
        <v>75</v>
      </c>
      <c r="EH83" s="18"/>
      <c r="EI83" s="18"/>
      <c r="EJ83" s="18"/>
      <c r="EK83" s="19">
        <f>IF(ISBLANK(EH83),0,IF(ISERROR(VLOOKUP(EH83,Menu!$A$3:$L$5000,10,FALSE)),0,IF(EI83="M",VLOOKUP(EH83,Menu!$A$3:$L$57,10,FALSE)*EJ83,VLOOKUP(EH83,Menu!$A$3:$L$57,12,FALSE)*EJ83)))</f>
        <v>0</v>
      </c>
      <c r="EL83" s="19">
        <f>-IF(ISBLANK(EM83),0,IF(ISERROR(VLOOKUP(EM83,MaKhuyenMai!$B$4:$H$5001,7,FALSE)),0,IF(AND(VLOOKUP(EM83,MaKhuyenMai!$B$4:$K$5001,8,FALSE)&lt;=$F$24,VLOOKUP(EM83,MaKhuyenMai!$B$4:$L$18,3,FALSE)="x",VLOOKUP(EM83,MaKhuyenMai!$B$4:$L$18,11,FALSE)="x"),VLOOKUP(EM83,MaKhuyenMai!$B$4:$H$5001,7,FALSE)*EK83,0)))</f>
        <v>0</v>
      </c>
      <c r="EM83" s="20"/>
      <c r="EN83" s="68"/>
      <c r="EO83" s="16"/>
      <c r="EP83" s="17">
        <v>35</v>
      </c>
      <c r="EQ83" s="18"/>
      <c r="ER83" s="18"/>
      <c r="ES83" s="18"/>
      <c r="ET83" s="19">
        <f>IF(ISBLANK(EQ83),0,IF(ISERROR(VLOOKUP(EQ83,Menu!$A$3:$L$5000,10,FALSE)),0,IF(ER83="M",VLOOKUP(EQ83,Menu!$A$3:$L$57,10,FALSE)*ES83,VLOOKUP(EQ83,Menu!$A$3:$L$57,12,FALSE)*ES83)))</f>
        <v>0</v>
      </c>
      <c r="EU83" s="19">
        <f>-IF(ISBLANK(EV83),0,IF(ISERROR(VLOOKUP(EV83,MaKhuyenMai!$B$4:$H$5001,7,FALSE)),0,IF(AND(VLOOKUP(EV83,MaKhuyenMai!$B$4:$K$5001,8,FALSE)&lt;=$F$24,VLOOKUP(EV83,MaKhuyenMai!$B$4:$L$18,3,FALSE)="x",VLOOKUP(EV83,MaKhuyenMai!$B$4:$L$18,11,FALSE)="x"),VLOOKUP(EV83,MaKhuyenMai!$B$4:$H$5001,7,FALSE)*ET83,0)))</f>
        <v>0</v>
      </c>
      <c r="EV83" s="20"/>
      <c r="EW83" s="68"/>
      <c r="EX83" s="16"/>
      <c r="EY83" s="17">
        <v>35</v>
      </c>
      <c r="EZ83" s="18"/>
      <c r="FA83" s="18"/>
      <c r="FB83" s="18"/>
      <c r="FC83" s="19">
        <f>IF(ISBLANK(EZ83),0,IF(ISERROR(VLOOKUP(EZ83,Menu!$A$3:$L$5000,10,FALSE)),0,IF(FA83="M",VLOOKUP(EZ83,Menu!$A$3:$L$57,10,FALSE)*FB83,VLOOKUP(EZ83,Menu!$A$3:$L$57,12,FALSE)*FB83)))</f>
        <v>0</v>
      </c>
      <c r="FD83" s="19">
        <f>-IF(ISBLANK(FE83),0,IF(ISERROR(VLOOKUP(FE83,MaKhuyenMai!$B$4:$H$5001,7,FALSE)),0,IF(AND(VLOOKUP(FE83,MaKhuyenMai!$B$4:$K$5001,8,FALSE)&lt;=$F$24,VLOOKUP(FE83,MaKhuyenMai!$B$4:$L$18,3,FALSE)="x",VLOOKUP(FE83,MaKhuyenMai!$B$4:$L$18,11,FALSE)="x"),VLOOKUP(FE83,MaKhuyenMai!$B$4:$H$5001,7,FALSE)*FC83,0)))</f>
        <v>0</v>
      </c>
      <c r="FE83" s="20"/>
      <c r="FF83" s="68"/>
      <c r="FG83" s="3"/>
      <c r="FJ83" s="1"/>
      <c r="FK83" s="1"/>
      <c r="FL83" s="2"/>
      <c r="FM83" s="2"/>
      <c r="FN83" s="3"/>
      <c r="FQ83" s="1"/>
      <c r="FR83" s="1"/>
      <c r="FS83" s="2"/>
      <c r="FT83" s="2"/>
      <c r="FU83" s="3"/>
      <c r="FX83" s="1"/>
      <c r="FY83" s="1"/>
      <c r="FZ83" s="2"/>
      <c r="GA83" s="2"/>
      <c r="GB83" s="3"/>
      <c r="GE83" s="1"/>
      <c r="GF83" s="1"/>
      <c r="GG83" s="2"/>
      <c r="GH83" s="2"/>
      <c r="GI83" s="3"/>
      <c r="GL83" s="1"/>
      <c r="GM83" s="1"/>
      <c r="GN83" s="2"/>
      <c r="GO83" s="2"/>
      <c r="GP83" s="3"/>
      <c r="GS83" s="1"/>
      <c r="GT83" s="1"/>
      <c r="GU83" s="2"/>
      <c r="GV83" s="2"/>
      <c r="GW83" s="3"/>
      <c r="GZ83" s="1"/>
      <c r="HA83" s="1"/>
      <c r="HB83" s="2"/>
      <c r="HC83" s="2"/>
      <c r="HD83" s="3"/>
      <c r="HG83" s="1"/>
      <c r="HH83" s="1"/>
      <c r="HI83" s="2"/>
      <c r="HJ83" s="2"/>
      <c r="HK83" s="3"/>
      <c r="HP83" s="2"/>
      <c r="HQ83" s="2"/>
      <c r="HR83" s="3"/>
      <c r="HW83" s="2"/>
      <c r="HX83" s="2"/>
      <c r="HY83" s="3"/>
      <c r="ID83" s="2"/>
      <c r="IE83" s="2"/>
      <c r="IF83" s="3"/>
      <c r="IK83" s="2"/>
      <c r="IL83" s="2"/>
      <c r="IM83" s="3"/>
      <c r="IR83" s="2"/>
      <c r="IS83" s="2"/>
      <c r="IT83" s="3"/>
    </row>
    <row r="84" spans="1:254">
      <c r="A84" s="16"/>
      <c r="B84" s="17">
        <v>76</v>
      </c>
      <c r="C84" s="18"/>
      <c r="D84" s="18"/>
      <c r="E84" s="18"/>
      <c r="F84" s="19">
        <f>IF(ISBLANK(C84),0,IF(ISERROR(VLOOKUP(C84,Menu!$A$3:$L$5000,10,FALSE)),0,IF(D84="M",VLOOKUP(C84,Menu!$A$3:$L$57,10,FALSE)*E84,VLOOKUP(C84,Menu!$A$3:$L$57,12,FALSE)*E84)))</f>
        <v>0</v>
      </c>
      <c r="G84" s="19">
        <f>-IF(ISBLANK(H84),0,IF(ISERROR(VLOOKUP(H84,MaKhuyenMai!$B$4:$H$5001,7,FALSE)),0,IF(AND(VLOOKUP(H84,MaKhuyenMai!$B$4:$K$5001,8,FALSE)&lt;=$F$24,VLOOKUP(H84,MaKhuyenMai!$B$4:$L$18,3,FALSE)="x",VLOOKUP(H84,MaKhuyenMai!$B$4:$L$18,11,FALSE)="x"),VLOOKUP(H84,MaKhuyenMai!$B$4:$H$5001,7,FALSE)*F84,0)))</f>
        <v>0</v>
      </c>
      <c r="H84" s="20"/>
      <c r="I84" s="68"/>
      <c r="J84" s="16"/>
      <c r="K84" s="17">
        <v>76</v>
      </c>
      <c r="L84" s="18"/>
      <c r="M84" s="18"/>
      <c r="N84" s="18"/>
      <c r="O84" s="19">
        <f>IF(ISBLANK(L84),0,IF(ISERROR(VLOOKUP(L84,Menu!$A$3:$L$5000,10,FALSE)),0,IF(M84="M",VLOOKUP(L84,Menu!$A$3:$L$57,10,FALSE)*N84,VLOOKUP(L84,Menu!$A$3:$L$57,12,FALSE)*N84)))</f>
        <v>0</v>
      </c>
      <c r="P84" s="19">
        <f>-IF(ISBLANK(Q84),0,IF(ISERROR(VLOOKUP(Q84,MaKhuyenMai!$B$4:$H$5001,7,FALSE)),0,IF(AND(VLOOKUP(Q84,MaKhuyenMai!$B$4:$K$5001,8,FALSE)&lt;=$F$24,VLOOKUP(Q84,MaKhuyenMai!$B$4:$L$18,3,FALSE)="x",VLOOKUP(Q84,MaKhuyenMai!$B$4:$L$18,11,FALSE)="x"),VLOOKUP(Q84,MaKhuyenMai!$B$4:$H$5001,7,FALSE)*O84,0)))</f>
        <v>0</v>
      </c>
      <c r="Q84" s="20"/>
      <c r="R84" s="68"/>
      <c r="S84" s="16"/>
      <c r="T84" s="16">
        <v>36</v>
      </c>
      <c r="U84" s="18"/>
      <c r="V84" s="18"/>
      <c r="W84" s="18"/>
      <c r="X84" s="19">
        <f>IF(ISBLANK(U84),0,IF(ISERROR(VLOOKUP(U84,Menu!$A$3:$L$5000,10,FALSE)),0,IF(V84="M",VLOOKUP(U84,Menu!$A$3:$L$57,10,FALSE)*W84,VLOOKUP(U84,Menu!$A$3:$L$57,12,FALSE)*W84)))</f>
        <v>0</v>
      </c>
      <c r="Y84" s="19">
        <f>-IF(ISBLANK(Z84),0,IF(ISERROR(VLOOKUP(Z84,MaKhuyenMai!$B$4:$H$5001,7,FALSE)),0,IF(AND(VLOOKUP(Z84,MaKhuyenMai!$B$4:$K$5001,8,FALSE)&lt;=$F$24,VLOOKUP(Z84,MaKhuyenMai!$B$4:$L$18,3,FALSE)="x",VLOOKUP(Z84,MaKhuyenMai!$B$4:$L$18,11,FALSE)="x"),VLOOKUP(Z84,MaKhuyenMai!$B$4:$H$5001,7,FALSE)*X84,0)))</f>
        <v>0</v>
      </c>
      <c r="Z84" s="20"/>
      <c r="AA84" s="68"/>
      <c r="BD84" s="43">
        <v>76</v>
      </c>
      <c r="BH84" s="19">
        <f>IF(ISBLANK(BE84),0,IF(ISERROR(VLOOKUP(BE84,Menu!$A$3:$L$5000,10,FALSE)),0,IF(BF84="M",VLOOKUP(BE84,Menu!$A$3:$L$57,10,FALSE)*BG84,VLOOKUP(BE84,Menu!$A$3:$L$57,12,FALSE)*BG84)))</f>
        <v>0</v>
      </c>
      <c r="BI84" s="19">
        <f>-IF(ISBLANK(BJ84),0,IF(ISERROR(VLOOKUP(BJ84,MaKhuyenMai!$B$4:$H$5001,7,FALSE)),0,IF(AND(VLOOKUP(BJ84,MaKhuyenMai!$B$4:$K$5001,8,FALSE)&lt;=$F$24,VLOOKUP(BJ84,MaKhuyenMai!$B$4:$L$18,3,FALSE)="x",VLOOKUP(BJ84,MaKhuyenMai!$B$4:$L$18,11,FALSE)="x"),VLOOKUP(BJ84,MaKhuyenMai!$B$4:$H$5001,7,FALSE)*BH84,0)))</f>
        <v>0</v>
      </c>
      <c r="BK84" s="71"/>
      <c r="EF84" s="16"/>
      <c r="EG84" s="17">
        <v>76</v>
      </c>
      <c r="EH84" s="18"/>
      <c r="EI84" s="18"/>
      <c r="EJ84" s="18"/>
      <c r="EK84" s="19">
        <f>IF(ISBLANK(EH84),0,IF(ISERROR(VLOOKUP(EH84,Menu!$A$3:$L$5000,10,FALSE)),0,IF(EI84="M",VLOOKUP(EH84,Menu!$A$3:$L$57,10,FALSE)*EJ84,VLOOKUP(EH84,Menu!$A$3:$L$57,12,FALSE)*EJ84)))</f>
        <v>0</v>
      </c>
      <c r="EL84" s="19">
        <f>-IF(ISBLANK(EM84),0,IF(ISERROR(VLOOKUP(EM84,MaKhuyenMai!$B$4:$H$5001,7,FALSE)),0,IF(AND(VLOOKUP(EM84,MaKhuyenMai!$B$4:$K$5001,8,FALSE)&lt;=$F$24,VLOOKUP(EM84,MaKhuyenMai!$B$4:$L$18,3,FALSE)="x",VLOOKUP(EM84,MaKhuyenMai!$B$4:$L$18,11,FALSE)="x"),VLOOKUP(EM84,MaKhuyenMai!$B$4:$H$5001,7,FALSE)*EK84,0)))</f>
        <v>0</v>
      </c>
      <c r="EM84" s="20"/>
      <c r="EN84" s="68"/>
      <c r="EO84" s="16"/>
      <c r="EP84" s="16">
        <v>36</v>
      </c>
      <c r="EQ84" s="18"/>
      <c r="ER84" s="18"/>
      <c r="ES84" s="18"/>
      <c r="ET84" s="19">
        <f>IF(ISBLANK(EQ84),0,IF(ISERROR(VLOOKUP(EQ84,Menu!$A$3:$L$5000,10,FALSE)),0,IF(ER84="M",VLOOKUP(EQ84,Menu!$A$3:$L$57,10,FALSE)*ES84,VLOOKUP(EQ84,Menu!$A$3:$L$57,12,FALSE)*ES84)))</f>
        <v>0</v>
      </c>
      <c r="EU84" s="19">
        <f>-IF(ISBLANK(EV84),0,IF(ISERROR(VLOOKUP(EV84,MaKhuyenMai!$B$4:$H$5001,7,FALSE)),0,IF(AND(VLOOKUP(EV84,MaKhuyenMai!$B$4:$K$5001,8,FALSE)&lt;=$F$24,VLOOKUP(EV84,MaKhuyenMai!$B$4:$L$18,3,FALSE)="x",VLOOKUP(EV84,MaKhuyenMai!$B$4:$L$18,11,FALSE)="x"),VLOOKUP(EV84,MaKhuyenMai!$B$4:$H$5001,7,FALSE)*ET84,0)))</f>
        <v>0</v>
      </c>
      <c r="EV84" s="20"/>
      <c r="EW84" s="68"/>
      <c r="EX84" s="16"/>
      <c r="EY84" s="16">
        <v>36</v>
      </c>
      <c r="EZ84" s="18"/>
      <c r="FA84" s="18"/>
      <c r="FB84" s="18"/>
      <c r="FC84" s="19">
        <f>IF(ISBLANK(EZ84),0,IF(ISERROR(VLOOKUP(EZ84,Menu!$A$3:$L$5000,10,FALSE)),0,IF(FA84="M",VLOOKUP(EZ84,Menu!$A$3:$L$57,10,FALSE)*FB84,VLOOKUP(EZ84,Menu!$A$3:$L$57,12,FALSE)*FB84)))</f>
        <v>0</v>
      </c>
      <c r="FD84" s="19">
        <f>-IF(ISBLANK(FE84),0,IF(ISERROR(VLOOKUP(FE84,MaKhuyenMai!$B$4:$H$5001,7,FALSE)),0,IF(AND(VLOOKUP(FE84,MaKhuyenMai!$B$4:$K$5001,8,FALSE)&lt;=$F$24,VLOOKUP(FE84,MaKhuyenMai!$B$4:$L$18,3,FALSE)="x",VLOOKUP(FE84,MaKhuyenMai!$B$4:$L$18,11,FALSE)="x"),VLOOKUP(FE84,MaKhuyenMai!$B$4:$H$5001,7,FALSE)*FC84,0)))</f>
        <v>0</v>
      </c>
      <c r="FE84" s="20"/>
      <c r="FF84" s="68"/>
      <c r="FG84" s="3"/>
      <c r="FJ84" s="1"/>
      <c r="FK84" s="1"/>
      <c r="FL84" s="2"/>
      <c r="FM84" s="2"/>
      <c r="FN84" s="3"/>
      <c r="FQ84" s="1"/>
      <c r="FR84" s="1"/>
      <c r="FS84" s="2"/>
      <c r="FT84" s="2"/>
      <c r="FU84" s="3"/>
      <c r="FX84" s="1"/>
      <c r="FY84" s="1"/>
      <c r="FZ84" s="2"/>
      <c r="GA84" s="2"/>
      <c r="GB84" s="3"/>
      <c r="GE84" s="1"/>
      <c r="GF84" s="1"/>
      <c r="GG84" s="2"/>
      <c r="GH84" s="2"/>
      <c r="GI84" s="3"/>
      <c r="GL84" s="1"/>
      <c r="GM84" s="1"/>
      <c r="GN84" s="2"/>
      <c r="GO84" s="2"/>
      <c r="GP84" s="3"/>
      <c r="GS84" s="1"/>
      <c r="GT84" s="1"/>
      <c r="GU84" s="2"/>
      <c r="GV84" s="2"/>
      <c r="GW84" s="3"/>
      <c r="GZ84" s="1"/>
      <c r="HA84" s="1"/>
      <c r="HB84" s="2"/>
      <c r="HC84" s="2"/>
      <c r="HD84" s="3"/>
      <c r="HG84" s="1"/>
      <c r="HH84" s="1"/>
      <c r="HI84" s="2"/>
      <c r="HJ84" s="2"/>
      <c r="HK84" s="3"/>
      <c r="HP84" s="2"/>
      <c r="HQ84" s="2"/>
      <c r="HR84" s="3"/>
      <c r="HW84" s="2"/>
      <c r="HX84" s="2"/>
      <c r="HY84" s="3"/>
      <c r="ID84" s="2"/>
      <c r="IE84" s="2"/>
      <c r="IF84" s="3"/>
      <c r="IK84" s="2"/>
      <c r="IL84" s="2"/>
      <c r="IM84" s="3"/>
      <c r="IR84" s="2"/>
      <c r="IS84" s="2"/>
      <c r="IT84" s="3"/>
    </row>
    <row r="85" spans="1:254">
      <c r="A85" s="16"/>
      <c r="B85" s="17">
        <v>77</v>
      </c>
      <c r="C85" s="18"/>
      <c r="D85" s="18"/>
      <c r="E85" s="18"/>
      <c r="F85" s="19">
        <f>IF(ISBLANK(C85),0,IF(ISERROR(VLOOKUP(C85,Menu!$A$3:$L$5000,10,FALSE)),0,IF(D85="M",VLOOKUP(C85,Menu!$A$3:$L$57,10,FALSE)*E85,VLOOKUP(C85,Menu!$A$3:$L$57,12,FALSE)*E85)))</f>
        <v>0</v>
      </c>
      <c r="G85" s="19">
        <f>-IF(ISBLANK(H85),0,IF(ISERROR(VLOOKUP(H85,MaKhuyenMai!$B$4:$H$5001,7,FALSE)),0,IF(AND(VLOOKUP(H85,MaKhuyenMai!$B$4:$K$5001,8,FALSE)&lt;=$F$24,VLOOKUP(H85,MaKhuyenMai!$B$4:$L$18,3,FALSE)="x",VLOOKUP(H85,MaKhuyenMai!$B$4:$L$18,11,FALSE)="x"),VLOOKUP(H85,MaKhuyenMai!$B$4:$H$5001,7,FALSE)*F85,0)))</f>
        <v>0</v>
      </c>
      <c r="H85" s="20"/>
      <c r="I85" s="68"/>
      <c r="J85" s="16"/>
      <c r="K85" s="17">
        <v>77</v>
      </c>
      <c r="L85" s="18"/>
      <c r="M85" s="18"/>
      <c r="N85" s="18"/>
      <c r="O85" s="19">
        <f>IF(ISBLANK(L85),0,IF(ISERROR(VLOOKUP(L85,Menu!$A$3:$L$5000,10,FALSE)),0,IF(M85="M",VLOOKUP(L85,Menu!$A$3:$L$57,10,FALSE)*N85,VLOOKUP(L85,Menu!$A$3:$L$57,12,FALSE)*N85)))</f>
        <v>0</v>
      </c>
      <c r="P85" s="19">
        <f>-IF(ISBLANK(Q85),0,IF(ISERROR(VLOOKUP(Q85,MaKhuyenMai!$B$4:$H$5001,7,FALSE)),0,IF(AND(VLOOKUP(Q85,MaKhuyenMai!$B$4:$K$5001,8,FALSE)&lt;=$F$24,VLOOKUP(Q85,MaKhuyenMai!$B$4:$L$18,3,FALSE)="x",VLOOKUP(Q85,MaKhuyenMai!$B$4:$L$18,11,FALSE)="x"),VLOOKUP(Q85,MaKhuyenMai!$B$4:$H$5001,7,FALSE)*O85,0)))</f>
        <v>0</v>
      </c>
      <c r="Q85" s="20"/>
      <c r="R85" s="68"/>
      <c r="S85" s="16"/>
      <c r="T85" s="17">
        <v>37</v>
      </c>
      <c r="U85" s="18"/>
      <c r="V85" s="18"/>
      <c r="W85" s="18"/>
      <c r="X85" s="19">
        <f>IF(ISBLANK(U85),0,IF(ISERROR(VLOOKUP(U85,Menu!$A$3:$L$5000,10,FALSE)),0,IF(V85="M",VLOOKUP(U85,Menu!$A$3:$L$57,10,FALSE)*W85,VLOOKUP(U85,Menu!$A$3:$L$57,12,FALSE)*W85)))</f>
        <v>0</v>
      </c>
      <c r="Y85" s="19">
        <f>-IF(ISBLANK(Z85),0,IF(ISERROR(VLOOKUP(Z85,MaKhuyenMai!$B$4:$H$5001,7,FALSE)),0,IF(AND(VLOOKUP(Z85,MaKhuyenMai!$B$4:$K$5001,8,FALSE)&lt;=$F$24,VLOOKUP(Z85,MaKhuyenMai!$B$4:$L$18,3,FALSE)="x",VLOOKUP(Z85,MaKhuyenMai!$B$4:$L$18,11,FALSE)="x"),VLOOKUP(Z85,MaKhuyenMai!$B$4:$H$5001,7,FALSE)*X85,0)))</f>
        <v>0</v>
      </c>
      <c r="Z85" s="20"/>
      <c r="AA85" s="68"/>
      <c r="BD85" s="43">
        <v>77</v>
      </c>
      <c r="BH85" s="19">
        <f>IF(ISBLANK(BE85),0,IF(ISERROR(VLOOKUP(BE85,Menu!$A$3:$L$5000,10,FALSE)),0,IF(BF85="M",VLOOKUP(BE85,Menu!$A$3:$L$57,10,FALSE)*BG85,VLOOKUP(BE85,Menu!$A$3:$L$57,12,FALSE)*BG85)))</f>
        <v>0</v>
      </c>
      <c r="BI85" s="19">
        <f>-IF(ISBLANK(BJ85),0,IF(ISERROR(VLOOKUP(BJ85,MaKhuyenMai!$B$4:$H$5001,7,FALSE)),0,IF(AND(VLOOKUP(BJ85,MaKhuyenMai!$B$4:$K$5001,8,FALSE)&lt;=$F$24,VLOOKUP(BJ85,MaKhuyenMai!$B$4:$L$18,3,FALSE)="x",VLOOKUP(BJ85,MaKhuyenMai!$B$4:$L$18,11,FALSE)="x"),VLOOKUP(BJ85,MaKhuyenMai!$B$4:$H$5001,7,FALSE)*BH85,0)))</f>
        <v>0</v>
      </c>
      <c r="BK85" s="71"/>
      <c r="EF85" s="16"/>
      <c r="EG85" s="17">
        <v>77</v>
      </c>
      <c r="EH85" s="18"/>
      <c r="EI85" s="18"/>
      <c r="EJ85" s="18"/>
      <c r="EK85" s="19">
        <f>IF(ISBLANK(EH85),0,IF(ISERROR(VLOOKUP(EH85,Menu!$A$3:$L$5000,10,FALSE)),0,IF(EI85="M",VLOOKUP(EH85,Menu!$A$3:$L$57,10,FALSE)*EJ85,VLOOKUP(EH85,Menu!$A$3:$L$57,12,FALSE)*EJ85)))</f>
        <v>0</v>
      </c>
      <c r="EL85" s="19">
        <f>-IF(ISBLANK(EM85),0,IF(ISERROR(VLOOKUP(EM85,MaKhuyenMai!$B$4:$H$5001,7,FALSE)),0,IF(AND(VLOOKUP(EM85,MaKhuyenMai!$B$4:$K$5001,8,FALSE)&lt;=$F$24,VLOOKUP(EM85,MaKhuyenMai!$B$4:$L$18,3,FALSE)="x",VLOOKUP(EM85,MaKhuyenMai!$B$4:$L$18,11,FALSE)="x"),VLOOKUP(EM85,MaKhuyenMai!$B$4:$H$5001,7,FALSE)*EK85,0)))</f>
        <v>0</v>
      </c>
      <c r="EM85" s="20"/>
      <c r="EN85" s="68"/>
      <c r="EO85" s="16"/>
      <c r="EP85" s="17">
        <v>37</v>
      </c>
      <c r="EQ85" s="18"/>
      <c r="ER85" s="18"/>
      <c r="ES85" s="18"/>
      <c r="ET85" s="19">
        <f>IF(ISBLANK(EQ85),0,IF(ISERROR(VLOOKUP(EQ85,Menu!$A$3:$L$5000,10,FALSE)),0,IF(ER85="M",VLOOKUP(EQ85,Menu!$A$3:$L$57,10,FALSE)*ES85,VLOOKUP(EQ85,Menu!$A$3:$L$57,12,FALSE)*ES85)))</f>
        <v>0</v>
      </c>
      <c r="EU85" s="19">
        <f>-IF(ISBLANK(EV85),0,IF(ISERROR(VLOOKUP(EV85,MaKhuyenMai!$B$4:$H$5001,7,FALSE)),0,IF(AND(VLOOKUP(EV85,MaKhuyenMai!$B$4:$K$5001,8,FALSE)&lt;=$F$24,VLOOKUP(EV85,MaKhuyenMai!$B$4:$L$18,3,FALSE)="x",VLOOKUP(EV85,MaKhuyenMai!$B$4:$L$18,11,FALSE)="x"),VLOOKUP(EV85,MaKhuyenMai!$B$4:$H$5001,7,FALSE)*ET85,0)))</f>
        <v>0</v>
      </c>
      <c r="EV85" s="20"/>
      <c r="EW85" s="68"/>
      <c r="EX85" s="16"/>
      <c r="EY85" s="17">
        <v>37</v>
      </c>
      <c r="EZ85" s="18"/>
      <c r="FA85" s="18"/>
      <c r="FB85" s="18"/>
      <c r="FC85" s="19">
        <f>IF(ISBLANK(EZ85),0,IF(ISERROR(VLOOKUP(EZ85,Menu!$A$3:$L$5000,10,FALSE)),0,IF(FA85="M",VLOOKUP(EZ85,Menu!$A$3:$L$57,10,FALSE)*FB85,VLOOKUP(EZ85,Menu!$A$3:$L$57,12,FALSE)*FB85)))</f>
        <v>0</v>
      </c>
      <c r="FD85" s="19">
        <f>-IF(ISBLANK(FE85),0,IF(ISERROR(VLOOKUP(FE85,MaKhuyenMai!$B$4:$H$5001,7,FALSE)),0,IF(AND(VLOOKUP(FE85,MaKhuyenMai!$B$4:$K$5001,8,FALSE)&lt;=$F$24,VLOOKUP(FE85,MaKhuyenMai!$B$4:$L$18,3,FALSE)="x",VLOOKUP(FE85,MaKhuyenMai!$B$4:$L$18,11,FALSE)="x"),VLOOKUP(FE85,MaKhuyenMai!$B$4:$H$5001,7,FALSE)*FC85,0)))</f>
        <v>0</v>
      </c>
      <c r="FE85" s="20"/>
      <c r="FF85" s="68"/>
      <c r="FG85" s="3"/>
      <c r="FJ85" s="1"/>
      <c r="FK85" s="1"/>
      <c r="FL85" s="2"/>
      <c r="FM85" s="2"/>
      <c r="FN85" s="3"/>
      <c r="FQ85" s="1"/>
      <c r="FR85" s="1"/>
      <c r="FS85" s="2"/>
      <c r="FT85" s="2"/>
      <c r="FU85" s="3"/>
      <c r="FX85" s="1"/>
      <c r="FY85" s="1"/>
      <c r="FZ85" s="2"/>
      <c r="GA85" s="2"/>
      <c r="GB85" s="3"/>
      <c r="GE85" s="1"/>
      <c r="GF85" s="1"/>
      <c r="GG85" s="2"/>
      <c r="GH85" s="2"/>
      <c r="GI85" s="3"/>
      <c r="GL85" s="1"/>
      <c r="GM85" s="1"/>
      <c r="GN85" s="2"/>
      <c r="GO85" s="2"/>
      <c r="GP85" s="3"/>
      <c r="GS85" s="1"/>
      <c r="GT85" s="1"/>
      <c r="GU85" s="2"/>
      <c r="GV85" s="2"/>
      <c r="GW85" s="3"/>
      <c r="GZ85" s="1"/>
      <c r="HA85" s="1"/>
      <c r="HB85" s="2"/>
      <c r="HC85" s="2"/>
      <c r="HD85" s="3"/>
      <c r="HG85" s="1"/>
      <c r="HH85" s="1"/>
      <c r="HI85" s="2"/>
      <c r="HJ85" s="2"/>
      <c r="HK85" s="3"/>
      <c r="HP85" s="2"/>
      <c r="HQ85" s="2"/>
      <c r="HR85" s="3"/>
      <c r="HW85" s="2"/>
      <c r="HX85" s="2"/>
      <c r="HY85" s="3"/>
      <c r="ID85" s="2"/>
      <c r="IE85" s="2"/>
      <c r="IF85" s="3"/>
      <c r="IK85" s="2"/>
      <c r="IL85" s="2"/>
      <c r="IM85" s="3"/>
      <c r="IR85" s="2"/>
      <c r="IS85" s="2"/>
      <c r="IT85" s="3"/>
    </row>
    <row r="86" spans="1:254">
      <c r="A86" s="16"/>
      <c r="B86" s="17">
        <v>78</v>
      </c>
      <c r="C86" s="18"/>
      <c r="D86" s="18"/>
      <c r="E86" s="18"/>
      <c r="F86" s="19">
        <f>IF(ISBLANK(C86),0,IF(ISERROR(VLOOKUP(C86,Menu!$A$3:$L$5000,10,FALSE)),0,IF(D86="M",VLOOKUP(C86,Menu!$A$3:$L$57,10,FALSE)*E86,VLOOKUP(C86,Menu!$A$3:$L$57,12,FALSE)*E86)))</f>
        <v>0</v>
      </c>
      <c r="G86" s="19">
        <f>-IF(ISBLANK(H86),0,IF(ISERROR(VLOOKUP(H86,MaKhuyenMai!$B$4:$H$5001,7,FALSE)),0,IF(AND(VLOOKUP(H86,MaKhuyenMai!$B$4:$K$5001,8,FALSE)&lt;=$F$24,VLOOKUP(H86,MaKhuyenMai!$B$4:$L$18,3,FALSE)="x",VLOOKUP(H86,MaKhuyenMai!$B$4:$L$18,11,FALSE)="x"),VLOOKUP(H86,MaKhuyenMai!$B$4:$H$5001,7,FALSE)*F86,0)))</f>
        <v>0</v>
      </c>
      <c r="H86" s="20"/>
      <c r="I86" s="68"/>
      <c r="J86" s="16"/>
      <c r="K86" s="17">
        <v>78</v>
      </c>
      <c r="L86" s="18"/>
      <c r="M86" s="18"/>
      <c r="N86" s="18"/>
      <c r="O86" s="19">
        <f>IF(ISBLANK(L86),0,IF(ISERROR(VLOOKUP(L86,Menu!$A$3:$L$5000,10,FALSE)),0,IF(M86="M",VLOOKUP(L86,Menu!$A$3:$L$57,10,FALSE)*N86,VLOOKUP(L86,Menu!$A$3:$L$57,12,FALSE)*N86)))</f>
        <v>0</v>
      </c>
      <c r="P86" s="19">
        <f>-IF(ISBLANK(Q86),0,IF(ISERROR(VLOOKUP(Q86,MaKhuyenMai!$B$4:$H$5001,7,FALSE)),0,IF(AND(VLOOKUP(Q86,MaKhuyenMai!$B$4:$K$5001,8,FALSE)&lt;=$F$24,VLOOKUP(Q86,MaKhuyenMai!$B$4:$L$18,3,FALSE)="x",VLOOKUP(Q86,MaKhuyenMai!$B$4:$L$18,11,FALSE)="x"),VLOOKUP(Q86,MaKhuyenMai!$B$4:$H$5001,7,FALSE)*O86,0)))</f>
        <v>0</v>
      </c>
      <c r="Q86" s="20"/>
      <c r="R86" s="68"/>
      <c r="S86" s="16"/>
      <c r="T86" s="16">
        <v>38</v>
      </c>
      <c r="U86" s="18"/>
      <c r="V86" s="18"/>
      <c r="W86" s="18"/>
      <c r="X86" s="19">
        <f>IF(ISBLANK(U86),0,IF(ISERROR(VLOOKUP(U86,Menu!$A$3:$L$5000,10,FALSE)),0,IF(V86="M",VLOOKUP(U86,Menu!$A$3:$L$57,10,FALSE)*W86,VLOOKUP(U86,Menu!$A$3:$L$57,12,FALSE)*W86)))</f>
        <v>0</v>
      </c>
      <c r="Y86" s="19">
        <f>-IF(ISBLANK(Z86),0,IF(ISERROR(VLOOKUP(Z86,MaKhuyenMai!$B$4:$H$5001,7,FALSE)),0,IF(AND(VLOOKUP(Z86,MaKhuyenMai!$B$4:$K$5001,8,FALSE)&lt;=$F$24,VLOOKUP(Z86,MaKhuyenMai!$B$4:$L$18,3,FALSE)="x",VLOOKUP(Z86,MaKhuyenMai!$B$4:$L$18,11,FALSE)="x"),VLOOKUP(Z86,MaKhuyenMai!$B$4:$H$5001,7,FALSE)*X86,0)))</f>
        <v>0</v>
      </c>
      <c r="Z86" s="20"/>
      <c r="AA86" s="68"/>
      <c r="BD86" s="43">
        <v>78</v>
      </c>
      <c r="BH86" s="19">
        <f>IF(ISBLANK(BE86),0,IF(ISERROR(VLOOKUP(BE86,Menu!$A$3:$L$5000,10,FALSE)),0,IF(BF86="M",VLOOKUP(BE86,Menu!$A$3:$L$57,10,FALSE)*BG86,VLOOKUP(BE86,Menu!$A$3:$L$57,12,FALSE)*BG86)))</f>
        <v>0</v>
      </c>
      <c r="BI86" s="19">
        <f>-IF(ISBLANK(BJ86),0,IF(ISERROR(VLOOKUP(BJ86,MaKhuyenMai!$B$4:$H$5001,7,FALSE)),0,IF(AND(VLOOKUP(BJ86,MaKhuyenMai!$B$4:$K$5001,8,FALSE)&lt;=$F$24,VLOOKUP(BJ86,MaKhuyenMai!$B$4:$L$18,3,FALSE)="x",VLOOKUP(BJ86,MaKhuyenMai!$B$4:$L$18,11,FALSE)="x"),VLOOKUP(BJ86,MaKhuyenMai!$B$4:$H$5001,7,FALSE)*BH86,0)))</f>
        <v>0</v>
      </c>
      <c r="BK86" s="71"/>
      <c r="EF86" s="16"/>
      <c r="EG86" s="17">
        <v>78</v>
      </c>
      <c r="EH86" s="18"/>
      <c r="EI86" s="18"/>
      <c r="EJ86" s="18"/>
      <c r="EK86" s="19">
        <f>IF(ISBLANK(EH86),0,IF(ISERROR(VLOOKUP(EH86,Menu!$A$3:$L$5000,10,FALSE)),0,IF(EI86="M",VLOOKUP(EH86,Menu!$A$3:$L$57,10,FALSE)*EJ86,VLOOKUP(EH86,Menu!$A$3:$L$57,12,FALSE)*EJ86)))</f>
        <v>0</v>
      </c>
      <c r="EL86" s="19">
        <f>-IF(ISBLANK(EM86),0,IF(ISERROR(VLOOKUP(EM86,MaKhuyenMai!$B$4:$H$5001,7,FALSE)),0,IF(AND(VLOOKUP(EM86,MaKhuyenMai!$B$4:$K$5001,8,FALSE)&lt;=$F$24,VLOOKUP(EM86,MaKhuyenMai!$B$4:$L$18,3,FALSE)="x",VLOOKUP(EM86,MaKhuyenMai!$B$4:$L$18,11,FALSE)="x"),VLOOKUP(EM86,MaKhuyenMai!$B$4:$H$5001,7,FALSE)*EK86,0)))</f>
        <v>0</v>
      </c>
      <c r="EM86" s="20"/>
      <c r="EN86" s="68"/>
      <c r="EO86" s="16"/>
      <c r="EP86" s="16">
        <v>38</v>
      </c>
      <c r="EQ86" s="18"/>
      <c r="ER86" s="18"/>
      <c r="ES86" s="18"/>
      <c r="ET86" s="19">
        <f>IF(ISBLANK(EQ86),0,IF(ISERROR(VLOOKUP(EQ86,Menu!$A$3:$L$5000,10,FALSE)),0,IF(ER86="M",VLOOKUP(EQ86,Menu!$A$3:$L$57,10,FALSE)*ES86,VLOOKUP(EQ86,Menu!$A$3:$L$57,12,FALSE)*ES86)))</f>
        <v>0</v>
      </c>
      <c r="EU86" s="19">
        <f>-IF(ISBLANK(EV86),0,IF(ISERROR(VLOOKUP(EV86,MaKhuyenMai!$B$4:$H$5001,7,FALSE)),0,IF(AND(VLOOKUP(EV86,MaKhuyenMai!$B$4:$K$5001,8,FALSE)&lt;=$F$24,VLOOKUP(EV86,MaKhuyenMai!$B$4:$L$18,3,FALSE)="x",VLOOKUP(EV86,MaKhuyenMai!$B$4:$L$18,11,FALSE)="x"),VLOOKUP(EV86,MaKhuyenMai!$B$4:$H$5001,7,FALSE)*ET86,0)))</f>
        <v>0</v>
      </c>
      <c r="EV86" s="20"/>
      <c r="EW86" s="68"/>
      <c r="EX86" s="16"/>
      <c r="EY86" s="16">
        <v>38</v>
      </c>
      <c r="EZ86" s="18"/>
      <c r="FA86" s="18"/>
      <c r="FB86" s="18"/>
      <c r="FC86" s="19">
        <f>IF(ISBLANK(EZ86),0,IF(ISERROR(VLOOKUP(EZ86,Menu!$A$3:$L$5000,10,FALSE)),0,IF(FA86="M",VLOOKUP(EZ86,Menu!$A$3:$L$57,10,FALSE)*FB86,VLOOKUP(EZ86,Menu!$A$3:$L$57,12,FALSE)*FB86)))</f>
        <v>0</v>
      </c>
      <c r="FD86" s="19">
        <f>-IF(ISBLANK(FE86),0,IF(ISERROR(VLOOKUP(FE86,MaKhuyenMai!$B$4:$H$5001,7,FALSE)),0,IF(AND(VLOOKUP(FE86,MaKhuyenMai!$B$4:$K$5001,8,FALSE)&lt;=$F$24,VLOOKUP(FE86,MaKhuyenMai!$B$4:$L$18,3,FALSE)="x",VLOOKUP(FE86,MaKhuyenMai!$B$4:$L$18,11,FALSE)="x"),VLOOKUP(FE86,MaKhuyenMai!$B$4:$H$5001,7,FALSE)*FC86,0)))</f>
        <v>0</v>
      </c>
      <c r="FE86" s="20"/>
      <c r="FF86" s="68"/>
      <c r="FG86" s="3"/>
      <c r="FJ86" s="1"/>
      <c r="FK86" s="1"/>
      <c r="FL86" s="2"/>
      <c r="FM86" s="2"/>
      <c r="FN86" s="3"/>
      <c r="FQ86" s="1"/>
      <c r="FR86" s="1"/>
      <c r="FS86" s="2"/>
      <c r="FT86" s="2"/>
      <c r="FU86" s="3"/>
      <c r="FX86" s="1"/>
      <c r="FY86" s="1"/>
      <c r="FZ86" s="2"/>
      <c r="GA86" s="2"/>
      <c r="GB86" s="3"/>
      <c r="GE86" s="1"/>
      <c r="GF86" s="1"/>
      <c r="GG86" s="2"/>
      <c r="GH86" s="2"/>
      <c r="GI86" s="3"/>
      <c r="GL86" s="1"/>
      <c r="GM86" s="1"/>
      <c r="GN86" s="2"/>
      <c r="GO86" s="2"/>
      <c r="GP86" s="3"/>
      <c r="GS86" s="1"/>
      <c r="GT86" s="1"/>
      <c r="GU86" s="2"/>
      <c r="GV86" s="2"/>
      <c r="GW86" s="3"/>
      <c r="GZ86" s="1"/>
      <c r="HA86" s="1"/>
      <c r="HB86" s="2"/>
      <c r="HC86" s="2"/>
      <c r="HD86" s="3"/>
      <c r="HG86" s="1"/>
      <c r="HH86" s="1"/>
      <c r="HI86" s="2"/>
      <c r="HJ86" s="2"/>
      <c r="HK86" s="3"/>
      <c r="HP86" s="2"/>
      <c r="HQ86" s="2"/>
      <c r="HR86" s="3"/>
      <c r="HW86" s="2"/>
      <c r="HX86" s="2"/>
      <c r="HY86" s="3"/>
      <c r="ID86" s="2"/>
      <c r="IE86" s="2"/>
      <c r="IF86" s="3"/>
      <c r="IK86" s="2"/>
      <c r="IL86" s="2"/>
      <c r="IM86" s="3"/>
      <c r="IR86" s="2"/>
      <c r="IS86" s="2"/>
      <c r="IT86" s="3"/>
    </row>
    <row r="87" spans="1:254">
      <c r="A87" s="16"/>
      <c r="B87" s="17">
        <v>79</v>
      </c>
      <c r="C87" s="18"/>
      <c r="D87" s="18"/>
      <c r="E87" s="18"/>
      <c r="F87" s="19">
        <f>IF(ISBLANK(C87),0,IF(ISERROR(VLOOKUP(C87,Menu!$A$3:$L$5000,10,FALSE)),0,IF(D87="M",VLOOKUP(C87,Menu!$A$3:$L$57,10,FALSE)*E87,VLOOKUP(C87,Menu!$A$3:$L$57,12,FALSE)*E87)))</f>
        <v>0</v>
      </c>
      <c r="G87" s="19">
        <f>-IF(ISBLANK(H87),0,IF(ISERROR(VLOOKUP(H87,MaKhuyenMai!$B$4:$H$5001,7,FALSE)),0,IF(AND(VLOOKUP(H87,MaKhuyenMai!$B$4:$K$5001,8,FALSE)&lt;=$F$24,VLOOKUP(H87,MaKhuyenMai!$B$4:$L$18,3,FALSE)="x",VLOOKUP(H87,MaKhuyenMai!$B$4:$L$18,11,FALSE)="x"),VLOOKUP(H87,MaKhuyenMai!$B$4:$H$5001,7,FALSE)*F87,0)))</f>
        <v>0</v>
      </c>
      <c r="H87" s="20"/>
      <c r="I87" s="68"/>
      <c r="J87" s="16"/>
      <c r="K87" s="17">
        <v>79</v>
      </c>
      <c r="L87" s="18"/>
      <c r="M87" s="18"/>
      <c r="N87" s="18"/>
      <c r="O87" s="19">
        <f>IF(ISBLANK(L87),0,IF(ISERROR(VLOOKUP(L87,Menu!$A$3:$L$5000,10,FALSE)),0,IF(M87="M",VLOOKUP(L87,Menu!$A$3:$L$57,10,FALSE)*N87,VLOOKUP(L87,Menu!$A$3:$L$57,12,FALSE)*N87)))</f>
        <v>0</v>
      </c>
      <c r="P87" s="19">
        <f>-IF(ISBLANK(Q87),0,IF(ISERROR(VLOOKUP(Q87,MaKhuyenMai!$B$4:$H$5001,7,FALSE)),0,IF(AND(VLOOKUP(Q87,MaKhuyenMai!$B$4:$K$5001,8,FALSE)&lt;=$F$24,VLOOKUP(Q87,MaKhuyenMai!$B$4:$L$18,3,FALSE)="x",VLOOKUP(Q87,MaKhuyenMai!$B$4:$L$18,11,FALSE)="x"),VLOOKUP(Q87,MaKhuyenMai!$B$4:$H$5001,7,FALSE)*O87,0)))</f>
        <v>0</v>
      </c>
      <c r="Q87" s="20"/>
      <c r="R87" s="68"/>
      <c r="S87" s="16"/>
      <c r="T87" s="16">
        <v>39</v>
      </c>
      <c r="U87" s="18"/>
      <c r="V87" s="18"/>
      <c r="W87" s="18"/>
      <c r="X87" s="19">
        <f>IF(ISBLANK(U87),0,IF(ISERROR(VLOOKUP(U87,Menu!$A$3:$L$5000,10,FALSE)),0,IF(V87="M",VLOOKUP(U87,Menu!$A$3:$L$57,10,FALSE)*W87,VLOOKUP(U87,Menu!$A$3:$L$57,12,FALSE)*W87)))</f>
        <v>0</v>
      </c>
      <c r="Y87" s="19">
        <f>-IF(ISBLANK(Z87),0,IF(ISERROR(VLOOKUP(Z87,MaKhuyenMai!$B$4:$H$5001,7,FALSE)),0,IF(AND(VLOOKUP(Z87,MaKhuyenMai!$B$4:$K$5001,8,FALSE)&lt;=$F$24,VLOOKUP(Z87,MaKhuyenMai!$B$4:$L$18,3,FALSE)="x",VLOOKUP(Z87,MaKhuyenMai!$B$4:$L$18,11,FALSE)="x"),VLOOKUP(Z87,MaKhuyenMai!$B$4:$H$5001,7,FALSE)*X87,0)))</f>
        <v>0</v>
      </c>
      <c r="Z87" s="20"/>
      <c r="AA87" s="68"/>
      <c r="BD87" s="43">
        <v>79</v>
      </c>
      <c r="BH87" s="19">
        <f>IF(ISBLANK(BE87),0,IF(ISERROR(VLOOKUP(BE87,Menu!$A$3:$L$5000,10,FALSE)),0,IF(BF87="M",VLOOKUP(BE87,Menu!$A$3:$L$57,10,FALSE)*BG87,VLOOKUP(BE87,Menu!$A$3:$L$57,12,FALSE)*BG87)))</f>
        <v>0</v>
      </c>
      <c r="BI87" s="19">
        <f>-IF(ISBLANK(BJ87),0,IF(ISERROR(VLOOKUP(BJ87,MaKhuyenMai!$B$4:$H$5001,7,FALSE)),0,IF(AND(VLOOKUP(BJ87,MaKhuyenMai!$B$4:$K$5001,8,FALSE)&lt;=$F$24,VLOOKUP(BJ87,MaKhuyenMai!$B$4:$L$18,3,FALSE)="x",VLOOKUP(BJ87,MaKhuyenMai!$B$4:$L$18,11,FALSE)="x"),VLOOKUP(BJ87,MaKhuyenMai!$B$4:$H$5001,7,FALSE)*BH87,0)))</f>
        <v>0</v>
      </c>
      <c r="BK87" s="71"/>
      <c r="EF87" s="16"/>
      <c r="EG87" s="17">
        <v>79</v>
      </c>
      <c r="EH87" s="18"/>
      <c r="EI87" s="18"/>
      <c r="EJ87" s="18"/>
      <c r="EK87" s="19">
        <f>IF(ISBLANK(EH87),0,IF(ISERROR(VLOOKUP(EH87,Menu!$A$3:$L$5000,10,FALSE)),0,IF(EI87="M",VLOOKUP(EH87,Menu!$A$3:$L$57,10,FALSE)*EJ87,VLOOKUP(EH87,Menu!$A$3:$L$57,12,FALSE)*EJ87)))</f>
        <v>0</v>
      </c>
      <c r="EL87" s="19">
        <f>-IF(ISBLANK(EM87),0,IF(ISERROR(VLOOKUP(EM87,MaKhuyenMai!$B$4:$H$5001,7,FALSE)),0,IF(AND(VLOOKUP(EM87,MaKhuyenMai!$B$4:$K$5001,8,FALSE)&lt;=$F$24,VLOOKUP(EM87,MaKhuyenMai!$B$4:$L$18,3,FALSE)="x",VLOOKUP(EM87,MaKhuyenMai!$B$4:$L$18,11,FALSE)="x"),VLOOKUP(EM87,MaKhuyenMai!$B$4:$H$5001,7,FALSE)*EK87,0)))</f>
        <v>0</v>
      </c>
      <c r="EM87" s="20"/>
      <c r="EN87" s="68"/>
      <c r="EO87" s="16"/>
      <c r="EP87" s="16">
        <v>39</v>
      </c>
      <c r="EQ87" s="18"/>
      <c r="ER87" s="18"/>
      <c r="ES87" s="18"/>
      <c r="ET87" s="19">
        <f>IF(ISBLANK(EQ87),0,IF(ISERROR(VLOOKUP(EQ87,Menu!$A$3:$L$5000,10,FALSE)),0,IF(ER87="M",VLOOKUP(EQ87,Menu!$A$3:$L$57,10,FALSE)*ES87,VLOOKUP(EQ87,Menu!$A$3:$L$57,12,FALSE)*ES87)))</f>
        <v>0</v>
      </c>
      <c r="EU87" s="19">
        <f>-IF(ISBLANK(EV87),0,IF(ISERROR(VLOOKUP(EV87,MaKhuyenMai!$B$4:$H$5001,7,FALSE)),0,IF(AND(VLOOKUP(EV87,MaKhuyenMai!$B$4:$K$5001,8,FALSE)&lt;=$F$24,VLOOKUP(EV87,MaKhuyenMai!$B$4:$L$18,3,FALSE)="x",VLOOKUP(EV87,MaKhuyenMai!$B$4:$L$18,11,FALSE)="x"),VLOOKUP(EV87,MaKhuyenMai!$B$4:$H$5001,7,FALSE)*ET87,0)))</f>
        <v>0</v>
      </c>
      <c r="EV87" s="20"/>
      <c r="EW87" s="68"/>
      <c r="EX87" s="16"/>
      <c r="EY87" s="16">
        <v>39</v>
      </c>
      <c r="EZ87" s="18"/>
      <c r="FA87" s="18"/>
      <c r="FB87" s="18"/>
      <c r="FC87" s="19">
        <f>IF(ISBLANK(EZ87),0,IF(ISERROR(VLOOKUP(EZ87,Menu!$A$3:$L$5000,10,FALSE)),0,IF(FA87="M",VLOOKUP(EZ87,Menu!$A$3:$L$57,10,FALSE)*FB87,VLOOKUP(EZ87,Menu!$A$3:$L$57,12,FALSE)*FB87)))</f>
        <v>0</v>
      </c>
      <c r="FD87" s="19">
        <f>-IF(ISBLANK(FE87),0,IF(ISERROR(VLOOKUP(FE87,MaKhuyenMai!$B$4:$H$5001,7,FALSE)),0,IF(AND(VLOOKUP(FE87,MaKhuyenMai!$B$4:$K$5001,8,FALSE)&lt;=$F$24,VLOOKUP(FE87,MaKhuyenMai!$B$4:$L$18,3,FALSE)="x",VLOOKUP(FE87,MaKhuyenMai!$B$4:$L$18,11,FALSE)="x"),VLOOKUP(FE87,MaKhuyenMai!$B$4:$H$5001,7,FALSE)*FC87,0)))</f>
        <v>0</v>
      </c>
      <c r="FE87" s="20"/>
      <c r="FF87" s="68"/>
      <c r="FG87" s="3"/>
      <c r="FJ87" s="1"/>
      <c r="FK87" s="1"/>
      <c r="FL87" s="2"/>
      <c r="FM87" s="2"/>
      <c r="FN87" s="3"/>
      <c r="FQ87" s="1"/>
      <c r="FR87" s="1"/>
      <c r="FS87" s="2"/>
      <c r="FT87" s="2"/>
      <c r="FU87" s="3"/>
      <c r="FX87" s="1"/>
      <c r="FY87" s="1"/>
      <c r="FZ87" s="2"/>
      <c r="GA87" s="2"/>
      <c r="GB87" s="3"/>
      <c r="GE87" s="1"/>
      <c r="GF87" s="1"/>
      <c r="GG87" s="2"/>
      <c r="GH87" s="2"/>
      <c r="GI87" s="3"/>
      <c r="GL87" s="1"/>
      <c r="GM87" s="1"/>
      <c r="GN87" s="2"/>
      <c r="GO87" s="2"/>
      <c r="GP87" s="3"/>
      <c r="GS87" s="1"/>
      <c r="GT87" s="1"/>
      <c r="GU87" s="2"/>
      <c r="GV87" s="2"/>
      <c r="GW87" s="3"/>
      <c r="GZ87" s="1"/>
      <c r="HA87" s="1"/>
      <c r="HB87" s="2"/>
      <c r="HC87" s="2"/>
      <c r="HD87" s="3"/>
      <c r="HG87" s="1"/>
      <c r="HH87" s="1"/>
      <c r="HI87" s="2"/>
      <c r="HJ87" s="2"/>
      <c r="HK87" s="3"/>
      <c r="HP87" s="2"/>
      <c r="HQ87" s="2"/>
      <c r="HR87" s="3"/>
      <c r="HW87" s="2"/>
      <c r="HX87" s="2"/>
      <c r="HY87" s="3"/>
      <c r="ID87" s="2"/>
      <c r="IE87" s="2"/>
      <c r="IF87" s="3"/>
      <c r="IK87" s="2"/>
      <c r="IL87" s="2"/>
      <c r="IM87" s="3"/>
      <c r="IR87" s="2"/>
      <c r="IS87" s="2"/>
      <c r="IT87" s="3"/>
    </row>
    <row r="88" spans="1:254">
      <c r="A88" s="16"/>
      <c r="B88" s="17">
        <v>80</v>
      </c>
      <c r="C88" s="18"/>
      <c r="D88" s="18"/>
      <c r="E88" s="18"/>
      <c r="F88" s="19">
        <f>IF(ISBLANK(C88),0,IF(ISERROR(VLOOKUP(C88,Menu!$A$3:$L$5000,10,FALSE)),0,IF(D88="M",VLOOKUP(C88,Menu!$A$3:$L$57,10,FALSE)*E88,VLOOKUP(C88,Menu!$A$3:$L$57,12,FALSE)*E88)))</f>
        <v>0</v>
      </c>
      <c r="G88" s="19">
        <f>-IF(ISBLANK(H88),0,IF(ISERROR(VLOOKUP(H88,MaKhuyenMai!$B$4:$H$5001,7,FALSE)),0,IF(AND(VLOOKUP(H88,MaKhuyenMai!$B$4:$K$5001,8,FALSE)&lt;=$F$24,VLOOKUP(H88,MaKhuyenMai!$B$4:$L$18,3,FALSE)="x",VLOOKUP(H88,MaKhuyenMai!$B$4:$L$18,11,FALSE)="x"),VLOOKUP(H88,MaKhuyenMai!$B$4:$H$5001,7,FALSE)*F88,0)))</f>
        <v>0</v>
      </c>
      <c r="H88" s="20"/>
      <c r="I88" s="68"/>
      <c r="J88" s="16"/>
      <c r="K88" s="17">
        <v>80</v>
      </c>
      <c r="L88" s="18"/>
      <c r="M88" s="18"/>
      <c r="N88" s="18"/>
      <c r="O88" s="19">
        <f>IF(ISBLANK(L88),0,IF(ISERROR(VLOOKUP(L88,Menu!$A$3:$L$5000,10,FALSE)),0,IF(M88="M",VLOOKUP(L88,Menu!$A$3:$L$57,10,FALSE)*N88,VLOOKUP(L88,Menu!$A$3:$L$57,12,FALSE)*N88)))</f>
        <v>0</v>
      </c>
      <c r="P88" s="19">
        <f>-IF(ISBLANK(Q88),0,IF(ISERROR(VLOOKUP(Q88,MaKhuyenMai!$B$4:$H$5001,7,FALSE)),0,IF(AND(VLOOKUP(Q88,MaKhuyenMai!$B$4:$K$5001,8,FALSE)&lt;=$F$24,VLOOKUP(Q88,MaKhuyenMai!$B$4:$L$18,3,FALSE)="x",VLOOKUP(Q88,MaKhuyenMai!$B$4:$L$18,11,FALSE)="x"),VLOOKUP(Q88,MaKhuyenMai!$B$4:$H$5001,7,FALSE)*O88,0)))</f>
        <v>0</v>
      </c>
      <c r="Q88" s="20"/>
      <c r="R88" s="68"/>
      <c r="S88" s="16"/>
      <c r="T88" s="16">
        <v>40</v>
      </c>
      <c r="U88" s="18"/>
      <c r="V88" s="18"/>
      <c r="W88" s="18"/>
      <c r="X88" s="19">
        <f>IF(ISBLANK(U88),0,IF(ISERROR(VLOOKUP(U88,Menu!$A$3:$L$5000,10,FALSE)),0,IF(V88="M",VLOOKUP(U88,Menu!$A$3:$L$57,10,FALSE)*W88,VLOOKUP(U88,Menu!$A$3:$L$57,12,FALSE)*W88)))</f>
        <v>0</v>
      </c>
      <c r="Y88" s="19">
        <f>-IF(ISBLANK(Z88),0,IF(ISERROR(VLOOKUP(Z88,MaKhuyenMai!$B$4:$H$5001,7,FALSE)),0,IF(AND(VLOOKUP(Z88,MaKhuyenMai!$B$4:$K$5001,8,FALSE)&lt;=$F$24,VLOOKUP(Z88,MaKhuyenMai!$B$4:$L$18,3,FALSE)="x",VLOOKUP(Z88,MaKhuyenMai!$B$4:$L$18,11,FALSE)="x"),VLOOKUP(Z88,MaKhuyenMai!$B$4:$H$5001,7,FALSE)*X88,0)))</f>
        <v>0</v>
      </c>
      <c r="Z88" s="20"/>
      <c r="AA88" s="68"/>
      <c r="BD88" s="43">
        <v>80</v>
      </c>
      <c r="BH88" s="19">
        <f>IF(ISBLANK(BE88),0,IF(ISERROR(VLOOKUP(BE88,Menu!$A$3:$L$5000,10,FALSE)),0,IF(BF88="M",VLOOKUP(BE88,Menu!$A$3:$L$57,10,FALSE)*BG88,VLOOKUP(BE88,Menu!$A$3:$L$57,12,FALSE)*BG88)))</f>
        <v>0</v>
      </c>
      <c r="BI88" s="19">
        <f>-IF(ISBLANK(BJ88),0,IF(ISERROR(VLOOKUP(BJ88,MaKhuyenMai!$B$4:$H$5001,7,FALSE)),0,IF(AND(VLOOKUP(BJ88,MaKhuyenMai!$B$4:$K$5001,8,FALSE)&lt;=$F$24,VLOOKUP(BJ88,MaKhuyenMai!$B$4:$L$18,3,FALSE)="x",VLOOKUP(BJ88,MaKhuyenMai!$B$4:$L$18,11,FALSE)="x"),VLOOKUP(BJ88,MaKhuyenMai!$B$4:$H$5001,7,FALSE)*BH88,0)))</f>
        <v>0</v>
      </c>
      <c r="BK88" s="71"/>
      <c r="EF88" s="16"/>
      <c r="EG88" s="17">
        <v>80</v>
      </c>
      <c r="EH88" s="18"/>
      <c r="EI88" s="18"/>
      <c r="EJ88" s="18"/>
      <c r="EK88" s="19">
        <f>IF(ISBLANK(EH88),0,IF(ISERROR(VLOOKUP(EH88,Menu!$A$3:$L$5000,10,FALSE)),0,IF(EI88="M",VLOOKUP(EH88,Menu!$A$3:$L$57,10,FALSE)*EJ88,VLOOKUP(EH88,Menu!$A$3:$L$57,12,FALSE)*EJ88)))</f>
        <v>0</v>
      </c>
      <c r="EL88" s="19">
        <f>-IF(ISBLANK(EM88),0,IF(ISERROR(VLOOKUP(EM88,MaKhuyenMai!$B$4:$H$5001,7,FALSE)),0,IF(AND(VLOOKUP(EM88,MaKhuyenMai!$B$4:$K$5001,8,FALSE)&lt;=$F$24,VLOOKUP(EM88,MaKhuyenMai!$B$4:$L$18,3,FALSE)="x",VLOOKUP(EM88,MaKhuyenMai!$B$4:$L$18,11,FALSE)="x"),VLOOKUP(EM88,MaKhuyenMai!$B$4:$H$5001,7,FALSE)*EK88,0)))</f>
        <v>0</v>
      </c>
      <c r="EM88" s="20"/>
      <c r="EN88" s="68"/>
      <c r="EO88" s="16"/>
      <c r="EP88" s="16">
        <v>40</v>
      </c>
      <c r="EQ88" s="18"/>
      <c r="ER88" s="18"/>
      <c r="ES88" s="18"/>
      <c r="ET88" s="19">
        <f>IF(ISBLANK(EQ88),0,IF(ISERROR(VLOOKUP(EQ88,Menu!$A$3:$L$5000,10,FALSE)),0,IF(ER88="M",VLOOKUP(EQ88,Menu!$A$3:$L$57,10,FALSE)*ES88,VLOOKUP(EQ88,Menu!$A$3:$L$57,12,FALSE)*ES88)))</f>
        <v>0</v>
      </c>
      <c r="EU88" s="19">
        <f>-IF(ISBLANK(EV88),0,IF(ISERROR(VLOOKUP(EV88,MaKhuyenMai!$B$4:$H$5001,7,FALSE)),0,IF(AND(VLOOKUP(EV88,MaKhuyenMai!$B$4:$K$5001,8,FALSE)&lt;=$F$24,VLOOKUP(EV88,MaKhuyenMai!$B$4:$L$18,3,FALSE)="x",VLOOKUP(EV88,MaKhuyenMai!$B$4:$L$18,11,FALSE)="x"),VLOOKUP(EV88,MaKhuyenMai!$B$4:$H$5001,7,FALSE)*ET88,0)))</f>
        <v>0</v>
      </c>
      <c r="EV88" s="20"/>
      <c r="EW88" s="68"/>
      <c r="EX88" s="16"/>
      <c r="EY88" s="16">
        <v>40</v>
      </c>
      <c r="EZ88" s="18"/>
      <c r="FA88" s="18"/>
      <c r="FB88" s="18"/>
      <c r="FC88" s="19">
        <f>IF(ISBLANK(EZ88),0,IF(ISERROR(VLOOKUP(EZ88,Menu!$A$3:$L$5000,10,FALSE)),0,IF(FA88="M",VLOOKUP(EZ88,Menu!$A$3:$L$57,10,FALSE)*FB88,VLOOKUP(EZ88,Menu!$A$3:$L$57,12,FALSE)*FB88)))</f>
        <v>0</v>
      </c>
      <c r="FD88" s="19">
        <f>-IF(ISBLANK(FE88),0,IF(ISERROR(VLOOKUP(FE88,MaKhuyenMai!$B$4:$H$5001,7,FALSE)),0,IF(AND(VLOOKUP(FE88,MaKhuyenMai!$B$4:$K$5001,8,FALSE)&lt;=$F$24,VLOOKUP(FE88,MaKhuyenMai!$B$4:$L$18,3,FALSE)="x",VLOOKUP(FE88,MaKhuyenMai!$B$4:$L$18,11,FALSE)="x"),VLOOKUP(FE88,MaKhuyenMai!$B$4:$H$5001,7,FALSE)*FC88,0)))</f>
        <v>0</v>
      </c>
      <c r="FE88" s="20"/>
      <c r="FF88" s="68"/>
      <c r="FG88" s="3"/>
      <c r="FJ88" s="1"/>
      <c r="FK88" s="1"/>
      <c r="FL88" s="2"/>
      <c r="FM88" s="2"/>
      <c r="FN88" s="3"/>
      <c r="FQ88" s="1"/>
      <c r="FR88" s="1"/>
      <c r="FS88" s="2"/>
      <c r="FT88" s="2"/>
      <c r="FU88" s="3"/>
      <c r="FX88" s="1"/>
      <c r="FY88" s="1"/>
      <c r="FZ88" s="2"/>
      <c r="GA88" s="2"/>
      <c r="GB88" s="3"/>
      <c r="GE88" s="1"/>
      <c r="GF88" s="1"/>
      <c r="GG88" s="2"/>
      <c r="GH88" s="2"/>
      <c r="GI88" s="3"/>
      <c r="GL88" s="1"/>
      <c r="GM88" s="1"/>
      <c r="GN88" s="2"/>
      <c r="GO88" s="2"/>
      <c r="GP88" s="3"/>
      <c r="GS88" s="1"/>
      <c r="GT88" s="1"/>
      <c r="GU88" s="2"/>
      <c r="GV88" s="2"/>
      <c r="GW88" s="3"/>
      <c r="GZ88" s="1"/>
      <c r="HA88" s="1"/>
      <c r="HB88" s="2"/>
      <c r="HC88" s="2"/>
      <c r="HD88" s="3"/>
      <c r="HG88" s="1"/>
      <c r="HH88" s="1"/>
      <c r="HI88" s="2"/>
      <c r="HJ88" s="2"/>
      <c r="HK88" s="3"/>
      <c r="HP88" s="2"/>
      <c r="HQ88" s="2"/>
      <c r="HR88" s="3"/>
      <c r="HW88" s="2"/>
      <c r="HX88" s="2"/>
      <c r="HY88" s="3"/>
      <c r="ID88" s="2"/>
      <c r="IE88" s="2"/>
      <c r="IF88" s="3"/>
      <c r="IK88" s="2"/>
      <c r="IL88" s="2"/>
      <c r="IM88" s="3"/>
      <c r="IR88" s="2"/>
      <c r="IS88" s="2"/>
      <c r="IT88" s="3"/>
    </row>
    <row r="89" spans="1:254">
      <c r="A89" s="16"/>
      <c r="B89" s="16"/>
      <c r="C89" s="23" t="s">
        <v>203</v>
      </c>
      <c r="D89" s="69" t="s">
        <v>15</v>
      </c>
      <c r="E89" s="69"/>
      <c r="F89" s="69"/>
      <c r="G89" s="69"/>
      <c r="H89" s="24" t="s">
        <v>204</v>
      </c>
      <c r="I89" s="28">
        <f>-IF(ISBLANK(D89),0,IF(ISERROR(VLOOKUP(D89,MaKhuyenMai!$B$4:$H$5001,7,FALSE)),0,IF(AND(VLOOKUP(D89,MaKhuyenMai!$B$4:$K$5001,8,FALSE)&lt;=H90,VLOOKUP(D89,MaKhuyenMai!$B$4:$L$18,3,FALSE)="x",VLOOKUP(D89,MaKhuyenMai!$B$4:$L$18,10,FALSE)&gt;=(VLOOKUP(D89,MaKhuyenMai!$B$4:$L$18,7,FALSE)*H90)),VLOOKUP(D89,MaKhuyenMai!$B$4:$L$18,7,FALSE)*H90,VLOOKUP(D89,MaKhuyenMai!$B$4:$L$18,10,FALSE))))</f>
        <v>-50000</v>
      </c>
      <c r="J89" s="16"/>
      <c r="K89" s="16"/>
      <c r="L89" s="23" t="s">
        <v>203</v>
      </c>
      <c r="M89" s="69" t="s">
        <v>15</v>
      </c>
      <c r="N89" s="69"/>
      <c r="O89" s="69"/>
      <c r="P89" s="69"/>
      <c r="Q89" s="24" t="s">
        <v>204</v>
      </c>
      <c r="R89" s="28">
        <f>-IF(ISBLANK(M89),0,IF(ISERROR(VLOOKUP(M89,MaKhuyenMai!$B$4:$H$5001,7,FALSE)),0,IF(AND(VLOOKUP(M89,MaKhuyenMai!$B$4:$K$5001,8,FALSE)&lt;=Q90,VLOOKUP(M89,MaKhuyenMai!$B$4:$L$18,3,FALSE)="x",VLOOKUP(M89,MaKhuyenMai!$B$4:$L$18,10,FALSE)&gt;=(VLOOKUP(M89,MaKhuyenMai!$B$4:$L$18,7,FALSE)*Q90)),VLOOKUP(M89,MaKhuyenMai!$B$4:$L$18,7,FALSE)*Q90,VLOOKUP(M89,MaKhuyenMai!$B$4:$L$18,10,FALSE))))</f>
        <v>-50000</v>
      </c>
      <c r="S89" s="16"/>
      <c r="T89" s="16"/>
      <c r="U89" s="23" t="s">
        <v>203</v>
      </c>
      <c r="V89" s="69" t="s">
        <v>15</v>
      </c>
      <c r="W89" s="69"/>
      <c r="X89" s="69"/>
      <c r="Y89" s="69"/>
      <c r="Z89" s="24" t="s">
        <v>204</v>
      </c>
      <c r="AA89" s="28">
        <f>-IF(ISBLANK(V89),0,IF(ISERROR(VLOOKUP(V89,MaKhuyenMai!$B$4:$H$5001,7,FALSE)),0,IF(AND(VLOOKUP(V89,MaKhuyenMai!$B$4:$K$5001,8,FALSE)&lt;=Z90,VLOOKUP(V89,MaKhuyenMai!$B$4:$L$18,3,FALSE)="x",VLOOKUP(V89,MaKhuyenMai!$B$4:$L$18,10,FALSE)&gt;=(VLOOKUP(V89,MaKhuyenMai!$B$4:$L$18,7,FALSE)*Z90)),VLOOKUP(V89,MaKhuyenMai!$B$4:$L$18,7,FALSE)*Z90,VLOOKUP(V89,MaKhuyenMai!$B$4:$L$18,10,FALSE))))</f>
        <v>-50000</v>
      </c>
      <c r="BE89" s="23" t="s">
        <v>203</v>
      </c>
      <c r="BF89" s="69" t="s">
        <v>15</v>
      </c>
      <c r="BG89" s="69"/>
      <c r="BH89" s="69"/>
      <c r="BI89" s="69"/>
      <c r="BJ89" s="24" t="s">
        <v>204</v>
      </c>
      <c r="BK89" s="28">
        <f>-IF(ISBLANK(BF89),0,IF(ISERROR(VLOOKUP(BF89,MaKhuyenMai!$B$4:$H$5001,7,FALSE)),0,IF(AND(VLOOKUP(BF89,MaKhuyenMai!$B$4:$K$5001,8,FALSE)&lt;=BJ90,VLOOKUP(BF89,MaKhuyenMai!$B$4:$L$18,3,FALSE)="x",VLOOKUP(BF89,MaKhuyenMai!$B$4:$L$18,10,FALSE)&gt;=(VLOOKUP(BF89,MaKhuyenMai!$B$4:$L$18,7,FALSE)*BJ90)),VLOOKUP(BF89,MaKhuyenMai!$B$4:$L$18,7,FALSE)*BJ90,VLOOKUP(BF89,MaKhuyenMai!$B$4:$L$18,10,FALSE))))</f>
        <v>-50000</v>
      </c>
      <c r="EF89" s="16"/>
      <c r="EG89" s="16"/>
      <c r="EH89" s="23" t="s">
        <v>203</v>
      </c>
      <c r="EI89" s="69" t="s">
        <v>15</v>
      </c>
      <c r="EJ89" s="69"/>
      <c r="EK89" s="69"/>
      <c r="EL89" s="69"/>
      <c r="EM89" s="24" t="s">
        <v>204</v>
      </c>
      <c r="EN89" s="28">
        <f>-IF(ISBLANK(EI89),0,IF(ISERROR(VLOOKUP(EI89,MaKhuyenMai!$B$4:$H$5001,7,FALSE)),0,IF(AND(VLOOKUP(EI89,MaKhuyenMai!$B$4:$K$5001,8,FALSE)&lt;=EM90,VLOOKUP(EI89,MaKhuyenMai!$B$4:$L$18,3,FALSE)="x",VLOOKUP(EI89,MaKhuyenMai!$B$4:$L$18,10,FALSE)&gt;=(VLOOKUP(EI89,MaKhuyenMai!$B$4:$L$18,7,FALSE)*EM90)),VLOOKUP(EI89,MaKhuyenMai!$B$4:$L$18,7,FALSE)*EM90,VLOOKUP(EI89,MaKhuyenMai!$B$4:$L$18,10,FALSE))))</f>
        <v>-50000</v>
      </c>
      <c r="EO89" s="16"/>
      <c r="EP89" s="16"/>
      <c r="EQ89" s="23" t="s">
        <v>203</v>
      </c>
      <c r="ER89" s="69" t="s">
        <v>15</v>
      </c>
      <c r="ES89" s="69"/>
      <c r="ET89" s="69"/>
      <c r="EU89" s="69"/>
      <c r="EV89" s="24" t="s">
        <v>204</v>
      </c>
      <c r="EW89" s="28">
        <f>-IF(ISBLANK(ER89),0,IF(ISERROR(VLOOKUP(ER89,MaKhuyenMai!$B$4:$H$5001,7,FALSE)),0,IF(AND(VLOOKUP(ER89,MaKhuyenMai!$B$4:$K$5001,8,FALSE)&lt;=EV90,VLOOKUP(ER89,MaKhuyenMai!$B$4:$L$18,3,FALSE)="x",VLOOKUP(ER89,MaKhuyenMai!$B$4:$L$18,10,FALSE)&gt;=(VLOOKUP(ER89,MaKhuyenMai!$B$4:$L$18,7,FALSE)*EV90)),VLOOKUP(ER89,MaKhuyenMai!$B$4:$L$18,7,FALSE)*EV90,VLOOKUP(ER89,MaKhuyenMai!$B$4:$L$18,10,FALSE))))</f>
        <v>-50000</v>
      </c>
      <c r="EX89" s="16"/>
      <c r="EY89" s="16"/>
      <c r="EZ89" s="23" t="s">
        <v>203</v>
      </c>
      <c r="FA89" s="69" t="s">
        <v>15</v>
      </c>
      <c r="FB89" s="69"/>
      <c r="FC89" s="69"/>
      <c r="FD89" s="69"/>
      <c r="FE89" s="24" t="s">
        <v>204</v>
      </c>
      <c r="FF89" s="28">
        <f>-IF(ISBLANK(FA89),0,IF(ISERROR(VLOOKUP(FA89,MaKhuyenMai!$B$4:$H$5001,7,FALSE)),0,IF(AND(VLOOKUP(FA89,MaKhuyenMai!$B$4:$K$5001,8,FALSE)&lt;=FE90,VLOOKUP(FA89,MaKhuyenMai!$B$4:$L$18,3,FALSE)="x",VLOOKUP(FA89,MaKhuyenMai!$B$4:$L$18,10,FALSE)&gt;=(VLOOKUP(FA89,MaKhuyenMai!$B$4:$L$18,7,FALSE)*FE90)),VLOOKUP(FA89,MaKhuyenMai!$B$4:$L$18,7,FALSE)*FE90,VLOOKUP(FA89,MaKhuyenMai!$B$4:$L$18,10,FALSE))))</f>
        <v>-50000</v>
      </c>
      <c r="FG89" s="3"/>
      <c r="FJ89" s="1"/>
      <c r="FK89" s="1"/>
      <c r="FL89" s="2"/>
      <c r="FM89" s="2"/>
      <c r="FN89" s="3"/>
      <c r="FQ89" s="1"/>
      <c r="FR89" s="1"/>
      <c r="FS89" s="2"/>
      <c r="FT89" s="2"/>
      <c r="FU89" s="3"/>
      <c r="FX89" s="1"/>
      <c r="FY89" s="1"/>
      <c r="FZ89" s="2"/>
      <c r="GA89" s="2"/>
      <c r="GB89" s="3"/>
      <c r="GE89" s="1"/>
      <c r="GF89" s="1"/>
      <c r="GG89" s="2"/>
      <c r="GH89" s="2"/>
      <c r="GI89" s="3"/>
      <c r="GL89" s="1"/>
      <c r="GM89" s="1"/>
      <c r="GN89" s="2"/>
      <c r="GO89" s="2"/>
      <c r="GP89" s="3"/>
      <c r="GS89" s="1"/>
      <c r="GT89" s="1"/>
      <c r="GU89" s="2"/>
      <c r="GV89" s="2"/>
      <c r="GW89" s="3"/>
      <c r="GZ89" s="1"/>
      <c r="HA89" s="1"/>
      <c r="HB89" s="2"/>
      <c r="HC89" s="2"/>
      <c r="HD89" s="3"/>
      <c r="HG89" s="1"/>
      <c r="HH89" s="1"/>
      <c r="HI89" s="2"/>
      <c r="HJ89" s="2"/>
      <c r="HK89" s="3"/>
      <c r="HP89" s="2"/>
      <c r="HQ89" s="2"/>
      <c r="HR89" s="3"/>
      <c r="HW89" s="2"/>
      <c r="HX89" s="2"/>
      <c r="HY89" s="3"/>
      <c r="ID89" s="2"/>
      <c r="IE89" s="2"/>
      <c r="IF89" s="3"/>
      <c r="IK89" s="2"/>
      <c r="IL89" s="2"/>
      <c r="IM89" s="3"/>
      <c r="IR89" s="2"/>
      <c r="IS89" s="2"/>
      <c r="IT89" s="3"/>
    </row>
    <row r="90" spans="1:254">
      <c r="A90" s="16"/>
      <c r="B90" s="16"/>
      <c r="C90" s="25" t="s">
        <v>205</v>
      </c>
      <c r="D90" s="25"/>
      <c r="E90" s="25"/>
      <c r="F90" s="25"/>
      <c r="G90" s="26">
        <f>SUM(F69:F88)</f>
        <v>216000</v>
      </c>
      <c r="H90" s="27">
        <f>G90+SUM(G69:G88)</f>
        <v>206600</v>
      </c>
      <c r="I90" s="29">
        <f>H90+I89</f>
        <v>156600</v>
      </c>
      <c r="J90" s="16"/>
      <c r="K90" s="16"/>
      <c r="L90" s="25" t="s">
        <v>205</v>
      </c>
      <c r="M90" s="25"/>
      <c r="N90" s="25"/>
      <c r="O90" s="25"/>
      <c r="P90" s="26">
        <f>SUM(O69:O88)</f>
        <v>527000</v>
      </c>
      <c r="Q90" s="27">
        <f>P90+SUM(P69:P88)</f>
        <v>478800</v>
      </c>
      <c r="R90" s="29">
        <f>Q90+R89</f>
        <v>428800</v>
      </c>
      <c r="S90" s="16"/>
      <c r="T90" s="16"/>
      <c r="U90" s="25" t="s">
        <v>205</v>
      </c>
      <c r="V90" s="25"/>
      <c r="W90" s="25"/>
      <c r="X90" s="25"/>
      <c r="Y90" s="26">
        <f>SUM(X69:X88)</f>
        <v>296000</v>
      </c>
      <c r="Z90" s="27">
        <f>Y90+SUM(Y69:Y88)</f>
        <v>286600</v>
      </c>
      <c r="AA90" s="29">
        <f>Z90+AA89</f>
        <v>236600</v>
      </c>
      <c r="BE90" s="25" t="s">
        <v>205</v>
      </c>
      <c r="BF90" s="25"/>
      <c r="BG90" s="25"/>
      <c r="BH90" s="25"/>
      <c r="BI90" s="26">
        <f>SUM(BH69:BH88)</f>
        <v>486000</v>
      </c>
      <c r="BJ90" s="27">
        <f>BI90+SUM(BI69:BI88)</f>
        <v>446400</v>
      </c>
      <c r="BK90" s="29">
        <f>BJ90+BK89</f>
        <v>396400</v>
      </c>
      <c r="EF90" s="16"/>
      <c r="EG90" s="16"/>
      <c r="EH90" s="25" t="s">
        <v>205</v>
      </c>
      <c r="EI90" s="25"/>
      <c r="EJ90" s="25"/>
      <c r="EK90" s="25"/>
      <c r="EL90" s="26">
        <f>SUM(EK69:EK88)</f>
        <v>216000</v>
      </c>
      <c r="EM90" s="27">
        <f>EL90+SUM(EL69:EL88)</f>
        <v>206600</v>
      </c>
      <c r="EN90" s="29">
        <f>EM90+EN89</f>
        <v>156600</v>
      </c>
      <c r="EO90" s="16"/>
      <c r="EP90" s="16"/>
      <c r="EQ90" s="25" t="s">
        <v>205</v>
      </c>
      <c r="ER90" s="25"/>
      <c r="ES90" s="25"/>
      <c r="ET90" s="25"/>
      <c r="EU90" s="26">
        <f>SUM(ET69:ET88)</f>
        <v>527000</v>
      </c>
      <c r="EV90" s="27">
        <f>EU90+SUM(EU69:EU88)</f>
        <v>478800</v>
      </c>
      <c r="EW90" s="29">
        <f>EV90+EW89</f>
        <v>428800</v>
      </c>
      <c r="EX90" s="16"/>
      <c r="EY90" s="16"/>
      <c r="EZ90" s="25" t="s">
        <v>205</v>
      </c>
      <c r="FA90" s="25"/>
      <c r="FB90" s="25"/>
      <c r="FC90" s="25"/>
      <c r="FD90" s="26">
        <f>SUM(FC69:FC88)</f>
        <v>296000</v>
      </c>
      <c r="FE90" s="27">
        <f>FD90+SUM(FD69:FD88)</f>
        <v>286600</v>
      </c>
      <c r="FF90" s="29">
        <f>FE90+FF89</f>
        <v>236600</v>
      </c>
      <c r="FG90" s="3"/>
      <c r="FJ90" s="1"/>
      <c r="FK90" s="1"/>
      <c r="FL90" s="2"/>
      <c r="FM90" s="2"/>
      <c r="FN90" s="3"/>
      <c r="FQ90" s="1"/>
      <c r="FR90" s="1"/>
      <c r="FS90" s="2"/>
      <c r="FT90" s="2"/>
      <c r="FU90" s="3"/>
      <c r="FX90" s="1"/>
      <c r="FY90" s="1"/>
      <c r="FZ90" s="2"/>
      <c r="GA90" s="2"/>
      <c r="GB90" s="3"/>
      <c r="GE90" s="1"/>
      <c r="GF90" s="1"/>
      <c r="GG90" s="2"/>
      <c r="GH90" s="2"/>
      <c r="GI90" s="3"/>
      <c r="GL90" s="1"/>
      <c r="GM90" s="1"/>
      <c r="GN90" s="2"/>
      <c r="GO90" s="2"/>
      <c r="GP90" s="3"/>
      <c r="GS90" s="1"/>
      <c r="GT90" s="1"/>
      <c r="GU90" s="2"/>
      <c r="GV90" s="2"/>
      <c r="GW90" s="3"/>
      <c r="GZ90" s="1"/>
      <c r="HA90" s="1"/>
      <c r="HB90" s="2"/>
      <c r="HC90" s="2"/>
      <c r="HD90" s="3"/>
      <c r="HG90" s="1"/>
      <c r="HH90" s="1"/>
      <c r="HI90" s="2"/>
      <c r="HJ90" s="2"/>
      <c r="HK90" s="3"/>
      <c r="HP90" s="2"/>
      <c r="HQ90" s="2"/>
      <c r="HR90" s="3"/>
      <c r="HW90" s="2"/>
      <c r="HX90" s="2"/>
      <c r="HY90" s="3"/>
      <c r="ID90" s="2"/>
      <c r="IE90" s="2"/>
      <c r="IF90" s="3"/>
      <c r="IK90" s="2"/>
      <c r="IL90" s="2"/>
      <c r="IM90" s="3"/>
      <c r="IR90" s="2"/>
      <c r="IS90" s="2"/>
      <c r="IT90" s="3"/>
    </row>
    <row r="91" spans="1:254">
      <c r="G91" s="3"/>
      <c r="J91" s="63" t="s">
        <v>209</v>
      </c>
      <c r="K91" s="17">
        <v>81</v>
      </c>
      <c r="L91" s="18" t="s">
        <v>57</v>
      </c>
      <c r="M91" s="18" t="s">
        <v>200</v>
      </c>
      <c r="N91" s="18">
        <v>2</v>
      </c>
      <c r="O91" s="19">
        <f>IF(ISBLANK(L91),0,IF(ISERROR(VLOOKUP(L91,Menu!$A$3:$L$5000,10,FALSE)),0,IF(M91="M",VLOOKUP(L91,Menu!$A$3:$L$57,10,FALSE)*N91,VLOOKUP(L91,Menu!$A$3:$L$57,12,FALSE)*N91)))</f>
        <v>70000</v>
      </c>
      <c r="P91" s="19">
        <f>-IF(ISBLANK(Q91),0,IF(ISERROR(VLOOKUP(Q91,MaKhuyenMai!$B$4:$H$5001,7,FALSE)),0,IF(AND(VLOOKUP(Q91,MaKhuyenMai!$B$4:$K$5001,8,FALSE)&lt;=$F$24,VLOOKUP(Q91,MaKhuyenMai!$B$4:$L$18,3,FALSE)="x",VLOOKUP(Q91,MaKhuyenMai!$B$4:$L$18,11,FALSE)="x"),VLOOKUP(Q91,MaKhuyenMai!$B$4:$H$5001,7,FALSE)*O91,0)))</f>
        <v>0</v>
      </c>
      <c r="Q91" s="20"/>
      <c r="R91" s="68">
        <v>2</v>
      </c>
      <c r="S91" s="63" t="s">
        <v>209</v>
      </c>
      <c r="T91" s="17">
        <v>1</v>
      </c>
      <c r="U91" s="18" t="s">
        <v>57</v>
      </c>
      <c r="V91" s="18" t="s">
        <v>200</v>
      </c>
      <c r="W91" s="18">
        <v>2</v>
      </c>
      <c r="X91" s="19">
        <f>IF(ISBLANK(U91),0,IF(ISERROR(VLOOKUP(U91,Menu!$A$3:$L$5000,10,FALSE)),0,IF(V91="M",VLOOKUP(U91,Menu!$A$3:$L$57,10,FALSE)*W91,VLOOKUP(U91,Menu!$A$3:$L$57,12,FALSE)*W91)))</f>
        <v>70000</v>
      </c>
      <c r="Y91" s="19">
        <f>-IF(ISBLANK(Z91),0,IF(ISERROR(VLOOKUP(Z91,MaKhuyenMai!$B$4:$H$5001,7,FALSE)),0,IF(AND(VLOOKUP(Z91,MaKhuyenMai!$B$4:$K$5001,8,FALSE)&lt;=$F$24,VLOOKUP(Z91,MaKhuyenMai!$B$4:$L$18,3,FALSE)="x",VLOOKUP(Z91,MaKhuyenMai!$B$4:$L$18,11,FALSE)="x"),VLOOKUP(Z91,MaKhuyenMai!$B$4:$H$5001,7,FALSE)*X91,0)))</f>
        <v>0</v>
      </c>
      <c r="Z91" s="20"/>
      <c r="AA91" s="68">
        <v>3</v>
      </c>
      <c r="EJ91" s="2"/>
      <c r="EK91" s="3"/>
      <c r="EL91" s="3"/>
      <c r="EO91" s="63" t="s">
        <v>209</v>
      </c>
      <c r="EP91" s="17">
        <v>1</v>
      </c>
      <c r="EQ91" s="18" t="s">
        <v>54</v>
      </c>
      <c r="ER91" s="18" t="s">
        <v>200</v>
      </c>
      <c r="ES91" s="18">
        <v>2</v>
      </c>
      <c r="ET91" s="19">
        <f>IF(ISBLANK(EQ91),0,IF(ISERROR(VLOOKUP(EQ91,Menu!$A$3:$L$5000,10,FALSE)),0,IF(ER91="M",VLOOKUP(EQ91,Menu!$A$3:$L$57,10,FALSE)*ES91,VLOOKUP(EQ91,Menu!$A$3:$L$57,12,FALSE)*ES91)))</f>
        <v>70000</v>
      </c>
      <c r="EU91" s="19">
        <f>-IF(ISBLANK(EV91),0,IF(ISERROR(VLOOKUP(EV91,MaKhuyenMai!$B$4:$H$5001,7,FALSE)),0,IF(AND(VLOOKUP(EV91,MaKhuyenMai!$B$4:$K$5001,8,FALSE)&lt;=$F$24,VLOOKUP(EV91,MaKhuyenMai!$B$4:$L$18,3,FALSE)="x",VLOOKUP(EV91,MaKhuyenMai!$B$4:$L$18,11,FALSE)="x"),VLOOKUP(EV91,MaKhuyenMai!$B$4:$H$5001,7,FALSE)*ET91,0)))</f>
        <v>0</v>
      </c>
      <c r="EV91" s="20"/>
      <c r="EW91" s="68">
        <v>2</v>
      </c>
      <c r="EX91" s="63" t="s">
        <v>209</v>
      </c>
      <c r="EY91" s="17">
        <v>1</v>
      </c>
      <c r="EZ91" s="18" t="s">
        <v>63</v>
      </c>
      <c r="FA91" s="18" t="s">
        <v>201</v>
      </c>
      <c r="FB91" s="18">
        <v>2</v>
      </c>
      <c r="FC91" s="19">
        <f>IF(ISBLANK(EZ91),0,IF(ISERROR(VLOOKUP(EZ91,Menu!$A$3:$L$5000,10,FALSE)),0,IF(FA91="M",VLOOKUP(EZ91,Menu!$A$3:$L$57,10,FALSE)*FB91,VLOOKUP(EZ91,Menu!$A$3:$L$57,12,FALSE)*FB91)))</f>
        <v>90000</v>
      </c>
      <c r="FD91" s="19">
        <f>-IF(ISBLANK(FE91),0,IF(ISERROR(VLOOKUP(FE91,MaKhuyenMai!$B$4:$H$5001,7,FALSE)),0,IF(AND(VLOOKUP(FE91,MaKhuyenMai!$B$4:$K$5001,8,FALSE)&lt;=$F$24,VLOOKUP(FE91,MaKhuyenMai!$B$4:$L$18,3,FALSE)="x",VLOOKUP(FE91,MaKhuyenMai!$B$4:$L$18,11,FALSE)="x"),VLOOKUP(FE91,MaKhuyenMai!$B$4:$H$5001,7,FALSE)*FC91,0)))</f>
        <v>0</v>
      </c>
      <c r="FE91" s="20"/>
      <c r="FF91" s="68">
        <v>3</v>
      </c>
      <c r="FG91" s="3"/>
      <c r="FJ91" s="1"/>
      <c r="FK91" s="1"/>
      <c r="FL91" s="2"/>
      <c r="FM91" s="2"/>
      <c r="FN91" s="3"/>
      <c r="FQ91" s="1"/>
      <c r="FR91" s="1"/>
      <c r="FS91" s="2"/>
      <c r="FT91" s="2"/>
      <c r="FU91" s="3"/>
      <c r="FX91" s="1"/>
      <c r="FY91" s="1"/>
      <c r="FZ91" s="2"/>
      <c r="GA91" s="2"/>
      <c r="GB91" s="3"/>
      <c r="GE91" s="1"/>
      <c r="GF91" s="1"/>
      <c r="GG91" s="2"/>
      <c r="GH91" s="2"/>
      <c r="GI91" s="3"/>
      <c r="GL91" s="1"/>
      <c r="GM91" s="1"/>
      <c r="GN91" s="2"/>
      <c r="GO91" s="2"/>
      <c r="GP91" s="3"/>
      <c r="GS91" s="1"/>
      <c r="GT91" s="1"/>
      <c r="GU91" s="2"/>
      <c r="GV91" s="2"/>
      <c r="GW91" s="3"/>
      <c r="GZ91" s="1"/>
      <c r="HA91" s="1"/>
      <c r="HB91" s="2"/>
      <c r="HC91" s="2"/>
      <c r="HD91" s="3"/>
      <c r="HG91" s="1"/>
      <c r="HH91" s="1"/>
      <c r="HI91" s="2"/>
      <c r="HJ91" s="2"/>
      <c r="HK91" s="3"/>
      <c r="HP91" s="2"/>
      <c r="HQ91" s="2"/>
      <c r="HR91" s="3"/>
      <c r="HW91" s="2"/>
      <c r="HX91" s="2"/>
      <c r="HY91" s="3"/>
      <c r="ID91" s="2"/>
      <c r="IE91" s="2"/>
      <c r="IF91" s="3"/>
      <c r="IK91" s="2"/>
      <c r="IL91" s="2"/>
      <c r="IM91" s="3"/>
      <c r="IR91" s="2"/>
      <c r="IS91" s="2"/>
      <c r="IT91" s="3"/>
    </row>
    <row r="92" spans="1:254">
      <c r="B92" s="8"/>
      <c r="G92" s="3"/>
      <c r="J92" s="16"/>
      <c r="K92" s="17">
        <v>82</v>
      </c>
      <c r="L92" s="21" t="s">
        <v>119</v>
      </c>
      <c r="M92" s="21" t="s">
        <v>201</v>
      </c>
      <c r="N92" s="21">
        <v>2</v>
      </c>
      <c r="O92" s="19">
        <f>IF(ISBLANK(L92),0,IF(ISERROR(VLOOKUP(L92,Menu!$A$3:$L$5000,10,FALSE)),0,IF(M92="M",VLOOKUP(L92,Menu!$A$3:$L$57,10,FALSE)*N92,VLOOKUP(L92,Menu!$A$3:$L$57,12,FALSE)*N92)))</f>
        <v>90000</v>
      </c>
      <c r="P92" s="19">
        <f>-IF(ISBLANK(Q92),0,IF(ISERROR(VLOOKUP(Q92,MaKhuyenMai!$B$4:$H$5001,7,FALSE)),0,IF(AND(VLOOKUP(Q92,MaKhuyenMai!$B$4:$K$5001,8,FALSE)&lt;=$F$24,VLOOKUP(Q92,MaKhuyenMai!$B$4:$L$18,3,FALSE)="x",VLOOKUP(Q92,MaKhuyenMai!$B$4:$L$18,11,FALSE)="x"),VLOOKUP(Q92,MaKhuyenMai!$B$4:$H$5001,7,FALSE)*O92,0)))</f>
        <v>0</v>
      </c>
      <c r="Q92" s="20"/>
      <c r="R92" s="68"/>
      <c r="T92" s="16">
        <v>2</v>
      </c>
      <c r="U92" s="21" t="s">
        <v>82</v>
      </c>
      <c r="V92" s="21" t="s">
        <v>200</v>
      </c>
      <c r="W92" s="21">
        <v>1</v>
      </c>
      <c r="X92" s="19">
        <f>IF(ISBLANK(U92),0,IF(ISERROR(VLOOKUP(U92,Menu!$A$3:$L$5000,10,FALSE)),0,IF(V92="M",VLOOKUP(U92,Menu!$A$3:$L$57,10,FALSE)*W92,VLOOKUP(U92,Menu!$A$3:$L$57,12,FALSE)*W92)))</f>
        <v>18000</v>
      </c>
      <c r="Y92" s="19">
        <f>-IF(ISBLANK(Z92),0,IF(ISERROR(VLOOKUP(Z92,MaKhuyenMai!$B$4:$H$5001,7,FALSE)),0,IF(AND(VLOOKUP(Z92,MaKhuyenMai!$B$4:$K$5001,8,FALSE)&lt;=$F$24,VLOOKUP(Z92,MaKhuyenMai!$B$4:$L$18,3,FALSE)="x",VLOOKUP(Z92,MaKhuyenMai!$B$4:$L$18,11,FALSE)="x"),VLOOKUP(Z92,MaKhuyenMai!$B$4:$H$5001,7,FALSE)*X92,0)))</f>
        <v>-1800</v>
      </c>
      <c r="Z92" s="20" t="s">
        <v>18</v>
      </c>
      <c r="AA92" s="68"/>
      <c r="EG92" s="8"/>
      <c r="EJ92" s="2"/>
      <c r="EK92" s="3"/>
      <c r="EL92" s="3"/>
      <c r="EO92" s="16"/>
      <c r="EP92" s="16">
        <v>2</v>
      </c>
      <c r="EQ92" s="21" t="s">
        <v>119</v>
      </c>
      <c r="ER92" s="21" t="s">
        <v>201</v>
      </c>
      <c r="ES92" s="21">
        <v>2</v>
      </c>
      <c r="ET92" s="19">
        <f>IF(ISBLANK(EQ92),0,IF(ISERROR(VLOOKUP(EQ92,Menu!$A$3:$L$5000,10,FALSE)),0,IF(ER92="M",VLOOKUP(EQ92,Menu!$A$3:$L$57,10,FALSE)*ES92,VLOOKUP(EQ92,Menu!$A$3:$L$57,12,FALSE)*ES92)))</f>
        <v>90000</v>
      </c>
      <c r="EU92" s="19">
        <f>-IF(ISBLANK(EV92),0,IF(ISERROR(VLOOKUP(EV92,MaKhuyenMai!$B$4:$H$5001,7,FALSE)),0,IF(AND(VLOOKUP(EV92,MaKhuyenMai!$B$4:$K$5001,8,FALSE)&lt;=$F$24,VLOOKUP(EV92,MaKhuyenMai!$B$4:$L$18,3,FALSE)="x",VLOOKUP(EV92,MaKhuyenMai!$B$4:$L$18,11,FALSE)="x"),VLOOKUP(EV92,MaKhuyenMai!$B$4:$H$5001,7,FALSE)*ET92,0)))</f>
        <v>0</v>
      </c>
      <c r="EV92" s="20"/>
      <c r="EW92" s="68"/>
      <c r="EX92" s="2"/>
      <c r="EY92" s="16">
        <v>2</v>
      </c>
      <c r="EZ92" s="21" t="s">
        <v>82</v>
      </c>
      <c r="FA92" s="21" t="s">
        <v>200</v>
      </c>
      <c r="FB92" s="21">
        <v>1</v>
      </c>
      <c r="FC92" s="19">
        <f>IF(ISBLANK(EZ92),0,IF(ISERROR(VLOOKUP(EZ92,Menu!$A$3:$L$5000,10,FALSE)),0,IF(FA92="M",VLOOKUP(EZ92,Menu!$A$3:$L$57,10,FALSE)*FB92,VLOOKUP(EZ92,Menu!$A$3:$L$57,12,FALSE)*FB92)))</f>
        <v>18000</v>
      </c>
      <c r="FD92" s="19">
        <f>-IF(ISBLANK(FE92),0,IF(ISERROR(VLOOKUP(FE92,MaKhuyenMai!$B$4:$H$5001,7,FALSE)),0,IF(AND(VLOOKUP(FE92,MaKhuyenMai!$B$4:$K$5001,8,FALSE)&lt;=$F$24,VLOOKUP(FE92,MaKhuyenMai!$B$4:$L$18,3,FALSE)="x",VLOOKUP(FE92,MaKhuyenMai!$B$4:$L$18,11,FALSE)="x"),VLOOKUP(FE92,MaKhuyenMai!$B$4:$H$5001,7,FALSE)*FC92,0)))</f>
        <v>-1800</v>
      </c>
      <c r="FE92" s="20" t="s">
        <v>18</v>
      </c>
      <c r="FF92" s="68"/>
      <c r="FG92" s="3"/>
      <c r="FJ92" s="1"/>
      <c r="FK92" s="1"/>
      <c r="FL92" s="2"/>
      <c r="FM92" s="2"/>
      <c r="FN92" s="3"/>
      <c r="FQ92" s="1"/>
      <c r="FR92" s="1"/>
      <c r="FS92" s="2"/>
      <c r="FT92" s="2"/>
      <c r="FU92" s="3"/>
      <c r="FX92" s="1"/>
      <c r="FY92" s="1"/>
      <c r="FZ92" s="2"/>
      <c r="GA92" s="2"/>
      <c r="GB92" s="3"/>
      <c r="GE92" s="1"/>
      <c r="GF92" s="1"/>
      <c r="GG92" s="2"/>
      <c r="GH92" s="2"/>
      <c r="GI92" s="3"/>
      <c r="GL92" s="1"/>
      <c r="GM92" s="1"/>
      <c r="GN92" s="2"/>
      <c r="GO92" s="2"/>
      <c r="GP92" s="3"/>
      <c r="GS92" s="1"/>
      <c r="GT92" s="1"/>
      <c r="GU92" s="2"/>
      <c r="GV92" s="2"/>
      <c r="GW92" s="3"/>
      <c r="GZ92" s="1"/>
      <c r="HA92" s="1"/>
      <c r="HB92" s="2"/>
      <c r="HC92" s="2"/>
      <c r="HD92" s="3"/>
      <c r="HG92" s="1"/>
      <c r="HH92" s="1"/>
      <c r="HI92" s="2"/>
      <c r="HJ92" s="2"/>
      <c r="HK92" s="3"/>
      <c r="HP92" s="2"/>
      <c r="HQ92" s="2"/>
      <c r="HR92" s="3"/>
      <c r="HW92" s="2"/>
      <c r="HX92" s="2"/>
      <c r="HY92" s="3"/>
      <c r="ID92" s="2"/>
      <c r="IE92" s="2"/>
      <c r="IF92" s="3"/>
      <c r="IK92" s="2"/>
      <c r="IL92" s="2"/>
      <c r="IM92" s="3"/>
      <c r="IR92" s="2"/>
      <c r="IS92" s="2"/>
      <c r="IT92" s="3"/>
    </row>
    <row r="93" spans="1:254">
      <c r="G93" s="3"/>
      <c r="J93" s="16"/>
      <c r="K93" s="17">
        <v>83</v>
      </c>
      <c r="L93" s="22" t="s">
        <v>166</v>
      </c>
      <c r="M93" s="18" t="s">
        <v>200</v>
      </c>
      <c r="N93" s="18">
        <v>1</v>
      </c>
      <c r="O93" s="19">
        <f>IF(ISBLANK(L93),0,IF(ISERROR(VLOOKUP(L93,Menu!$A$3:$L$5000,10,FALSE)),0,IF(M93="M",VLOOKUP(L93,Menu!$A$3:$L$57,10,FALSE)*N93,VLOOKUP(L93,Menu!$A$3:$L$57,12,FALSE)*N93)))</f>
        <v>12000</v>
      </c>
      <c r="P93" s="19">
        <f>-IF(ISBLANK(Q93),0,IF(ISERROR(VLOOKUP(Q93,MaKhuyenMai!$B$4:$H$5001,7,FALSE)),0,IF(AND(VLOOKUP(Q93,MaKhuyenMai!$B$4:$K$5001,8,FALSE)&lt;=$F$24,VLOOKUP(Q93,MaKhuyenMai!$B$4:$L$18,3,FALSE)="x",VLOOKUP(Q93,MaKhuyenMai!$B$4:$L$18,11,FALSE)="x"),VLOOKUP(Q93,MaKhuyenMai!$B$4:$H$5001,7,FALSE)*O93,0)))</f>
        <v>0</v>
      </c>
      <c r="Q93" s="20"/>
      <c r="R93" s="68"/>
      <c r="T93" s="17">
        <v>3</v>
      </c>
      <c r="U93" s="22" t="s">
        <v>105</v>
      </c>
      <c r="V93" s="18" t="s">
        <v>201</v>
      </c>
      <c r="W93" s="18">
        <v>1</v>
      </c>
      <c r="X93" s="19">
        <f>IF(ISBLANK(U93),0,IF(ISERROR(VLOOKUP(U93,Menu!$A$3:$L$5000,10,FALSE)),0,IF(V93="M",VLOOKUP(U93,Menu!$A$3:$L$57,10,FALSE)*W93,VLOOKUP(U93,Menu!$A$3:$L$57,12,FALSE)*W93)))</f>
        <v>33000</v>
      </c>
      <c r="Y93" s="19">
        <f>-IF(ISBLANK(Z93),0,IF(ISERROR(VLOOKUP(Z93,MaKhuyenMai!$B$4:$H$5001,7,FALSE)),0,IF(AND(VLOOKUP(Z93,MaKhuyenMai!$B$4:$K$5001,8,FALSE)&lt;=$F$24,VLOOKUP(Z93,MaKhuyenMai!$B$4:$L$18,3,FALSE)="x",VLOOKUP(Z93,MaKhuyenMai!$B$4:$L$18,11,FALSE)="x"),VLOOKUP(Z93,MaKhuyenMai!$B$4:$H$5001,7,FALSE)*X93,0)))</f>
        <v>0</v>
      </c>
      <c r="Z93" s="20"/>
      <c r="AA93" s="68"/>
      <c r="EJ93" s="2"/>
      <c r="EK93" s="3"/>
      <c r="EL93" s="3"/>
      <c r="EO93" s="16"/>
      <c r="EP93" s="17">
        <v>3</v>
      </c>
      <c r="EQ93" s="22" t="s">
        <v>166</v>
      </c>
      <c r="ER93" s="18" t="s">
        <v>200</v>
      </c>
      <c r="ES93" s="18">
        <v>1</v>
      </c>
      <c r="ET93" s="19">
        <f>IF(ISBLANK(EQ93),0,IF(ISERROR(VLOOKUP(EQ93,Menu!$A$3:$L$5000,10,FALSE)),0,IF(ER93="M",VLOOKUP(EQ93,Menu!$A$3:$L$57,10,FALSE)*ES93,VLOOKUP(EQ93,Menu!$A$3:$L$57,12,FALSE)*ES93)))</f>
        <v>12000</v>
      </c>
      <c r="EU93" s="19">
        <f>-IF(ISBLANK(EV93),0,IF(ISERROR(VLOOKUP(EV93,MaKhuyenMai!$B$4:$H$5001,7,FALSE)),0,IF(AND(VLOOKUP(EV93,MaKhuyenMai!$B$4:$K$5001,8,FALSE)&lt;=$F$24,VLOOKUP(EV93,MaKhuyenMai!$B$4:$L$18,3,FALSE)="x",VLOOKUP(EV93,MaKhuyenMai!$B$4:$L$18,11,FALSE)="x"),VLOOKUP(EV93,MaKhuyenMai!$B$4:$H$5001,7,FALSE)*ET93,0)))</f>
        <v>0</v>
      </c>
      <c r="EV93" s="20"/>
      <c r="EW93" s="68"/>
      <c r="EX93" s="2"/>
      <c r="EY93" s="17">
        <v>3</v>
      </c>
      <c r="EZ93" s="22" t="s">
        <v>105</v>
      </c>
      <c r="FA93" s="18" t="s">
        <v>201</v>
      </c>
      <c r="FB93" s="18">
        <v>1</v>
      </c>
      <c r="FC93" s="19">
        <f>IF(ISBLANK(EZ93),0,IF(ISERROR(VLOOKUP(EZ93,Menu!$A$3:$L$5000,10,FALSE)),0,IF(FA93="M",VLOOKUP(EZ93,Menu!$A$3:$L$57,10,FALSE)*FB93,VLOOKUP(EZ93,Menu!$A$3:$L$57,12,FALSE)*FB93)))</f>
        <v>33000</v>
      </c>
      <c r="FD93" s="19">
        <f>-IF(ISBLANK(FE93),0,IF(ISERROR(VLOOKUP(FE93,MaKhuyenMai!$B$4:$H$5001,7,FALSE)),0,IF(AND(VLOOKUP(FE93,MaKhuyenMai!$B$4:$K$5001,8,FALSE)&lt;=$F$24,VLOOKUP(FE93,MaKhuyenMai!$B$4:$L$18,3,FALSE)="x",VLOOKUP(FE93,MaKhuyenMai!$B$4:$L$18,11,FALSE)="x"),VLOOKUP(FE93,MaKhuyenMai!$B$4:$H$5001,7,FALSE)*FC93,0)))</f>
        <v>0</v>
      </c>
      <c r="FE93" s="20"/>
      <c r="FF93" s="68"/>
      <c r="FG93" s="3"/>
      <c r="FJ93" s="1"/>
      <c r="FK93" s="1"/>
      <c r="FL93" s="2"/>
      <c r="FM93" s="2"/>
      <c r="FN93" s="3"/>
      <c r="FQ93" s="1"/>
      <c r="FR93" s="1"/>
      <c r="FS93" s="2"/>
      <c r="FT93" s="2"/>
      <c r="FU93" s="3"/>
      <c r="FX93" s="1"/>
      <c r="FY93" s="1"/>
      <c r="FZ93" s="2"/>
      <c r="GA93" s="2"/>
      <c r="GB93" s="3"/>
      <c r="GE93" s="1"/>
      <c r="GF93" s="1"/>
      <c r="GG93" s="2"/>
      <c r="GH93" s="2"/>
      <c r="GI93" s="3"/>
      <c r="GL93" s="1"/>
      <c r="GM93" s="1"/>
      <c r="GN93" s="2"/>
      <c r="GO93" s="2"/>
      <c r="GP93" s="3"/>
      <c r="GS93" s="1"/>
      <c r="GT93" s="1"/>
      <c r="GU93" s="2"/>
      <c r="GV93" s="2"/>
      <c r="GW93" s="3"/>
      <c r="GZ93" s="1"/>
      <c r="HA93" s="1"/>
      <c r="HB93" s="2"/>
      <c r="HC93" s="2"/>
      <c r="HD93" s="3"/>
      <c r="HG93" s="1"/>
      <c r="HH93" s="1"/>
      <c r="HI93" s="2"/>
      <c r="HJ93" s="2"/>
      <c r="HK93" s="3"/>
      <c r="HP93" s="2"/>
      <c r="HQ93" s="2"/>
      <c r="HR93" s="3"/>
      <c r="HW93" s="2"/>
      <c r="HX93" s="2"/>
      <c r="HY93" s="3"/>
      <c r="ID93" s="2"/>
      <c r="IE93" s="2"/>
      <c r="IF93" s="3"/>
      <c r="IK93" s="2"/>
      <c r="IL93" s="2"/>
      <c r="IM93" s="3"/>
      <c r="IR93" s="2"/>
      <c r="IS93" s="2"/>
      <c r="IT93" s="3"/>
    </row>
    <row r="94" spans="1:254">
      <c r="B94" s="8"/>
      <c r="G94" s="3"/>
      <c r="J94" s="16"/>
      <c r="K94" s="17">
        <v>84</v>
      </c>
      <c r="L94" s="22"/>
      <c r="M94" s="18"/>
      <c r="N94" s="18"/>
      <c r="O94" s="19">
        <f>IF(ISBLANK(L94),0,IF(ISERROR(VLOOKUP(L94,Menu!$A$3:$L$5000,10,FALSE)),0,IF(M94="M",VLOOKUP(L94,Menu!$A$3:$L$57,10,FALSE)*N94,VLOOKUP(L94,Menu!$A$3:$L$57,12,FALSE)*N94)))</f>
        <v>0</v>
      </c>
      <c r="P94" s="19">
        <f>-IF(ISBLANK(Q94),0,IF(ISERROR(VLOOKUP(Q94,MaKhuyenMai!$B$4:$H$5001,7,FALSE)),0,IF(AND(VLOOKUP(Q94,MaKhuyenMai!$B$4:$K$5001,8,FALSE)&lt;=$F$24,VLOOKUP(Q94,MaKhuyenMai!$B$4:$L$18,3,FALSE)="x",VLOOKUP(Q94,MaKhuyenMai!$B$4:$L$18,11,FALSE)="x"),VLOOKUP(Q94,MaKhuyenMai!$B$4:$H$5001,7,FALSE)*O94,0)))</f>
        <v>0</v>
      </c>
      <c r="R94" s="68"/>
      <c r="T94" s="16">
        <v>4</v>
      </c>
      <c r="U94" s="22" t="s">
        <v>145</v>
      </c>
      <c r="V94" s="18" t="s">
        <v>200</v>
      </c>
      <c r="W94" s="18">
        <v>2</v>
      </c>
      <c r="X94" s="19">
        <f>IF(ISBLANK(U94),0,IF(ISERROR(VLOOKUP(U94,Menu!$A$3:$L$5000,10,FALSE)),0,IF(V94="M",VLOOKUP(U94,Menu!$A$3:$L$57,10,FALSE)*W94,VLOOKUP(U94,Menu!$A$3:$L$57,12,FALSE)*W94)))</f>
        <v>120000</v>
      </c>
      <c r="Y94" s="19">
        <f>-IF(ISBLANK(Z94),0,IF(ISERROR(VLOOKUP(Z94,MaKhuyenMai!$B$4:$H$5001,7,FALSE)),0,IF(AND(VLOOKUP(Z94,MaKhuyenMai!$B$4:$K$5001,8,FALSE)&lt;=$F$24,VLOOKUP(Z94,MaKhuyenMai!$B$4:$L$18,3,FALSE)="x",VLOOKUP(Z94,MaKhuyenMai!$B$4:$L$18,11,FALSE)="x"),VLOOKUP(Z94,MaKhuyenMai!$B$4:$H$5001,7,FALSE)*X94,0)))</f>
        <v>0</v>
      </c>
      <c r="Z94" s="1"/>
      <c r="AA94" s="68"/>
      <c r="EG94" s="8"/>
      <c r="EJ94" s="2"/>
      <c r="EK94" s="3"/>
      <c r="EL94" s="3"/>
      <c r="EO94" s="16"/>
      <c r="EP94" s="16">
        <v>4</v>
      </c>
      <c r="EQ94" s="22"/>
      <c r="ER94" s="18"/>
      <c r="ES94" s="18"/>
      <c r="ET94" s="19">
        <f>IF(ISBLANK(EQ94),0,IF(ISERROR(VLOOKUP(EQ94,Menu!$A$3:$L$5000,10,FALSE)),0,IF(ER94="M",VLOOKUP(EQ94,Menu!$A$3:$L$57,10,FALSE)*ES94,VLOOKUP(EQ94,Menu!$A$3:$L$57,12,FALSE)*ES94)))</f>
        <v>0</v>
      </c>
      <c r="EU94" s="19">
        <f>-IF(ISBLANK(EV94),0,IF(ISERROR(VLOOKUP(EV94,MaKhuyenMai!$B$4:$H$5001,7,FALSE)),0,IF(AND(VLOOKUP(EV94,MaKhuyenMai!$B$4:$K$5001,8,FALSE)&lt;=$F$24,VLOOKUP(EV94,MaKhuyenMai!$B$4:$L$18,3,FALSE)="x",VLOOKUP(EV94,MaKhuyenMai!$B$4:$L$18,11,FALSE)="x"),VLOOKUP(EV94,MaKhuyenMai!$B$4:$H$5001,7,FALSE)*ET94,0)))</f>
        <v>0</v>
      </c>
      <c r="EV94" s="1"/>
      <c r="EW94" s="68"/>
      <c r="EX94" s="2"/>
      <c r="EY94" s="16">
        <v>4</v>
      </c>
      <c r="EZ94" s="22" t="s">
        <v>145</v>
      </c>
      <c r="FA94" s="18" t="s">
        <v>200</v>
      </c>
      <c r="FB94" s="18">
        <v>2</v>
      </c>
      <c r="FC94" s="19">
        <f>IF(ISBLANK(EZ94),0,IF(ISERROR(VLOOKUP(EZ94,Menu!$A$3:$L$5000,10,FALSE)),0,IF(FA94="M",VLOOKUP(EZ94,Menu!$A$3:$L$57,10,FALSE)*FB94,VLOOKUP(EZ94,Menu!$A$3:$L$57,12,FALSE)*FB94)))</f>
        <v>120000</v>
      </c>
      <c r="FD94" s="19">
        <f>-IF(ISBLANK(FE94),0,IF(ISERROR(VLOOKUP(FE94,MaKhuyenMai!$B$4:$H$5001,7,FALSE)),0,IF(AND(VLOOKUP(FE94,MaKhuyenMai!$B$4:$K$5001,8,FALSE)&lt;=$F$24,VLOOKUP(FE94,MaKhuyenMai!$B$4:$L$18,3,FALSE)="x",VLOOKUP(FE94,MaKhuyenMai!$B$4:$L$18,11,FALSE)="x"),VLOOKUP(FE94,MaKhuyenMai!$B$4:$H$5001,7,FALSE)*FC94,0)))</f>
        <v>0</v>
      </c>
      <c r="FE94" s="1"/>
      <c r="FF94" s="68"/>
      <c r="FG94" s="3"/>
      <c r="FJ94" s="1"/>
      <c r="FK94" s="1"/>
      <c r="FL94" s="2"/>
      <c r="FM94" s="2"/>
      <c r="FN94" s="3"/>
      <c r="FQ94" s="1"/>
      <c r="FR94" s="1"/>
      <c r="FS94" s="2"/>
      <c r="FT94" s="2"/>
      <c r="FU94" s="3"/>
      <c r="FX94" s="1"/>
      <c r="FY94" s="1"/>
      <c r="FZ94" s="2"/>
      <c r="GA94" s="2"/>
      <c r="GB94" s="3"/>
      <c r="GE94" s="1"/>
      <c r="GF94" s="1"/>
      <c r="GG94" s="2"/>
      <c r="GH94" s="2"/>
      <c r="GI94" s="3"/>
      <c r="GL94" s="1"/>
      <c r="GM94" s="1"/>
      <c r="GN94" s="2"/>
      <c r="GO94" s="2"/>
      <c r="GP94" s="3"/>
      <c r="GS94" s="1"/>
      <c r="GT94" s="1"/>
      <c r="GU94" s="2"/>
      <c r="GV94" s="2"/>
      <c r="GW94" s="3"/>
      <c r="GZ94" s="1"/>
      <c r="HA94" s="1"/>
      <c r="HB94" s="2"/>
      <c r="HC94" s="2"/>
      <c r="HD94" s="3"/>
      <c r="HG94" s="1"/>
      <c r="HH94" s="1"/>
      <c r="HI94" s="2"/>
      <c r="HJ94" s="2"/>
      <c r="HK94" s="3"/>
      <c r="HP94" s="2"/>
      <c r="HQ94" s="2"/>
      <c r="HR94" s="3"/>
      <c r="HW94" s="2"/>
      <c r="HX94" s="2"/>
      <c r="HY94" s="3"/>
      <c r="ID94" s="2"/>
      <c r="IE94" s="2"/>
      <c r="IF94" s="3"/>
      <c r="IK94" s="2"/>
      <c r="IL94" s="2"/>
      <c r="IM94" s="3"/>
      <c r="IR94" s="2"/>
      <c r="IS94" s="2"/>
      <c r="IT94" s="3"/>
    </row>
    <row r="95" spans="1:254">
      <c r="G95" s="3"/>
      <c r="J95" s="16"/>
      <c r="K95" s="17">
        <v>85</v>
      </c>
      <c r="L95" s="18"/>
      <c r="M95" s="18"/>
      <c r="N95" s="18"/>
      <c r="O95" s="19">
        <f>IF(ISBLANK(L95),0,IF(ISERROR(VLOOKUP(L95,Menu!$A$3:$L$5000,10,FALSE)),0,IF(M95="M",VLOOKUP(L95,Menu!$A$3:$L$57,10,FALSE)*N95,VLOOKUP(L95,Menu!$A$3:$L$57,12,FALSE)*N95)))</f>
        <v>0</v>
      </c>
      <c r="P95" s="19">
        <f>-IF(ISBLANK(Q95),0,IF(ISERROR(VLOOKUP(Q95,MaKhuyenMai!$B$4:$H$5001,7,FALSE)),0,IF(AND(VLOOKUP(Q95,MaKhuyenMai!$B$4:$K$5001,8,FALSE)&lt;=$F$24,VLOOKUP(Q95,MaKhuyenMai!$B$4:$L$18,3,FALSE)="x",VLOOKUP(Q95,MaKhuyenMai!$B$4:$L$18,11,FALSE)="x"),VLOOKUP(Q95,MaKhuyenMai!$B$4:$H$5001,7,FALSE)*O95,0)))</f>
        <v>0</v>
      </c>
      <c r="Q95" s="20"/>
      <c r="R95" s="68"/>
      <c r="T95" s="17">
        <v>5</v>
      </c>
      <c r="U95" s="18" t="s">
        <v>166</v>
      </c>
      <c r="V95" s="18" t="s">
        <v>200</v>
      </c>
      <c r="W95" s="18">
        <v>1</v>
      </c>
      <c r="X95" s="19">
        <f>IF(ISBLANK(U95),0,IF(ISERROR(VLOOKUP(U95,Menu!$A$3:$L$5000,10,FALSE)),0,IF(V95="M",VLOOKUP(U95,Menu!$A$3:$L$57,10,FALSE)*W95,VLOOKUP(U95,Menu!$A$3:$L$57,12,FALSE)*W95)))</f>
        <v>12000</v>
      </c>
      <c r="Y95" s="19">
        <f>-IF(ISBLANK(Z95),0,IF(ISERROR(VLOOKUP(Z95,MaKhuyenMai!$B$4:$H$5001,7,FALSE)),0,IF(AND(VLOOKUP(Z95,MaKhuyenMai!$B$4:$K$5001,8,FALSE)&lt;=$F$24,VLOOKUP(Z95,MaKhuyenMai!$B$4:$L$18,3,FALSE)="x",VLOOKUP(Z95,MaKhuyenMai!$B$4:$L$18,11,FALSE)="x"),VLOOKUP(Z95,MaKhuyenMai!$B$4:$H$5001,7,FALSE)*X95,0)))</f>
        <v>0</v>
      </c>
      <c r="Z95" s="20"/>
      <c r="AA95" s="68"/>
      <c r="EJ95" s="2"/>
      <c r="EK95" s="3"/>
      <c r="EL95" s="3"/>
      <c r="EO95" s="16"/>
      <c r="EP95" s="17">
        <v>5</v>
      </c>
      <c r="EQ95" s="18"/>
      <c r="ER95" s="18"/>
      <c r="ES95" s="18"/>
      <c r="ET95" s="19">
        <f>IF(ISBLANK(EQ95),0,IF(ISERROR(VLOOKUP(EQ95,Menu!$A$3:$L$5000,10,FALSE)),0,IF(ER95="M",VLOOKUP(EQ95,Menu!$A$3:$L$57,10,FALSE)*ES95,VLOOKUP(EQ95,Menu!$A$3:$L$57,12,FALSE)*ES95)))</f>
        <v>0</v>
      </c>
      <c r="EU95" s="19">
        <f>-IF(ISBLANK(EV95),0,IF(ISERROR(VLOOKUP(EV95,MaKhuyenMai!$B$4:$H$5001,7,FALSE)),0,IF(AND(VLOOKUP(EV95,MaKhuyenMai!$B$4:$K$5001,8,FALSE)&lt;=$F$24,VLOOKUP(EV95,MaKhuyenMai!$B$4:$L$18,3,FALSE)="x",VLOOKUP(EV95,MaKhuyenMai!$B$4:$L$18,11,FALSE)="x"),VLOOKUP(EV95,MaKhuyenMai!$B$4:$H$5001,7,FALSE)*ET95,0)))</f>
        <v>0</v>
      </c>
      <c r="EV95" s="20"/>
      <c r="EW95" s="68"/>
      <c r="EX95" s="2"/>
      <c r="EY95" s="17">
        <v>5</v>
      </c>
      <c r="EZ95" s="18" t="s">
        <v>166</v>
      </c>
      <c r="FA95" s="18" t="s">
        <v>200</v>
      </c>
      <c r="FB95" s="18">
        <v>1</v>
      </c>
      <c r="FC95" s="19">
        <f>IF(ISBLANK(EZ95),0,IF(ISERROR(VLOOKUP(EZ95,Menu!$A$3:$L$5000,10,FALSE)),0,IF(FA95="M",VLOOKUP(EZ95,Menu!$A$3:$L$57,10,FALSE)*FB95,VLOOKUP(EZ95,Menu!$A$3:$L$57,12,FALSE)*FB95)))</f>
        <v>12000</v>
      </c>
      <c r="FD95" s="19">
        <f>-IF(ISBLANK(FE95),0,IF(ISERROR(VLOOKUP(FE95,MaKhuyenMai!$B$4:$H$5001,7,FALSE)),0,IF(AND(VLOOKUP(FE95,MaKhuyenMai!$B$4:$K$5001,8,FALSE)&lt;=$F$24,VLOOKUP(FE95,MaKhuyenMai!$B$4:$L$18,3,FALSE)="x",VLOOKUP(FE95,MaKhuyenMai!$B$4:$L$18,11,FALSE)="x"),VLOOKUP(FE95,MaKhuyenMai!$B$4:$H$5001,7,FALSE)*FC95,0)))</f>
        <v>0</v>
      </c>
      <c r="FE95" s="20"/>
      <c r="FF95" s="68"/>
      <c r="FG95" s="3"/>
      <c r="FJ95" s="1"/>
      <c r="FK95" s="1"/>
      <c r="FL95" s="2"/>
      <c r="FM95" s="2"/>
      <c r="FN95" s="3"/>
      <c r="FQ95" s="1"/>
      <c r="FR95" s="1"/>
      <c r="FS95" s="2"/>
      <c r="FT95" s="2"/>
      <c r="FU95" s="3"/>
      <c r="FX95" s="1"/>
      <c r="FY95" s="1"/>
      <c r="FZ95" s="2"/>
      <c r="GA95" s="2"/>
      <c r="GB95" s="3"/>
      <c r="GE95" s="1"/>
      <c r="GF95" s="1"/>
      <c r="GG95" s="2"/>
      <c r="GH95" s="2"/>
      <c r="GI95" s="3"/>
      <c r="GL95" s="1"/>
      <c r="GM95" s="1"/>
      <c r="GN95" s="2"/>
      <c r="GO95" s="2"/>
      <c r="GP95" s="3"/>
      <c r="GS95" s="1"/>
      <c r="GT95" s="1"/>
      <c r="GU95" s="2"/>
      <c r="GV95" s="2"/>
      <c r="GW95" s="3"/>
      <c r="GZ95" s="1"/>
      <c r="HA95" s="1"/>
      <c r="HB95" s="2"/>
      <c r="HC95" s="2"/>
      <c r="HD95" s="3"/>
      <c r="HG95" s="1"/>
      <c r="HH95" s="1"/>
      <c r="HI95" s="2"/>
      <c r="HJ95" s="2"/>
      <c r="HK95" s="3"/>
      <c r="HP95" s="2"/>
      <c r="HQ95" s="2"/>
      <c r="HR95" s="3"/>
      <c r="HW95" s="2"/>
      <c r="HX95" s="2"/>
      <c r="HY95" s="3"/>
      <c r="ID95" s="2"/>
      <c r="IE95" s="2"/>
      <c r="IF95" s="3"/>
      <c r="IK95" s="2"/>
      <c r="IL95" s="2"/>
      <c r="IM95" s="3"/>
      <c r="IR95" s="2"/>
      <c r="IS95" s="2"/>
      <c r="IT95" s="3"/>
    </row>
    <row r="96" spans="1:254">
      <c r="B96" s="8"/>
      <c r="G96" s="3"/>
      <c r="J96" s="16"/>
      <c r="K96" s="17">
        <v>86</v>
      </c>
      <c r="L96" s="18"/>
      <c r="M96" s="18"/>
      <c r="N96" s="18"/>
      <c r="O96" s="19">
        <f>IF(ISBLANK(L96),0,IF(ISERROR(VLOOKUP(L96,Menu!$A$3:$L$5000,10,FALSE)),0,IF(M96="M",VLOOKUP(L96,Menu!$A$3:$L$57,10,FALSE)*N96,VLOOKUP(L96,Menu!$A$3:$L$57,12,FALSE)*N96)))</f>
        <v>0</v>
      </c>
      <c r="P96" s="19">
        <f>-IF(ISBLANK(Q96),0,IF(ISERROR(VLOOKUP(Q96,MaKhuyenMai!$B$4:$H$5001,7,FALSE)),0,IF(AND(VLOOKUP(Q96,MaKhuyenMai!$B$4:$K$5001,8,FALSE)&lt;=$F$24,VLOOKUP(Q96,MaKhuyenMai!$B$4:$L$18,3,FALSE)="x",VLOOKUP(Q96,MaKhuyenMai!$B$4:$L$18,11,FALSE)="x"),VLOOKUP(Q96,MaKhuyenMai!$B$4:$H$5001,7,FALSE)*O96,0)))</f>
        <v>0</v>
      </c>
      <c r="Q96" s="20"/>
      <c r="R96" s="68"/>
      <c r="T96" s="16">
        <v>6</v>
      </c>
      <c r="U96" s="18" t="s">
        <v>185</v>
      </c>
      <c r="V96" s="18" t="s">
        <v>200</v>
      </c>
      <c r="W96" s="18">
        <v>1</v>
      </c>
      <c r="X96" s="19">
        <f>IF(ISBLANK(U96),0,IF(ISERROR(VLOOKUP(U96,Menu!$A$3:$L$5000,10,FALSE)),0,IF(V96="M",VLOOKUP(U96,Menu!$A$3:$L$57,10,FALSE)*W96,VLOOKUP(U96,Menu!$A$3:$L$57,12,FALSE)*W96)))</f>
        <v>12000</v>
      </c>
      <c r="Y96" s="19">
        <f>-IF(ISBLANK(Z96),0,IF(ISERROR(VLOOKUP(Z96,MaKhuyenMai!$B$4:$H$5001,7,FALSE)),0,IF(AND(VLOOKUP(Z96,MaKhuyenMai!$B$4:$K$5001,8,FALSE)&lt;=$F$24,VLOOKUP(Z96,MaKhuyenMai!$B$4:$L$18,3,FALSE)="x",VLOOKUP(Z96,MaKhuyenMai!$B$4:$L$18,11,FALSE)="x"),VLOOKUP(Z96,MaKhuyenMai!$B$4:$H$5001,7,FALSE)*X96,0)))</f>
        <v>-1200</v>
      </c>
      <c r="Z96" s="20" t="s">
        <v>18</v>
      </c>
      <c r="AA96" s="68"/>
      <c r="EG96" s="8"/>
      <c r="EJ96" s="2"/>
      <c r="EK96" s="3"/>
      <c r="EL96" s="3"/>
      <c r="EO96" s="16"/>
      <c r="EP96" s="16">
        <v>6</v>
      </c>
      <c r="EQ96" s="18"/>
      <c r="ER96" s="18"/>
      <c r="ES96" s="18"/>
      <c r="ET96" s="19">
        <f>IF(ISBLANK(EQ96),0,IF(ISERROR(VLOOKUP(EQ96,Menu!$A$3:$L$5000,10,FALSE)),0,IF(ER96="M",VLOOKUP(EQ96,Menu!$A$3:$L$57,10,FALSE)*ES96,VLOOKUP(EQ96,Menu!$A$3:$L$57,12,FALSE)*ES96)))</f>
        <v>0</v>
      </c>
      <c r="EU96" s="19">
        <f>-IF(ISBLANK(EV96),0,IF(ISERROR(VLOOKUP(EV96,MaKhuyenMai!$B$4:$H$5001,7,FALSE)),0,IF(AND(VLOOKUP(EV96,MaKhuyenMai!$B$4:$K$5001,8,FALSE)&lt;=$F$24,VLOOKUP(EV96,MaKhuyenMai!$B$4:$L$18,3,FALSE)="x",VLOOKUP(EV96,MaKhuyenMai!$B$4:$L$18,11,FALSE)="x"),VLOOKUP(EV96,MaKhuyenMai!$B$4:$H$5001,7,FALSE)*ET96,0)))</f>
        <v>0</v>
      </c>
      <c r="EV96" s="20"/>
      <c r="EW96" s="68"/>
      <c r="EX96" s="2"/>
      <c r="EY96" s="16">
        <v>6</v>
      </c>
      <c r="EZ96" s="18" t="s">
        <v>185</v>
      </c>
      <c r="FA96" s="18" t="s">
        <v>200</v>
      </c>
      <c r="FB96" s="18">
        <v>1</v>
      </c>
      <c r="FC96" s="19">
        <f>IF(ISBLANK(EZ96),0,IF(ISERROR(VLOOKUP(EZ96,Menu!$A$3:$L$5000,10,FALSE)),0,IF(FA96="M",VLOOKUP(EZ96,Menu!$A$3:$L$57,10,FALSE)*FB96,VLOOKUP(EZ96,Menu!$A$3:$L$57,12,FALSE)*FB96)))</f>
        <v>12000</v>
      </c>
      <c r="FD96" s="19">
        <f>-IF(ISBLANK(FE96),0,IF(ISERROR(VLOOKUP(FE96,MaKhuyenMai!$B$4:$H$5001,7,FALSE)),0,IF(AND(VLOOKUP(FE96,MaKhuyenMai!$B$4:$K$5001,8,FALSE)&lt;=$F$24,VLOOKUP(FE96,MaKhuyenMai!$B$4:$L$18,3,FALSE)="x",VLOOKUP(FE96,MaKhuyenMai!$B$4:$L$18,11,FALSE)="x"),VLOOKUP(FE96,MaKhuyenMai!$B$4:$H$5001,7,FALSE)*FC96,0)))</f>
        <v>-1200</v>
      </c>
      <c r="FE96" s="20" t="s">
        <v>18</v>
      </c>
      <c r="FF96" s="68"/>
      <c r="FG96" s="3"/>
      <c r="FJ96" s="1"/>
      <c r="FK96" s="1"/>
      <c r="FL96" s="2"/>
      <c r="FM96" s="2"/>
      <c r="FN96" s="3"/>
      <c r="FQ96" s="1"/>
      <c r="FR96" s="1"/>
      <c r="FS96" s="2"/>
      <c r="FT96" s="2"/>
      <c r="FU96" s="3"/>
      <c r="FX96" s="1"/>
      <c r="FY96" s="1"/>
      <c r="FZ96" s="2"/>
      <c r="GA96" s="2"/>
      <c r="GB96" s="3"/>
      <c r="GE96" s="1"/>
      <c r="GF96" s="1"/>
      <c r="GG96" s="2"/>
      <c r="GH96" s="2"/>
      <c r="GI96" s="3"/>
      <c r="GL96" s="1"/>
      <c r="GM96" s="1"/>
      <c r="GN96" s="2"/>
      <c r="GO96" s="2"/>
      <c r="GP96" s="3"/>
      <c r="GS96" s="1"/>
      <c r="GT96" s="1"/>
      <c r="GU96" s="2"/>
      <c r="GV96" s="2"/>
      <c r="GW96" s="3"/>
      <c r="GZ96" s="1"/>
      <c r="HA96" s="1"/>
      <c r="HB96" s="2"/>
      <c r="HC96" s="2"/>
      <c r="HD96" s="3"/>
      <c r="HG96" s="1"/>
      <c r="HH96" s="1"/>
      <c r="HI96" s="2"/>
      <c r="HJ96" s="2"/>
      <c r="HK96" s="3"/>
      <c r="HP96" s="2"/>
      <c r="HQ96" s="2"/>
      <c r="HR96" s="3"/>
      <c r="HW96" s="2"/>
      <c r="HX96" s="2"/>
      <c r="HY96" s="3"/>
      <c r="ID96" s="2"/>
      <c r="IE96" s="2"/>
      <c r="IF96" s="3"/>
      <c r="IK96" s="2"/>
      <c r="IL96" s="2"/>
      <c r="IM96" s="3"/>
      <c r="IR96" s="2"/>
      <c r="IS96" s="2"/>
      <c r="IT96" s="3"/>
    </row>
    <row r="97" spans="2:254">
      <c r="G97" s="3"/>
      <c r="J97" s="16"/>
      <c r="K97" s="17">
        <v>87</v>
      </c>
      <c r="L97" s="18"/>
      <c r="M97" s="18"/>
      <c r="N97" s="18"/>
      <c r="O97" s="19">
        <f>IF(ISBLANK(L97),0,IF(ISERROR(VLOOKUP(L97,Menu!$A$3:$L$5000,10,FALSE)),0,IF(M97="M",VLOOKUP(L97,Menu!$A$3:$L$57,10,FALSE)*N97,VLOOKUP(L97,Menu!$A$3:$L$57,12,FALSE)*N97)))</f>
        <v>0</v>
      </c>
      <c r="P97" s="19">
        <f>-IF(ISBLANK(Q97),0,IF(ISERROR(VLOOKUP(Q97,MaKhuyenMai!$B$4:$H$5001,7,FALSE)),0,IF(AND(VLOOKUP(Q97,MaKhuyenMai!$B$4:$K$5001,8,FALSE)&lt;=$F$24,VLOOKUP(Q97,MaKhuyenMai!$B$4:$L$18,3,FALSE)="x",VLOOKUP(Q97,MaKhuyenMai!$B$4:$L$18,11,FALSE)="x"),VLOOKUP(Q97,MaKhuyenMai!$B$4:$H$5001,7,FALSE)*O97,0)))</f>
        <v>0</v>
      </c>
      <c r="Q97" s="20"/>
      <c r="R97" s="68"/>
      <c r="T97" s="17">
        <v>7</v>
      </c>
      <c r="U97" s="18" t="s">
        <v>60</v>
      </c>
      <c r="V97" s="18" t="s">
        <v>200</v>
      </c>
      <c r="W97" s="18">
        <v>1</v>
      </c>
      <c r="X97" s="19">
        <f>IF(ISBLANK(U97),0,IF(ISERROR(VLOOKUP(U97,Menu!$A$3:$L$5000,10,FALSE)),0,IF(V97="M",VLOOKUP(U97,Menu!$A$3:$L$57,10,FALSE)*W97,VLOOKUP(U97,Menu!$A$3:$L$57,12,FALSE)*W97)))</f>
        <v>35000</v>
      </c>
      <c r="Y97" s="19">
        <f>-IF(ISBLANK(Z97),0,IF(ISERROR(VLOOKUP(Z97,MaKhuyenMai!$B$4:$H$5001,7,FALSE)),0,IF(AND(VLOOKUP(Z97,MaKhuyenMai!$B$4:$K$5001,8,FALSE)&lt;=$F$24,VLOOKUP(Z97,MaKhuyenMai!$B$4:$L$18,3,FALSE)="x",VLOOKUP(Z97,MaKhuyenMai!$B$4:$L$18,11,FALSE)="x"),VLOOKUP(Z97,MaKhuyenMai!$B$4:$H$5001,7,FALSE)*X97,0)))</f>
        <v>0</v>
      </c>
      <c r="Z97" s="20"/>
      <c r="AA97" s="68"/>
      <c r="EJ97" s="2"/>
      <c r="EK97" s="3"/>
      <c r="EL97" s="3"/>
      <c r="EO97" s="16"/>
      <c r="EP97" s="17">
        <v>7</v>
      </c>
      <c r="EQ97" s="18"/>
      <c r="ER97" s="18"/>
      <c r="ES97" s="18"/>
      <c r="ET97" s="19">
        <f>IF(ISBLANK(EQ97),0,IF(ISERROR(VLOOKUP(EQ97,Menu!$A$3:$L$5000,10,FALSE)),0,IF(ER97="M",VLOOKUP(EQ97,Menu!$A$3:$L$57,10,FALSE)*ES97,VLOOKUP(EQ97,Menu!$A$3:$L$57,12,FALSE)*ES97)))</f>
        <v>0</v>
      </c>
      <c r="EU97" s="19">
        <f>-IF(ISBLANK(EV97),0,IF(ISERROR(VLOOKUP(EV97,MaKhuyenMai!$B$4:$H$5001,7,FALSE)),0,IF(AND(VLOOKUP(EV97,MaKhuyenMai!$B$4:$K$5001,8,FALSE)&lt;=$F$24,VLOOKUP(EV97,MaKhuyenMai!$B$4:$L$18,3,FALSE)="x",VLOOKUP(EV97,MaKhuyenMai!$B$4:$L$18,11,FALSE)="x"),VLOOKUP(EV97,MaKhuyenMai!$B$4:$H$5001,7,FALSE)*ET97,0)))</f>
        <v>0</v>
      </c>
      <c r="EV97" s="20"/>
      <c r="EW97" s="68"/>
      <c r="EX97" s="2"/>
      <c r="EY97" s="17">
        <v>7</v>
      </c>
      <c r="EZ97" s="18" t="s">
        <v>60</v>
      </c>
      <c r="FA97" s="18" t="s">
        <v>200</v>
      </c>
      <c r="FB97" s="18">
        <v>1</v>
      </c>
      <c r="FC97" s="19">
        <f>IF(ISBLANK(EZ97),0,IF(ISERROR(VLOOKUP(EZ97,Menu!$A$3:$L$5000,10,FALSE)),0,IF(FA97="M",VLOOKUP(EZ97,Menu!$A$3:$L$57,10,FALSE)*FB97,VLOOKUP(EZ97,Menu!$A$3:$L$57,12,FALSE)*FB97)))</f>
        <v>35000</v>
      </c>
      <c r="FD97" s="19">
        <f>-IF(ISBLANK(FE97),0,IF(ISERROR(VLOOKUP(FE97,MaKhuyenMai!$B$4:$H$5001,7,FALSE)),0,IF(AND(VLOOKUP(FE97,MaKhuyenMai!$B$4:$K$5001,8,FALSE)&lt;=$F$24,VLOOKUP(FE97,MaKhuyenMai!$B$4:$L$18,3,FALSE)="x",VLOOKUP(FE97,MaKhuyenMai!$B$4:$L$18,11,FALSE)="x"),VLOOKUP(FE97,MaKhuyenMai!$B$4:$H$5001,7,FALSE)*FC97,0)))</f>
        <v>0</v>
      </c>
      <c r="FE97" s="20"/>
      <c r="FF97" s="68"/>
      <c r="FG97" s="3"/>
      <c r="FJ97" s="1"/>
      <c r="FK97" s="1"/>
      <c r="FL97" s="2"/>
      <c r="FM97" s="2"/>
      <c r="FN97" s="3"/>
      <c r="FQ97" s="1"/>
      <c r="FR97" s="1"/>
      <c r="FS97" s="2"/>
      <c r="FT97" s="2"/>
      <c r="FU97" s="3"/>
      <c r="FX97" s="1"/>
      <c r="FY97" s="1"/>
      <c r="FZ97" s="2"/>
      <c r="GA97" s="2"/>
      <c r="GB97" s="3"/>
      <c r="GE97" s="1"/>
      <c r="GF97" s="1"/>
      <c r="GG97" s="2"/>
      <c r="GH97" s="2"/>
      <c r="GI97" s="3"/>
      <c r="GL97" s="1"/>
      <c r="GM97" s="1"/>
      <c r="GN97" s="2"/>
      <c r="GO97" s="2"/>
      <c r="GP97" s="3"/>
      <c r="GS97" s="1"/>
      <c r="GT97" s="1"/>
      <c r="GU97" s="2"/>
      <c r="GV97" s="2"/>
      <c r="GW97" s="3"/>
      <c r="GZ97" s="1"/>
      <c r="HA97" s="1"/>
      <c r="HB97" s="2"/>
      <c r="HC97" s="2"/>
      <c r="HD97" s="3"/>
      <c r="HG97" s="1"/>
      <c r="HH97" s="1"/>
      <c r="HI97" s="2"/>
      <c r="HJ97" s="2"/>
      <c r="HK97" s="3"/>
      <c r="HP97" s="2"/>
      <c r="HQ97" s="2"/>
      <c r="HR97" s="3"/>
      <c r="HW97" s="2"/>
      <c r="HX97" s="2"/>
      <c r="HY97" s="3"/>
      <c r="ID97" s="2"/>
      <c r="IE97" s="2"/>
      <c r="IF97" s="3"/>
      <c r="IK97" s="2"/>
      <c r="IL97" s="2"/>
      <c r="IM97" s="3"/>
      <c r="IR97" s="2"/>
      <c r="IS97" s="2"/>
      <c r="IT97" s="3"/>
    </row>
    <row r="98" spans="2:254">
      <c r="B98" s="8"/>
      <c r="G98" s="3"/>
      <c r="J98" s="16"/>
      <c r="K98" s="17">
        <v>88</v>
      </c>
      <c r="L98" s="18"/>
      <c r="M98" s="18"/>
      <c r="N98" s="18"/>
      <c r="O98" s="19">
        <f>IF(ISBLANK(L98),0,IF(ISERROR(VLOOKUP(L98,Menu!$A$3:$L$5000,10,FALSE)),0,IF(M98="M",VLOOKUP(L98,Menu!$A$3:$L$57,10,FALSE)*N98,VLOOKUP(L98,Menu!$A$3:$L$57,12,FALSE)*N98)))</f>
        <v>0</v>
      </c>
      <c r="P98" s="19">
        <f>-IF(ISBLANK(Q98),0,IF(ISERROR(VLOOKUP(Q98,MaKhuyenMai!$B$4:$H$5001,7,FALSE)),0,IF(AND(VLOOKUP(Q98,MaKhuyenMai!$B$4:$K$5001,8,FALSE)&lt;=$F$24,VLOOKUP(Q98,MaKhuyenMai!$B$4:$L$18,3,FALSE)="x",VLOOKUP(Q98,MaKhuyenMai!$B$4:$L$18,11,FALSE)="x"),VLOOKUP(Q98,MaKhuyenMai!$B$4:$H$5001,7,FALSE)*O98,0)))</f>
        <v>0</v>
      </c>
      <c r="Q98" s="20"/>
      <c r="R98" s="68"/>
      <c r="T98" s="16">
        <v>8</v>
      </c>
      <c r="U98" s="18"/>
      <c r="V98" s="18"/>
      <c r="W98" s="18"/>
      <c r="X98" s="19">
        <f>IF(ISBLANK(U98),0,IF(ISERROR(VLOOKUP(U98,Menu!$A$3:$L$5000,10,FALSE)),0,IF(V98="M",VLOOKUP(U98,Menu!$A$3:$L$57,10,FALSE)*W98,VLOOKUP(U98,Menu!$A$3:$L$57,12,FALSE)*W98)))</f>
        <v>0</v>
      </c>
      <c r="Y98" s="19">
        <f>-IF(ISBLANK(Z98),0,IF(ISERROR(VLOOKUP(Z98,MaKhuyenMai!$B$4:$H$5001,7,FALSE)),0,IF(AND(VLOOKUP(Z98,MaKhuyenMai!$B$4:$K$5001,8,FALSE)&lt;=$F$24,VLOOKUP(Z98,MaKhuyenMai!$B$4:$L$18,3,FALSE)="x",VLOOKUP(Z98,MaKhuyenMai!$B$4:$L$18,11,FALSE)="x"),VLOOKUP(Z98,MaKhuyenMai!$B$4:$H$5001,7,FALSE)*X98,0)))</f>
        <v>0</v>
      </c>
      <c r="Z98" s="20"/>
      <c r="AA98" s="68"/>
      <c r="EG98" s="8"/>
      <c r="EJ98" s="2"/>
      <c r="EK98" s="3"/>
      <c r="EL98" s="3"/>
      <c r="EO98" s="16"/>
      <c r="EP98" s="16">
        <v>8</v>
      </c>
      <c r="EQ98" s="18"/>
      <c r="ER98" s="18"/>
      <c r="ES98" s="18"/>
      <c r="ET98" s="19">
        <f>IF(ISBLANK(EQ98),0,IF(ISERROR(VLOOKUP(EQ98,Menu!$A$3:$L$5000,10,FALSE)),0,IF(ER98="M",VLOOKUP(EQ98,Menu!$A$3:$L$57,10,FALSE)*ES98,VLOOKUP(EQ98,Menu!$A$3:$L$57,12,FALSE)*ES98)))</f>
        <v>0</v>
      </c>
      <c r="EU98" s="19">
        <f>-IF(ISBLANK(EV98),0,IF(ISERROR(VLOOKUP(EV98,MaKhuyenMai!$B$4:$H$5001,7,FALSE)),0,IF(AND(VLOOKUP(EV98,MaKhuyenMai!$B$4:$K$5001,8,FALSE)&lt;=$F$24,VLOOKUP(EV98,MaKhuyenMai!$B$4:$L$18,3,FALSE)="x",VLOOKUP(EV98,MaKhuyenMai!$B$4:$L$18,11,FALSE)="x"),VLOOKUP(EV98,MaKhuyenMai!$B$4:$H$5001,7,FALSE)*ET98,0)))</f>
        <v>0</v>
      </c>
      <c r="EV98" s="20"/>
      <c r="EW98" s="68"/>
      <c r="EX98" s="2"/>
      <c r="EY98" s="16">
        <v>8</v>
      </c>
      <c r="EZ98" s="18"/>
      <c r="FA98" s="18"/>
      <c r="FB98" s="18"/>
      <c r="FC98" s="19">
        <f>IF(ISBLANK(EZ98),0,IF(ISERROR(VLOOKUP(EZ98,Menu!$A$3:$L$5000,10,FALSE)),0,IF(FA98="M",VLOOKUP(EZ98,Menu!$A$3:$L$57,10,FALSE)*FB98,VLOOKUP(EZ98,Menu!$A$3:$L$57,12,FALSE)*FB98)))</f>
        <v>0</v>
      </c>
      <c r="FD98" s="19">
        <f>-IF(ISBLANK(FE98),0,IF(ISERROR(VLOOKUP(FE98,MaKhuyenMai!$B$4:$H$5001,7,FALSE)),0,IF(AND(VLOOKUP(FE98,MaKhuyenMai!$B$4:$K$5001,8,FALSE)&lt;=$F$24,VLOOKUP(FE98,MaKhuyenMai!$B$4:$L$18,3,FALSE)="x",VLOOKUP(FE98,MaKhuyenMai!$B$4:$L$18,11,FALSE)="x"),VLOOKUP(FE98,MaKhuyenMai!$B$4:$H$5001,7,FALSE)*FC98,0)))</f>
        <v>0</v>
      </c>
      <c r="FE98" s="20"/>
      <c r="FF98" s="68"/>
      <c r="FG98" s="3"/>
      <c r="FJ98" s="1"/>
      <c r="FK98" s="1"/>
      <c r="FL98" s="2"/>
      <c r="FM98" s="2"/>
      <c r="FN98" s="3"/>
      <c r="FQ98" s="1"/>
      <c r="FR98" s="1"/>
      <c r="FS98" s="2"/>
      <c r="FT98" s="2"/>
      <c r="FU98" s="3"/>
      <c r="FX98" s="1"/>
      <c r="FY98" s="1"/>
      <c r="FZ98" s="2"/>
      <c r="GA98" s="2"/>
      <c r="GB98" s="3"/>
      <c r="GE98" s="1"/>
      <c r="GF98" s="1"/>
      <c r="GG98" s="2"/>
      <c r="GH98" s="2"/>
      <c r="GI98" s="3"/>
      <c r="GL98" s="1"/>
      <c r="GM98" s="1"/>
      <c r="GN98" s="2"/>
      <c r="GO98" s="2"/>
      <c r="GP98" s="3"/>
      <c r="GS98" s="1"/>
      <c r="GT98" s="1"/>
      <c r="GU98" s="2"/>
      <c r="GV98" s="2"/>
      <c r="GW98" s="3"/>
      <c r="GZ98" s="1"/>
      <c r="HA98" s="1"/>
      <c r="HB98" s="2"/>
      <c r="HC98" s="2"/>
      <c r="HD98" s="3"/>
      <c r="HG98" s="1"/>
      <c r="HH98" s="1"/>
      <c r="HI98" s="2"/>
      <c r="HJ98" s="2"/>
      <c r="HK98" s="3"/>
      <c r="HP98" s="2"/>
      <c r="HQ98" s="2"/>
      <c r="HR98" s="3"/>
      <c r="HW98" s="2"/>
      <c r="HX98" s="2"/>
      <c r="HY98" s="3"/>
      <c r="ID98" s="2"/>
      <c r="IE98" s="2"/>
      <c r="IF98" s="3"/>
      <c r="IK98" s="2"/>
      <c r="IL98" s="2"/>
      <c r="IM98" s="3"/>
      <c r="IR98" s="2"/>
      <c r="IS98" s="2"/>
      <c r="IT98" s="3"/>
    </row>
    <row r="99" spans="2:254">
      <c r="G99" s="3"/>
      <c r="J99" s="16"/>
      <c r="K99" s="17">
        <v>89</v>
      </c>
      <c r="L99" s="18"/>
      <c r="M99" s="18"/>
      <c r="N99" s="18"/>
      <c r="O99" s="19">
        <f>IF(ISBLANK(L99),0,IF(ISERROR(VLOOKUP(L99,Menu!$A$3:$L$5000,10,FALSE)),0,IF(M99="M",VLOOKUP(L99,Menu!$A$3:$L$57,10,FALSE)*N99,VLOOKUP(L99,Menu!$A$3:$L$57,12,FALSE)*N99)))</f>
        <v>0</v>
      </c>
      <c r="P99" s="19">
        <f>-IF(ISBLANK(Q99),0,IF(ISERROR(VLOOKUP(Q99,MaKhuyenMai!$B$4:$H$5001,7,FALSE)),0,IF(AND(VLOOKUP(Q99,MaKhuyenMai!$B$4:$K$5001,8,FALSE)&lt;=$F$24,VLOOKUP(Q99,MaKhuyenMai!$B$4:$L$18,3,FALSE)="x",VLOOKUP(Q99,MaKhuyenMai!$B$4:$L$18,11,FALSE)="x"),VLOOKUP(Q99,MaKhuyenMai!$B$4:$H$5001,7,FALSE)*O99,0)))</f>
        <v>0</v>
      </c>
      <c r="Q99" s="20"/>
      <c r="R99" s="68"/>
      <c r="T99" s="17">
        <v>9</v>
      </c>
      <c r="U99" s="18"/>
      <c r="V99" s="18"/>
      <c r="W99" s="18"/>
      <c r="X99" s="19">
        <f>IF(ISBLANK(U99),0,IF(ISERROR(VLOOKUP(U99,Menu!$A$3:$L$5000,10,FALSE)),0,IF(V99="M",VLOOKUP(U99,Menu!$A$3:$L$57,10,FALSE)*W99,VLOOKUP(U99,Menu!$A$3:$L$57,12,FALSE)*W99)))</f>
        <v>0</v>
      </c>
      <c r="Y99" s="19">
        <f>-IF(ISBLANK(Z99),0,IF(ISERROR(VLOOKUP(Z99,MaKhuyenMai!$B$4:$H$5001,7,FALSE)),0,IF(AND(VLOOKUP(Z99,MaKhuyenMai!$B$4:$K$5001,8,FALSE)&lt;=$F$24,VLOOKUP(Z99,MaKhuyenMai!$B$4:$L$18,3,FALSE)="x",VLOOKUP(Z99,MaKhuyenMai!$B$4:$L$18,11,FALSE)="x"),VLOOKUP(Z99,MaKhuyenMai!$B$4:$H$5001,7,FALSE)*X99,0)))</f>
        <v>0</v>
      </c>
      <c r="Z99" s="20"/>
      <c r="AA99" s="68"/>
      <c r="EJ99" s="2"/>
      <c r="EK99" s="3"/>
      <c r="EL99" s="3"/>
      <c r="EO99" s="16"/>
      <c r="EP99" s="17">
        <v>9</v>
      </c>
      <c r="EQ99" s="18"/>
      <c r="ER99" s="18"/>
      <c r="ES99" s="18"/>
      <c r="ET99" s="19">
        <f>IF(ISBLANK(EQ99),0,IF(ISERROR(VLOOKUP(EQ99,Menu!$A$3:$L$5000,10,FALSE)),0,IF(ER99="M",VLOOKUP(EQ99,Menu!$A$3:$L$57,10,FALSE)*ES99,VLOOKUP(EQ99,Menu!$A$3:$L$57,12,FALSE)*ES99)))</f>
        <v>0</v>
      </c>
      <c r="EU99" s="19">
        <f>-IF(ISBLANK(EV99),0,IF(ISERROR(VLOOKUP(EV99,MaKhuyenMai!$B$4:$H$5001,7,FALSE)),0,IF(AND(VLOOKUP(EV99,MaKhuyenMai!$B$4:$K$5001,8,FALSE)&lt;=$F$24,VLOOKUP(EV99,MaKhuyenMai!$B$4:$L$18,3,FALSE)="x",VLOOKUP(EV99,MaKhuyenMai!$B$4:$L$18,11,FALSE)="x"),VLOOKUP(EV99,MaKhuyenMai!$B$4:$H$5001,7,FALSE)*ET99,0)))</f>
        <v>0</v>
      </c>
      <c r="EV99" s="20"/>
      <c r="EW99" s="68"/>
      <c r="EX99" s="2"/>
      <c r="EY99" s="17">
        <v>9</v>
      </c>
      <c r="EZ99" s="18"/>
      <c r="FA99" s="18"/>
      <c r="FB99" s="18"/>
      <c r="FC99" s="19">
        <f>IF(ISBLANK(EZ99),0,IF(ISERROR(VLOOKUP(EZ99,Menu!$A$3:$L$5000,10,FALSE)),0,IF(FA99="M",VLOOKUP(EZ99,Menu!$A$3:$L$57,10,FALSE)*FB99,VLOOKUP(EZ99,Menu!$A$3:$L$57,12,FALSE)*FB99)))</f>
        <v>0</v>
      </c>
      <c r="FD99" s="19">
        <f>-IF(ISBLANK(FE99),0,IF(ISERROR(VLOOKUP(FE99,MaKhuyenMai!$B$4:$H$5001,7,FALSE)),0,IF(AND(VLOOKUP(FE99,MaKhuyenMai!$B$4:$K$5001,8,FALSE)&lt;=$F$24,VLOOKUP(FE99,MaKhuyenMai!$B$4:$L$18,3,FALSE)="x",VLOOKUP(FE99,MaKhuyenMai!$B$4:$L$18,11,FALSE)="x"),VLOOKUP(FE99,MaKhuyenMai!$B$4:$H$5001,7,FALSE)*FC99,0)))</f>
        <v>0</v>
      </c>
      <c r="FE99" s="20"/>
      <c r="FF99" s="68"/>
      <c r="FG99" s="3"/>
      <c r="FJ99" s="1"/>
      <c r="FK99" s="1"/>
      <c r="FL99" s="2"/>
      <c r="FM99" s="2"/>
      <c r="FN99" s="3"/>
      <c r="FQ99" s="1"/>
      <c r="FR99" s="1"/>
      <c r="FS99" s="2"/>
      <c r="FT99" s="2"/>
      <c r="FU99" s="3"/>
      <c r="FX99" s="1"/>
      <c r="FY99" s="1"/>
      <c r="FZ99" s="2"/>
      <c r="GA99" s="2"/>
      <c r="GB99" s="3"/>
      <c r="GE99" s="1"/>
      <c r="GF99" s="1"/>
      <c r="GG99" s="2"/>
      <c r="GH99" s="2"/>
      <c r="GI99" s="3"/>
      <c r="GL99" s="1"/>
      <c r="GM99" s="1"/>
      <c r="GN99" s="2"/>
      <c r="GO99" s="2"/>
      <c r="GP99" s="3"/>
      <c r="GS99" s="1"/>
      <c r="GT99" s="1"/>
      <c r="GU99" s="2"/>
      <c r="GV99" s="2"/>
      <c r="GW99" s="3"/>
      <c r="GZ99" s="1"/>
      <c r="HA99" s="1"/>
      <c r="HB99" s="2"/>
      <c r="HC99" s="2"/>
      <c r="HD99" s="3"/>
      <c r="HG99" s="1"/>
      <c r="HH99" s="1"/>
      <c r="HI99" s="2"/>
      <c r="HJ99" s="2"/>
      <c r="HK99" s="3"/>
      <c r="HP99" s="2"/>
      <c r="HQ99" s="2"/>
      <c r="HR99" s="3"/>
      <c r="HW99" s="2"/>
      <c r="HX99" s="2"/>
      <c r="HY99" s="3"/>
      <c r="ID99" s="2"/>
      <c r="IE99" s="2"/>
      <c r="IF99" s="3"/>
      <c r="IK99" s="2"/>
      <c r="IL99" s="2"/>
      <c r="IM99" s="3"/>
      <c r="IR99" s="2"/>
      <c r="IS99" s="2"/>
      <c r="IT99" s="3"/>
    </row>
    <row r="100" spans="2:254">
      <c r="B100" s="8"/>
      <c r="G100" s="3"/>
      <c r="J100" s="16"/>
      <c r="K100" s="17">
        <v>90</v>
      </c>
      <c r="L100" s="18"/>
      <c r="M100" s="18"/>
      <c r="N100" s="18"/>
      <c r="O100" s="19">
        <f>IF(ISBLANK(L100),0,IF(ISERROR(VLOOKUP(L100,Menu!$A$3:$L$5000,10,FALSE)),0,IF(M100="M",VLOOKUP(L100,Menu!$A$3:$L$57,10,FALSE)*N100,VLOOKUP(L100,Menu!$A$3:$L$57,12,FALSE)*N100)))</f>
        <v>0</v>
      </c>
      <c r="P100" s="19">
        <f>-IF(ISBLANK(Q100),0,IF(ISERROR(VLOOKUP(Q100,MaKhuyenMai!$B$4:$H$5001,7,FALSE)),0,IF(AND(VLOOKUP(Q100,MaKhuyenMai!$B$4:$K$5001,8,FALSE)&lt;=$F$24,VLOOKUP(Q100,MaKhuyenMai!$B$4:$L$18,3,FALSE)="x",VLOOKUP(Q100,MaKhuyenMai!$B$4:$L$18,11,FALSE)="x"),VLOOKUP(Q100,MaKhuyenMai!$B$4:$H$5001,7,FALSE)*O100,0)))</f>
        <v>0</v>
      </c>
      <c r="Q100" s="20"/>
      <c r="R100" s="68"/>
      <c r="T100" s="16">
        <v>10</v>
      </c>
      <c r="U100" s="18"/>
      <c r="V100" s="18"/>
      <c r="W100" s="18"/>
      <c r="X100" s="19">
        <f>IF(ISBLANK(U100),0,IF(ISERROR(VLOOKUP(U100,Menu!$A$3:$L$5000,10,FALSE)),0,IF(V100="M",VLOOKUP(U100,Menu!$A$3:$L$57,10,FALSE)*W100,VLOOKUP(U100,Menu!$A$3:$L$57,12,FALSE)*W100)))</f>
        <v>0</v>
      </c>
      <c r="Y100" s="19">
        <f>-IF(ISBLANK(Z100),0,IF(ISERROR(VLOOKUP(Z100,MaKhuyenMai!$B$4:$H$5001,7,FALSE)),0,IF(AND(VLOOKUP(Z100,MaKhuyenMai!$B$4:$K$5001,8,FALSE)&lt;=$F$24,VLOOKUP(Z100,MaKhuyenMai!$B$4:$L$18,3,FALSE)="x",VLOOKUP(Z100,MaKhuyenMai!$B$4:$L$18,11,FALSE)="x"),VLOOKUP(Z100,MaKhuyenMai!$B$4:$H$5001,7,FALSE)*X100,0)))</f>
        <v>0</v>
      </c>
      <c r="Z100" s="20"/>
      <c r="AA100" s="68"/>
      <c r="EG100" s="8"/>
      <c r="EJ100" s="2"/>
      <c r="EK100" s="3"/>
      <c r="EL100" s="3"/>
      <c r="EO100" s="16"/>
      <c r="EP100" s="16">
        <v>10</v>
      </c>
      <c r="EQ100" s="18"/>
      <c r="ER100" s="18"/>
      <c r="ES100" s="18"/>
      <c r="ET100" s="19">
        <f>IF(ISBLANK(EQ100),0,IF(ISERROR(VLOOKUP(EQ100,Menu!$A$3:$L$5000,10,FALSE)),0,IF(ER100="M",VLOOKUP(EQ100,Menu!$A$3:$L$57,10,FALSE)*ES100,VLOOKUP(EQ100,Menu!$A$3:$L$57,12,FALSE)*ES100)))</f>
        <v>0</v>
      </c>
      <c r="EU100" s="19">
        <f>-IF(ISBLANK(EV100),0,IF(ISERROR(VLOOKUP(EV100,MaKhuyenMai!$B$4:$H$5001,7,FALSE)),0,IF(AND(VLOOKUP(EV100,MaKhuyenMai!$B$4:$K$5001,8,FALSE)&lt;=$F$24,VLOOKUP(EV100,MaKhuyenMai!$B$4:$L$18,3,FALSE)="x",VLOOKUP(EV100,MaKhuyenMai!$B$4:$L$18,11,FALSE)="x"),VLOOKUP(EV100,MaKhuyenMai!$B$4:$H$5001,7,FALSE)*ET100,0)))</f>
        <v>0</v>
      </c>
      <c r="EV100" s="20"/>
      <c r="EW100" s="68"/>
      <c r="EX100" s="2"/>
      <c r="EY100" s="16">
        <v>10</v>
      </c>
      <c r="EZ100" s="18"/>
      <c r="FA100" s="18"/>
      <c r="FB100" s="18"/>
      <c r="FC100" s="19">
        <f>IF(ISBLANK(EZ100),0,IF(ISERROR(VLOOKUP(EZ100,Menu!$A$3:$L$5000,10,FALSE)),0,IF(FA100="M",VLOOKUP(EZ100,Menu!$A$3:$L$57,10,FALSE)*FB100,VLOOKUP(EZ100,Menu!$A$3:$L$57,12,FALSE)*FB100)))</f>
        <v>0</v>
      </c>
      <c r="FD100" s="19">
        <f>-IF(ISBLANK(FE100),0,IF(ISERROR(VLOOKUP(FE100,MaKhuyenMai!$B$4:$H$5001,7,FALSE)),0,IF(AND(VLOOKUP(FE100,MaKhuyenMai!$B$4:$K$5001,8,FALSE)&lt;=$F$24,VLOOKUP(FE100,MaKhuyenMai!$B$4:$L$18,3,FALSE)="x",VLOOKUP(FE100,MaKhuyenMai!$B$4:$L$18,11,FALSE)="x"),VLOOKUP(FE100,MaKhuyenMai!$B$4:$H$5001,7,FALSE)*FC100,0)))</f>
        <v>0</v>
      </c>
      <c r="FE100" s="20"/>
      <c r="FF100" s="68"/>
      <c r="FG100" s="3"/>
      <c r="FJ100" s="1"/>
      <c r="FK100" s="1"/>
      <c r="FL100" s="2"/>
      <c r="FM100" s="2"/>
      <c r="FN100" s="3"/>
      <c r="FQ100" s="1"/>
      <c r="FR100" s="1"/>
      <c r="FS100" s="2"/>
      <c r="FT100" s="2"/>
      <c r="FU100" s="3"/>
      <c r="FX100" s="1"/>
      <c r="FY100" s="1"/>
      <c r="FZ100" s="2"/>
      <c r="GA100" s="2"/>
      <c r="GB100" s="3"/>
      <c r="GE100" s="1"/>
      <c r="GF100" s="1"/>
      <c r="GG100" s="2"/>
      <c r="GH100" s="2"/>
      <c r="GI100" s="3"/>
      <c r="GL100" s="1"/>
      <c r="GM100" s="1"/>
      <c r="GN100" s="2"/>
      <c r="GO100" s="2"/>
      <c r="GP100" s="3"/>
      <c r="GS100" s="1"/>
      <c r="GT100" s="1"/>
      <c r="GU100" s="2"/>
      <c r="GV100" s="2"/>
      <c r="GW100" s="3"/>
      <c r="GZ100" s="1"/>
      <c r="HA100" s="1"/>
      <c r="HB100" s="2"/>
      <c r="HC100" s="2"/>
      <c r="HD100" s="3"/>
      <c r="HG100" s="1"/>
      <c r="HH100" s="1"/>
      <c r="HI100" s="2"/>
      <c r="HJ100" s="2"/>
      <c r="HK100" s="3"/>
      <c r="HP100" s="2"/>
      <c r="HQ100" s="2"/>
      <c r="HR100" s="3"/>
      <c r="HW100" s="2"/>
      <c r="HX100" s="2"/>
      <c r="HY100" s="3"/>
      <c r="ID100" s="2"/>
      <c r="IE100" s="2"/>
      <c r="IF100" s="3"/>
      <c r="IK100" s="2"/>
      <c r="IL100" s="2"/>
      <c r="IM100" s="3"/>
      <c r="IR100" s="2"/>
      <c r="IS100" s="2"/>
      <c r="IT100" s="3"/>
    </row>
    <row r="101" spans="2:254">
      <c r="G101" s="3"/>
      <c r="J101" s="16"/>
      <c r="K101" s="17">
        <v>91</v>
      </c>
      <c r="L101" s="18"/>
      <c r="M101" s="18"/>
      <c r="N101" s="18"/>
      <c r="O101" s="19">
        <f>IF(ISBLANK(L101),0,IF(ISERROR(VLOOKUP(L101,Menu!$A$3:$L$5000,10,FALSE)),0,IF(M101="M",VLOOKUP(L101,Menu!$A$3:$L$57,10,FALSE)*N101,VLOOKUP(L101,Menu!$A$3:$L$57,12,FALSE)*N101)))</f>
        <v>0</v>
      </c>
      <c r="P101" s="19">
        <f>-IF(ISBLANK(Q101),0,IF(ISERROR(VLOOKUP(Q101,MaKhuyenMai!$B$4:$H$5001,7,FALSE)),0,IF(AND(VLOOKUP(Q101,MaKhuyenMai!$B$4:$K$5001,8,FALSE)&lt;=$F$24,VLOOKUP(Q101,MaKhuyenMai!$B$4:$L$18,3,FALSE)="x",VLOOKUP(Q101,MaKhuyenMai!$B$4:$L$18,11,FALSE)="x"),VLOOKUP(Q101,MaKhuyenMai!$B$4:$H$5001,7,FALSE)*O101,0)))</f>
        <v>0</v>
      </c>
      <c r="Q101" s="20"/>
      <c r="R101" s="68"/>
      <c r="T101" s="17">
        <v>11</v>
      </c>
      <c r="U101" s="18"/>
      <c r="V101" s="18"/>
      <c r="W101" s="18"/>
      <c r="X101" s="19">
        <f>IF(ISBLANK(U101),0,IF(ISERROR(VLOOKUP(U101,Menu!$A$3:$L$5000,10,FALSE)),0,IF(V101="M",VLOOKUP(U101,Menu!$A$3:$L$57,10,FALSE)*W101,VLOOKUP(U101,Menu!$A$3:$L$57,12,FALSE)*W101)))</f>
        <v>0</v>
      </c>
      <c r="Y101" s="19">
        <f>-IF(ISBLANK(Z101),0,IF(ISERROR(VLOOKUP(Z101,MaKhuyenMai!$B$4:$H$5001,7,FALSE)),0,IF(AND(VLOOKUP(Z101,MaKhuyenMai!$B$4:$K$5001,8,FALSE)&lt;=$F$24,VLOOKUP(Z101,MaKhuyenMai!$B$4:$L$18,3,FALSE)="x",VLOOKUP(Z101,MaKhuyenMai!$B$4:$L$18,11,FALSE)="x"),VLOOKUP(Z101,MaKhuyenMai!$B$4:$H$5001,7,FALSE)*X101,0)))</f>
        <v>0</v>
      </c>
      <c r="Z101" s="20"/>
      <c r="AA101" s="68"/>
      <c r="EJ101" s="2"/>
      <c r="EK101" s="3"/>
      <c r="EL101" s="3"/>
      <c r="EO101" s="16"/>
      <c r="EP101" s="17">
        <v>11</v>
      </c>
      <c r="EQ101" s="18"/>
      <c r="ER101" s="18"/>
      <c r="ES101" s="18"/>
      <c r="ET101" s="19">
        <f>IF(ISBLANK(EQ101),0,IF(ISERROR(VLOOKUP(EQ101,Menu!$A$3:$L$5000,10,FALSE)),0,IF(ER101="M",VLOOKUP(EQ101,Menu!$A$3:$L$57,10,FALSE)*ES101,VLOOKUP(EQ101,Menu!$A$3:$L$57,12,FALSE)*ES101)))</f>
        <v>0</v>
      </c>
      <c r="EU101" s="19">
        <f>-IF(ISBLANK(EV101),0,IF(ISERROR(VLOOKUP(EV101,MaKhuyenMai!$B$4:$H$5001,7,FALSE)),0,IF(AND(VLOOKUP(EV101,MaKhuyenMai!$B$4:$K$5001,8,FALSE)&lt;=$F$24,VLOOKUP(EV101,MaKhuyenMai!$B$4:$L$18,3,FALSE)="x",VLOOKUP(EV101,MaKhuyenMai!$B$4:$L$18,11,FALSE)="x"),VLOOKUP(EV101,MaKhuyenMai!$B$4:$H$5001,7,FALSE)*ET101,0)))</f>
        <v>0</v>
      </c>
      <c r="EV101" s="20"/>
      <c r="EW101" s="68"/>
      <c r="EX101" s="2"/>
      <c r="EY101" s="17">
        <v>11</v>
      </c>
      <c r="EZ101" s="18"/>
      <c r="FA101" s="18"/>
      <c r="FB101" s="18"/>
      <c r="FC101" s="19">
        <f>IF(ISBLANK(EZ101),0,IF(ISERROR(VLOOKUP(EZ101,Menu!$A$3:$L$5000,10,FALSE)),0,IF(FA101="M",VLOOKUP(EZ101,Menu!$A$3:$L$57,10,FALSE)*FB101,VLOOKUP(EZ101,Menu!$A$3:$L$57,12,FALSE)*FB101)))</f>
        <v>0</v>
      </c>
      <c r="FD101" s="19">
        <f>-IF(ISBLANK(FE101),0,IF(ISERROR(VLOOKUP(FE101,MaKhuyenMai!$B$4:$H$5001,7,FALSE)),0,IF(AND(VLOOKUP(FE101,MaKhuyenMai!$B$4:$K$5001,8,FALSE)&lt;=$F$24,VLOOKUP(FE101,MaKhuyenMai!$B$4:$L$18,3,FALSE)="x",VLOOKUP(FE101,MaKhuyenMai!$B$4:$L$18,11,FALSE)="x"),VLOOKUP(FE101,MaKhuyenMai!$B$4:$H$5001,7,FALSE)*FC101,0)))</f>
        <v>0</v>
      </c>
      <c r="FE101" s="20"/>
      <c r="FF101" s="68"/>
      <c r="FG101" s="3"/>
      <c r="FJ101" s="1"/>
      <c r="FK101" s="1"/>
      <c r="FL101" s="2"/>
      <c r="FM101" s="2"/>
      <c r="FN101" s="3"/>
      <c r="FQ101" s="1"/>
      <c r="FR101" s="1"/>
      <c r="FS101" s="2"/>
      <c r="FT101" s="2"/>
      <c r="FU101" s="3"/>
      <c r="FX101" s="1"/>
      <c r="FY101" s="1"/>
      <c r="FZ101" s="2"/>
      <c r="GA101" s="2"/>
      <c r="GB101" s="3"/>
      <c r="GE101" s="1"/>
      <c r="GF101" s="1"/>
      <c r="GG101" s="2"/>
      <c r="GH101" s="2"/>
      <c r="GI101" s="3"/>
      <c r="GL101" s="1"/>
      <c r="GM101" s="1"/>
      <c r="GN101" s="2"/>
      <c r="GO101" s="2"/>
      <c r="GP101" s="3"/>
      <c r="GS101" s="1"/>
      <c r="GT101" s="1"/>
      <c r="GU101" s="2"/>
      <c r="GV101" s="2"/>
      <c r="GW101" s="3"/>
      <c r="GZ101" s="1"/>
      <c r="HA101" s="1"/>
      <c r="HB101" s="2"/>
      <c r="HC101" s="2"/>
      <c r="HD101" s="3"/>
      <c r="HG101" s="1"/>
      <c r="HH101" s="1"/>
      <c r="HI101" s="2"/>
      <c r="HJ101" s="2"/>
      <c r="HK101" s="3"/>
      <c r="HP101" s="2"/>
      <c r="HQ101" s="2"/>
      <c r="HR101" s="3"/>
      <c r="HW101" s="2"/>
      <c r="HX101" s="2"/>
      <c r="HY101" s="3"/>
      <c r="ID101" s="2"/>
      <c r="IE101" s="2"/>
      <c r="IF101" s="3"/>
      <c r="IK101" s="2"/>
      <c r="IL101" s="2"/>
      <c r="IM101" s="3"/>
      <c r="IR101" s="2"/>
      <c r="IS101" s="2"/>
      <c r="IT101" s="3"/>
    </row>
    <row r="102" spans="2:254">
      <c r="B102" s="8"/>
      <c r="G102" s="3"/>
      <c r="J102" s="16"/>
      <c r="K102" s="17">
        <v>92</v>
      </c>
      <c r="L102" s="18"/>
      <c r="M102" s="18"/>
      <c r="N102" s="18"/>
      <c r="O102" s="19">
        <f>IF(ISBLANK(L102),0,IF(ISERROR(VLOOKUP(L102,Menu!$A$3:$L$5000,10,FALSE)),0,IF(M102="M",VLOOKUP(L102,Menu!$A$3:$L$57,10,FALSE)*N102,VLOOKUP(L102,Menu!$A$3:$L$57,12,FALSE)*N102)))</f>
        <v>0</v>
      </c>
      <c r="P102" s="19">
        <f>-IF(ISBLANK(Q102),0,IF(ISERROR(VLOOKUP(Q102,MaKhuyenMai!$B$4:$H$5001,7,FALSE)),0,IF(AND(VLOOKUP(Q102,MaKhuyenMai!$B$4:$K$5001,8,FALSE)&lt;=$F$24,VLOOKUP(Q102,MaKhuyenMai!$B$4:$L$18,3,FALSE)="x",VLOOKUP(Q102,MaKhuyenMai!$B$4:$L$18,11,FALSE)="x"),VLOOKUP(Q102,MaKhuyenMai!$B$4:$H$5001,7,FALSE)*O102,0)))</f>
        <v>0</v>
      </c>
      <c r="Q102" s="20"/>
      <c r="R102" s="68"/>
      <c r="T102" s="16">
        <v>12</v>
      </c>
      <c r="U102" s="18"/>
      <c r="V102" s="18"/>
      <c r="W102" s="18"/>
      <c r="X102" s="19">
        <f>IF(ISBLANK(U102),0,IF(ISERROR(VLOOKUP(U102,Menu!$A$3:$L$5000,10,FALSE)),0,IF(V102="M",VLOOKUP(U102,Menu!$A$3:$L$57,10,FALSE)*W102,VLOOKUP(U102,Menu!$A$3:$L$57,12,FALSE)*W102)))</f>
        <v>0</v>
      </c>
      <c r="Y102" s="19">
        <f>-IF(ISBLANK(Z102),0,IF(ISERROR(VLOOKUP(Z102,MaKhuyenMai!$B$4:$H$5001,7,FALSE)),0,IF(AND(VLOOKUP(Z102,MaKhuyenMai!$B$4:$K$5001,8,FALSE)&lt;=$F$24,VLOOKUP(Z102,MaKhuyenMai!$B$4:$L$18,3,FALSE)="x",VLOOKUP(Z102,MaKhuyenMai!$B$4:$L$18,11,FALSE)="x"),VLOOKUP(Z102,MaKhuyenMai!$B$4:$H$5001,7,FALSE)*X102,0)))</f>
        <v>0</v>
      </c>
      <c r="Z102" s="20"/>
      <c r="AA102" s="68"/>
      <c r="EG102" s="8"/>
      <c r="EJ102" s="2"/>
      <c r="EK102" s="3"/>
      <c r="EL102" s="3"/>
      <c r="EO102" s="16"/>
      <c r="EP102" s="16">
        <v>12</v>
      </c>
      <c r="EQ102" s="18"/>
      <c r="ER102" s="18"/>
      <c r="ES102" s="18"/>
      <c r="ET102" s="19">
        <f>IF(ISBLANK(EQ102),0,IF(ISERROR(VLOOKUP(EQ102,Menu!$A$3:$L$5000,10,FALSE)),0,IF(ER102="M",VLOOKUP(EQ102,Menu!$A$3:$L$57,10,FALSE)*ES102,VLOOKUP(EQ102,Menu!$A$3:$L$57,12,FALSE)*ES102)))</f>
        <v>0</v>
      </c>
      <c r="EU102" s="19">
        <f>-IF(ISBLANK(EV102),0,IF(ISERROR(VLOOKUP(EV102,MaKhuyenMai!$B$4:$H$5001,7,FALSE)),0,IF(AND(VLOOKUP(EV102,MaKhuyenMai!$B$4:$K$5001,8,FALSE)&lt;=$F$24,VLOOKUP(EV102,MaKhuyenMai!$B$4:$L$18,3,FALSE)="x",VLOOKUP(EV102,MaKhuyenMai!$B$4:$L$18,11,FALSE)="x"),VLOOKUP(EV102,MaKhuyenMai!$B$4:$H$5001,7,FALSE)*ET102,0)))</f>
        <v>0</v>
      </c>
      <c r="EV102" s="20"/>
      <c r="EW102" s="68"/>
      <c r="EX102" s="2"/>
      <c r="EY102" s="16">
        <v>12</v>
      </c>
      <c r="EZ102" s="18"/>
      <c r="FA102" s="18"/>
      <c r="FB102" s="18"/>
      <c r="FC102" s="19">
        <f>IF(ISBLANK(EZ102),0,IF(ISERROR(VLOOKUP(EZ102,Menu!$A$3:$L$5000,10,FALSE)),0,IF(FA102="M",VLOOKUP(EZ102,Menu!$A$3:$L$57,10,FALSE)*FB102,VLOOKUP(EZ102,Menu!$A$3:$L$57,12,FALSE)*FB102)))</f>
        <v>0</v>
      </c>
      <c r="FD102" s="19">
        <f>-IF(ISBLANK(FE102),0,IF(ISERROR(VLOOKUP(FE102,MaKhuyenMai!$B$4:$H$5001,7,FALSE)),0,IF(AND(VLOOKUP(FE102,MaKhuyenMai!$B$4:$K$5001,8,FALSE)&lt;=$F$24,VLOOKUP(FE102,MaKhuyenMai!$B$4:$L$18,3,FALSE)="x",VLOOKUP(FE102,MaKhuyenMai!$B$4:$L$18,11,FALSE)="x"),VLOOKUP(FE102,MaKhuyenMai!$B$4:$H$5001,7,FALSE)*FC102,0)))</f>
        <v>0</v>
      </c>
      <c r="FE102" s="20"/>
      <c r="FF102" s="68"/>
      <c r="FG102" s="3"/>
      <c r="FJ102" s="1"/>
      <c r="FK102" s="1"/>
      <c r="FL102" s="2"/>
      <c r="FM102" s="2"/>
      <c r="FN102" s="3"/>
      <c r="FQ102" s="1"/>
      <c r="FR102" s="1"/>
      <c r="FS102" s="2"/>
      <c r="FT102" s="2"/>
      <c r="FU102" s="3"/>
      <c r="FX102" s="1"/>
      <c r="FY102" s="1"/>
      <c r="FZ102" s="2"/>
      <c r="GA102" s="2"/>
      <c r="GB102" s="3"/>
      <c r="GE102" s="1"/>
      <c r="GF102" s="1"/>
      <c r="GG102" s="2"/>
      <c r="GH102" s="2"/>
      <c r="GI102" s="3"/>
      <c r="GL102" s="1"/>
      <c r="GM102" s="1"/>
      <c r="GN102" s="2"/>
      <c r="GO102" s="2"/>
      <c r="GP102" s="3"/>
      <c r="GS102" s="1"/>
      <c r="GT102" s="1"/>
      <c r="GU102" s="2"/>
      <c r="GV102" s="2"/>
      <c r="GW102" s="3"/>
      <c r="GZ102" s="1"/>
      <c r="HA102" s="1"/>
      <c r="HB102" s="2"/>
      <c r="HC102" s="2"/>
      <c r="HD102" s="3"/>
      <c r="HG102" s="1"/>
      <c r="HH102" s="1"/>
      <c r="HI102" s="2"/>
      <c r="HJ102" s="2"/>
      <c r="HK102" s="3"/>
      <c r="HP102" s="2"/>
      <c r="HQ102" s="2"/>
      <c r="HR102" s="3"/>
      <c r="HW102" s="2"/>
      <c r="HX102" s="2"/>
      <c r="HY102" s="3"/>
      <c r="ID102" s="2"/>
      <c r="IE102" s="2"/>
      <c r="IF102" s="3"/>
      <c r="IK102" s="2"/>
      <c r="IL102" s="2"/>
      <c r="IM102" s="3"/>
      <c r="IR102" s="2"/>
      <c r="IS102" s="2"/>
      <c r="IT102" s="3"/>
    </row>
    <row r="103" spans="2:254">
      <c r="G103" s="3"/>
      <c r="J103" s="16"/>
      <c r="K103" s="17">
        <v>93</v>
      </c>
      <c r="L103" s="18"/>
      <c r="M103" s="18"/>
      <c r="N103" s="18"/>
      <c r="O103" s="19">
        <f>IF(ISBLANK(L103),0,IF(ISERROR(VLOOKUP(L103,Menu!$A$3:$L$5000,10,FALSE)),0,IF(M103="M",VLOOKUP(L103,Menu!$A$3:$L$57,10,FALSE)*N103,VLOOKUP(L103,Menu!$A$3:$L$57,12,FALSE)*N103)))</f>
        <v>0</v>
      </c>
      <c r="P103" s="19">
        <f>-IF(ISBLANK(Q103),0,IF(ISERROR(VLOOKUP(Q103,MaKhuyenMai!$B$4:$H$5001,7,FALSE)),0,IF(AND(VLOOKUP(Q103,MaKhuyenMai!$B$4:$K$5001,8,FALSE)&lt;=$F$24,VLOOKUP(Q103,MaKhuyenMai!$B$4:$L$18,3,FALSE)="x",VLOOKUP(Q103,MaKhuyenMai!$B$4:$L$18,11,FALSE)="x"),VLOOKUP(Q103,MaKhuyenMai!$B$4:$H$5001,7,FALSE)*O103,0)))</f>
        <v>0</v>
      </c>
      <c r="Q103" s="20"/>
      <c r="R103" s="68"/>
      <c r="T103" s="17">
        <v>13</v>
      </c>
      <c r="U103" s="18"/>
      <c r="V103" s="18"/>
      <c r="W103" s="18"/>
      <c r="X103" s="19">
        <f>IF(ISBLANK(U103),0,IF(ISERROR(VLOOKUP(U103,Menu!$A$3:$L$5000,10,FALSE)),0,IF(V103="M",VLOOKUP(U103,Menu!$A$3:$L$57,10,FALSE)*W103,VLOOKUP(U103,Menu!$A$3:$L$57,12,FALSE)*W103)))</f>
        <v>0</v>
      </c>
      <c r="Y103" s="19">
        <f>-IF(ISBLANK(Z103),0,IF(ISERROR(VLOOKUP(Z103,MaKhuyenMai!$B$4:$H$5001,7,FALSE)),0,IF(AND(VLOOKUP(Z103,MaKhuyenMai!$B$4:$K$5001,8,FALSE)&lt;=$F$24,VLOOKUP(Z103,MaKhuyenMai!$B$4:$L$18,3,FALSE)="x",VLOOKUP(Z103,MaKhuyenMai!$B$4:$L$18,11,FALSE)="x"),VLOOKUP(Z103,MaKhuyenMai!$B$4:$H$5001,7,FALSE)*X103,0)))</f>
        <v>0</v>
      </c>
      <c r="Z103" s="20"/>
      <c r="AA103" s="68"/>
      <c r="EJ103" s="2"/>
      <c r="EK103" s="3"/>
      <c r="EL103" s="3"/>
      <c r="EO103" s="16"/>
      <c r="EP103" s="17">
        <v>13</v>
      </c>
      <c r="EQ103" s="18"/>
      <c r="ER103" s="18"/>
      <c r="ES103" s="18"/>
      <c r="ET103" s="19">
        <f>IF(ISBLANK(EQ103),0,IF(ISERROR(VLOOKUP(EQ103,Menu!$A$3:$L$5000,10,FALSE)),0,IF(ER103="M",VLOOKUP(EQ103,Menu!$A$3:$L$57,10,FALSE)*ES103,VLOOKUP(EQ103,Menu!$A$3:$L$57,12,FALSE)*ES103)))</f>
        <v>0</v>
      </c>
      <c r="EU103" s="19">
        <f>-IF(ISBLANK(EV103),0,IF(ISERROR(VLOOKUP(EV103,MaKhuyenMai!$B$4:$H$5001,7,FALSE)),0,IF(AND(VLOOKUP(EV103,MaKhuyenMai!$B$4:$K$5001,8,FALSE)&lt;=$F$24,VLOOKUP(EV103,MaKhuyenMai!$B$4:$L$18,3,FALSE)="x",VLOOKUP(EV103,MaKhuyenMai!$B$4:$L$18,11,FALSE)="x"),VLOOKUP(EV103,MaKhuyenMai!$B$4:$H$5001,7,FALSE)*ET103,0)))</f>
        <v>0</v>
      </c>
      <c r="EV103" s="20"/>
      <c r="EW103" s="68"/>
      <c r="EX103" s="2"/>
      <c r="EY103" s="17">
        <v>13</v>
      </c>
      <c r="EZ103" s="18"/>
      <c r="FA103" s="18"/>
      <c r="FB103" s="18"/>
      <c r="FC103" s="19">
        <f>IF(ISBLANK(EZ103),0,IF(ISERROR(VLOOKUP(EZ103,Menu!$A$3:$L$5000,10,FALSE)),0,IF(FA103="M",VLOOKUP(EZ103,Menu!$A$3:$L$57,10,FALSE)*FB103,VLOOKUP(EZ103,Menu!$A$3:$L$57,12,FALSE)*FB103)))</f>
        <v>0</v>
      </c>
      <c r="FD103" s="19">
        <f>-IF(ISBLANK(FE103),0,IF(ISERROR(VLOOKUP(FE103,MaKhuyenMai!$B$4:$H$5001,7,FALSE)),0,IF(AND(VLOOKUP(FE103,MaKhuyenMai!$B$4:$K$5001,8,FALSE)&lt;=$F$24,VLOOKUP(FE103,MaKhuyenMai!$B$4:$L$18,3,FALSE)="x",VLOOKUP(FE103,MaKhuyenMai!$B$4:$L$18,11,FALSE)="x"),VLOOKUP(FE103,MaKhuyenMai!$B$4:$H$5001,7,FALSE)*FC103,0)))</f>
        <v>0</v>
      </c>
      <c r="FE103" s="20"/>
      <c r="FF103" s="68"/>
      <c r="FG103" s="3"/>
      <c r="FJ103" s="1"/>
      <c r="FK103" s="1"/>
      <c r="FL103" s="2"/>
      <c r="FM103" s="2"/>
      <c r="FN103" s="3"/>
      <c r="FQ103" s="1"/>
      <c r="FR103" s="1"/>
      <c r="FS103" s="2"/>
      <c r="FT103" s="2"/>
      <c r="FU103" s="3"/>
      <c r="FX103" s="1"/>
      <c r="FY103" s="1"/>
      <c r="FZ103" s="2"/>
      <c r="GA103" s="2"/>
      <c r="GB103" s="3"/>
      <c r="GE103" s="1"/>
      <c r="GF103" s="1"/>
      <c r="GG103" s="2"/>
      <c r="GH103" s="2"/>
      <c r="GI103" s="3"/>
      <c r="GL103" s="1"/>
      <c r="GM103" s="1"/>
      <c r="GN103" s="2"/>
      <c r="GO103" s="2"/>
      <c r="GP103" s="3"/>
      <c r="GS103" s="1"/>
      <c r="GT103" s="1"/>
      <c r="GU103" s="2"/>
      <c r="GV103" s="2"/>
      <c r="GW103" s="3"/>
      <c r="GZ103" s="1"/>
      <c r="HA103" s="1"/>
      <c r="HB103" s="2"/>
      <c r="HC103" s="2"/>
      <c r="HD103" s="3"/>
      <c r="HG103" s="1"/>
      <c r="HH103" s="1"/>
      <c r="HI103" s="2"/>
      <c r="HJ103" s="2"/>
      <c r="HK103" s="3"/>
      <c r="HP103" s="2"/>
      <c r="HQ103" s="2"/>
      <c r="HR103" s="3"/>
      <c r="HW103" s="2"/>
      <c r="HX103" s="2"/>
      <c r="HY103" s="3"/>
      <c r="ID103" s="2"/>
      <c r="IE103" s="2"/>
      <c r="IF103" s="3"/>
      <c r="IK103" s="2"/>
      <c r="IL103" s="2"/>
      <c r="IM103" s="3"/>
      <c r="IR103" s="2"/>
      <c r="IS103" s="2"/>
      <c r="IT103" s="3"/>
    </row>
    <row r="104" spans="2:254">
      <c r="B104" s="8"/>
      <c r="G104" s="3"/>
      <c r="J104" s="16"/>
      <c r="K104" s="17">
        <v>94</v>
      </c>
      <c r="L104" s="18"/>
      <c r="M104" s="18"/>
      <c r="N104" s="18"/>
      <c r="O104" s="19">
        <f>IF(ISBLANK(L104),0,IF(ISERROR(VLOOKUP(L104,Menu!$A$3:$L$5000,10,FALSE)),0,IF(M104="M",VLOOKUP(L104,Menu!$A$3:$L$57,10,FALSE)*N104,VLOOKUP(L104,Menu!$A$3:$L$57,12,FALSE)*N104)))</f>
        <v>0</v>
      </c>
      <c r="P104" s="19">
        <f>-IF(ISBLANK(Q104),0,IF(ISERROR(VLOOKUP(Q104,MaKhuyenMai!$B$4:$H$5001,7,FALSE)),0,IF(AND(VLOOKUP(Q104,MaKhuyenMai!$B$4:$K$5001,8,FALSE)&lt;=$F$24,VLOOKUP(Q104,MaKhuyenMai!$B$4:$L$18,3,FALSE)="x",VLOOKUP(Q104,MaKhuyenMai!$B$4:$L$18,11,FALSE)="x"),VLOOKUP(Q104,MaKhuyenMai!$B$4:$H$5001,7,FALSE)*O104,0)))</f>
        <v>0</v>
      </c>
      <c r="Q104" s="20"/>
      <c r="R104" s="68"/>
      <c r="T104" s="16">
        <v>14</v>
      </c>
      <c r="U104" s="18"/>
      <c r="V104" s="18"/>
      <c r="W104" s="18"/>
      <c r="X104" s="19">
        <f>IF(ISBLANK(U104),0,IF(ISERROR(VLOOKUP(U104,Menu!$A$3:$L$5000,10,FALSE)),0,IF(V104="M",VLOOKUP(U104,Menu!$A$3:$L$57,10,FALSE)*W104,VLOOKUP(U104,Menu!$A$3:$L$57,12,FALSE)*W104)))</f>
        <v>0</v>
      </c>
      <c r="Y104" s="19">
        <f>-IF(ISBLANK(Z104),0,IF(ISERROR(VLOOKUP(Z104,MaKhuyenMai!$B$4:$H$5001,7,FALSE)),0,IF(AND(VLOOKUP(Z104,MaKhuyenMai!$B$4:$K$5001,8,FALSE)&lt;=$F$24,VLOOKUP(Z104,MaKhuyenMai!$B$4:$L$18,3,FALSE)="x",VLOOKUP(Z104,MaKhuyenMai!$B$4:$L$18,11,FALSE)="x"),VLOOKUP(Z104,MaKhuyenMai!$B$4:$H$5001,7,FALSE)*X104,0)))</f>
        <v>0</v>
      </c>
      <c r="Z104" s="20"/>
      <c r="AA104" s="68"/>
      <c r="EG104" s="8"/>
      <c r="EJ104" s="2"/>
      <c r="EK104" s="3"/>
      <c r="EL104" s="3"/>
      <c r="EO104" s="16"/>
      <c r="EP104" s="16">
        <v>14</v>
      </c>
      <c r="EQ104" s="18"/>
      <c r="ER104" s="18"/>
      <c r="ES104" s="18"/>
      <c r="ET104" s="19">
        <f>IF(ISBLANK(EQ104),0,IF(ISERROR(VLOOKUP(EQ104,Menu!$A$3:$L$5000,10,FALSE)),0,IF(ER104="M",VLOOKUP(EQ104,Menu!$A$3:$L$57,10,FALSE)*ES104,VLOOKUP(EQ104,Menu!$A$3:$L$57,12,FALSE)*ES104)))</f>
        <v>0</v>
      </c>
      <c r="EU104" s="19">
        <f>-IF(ISBLANK(EV104),0,IF(ISERROR(VLOOKUP(EV104,MaKhuyenMai!$B$4:$H$5001,7,FALSE)),0,IF(AND(VLOOKUP(EV104,MaKhuyenMai!$B$4:$K$5001,8,FALSE)&lt;=$F$24,VLOOKUP(EV104,MaKhuyenMai!$B$4:$L$18,3,FALSE)="x",VLOOKUP(EV104,MaKhuyenMai!$B$4:$L$18,11,FALSE)="x"),VLOOKUP(EV104,MaKhuyenMai!$B$4:$H$5001,7,FALSE)*ET104,0)))</f>
        <v>0</v>
      </c>
      <c r="EV104" s="20"/>
      <c r="EW104" s="68"/>
      <c r="EX104" s="2"/>
      <c r="EY104" s="16">
        <v>14</v>
      </c>
      <c r="EZ104" s="18"/>
      <c r="FA104" s="18"/>
      <c r="FB104" s="18"/>
      <c r="FC104" s="19">
        <f>IF(ISBLANK(EZ104),0,IF(ISERROR(VLOOKUP(EZ104,Menu!$A$3:$L$5000,10,FALSE)),0,IF(FA104="M",VLOOKUP(EZ104,Menu!$A$3:$L$57,10,FALSE)*FB104,VLOOKUP(EZ104,Menu!$A$3:$L$57,12,FALSE)*FB104)))</f>
        <v>0</v>
      </c>
      <c r="FD104" s="19">
        <f>-IF(ISBLANK(FE104),0,IF(ISERROR(VLOOKUP(FE104,MaKhuyenMai!$B$4:$H$5001,7,FALSE)),0,IF(AND(VLOOKUP(FE104,MaKhuyenMai!$B$4:$K$5001,8,FALSE)&lt;=$F$24,VLOOKUP(FE104,MaKhuyenMai!$B$4:$L$18,3,FALSE)="x",VLOOKUP(FE104,MaKhuyenMai!$B$4:$L$18,11,FALSE)="x"),VLOOKUP(FE104,MaKhuyenMai!$B$4:$H$5001,7,FALSE)*FC104,0)))</f>
        <v>0</v>
      </c>
      <c r="FE104" s="20"/>
      <c r="FF104" s="68"/>
      <c r="FG104" s="3"/>
      <c r="FJ104" s="1"/>
      <c r="FK104" s="1"/>
      <c r="FL104" s="2"/>
      <c r="FM104" s="2"/>
      <c r="FN104" s="3"/>
      <c r="FQ104" s="1"/>
      <c r="FR104" s="1"/>
      <c r="FS104" s="2"/>
      <c r="FT104" s="2"/>
      <c r="FU104" s="3"/>
      <c r="FX104" s="1"/>
      <c r="FY104" s="1"/>
      <c r="FZ104" s="2"/>
      <c r="GA104" s="2"/>
      <c r="GB104" s="3"/>
      <c r="GE104" s="1"/>
      <c r="GF104" s="1"/>
      <c r="GG104" s="2"/>
      <c r="GH104" s="2"/>
      <c r="GI104" s="3"/>
      <c r="GL104" s="1"/>
      <c r="GM104" s="1"/>
      <c r="GN104" s="2"/>
      <c r="GO104" s="2"/>
      <c r="GP104" s="3"/>
      <c r="GS104" s="1"/>
      <c r="GT104" s="1"/>
      <c r="GU104" s="2"/>
      <c r="GV104" s="2"/>
      <c r="GW104" s="3"/>
      <c r="GZ104" s="1"/>
      <c r="HA104" s="1"/>
      <c r="HB104" s="2"/>
      <c r="HC104" s="2"/>
      <c r="HD104" s="3"/>
      <c r="HG104" s="1"/>
      <c r="HH104" s="1"/>
      <c r="HI104" s="2"/>
      <c r="HJ104" s="2"/>
      <c r="HK104" s="3"/>
      <c r="HP104" s="2"/>
      <c r="HQ104" s="2"/>
      <c r="HR104" s="3"/>
      <c r="HW104" s="2"/>
      <c r="HX104" s="2"/>
      <c r="HY104" s="3"/>
      <c r="ID104" s="2"/>
      <c r="IE104" s="2"/>
      <c r="IF104" s="3"/>
      <c r="IK104" s="2"/>
      <c r="IL104" s="2"/>
      <c r="IM104" s="3"/>
      <c r="IR104" s="2"/>
      <c r="IS104" s="2"/>
      <c r="IT104" s="3"/>
    </row>
    <row r="105" spans="2:254">
      <c r="G105" s="3"/>
      <c r="J105" s="16"/>
      <c r="K105" s="17">
        <v>95</v>
      </c>
      <c r="L105" s="18"/>
      <c r="M105" s="18"/>
      <c r="N105" s="18"/>
      <c r="O105" s="19">
        <f>IF(ISBLANK(L105),0,IF(ISERROR(VLOOKUP(L105,Menu!$A$3:$L$5000,10,FALSE)),0,IF(M105="M",VLOOKUP(L105,Menu!$A$3:$L$57,10,FALSE)*N105,VLOOKUP(L105,Menu!$A$3:$L$57,12,FALSE)*N105)))</f>
        <v>0</v>
      </c>
      <c r="P105" s="19">
        <f>-IF(ISBLANK(Q105),0,IF(ISERROR(VLOOKUP(Q105,MaKhuyenMai!$B$4:$H$5001,7,FALSE)),0,IF(AND(VLOOKUP(Q105,MaKhuyenMai!$B$4:$K$5001,8,FALSE)&lt;=$F$24,VLOOKUP(Q105,MaKhuyenMai!$B$4:$L$18,3,FALSE)="x",VLOOKUP(Q105,MaKhuyenMai!$B$4:$L$18,11,FALSE)="x"),VLOOKUP(Q105,MaKhuyenMai!$B$4:$H$5001,7,FALSE)*O105,0)))</f>
        <v>0</v>
      </c>
      <c r="Q105" s="20"/>
      <c r="R105" s="68"/>
      <c r="T105" s="17">
        <v>15</v>
      </c>
      <c r="U105" s="18"/>
      <c r="V105" s="18"/>
      <c r="W105" s="18"/>
      <c r="X105" s="19">
        <f>IF(ISBLANK(U105),0,IF(ISERROR(VLOOKUP(U105,Menu!$A$3:$L$5000,10,FALSE)),0,IF(V105="M",VLOOKUP(U105,Menu!$A$3:$L$57,10,FALSE)*W105,VLOOKUP(U105,Menu!$A$3:$L$57,12,FALSE)*W105)))</f>
        <v>0</v>
      </c>
      <c r="Y105" s="19">
        <f>-IF(ISBLANK(Z105),0,IF(ISERROR(VLOOKUP(Z105,MaKhuyenMai!$B$4:$H$5001,7,FALSE)),0,IF(AND(VLOOKUP(Z105,MaKhuyenMai!$B$4:$K$5001,8,FALSE)&lt;=$F$24,VLOOKUP(Z105,MaKhuyenMai!$B$4:$L$18,3,FALSE)="x",VLOOKUP(Z105,MaKhuyenMai!$B$4:$L$18,11,FALSE)="x"),VLOOKUP(Z105,MaKhuyenMai!$B$4:$H$5001,7,FALSE)*X105,0)))</f>
        <v>0</v>
      </c>
      <c r="Z105" s="20"/>
      <c r="AA105" s="68"/>
      <c r="EJ105" s="2"/>
      <c r="EK105" s="3"/>
      <c r="EL105" s="3"/>
      <c r="EO105" s="16"/>
      <c r="EP105" s="17">
        <v>15</v>
      </c>
      <c r="EQ105" s="18"/>
      <c r="ER105" s="18"/>
      <c r="ES105" s="18"/>
      <c r="ET105" s="19">
        <f>IF(ISBLANK(EQ105),0,IF(ISERROR(VLOOKUP(EQ105,Menu!$A$3:$L$5000,10,FALSE)),0,IF(ER105="M",VLOOKUP(EQ105,Menu!$A$3:$L$57,10,FALSE)*ES105,VLOOKUP(EQ105,Menu!$A$3:$L$57,12,FALSE)*ES105)))</f>
        <v>0</v>
      </c>
      <c r="EU105" s="19">
        <f>-IF(ISBLANK(EV105),0,IF(ISERROR(VLOOKUP(EV105,MaKhuyenMai!$B$4:$H$5001,7,FALSE)),0,IF(AND(VLOOKUP(EV105,MaKhuyenMai!$B$4:$K$5001,8,FALSE)&lt;=$F$24,VLOOKUP(EV105,MaKhuyenMai!$B$4:$L$18,3,FALSE)="x",VLOOKUP(EV105,MaKhuyenMai!$B$4:$L$18,11,FALSE)="x"),VLOOKUP(EV105,MaKhuyenMai!$B$4:$H$5001,7,FALSE)*ET105,0)))</f>
        <v>0</v>
      </c>
      <c r="EV105" s="20"/>
      <c r="EW105" s="68"/>
      <c r="EX105" s="2"/>
      <c r="EY105" s="17">
        <v>15</v>
      </c>
      <c r="EZ105" s="18"/>
      <c r="FA105" s="18"/>
      <c r="FB105" s="18"/>
      <c r="FC105" s="19">
        <f>IF(ISBLANK(EZ105),0,IF(ISERROR(VLOOKUP(EZ105,Menu!$A$3:$L$5000,10,FALSE)),0,IF(FA105="M",VLOOKUP(EZ105,Menu!$A$3:$L$57,10,FALSE)*FB105,VLOOKUP(EZ105,Menu!$A$3:$L$57,12,FALSE)*FB105)))</f>
        <v>0</v>
      </c>
      <c r="FD105" s="19">
        <f>-IF(ISBLANK(FE105),0,IF(ISERROR(VLOOKUP(FE105,MaKhuyenMai!$B$4:$H$5001,7,FALSE)),0,IF(AND(VLOOKUP(FE105,MaKhuyenMai!$B$4:$K$5001,8,FALSE)&lt;=$F$24,VLOOKUP(FE105,MaKhuyenMai!$B$4:$L$18,3,FALSE)="x",VLOOKUP(FE105,MaKhuyenMai!$B$4:$L$18,11,FALSE)="x"),VLOOKUP(FE105,MaKhuyenMai!$B$4:$H$5001,7,FALSE)*FC105,0)))</f>
        <v>0</v>
      </c>
      <c r="FE105" s="20"/>
      <c r="FF105" s="68"/>
      <c r="FG105" s="3"/>
      <c r="FJ105" s="1"/>
      <c r="FK105" s="1"/>
      <c r="FL105" s="2"/>
      <c r="FM105" s="2"/>
      <c r="FN105" s="3"/>
      <c r="FQ105" s="1"/>
      <c r="FR105" s="1"/>
      <c r="FS105" s="2"/>
      <c r="FT105" s="2"/>
      <c r="FU105" s="3"/>
      <c r="FX105" s="1"/>
      <c r="FY105" s="1"/>
      <c r="FZ105" s="2"/>
      <c r="GA105" s="2"/>
      <c r="GB105" s="3"/>
      <c r="GE105" s="1"/>
      <c r="GF105" s="1"/>
      <c r="GG105" s="2"/>
      <c r="GH105" s="2"/>
      <c r="GI105" s="3"/>
      <c r="GL105" s="1"/>
      <c r="GM105" s="1"/>
      <c r="GN105" s="2"/>
      <c r="GO105" s="2"/>
      <c r="GP105" s="3"/>
      <c r="GS105" s="1"/>
      <c r="GT105" s="1"/>
      <c r="GU105" s="2"/>
      <c r="GV105" s="2"/>
      <c r="GW105" s="3"/>
      <c r="GZ105" s="1"/>
      <c r="HA105" s="1"/>
      <c r="HB105" s="2"/>
      <c r="HC105" s="2"/>
      <c r="HD105" s="3"/>
      <c r="HG105" s="1"/>
      <c r="HH105" s="1"/>
      <c r="HI105" s="2"/>
      <c r="HJ105" s="2"/>
      <c r="HK105" s="3"/>
      <c r="HP105" s="2"/>
      <c r="HQ105" s="2"/>
      <c r="HR105" s="3"/>
      <c r="HW105" s="2"/>
      <c r="HX105" s="2"/>
      <c r="HY105" s="3"/>
      <c r="ID105" s="2"/>
      <c r="IE105" s="2"/>
      <c r="IF105" s="3"/>
      <c r="IK105" s="2"/>
      <c r="IL105" s="2"/>
      <c r="IM105" s="3"/>
      <c r="IR105" s="2"/>
      <c r="IS105" s="2"/>
      <c r="IT105" s="3"/>
    </row>
    <row r="106" spans="2:254">
      <c r="G106" s="3"/>
      <c r="J106" s="16"/>
      <c r="K106" s="17">
        <v>96</v>
      </c>
      <c r="L106" s="18"/>
      <c r="M106" s="18"/>
      <c r="N106" s="18"/>
      <c r="O106" s="19">
        <f>IF(ISBLANK(L106),0,IF(ISERROR(VLOOKUP(L106,Menu!$A$3:$L$5000,10,FALSE)),0,IF(M106="M",VLOOKUP(L106,Menu!$A$3:$L$57,10,FALSE)*N106,VLOOKUP(L106,Menu!$A$3:$L$57,12,FALSE)*N106)))</f>
        <v>0</v>
      </c>
      <c r="P106" s="19">
        <f>-IF(ISBLANK(Q106),0,IF(ISERROR(VLOOKUP(Q106,MaKhuyenMai!$B$4:$H$5001,7,FALSE)),0,IF(AND(VLOOKUP(Q106,MaKhuyenMai!$B$4:$K$5001,8,FALSE)&lt;=$F$24,VLOOKUP(Q106,MaKhuyenMai!$B$4:$L$18,3,FALSE)="x",VLOOKUP(Q106,MaKhuyenMai!$B$4:$L$18,11,FALSE)="x"),VLOOKUP(Q106,MaKhuyenMai!$B$4:$H$5001,7,FALSE)*O106,0)))</f>
        <v>0</v>
      </c>
      <c r="Q106" s="20"/>
      <c r="R106" s="68"/>
      <c r="T106" s="16">
        <v>16</v>
      </c>
      <c r="U106" s="18"/>
      <c r="V106" s="18"/>
      <c r="W106" s="18"/>
      <c r="X106" s="19">
        <f>IF(ISBLANK(U106),0,IF(ISERROR(VLOOKUP(U106,Menu!$A$3:$L$5000,10,FALSE)),0,IF(V106="M",VLOOKUP(U106,Menu!$A$3:$L$57,10,FALSE)*W106,VLOOKUP(U106,Menu!$A$3:$L$57,12,FALSE)*W106)))</f>
        <v>0</v>
      </c>
      <c r="Y106" s="19">
        <f>-IF(ISBLANK(Z106),0,IF(ISERROR(VLOOKUP(Z106,MaKhuyenMai!$B$4:$H$5001,7,FALSE)),0,IF(AND(VLOOKUP(Z106,MaKhuyenMai!$B$4:$K$5001,8,FALSE)&lt;=$F$24,VLOOKUP(Z106,MaKhuyenMai!$B$4:$L$18,3,FALSE)="x",VLOOKUP(Z106,MaKhuyenMai!$B$4:$L$18,11,FALSE)="x"),VLOOKUP(Z106,MaKhuyenMai!$B$4:$H$5001,7,FALSE)*X106,0)))</f>
        <v>0</v>
      </c>
      <c r="Z106" s="20"/>
      <c r="AA106" s="68"/>
      <c r="EJ106" s="2"/>
      <c r="EK106" s="3"/>
      <c r="EL106" s="3"/>
      <c r="EO106" s="16"/>
      <c r="EP106" s="16">
        <v>16</v>
      </c>
      <c r="EQ106" s="18"/>
      <c r="ER106" s="18"/>
      <c r="ES106" s="18"/>
      <c r="ET106" s="19">
        <f>IF(ISBLANK(EQ106),0,IF(ISERROR(VLOOKUP(EQ106,Menu!$A$3:$L$5000,10,FALSE)),0,IF(ER106="M",VLOOKUP(EQ106,Menu!$A$3:$L$57,10,FALSE)*ES106,VLOOKUP(EQ106,Menu!$A$3:$L$57,12,FALSE)*ES106)))</f>
        <v>0</v>
      </c>
      <c r="EU106" s="19">
        <f>-IF(ISBLANK(EV106),0,IF(ISERROR(VLOOKUP(EV106,MaKhuyenMai!$B$4:$H$5001,7,FALSE)),0,IF(AND(VLOOKUP(EV106,MaKhuyenMai!$B$4:$K$5001,8,FALSE)&lt;=$F$24,VLOOKUP(EV106,MaKhuyenMai!$B$4:$L$18,3,FALSE)="x",VLOOKUP(EV106,MaKhuyenMai!$B$4:$L$18,11,FALSE)="x"),VLOOKUP(EV106,MaKhuyenMai!$B$4:$H$5001,7,FALSE)*ET106,0)))</f>
        <v>0</v>
      </c>
      <c r="EV106" s="20"/>
      <c r="EW106" s="68"/>
      <c r="EX106" s="2"/>
      <c r="EY106" s="16">
        <v>16</v>
      </c>
      <c r="EZ106" s="18"/>
      <c r="FA106" s="18"/>
      <c r="FB106" s="18"/>
      <c r="FC106" s="19">
        <f>IF(ISBLANK(EZ106),0,IF(ISERROR(VLOOKUP(EZ106,Menu!$A$3:$L$5000,10,FALSE)),0,IF(FA106="M",VLOOKUP(EZ106,Menu!$A$3:$L$57,10,FALSE)*FB106,VLOOKUP(EZ106,Menu!$A$3:$L$57,12,FALSE)*FB106)))</f>
        <v>0</v>
      </c>
      <c r="FD106" s="19">
        <f>-IF(ISBLANK(FE106),0,IF(ISERROR(VLOOKUP(FE106,MaKhuyenMai!$B$4:$H$5001,7,FALSE)),0,IF(AND(VLOOKUP(FE106,MaKhuyenMai!$B$4:$K$5001,8,FALSE)&lt;=$F$24,VLOOKUP(FE106,MaKhuyenMai!$B$4:$L$18,3,FALSE)="x",VLOOKUP(FE106,MaKhuyenMai!$B$4:$L$18,11,FALSE)="x"),VLOOKUP(FE106,MaKhuyenMai!$B$4:$H$5001,7,FALSE)*FC106,0)))</f>
        <v>0</v>
      </c>
      <c r="FE106" s="20"/>
      <c r="FF106" s="68"/>
      <c r="FG106" s="3"/>
      <c r="FJ106" s="1"/>
      <c r="FK106" s="1"/>
      <c r="FL106" s="2"/>
      <c r="FM106" s="2"/>
      <c r="FN106" s="3"/>
      <c r="FQ106" s="1"/>
      <c r="FR106" s="1"/>
      <c r="FS106" s="2"/>
      <c r="FT106" s="2"/>
      <c r="FU106" s="3"/>
      <c r="FX106" s="1"/>
      <c r="FY106" s="1"/>
      <c r="FZ106" s="2"/>
      <c r="GA106" s="2"/>
      <c r="GB106" s="3"/>
      <c r="GE106" s="1"/>
      <c r="GF106" s="1"/>
      <c r="GG106" s="2"/>
      <c r="GH106" s="2"/>
      <c r="GI106" s="3"/>
      <c r="GL106" s="1"/>
      <c r="GM106" s="1"/>
      <c r="GN106" s="2"/>
      <c r="GO106" s="2"/>
      <c r="GP106" s="3"/>
      <c r="GS106" s="1"/>
      <c r="GT106" s="1"/>
      <c r="GU106" s="2"/>
      <c r="GV106" s="2"/>
      <c r="GW106" s="3"/>
      <c r="GZ106" s="1"/>
      <c r="HA106" s="1"/>
      <c r="HB106" s="2"/>
      <c r="HC106" s="2"/>
      <c r="HD106" s="3"/>
      <c r="HG106" s="1"/>
      <c r="HH106" s="1"/>
      <c r="HI106" s="2"/>
      <c r="HJ106" s="2"/>
      <c r="HK106" s="3"/>
      <c r="HP106" s="2"/>
      <c r="HQ106" s="2"/>
      <c r="HR106" s="3"/>
      <c r="HW106" s="2"/>
      <c r="HX106" s="2"/>
      <c r="HY106" s="3"/>
      <c r="ID106" s="2"/>
      <c r="IE106" s="2"/>
      <c r="IF106" s="3"/>
      <c r="IK106" s="2"/>
      <c r="IL106" s="2"/>
      <c r="IM106" s="3"/>
      <c r="IR106" s="2"/>
      <c r="IS106" s="2"/>
      <c r="IT106" s="3"/>
    </row>
    <row r="107" spans="2:254">
      <c r="G107" s="3"/>
      <c r="J107" s="16"/>
      <c r="K107" s="17">
        <v>97</v>
      </c>
      <c r="L107" s="18"/>
      <c r="M107" s="18"/>
      <c r="N107" s="18"/>
      <c r="O107" s="19">
        <f>IF(ISBLANK(L107),0,IF(ISERROR(VLOOKUP(L107,Menu!$A$3:$L$5000,10,FALSE)),0,IF(M107="M",VLOOKUP(L107,Menu!$A$3:$L$57,10,FALSE)*N107,VLOOKUP(L107,Menu!$A$3:$L$57,12,FALSE)*N107)))</f>
        <v>0</v>
      </c>
      <c r="P107" s="19">
        <f>-IF(ISBLANK(Q107),0,IF(ISERROR(VLOOKUP(Q107,MaKhuyenMai!$B$4:$H$5001,7,FALSE)),0,IF(AND(VLOOKUP(Q107,MaKhuyenMai!$B$4:$K$5001,8,FALSE)&lt;=$F$24,VLOOKUP(Q107,MaKhuyenMai!$B$4:$L$18,3,FALSE)="x",VLOOKUP(Q107,MaKhuyenMai!$B$4:$L$18,11,FALSE)="x"),VLOOKUP(Q107,MaKhuyenMai!$B$4:$H$5001,7,FALSE)*O107,0)))</f>
        <v>0</v>
      </c>
      <c r="Q107" s="20"/>
      <c r="R107" s="68"/>
      <c r="T107" s="17">
        <v>17</v>
      </c>
      <c r="U107" s="18"/>
      <c r="V107" s="18"/>
      <c r="W107" s="18"/>
      <c r="X107" s="19">
        <f>IF(ISBLANK(U107),0,IF(ISERROR(VLOOKUP(U107,Menu!$A$3:$L$5000,10,FALSE)),0,IF(V107="M",VLOOKUP(U107,Menu!$A$3:$L$57,10,FALSE)*W107,VLOOKUP(U107,Menu!$A$3:$L$57,12,FALSE)*W107)))</f>
        <v>0</v>
      </c>
      <c r="Y107" s="19">
        <f>-IF(ISBLANK(Z107),0,IF(ISERROR(VLOOKUP(Z107,MaKhuyenMai!$B$4:$H$5001,7,FALSE)),0,IF(AND(VLOOKUP(Z107,MaKhuyenMai!$B$4:$K$5001,8,FALSE)&lt;=$F$24,VLOOKUP(Z107,MaKhuyenMai!$B$4:$L$18,3,FALSE)="x",VLOOKUP(Z107,MaKhuyenMai!$B$4:$L$18,11,FALSE)="x"),VLOOKUP(Z107,MaKhuyenMai!$B$4:$H$5001,7,FALSE)*X107,0)))</f>
        <v>0</v>
      </c>
      <c r="Z107" s="20"/>
      <c r="AA107" s="68"/>
      <c r="EJ107" s="2"/>
      <c r="EK107" s="3"/>
      <c r="EL107" s="3"/>
      <c r="EO107" s="16"/>
      <c r="EP107" s="17">
        <v>17</v>
      </c>
      <c r="EQ107" s="18"/>
      <c r="ER107" s="18"/>
      <c r="ES107" s="18"/>
      <c r="ET107" s="19">
        <f>IF(ISBLANK(EQ107),0,IF(ISERROR(VLOOKUP(EQ107,Menu!$A$3:$L$5000,10,FALSE)),0,IF(ER107="M",VLOOKUP(EQ107,Menu!$A$3:$L$57,10,FALSE)*ES107,VLOOKUP(EQ107,Menu!$A$3:$L$57,12,FALSE)*ES107)))</f>
        <v>0</v>
      </c>
      <c r="EU107" s="19">
        <f>-IF(ISBLANK(EV107),0,IF(ISERROR(VLOOKUP(EV107,MaKhuyenMai!$B$4:$H$5001,7,FALSE)),0,IF(AND(VLOOKUP(EV107,MaKhuyenMai!$B$4:$K$5001,8,FALSE)&lt;=$F$24,VLOOKUP(EV107,MaKhuyenMai!$B$4:$L$18,3,FALSE)="x",VLOOKUP(EV107,MaKhuyenMai!$B$4:$L$18,11,FALSE)="x"),VLOOKUP(EV107,MaKhuyenMai!$B$4:$H$5001,7,FALSE)*ET107,0)))</f>
        <v>0</v>
      </c>
      <c r="EV107" s="20"/>
      <c r="EW107" s="68"/>
      <c r="EX107" s="2"/>
      <c r="EY107" s="17">
        <v>17</v>
      </c>
      <c r="EZ107" s="18"/>
      <c r="FA107" s="18"/>
      <c r="FB107" s="18"/>
      <c r="FC107" s="19">
        <f>IF(ISBLANK(EZ107),0,IF(ISERROR(VLOOKUP(EZ107,Menu!$A$3:$L$5000,10,FALSE)),0,IF(FA107="M",VLOOKUP(EZ107,Menu!$A$3:$L$57,10,FALSE)*FB107,VLOOKUP(EZ107,Menu!$A$3:$L$57,12,FALSE)*FB107)))</f>
        <v>0</v>
      </c>
      <c r="FD107" s="19">
        <f>-IF(ISBLANK(FE107),0,IF(ISERROR(VLOOKUP(FE107,MaKhuyenMai!$B$4:$H$5001,7,FALSE)),0,IF(AND(VLOOKUP(FE107,MaKhuyenMai!$B$4:$K$5001,8,FALSE)&lt;=$F$24,VLOOKUP(FE107,MaKhuyenMai!$B$4:$L$18,3,FALSE)="x",VLOOKUP(FE107,MaKhuyenMai!$B$4:$L$18,11,FALSE)="x"),VLOOKUP(FE107,MaKhuyenMai!$B$4:$H$5001,7,FALSE)*FC107,0)))</f>
        <v>0</v>
      </c>
      <c r="FE107" s="20"/>
      <c r="FF107" s="68"/>
      <c r="FG107" s="3"/>
      <c r="FJ107" s="1"/>
      <c r="FK107" s="1"/>
      <c r="FL107" s="2"/>
      <c r="FM107" s="2"/>
      <c r="FN107" s="3"/>
      <c r="FQ107" s="1"/>
      <c r="FR107" s="1"/>
      <c r="FS107" s="2"/>
      <c r="FT107" s="2"/>
      <c r="FU107" s="3"/>
      <c r="FX107" s="1"/>
      <c r="FY107" s="1"/>
      <c r="FZ107" s="2"/>
      <c r="GA107" s="2"/>
      <c r="GB107" s="3"/>
      <c r="GE107" s="1"/>
      <c r="GF107" s="1"/>
      <c r="GG107" s="2"/>
      <c r="GH107" s="2"/>
      <c r="GI107" s="3"/>
      <c r="GL107" s="1"/>
      <c r="GM107" s="1"/>
      <c r="GN107" s="2"/>
      <c r="GO107" s="2"/>
      <c r="GP107" s="3"/>
      <c r="GS107" s="1"/>
      <c r="GT107" s="1"/>
      <c r="GU107" s="2"/>
      <c r="GV107" s="2"/>
      <c r="GW107" s="3"/>
      <c r="GZ107" s="1"/>
      <c r="HA107" s="1"/>
      <c r="HB107" s="2"/>
      <c r="HC107" s="2"/>
      <c r="HD107" s="3"/>
      <c r="HG107" s="1"/>
      <c r="HH107" s="1"/>
      <c r="HI107" s="2"/>
      <c r="HJ107" s="2"/>
      <c r="HK107" s="3"/>
      <c r="HP107" s="2"/>
      <c r="HQ107" s="2"/>
      <c r="HR107" s="3"/>
      <c r="HW107" s="2"/>
      <c r="HX107" s="2"/>
      <c r="HY107" s="3"/>
      <c r="ID107" s="2"/>
      <c r="IE107" s="2"/>
      <c r="IF107" s="3"/>
      <c r="IK107" s="2"/>
      <c r="IL107" s="2"/>
      <c r="IM107" s="3"/>
      <c r="IR107" s="2"/>
      <c r="IS107" s="2"/>
      <c r="IT107" s="3"/>
    </row>
    <row r="108" spans="2:254">
      <c r="C108" s="11"/>
      <c r="D108" s="11"/>
      <c r="E108" s="11"/>
      <c r="G108" s="3"/>
      <c r="H108" s="12"/>
      <c r="I108" s="12"/>
      <c r="J108" s="16"/>
      <c r="K108" s="17">
        <v>98</v>
      </c>
      <c r="L108" s="18"/>
      <c r="M108" s="18"/>
      <c r="N108" s="18"/>
      <c r="O108" s="19">
        <f>IF(ISBLANK(L108),0,IF(ISERROR(VLOOKUP(L108,Menu!$A$3:$L$5000,10,FALSE)),0,IF(M108="M",VLOOKUP(L108,Menu!$A$3:$L$57,10,FALSE)*N108,VLOOKUP(L108,Menu!$A$3:$L$57,12,FALSE)*N108)))</f>
        <v>0</v>
      </c>
      <c r="P108" s="19">
        <f>-IF(ISBLANK(Q108),0,IF(ISERROR(VLOOKUP(Q108,MaKhuyenMai!$B$4:$H$5001,7,FALSE)),0,IF(AND(VLOOKUP(Q108,MaKhuyenMai!$B$4:$K$5001,8,FALSE)&lt;=$F$24,VLOOKUP(Q108,MaKhuyenMai!$B$4:$L$18,3,FALSE)="x",VLOOKUP(Q108,MaKhuyenMai!$B$4:$L$18,11,FALSE)="x"),VLOOKUP(Q108,MaKhuyenMai!$B$4:$H$5001,7,FALSE)*O108,0)))</f>
        <v>0</v>
      </c>
      <c r="Q108" s="20"/>
      <c r="R108" s="68"/>
      <c r="T108" s="16">
        <v>18</v>
      </c>
      <c r="U108" s="18"/>
      <c r="V108" s="18"/>
      <c r="W108" s="18"/>
      <c r="X108" s="19">
        <f>IF(ISBLANK(U108),0,IF(ISERROR(VLOOKUP(U108,Menu!$A$3:$L$5000,10,FALSE)),0,IF(V108="M",VLOOKUP(U108,Menu!$A$3:$L$57,10,FALSE)*W108,VLOOKUP(U108,Menu!$A$3:$L$57,12,FALSE)*W108)))</f>
        <v>0</v>
      </c>
      <c r="Y108" s="19">
        <f>-IF(ISBLANK(Z108),0,IF(ISERROR(VLOOKUP(Z108,MaKhuyenMai!$B$4:$H$5001,7,FALSE)),0,IF(AND(VLOOKUP(Z108,MaKhuyenMai!$B$4:$K$5001,8,FALSE)&lt;=$F$24,VLOOKUP(Z108,MaKhuyenMai!$B$4:$L$18,3,FALSE)="x",VLOOKUP(Z108,MaKhuyenMai!$B$4:$L$18,11,FALSE)="x"),VLOOKUP(Z108,MaKhuyenMai!$B$4:$H$5001,7,FALSE)*X108,0)))</f>
        <v>0</v>
      </c>
      <c r="Z108" s="20"/>
      <c r="AA108" s="68"/>
      <c r="EH108" s="11"/>
      <c r="EI108" s="11"/>
      <c r="EJ108" s="11"/>
      <c r="EK108" s="3"/>
      <c r="EL108" s="3"/>
      <c r="EM108" s="12"/>
      <c r="EN108" s="12"/>
      <c r="EO108" s="16"/>
      <c r="EP108" s="16">
        <v>18</v>
      </c>
      <c r="EQ108" s="18"/>
      <c r="ER108" s="18"/>
      <c r="ES108" s="18"/>
      <c r="ET108" s="19">
        <f>IF(ISBLANK(EQ108),0,IF(ISERROR(VLOOKUP(EQ108,Menu!$A$3:$L$5000,10,FALSE)),0,IF(ER108="M",VLOOKUP(EQ108,Menu!$A$3:$L$57,10,FALSE)*ES108,VLOOKUP(EQ108,Menu!$A$3:$L$57,12,FALSE)*ES108)))</f>
        <v>0</v>
      </c>
      <c r="EU108" s="19">
        <f>-IF(ISBLANK(EV108),0,IF(ISERROR(VLOOKUP(EV108,MaKhuyenMai!$B$4:$H$5001,7,FALSE)),0,IF(AND(VLOOKUP(EV108,MaKhuyenMai!$B$4:$K$5001,8,FALSE)&lt;=$F$24,VLOOKUP(EV108,MaKhuyenMai!$B$4:$L$18,3,FALSE)="x",VLOOKUP(EV108,MaKhuyenMai!$B$4:$L$18,11,FALSE)="x"),VLOOKUP(EV108,MaKhuyenMai!$B$4:$H$5001,7,FALSE)*ET108,0)))</f>
        <v>0</v>
      </c>
      <c r="EV108" s="20"/>
      <c r="EW108" s="68"/>
      <c r="EX108" s="2"/>
      <c r="EY108" s="16">
        <v>18</v>
      </c>
      <c r="EZ108" s="18"/>
      <c r="FA108" s="18"/>
      <c r="FB108" s="18"/>
      <c r="FC108" s="19">
        <f>IF(ISBLANK(EZ108),0,IF(ISERROR(VLOOKUP(EZ108,Menu!$A$3:$L$5000,10,FALSE)),0,IF(FA108="M",VLOOKUP(EZ108,Menu!$A$3:$L$57,10,FALSE)*FB108,VLOOKUP(EZ108,Menu!$A$3:$L$57,12,FALSE)*FB108)))</f>
        <v>0</v>
      </c>
      <c r="FD108" s="19">
        <f>-IF(ISBLANK(FE108),0,IF(ISERROR(VLOOKUP(FE108,MaKhuyenMai!$B$4:$H$5001,7,FALSE)),0,IF(AND(VLOOKUP(FE108,MaKhuyenMai!$B$4:$K$5001,8,FALSE)&lt;=$F$24,VLOOKUP(FE108,MaKhuyenMai!$B$4:$L$18,3,FALSE)="x",VLOOKUP(FE108,MaKhuyenMai!$B$4:$L$18,11,FALSE)="x"),VLOOKUP(FE108,MaKhuyenMai!$B$4:$H$5001,7,FALSE)*FC108,0)))</f>
        <v>0</v>
      </c>
      <c r="FE108" s="20"/>
      <c r="FF108" s="68"/>
      <c r="FG108" s="3"/>
      <c r="FJ108" s="1"/>
      <c r="FK108" s="1"/>
      <c r="FL108" s="2"/>
      <c r="FM108" s="2"/>
      <c r="FN108" s="3"/>
      <c r="FQ108" s="1"/>
      <c r="FR108" s="1"/>
      <c r="FS108" s="2"/>
      <c r="FT108" s="2"/>
      <c r="FU108" s="3"/>
      <c r="FX108" s="1"/>
      <c r="FY108" s="1"/>
      <c r="FZ108" s="2"/>
      <c r="GA108" s="2"/>
      <c r="GB108" s="3"/>
      <c r="GE108" s="1"/>
      <c r="GF108" s="1"/>
      <c r="GG108" s="2"/>
      <c r="GH108" s="2"/>
      <c r="GI108" s="3"/>
      <c r="GL108" s="1"/>
      <c r="GM108" s="1"/>
      <c r="GN108" s="2"/>
      <c r="GO108" s="2"/>
      <c r="GP108" s="3"/>
      <c r="GS108" s="1"/>
      <c r="GT108" s="1"/>
      <c r="GU108" s="2"/>
      <c r="GV108" s="2"/>
      <c r="GW108" s="3"/>
      <c r="GZ108" s="1"/>
      <c r="HA108" s="1"/>
      <c r="HB108" s="2"/>
      <c r="HC108" s="2"/>
      <c r="HD108" s="3"/>
      <c r="HG108" s="1"/>
      <c r="HH108" s="1"/>
      <c r="HI108" s="2"/>
      <c r="HJ108" s="2"/>
      <c r="HK108" s="3"/>
      <c r="HP108" s="2"/>
      <c r="HQ108" s="2"/>
      <c r="HR108" s="3"/>
      <c r="HW108" s="2"/>
      <c r="HX108" s="2"/>
      <c r="HY108" s="3"/>
      <c r="ID108" s="2"/>
      <c r="IE108" s="2"/>
      <c r="IF108" s="3"/>
      <c r="IK108" s="2"/>
      <c r="IL108" s="2"/>
      <c r="IM108" s="3"/>
      <c r="IR108" s="2"/>
      <c r="IS108" s="2"/>
      <c r="IT108" s="3"/>
    </row>
    <row r="109" spans="2:254">
      <c r="B109" s="8"/>
      <c r="G109" s="3"/>
      <c r="H109" s="9"/>
      <c r="I109" s="9"/>
      <c r="J109" s="16"/>
      <c r="K109" s="17">
        <v>99</v>
      </c>
      <c r="L109" s="18"/>
      <c r="M109" s="18"/>
      <c r="N109" s="18"/>
      <c r="O109" s="19">
        <f>IF(ISBLANK(L109),0,IF(ISERROR(VLOOKUP(L109,Menu!$A$3:$L$5000,10,FALSE)),0,IF(M109="M",VLOOKUP(L109,Menu!$A$3:$L$57,10,FALSE)*N109,VLOOKUP(L109,Menu!$A$3:$L$57,12,FALSE)*N109)))</f>
        <v>0</v>
      </c>
      <c r="P109" s="19">
        <f>-IF(ISBLANK(Q109),0,IF(ISERROR(VLOOKUP(Q109,MaKhuyenMai!$B$4:$H$5001,7,FALSE)),0,IF(AND(VLOOKUP(Q109,MaKhuyenMai!$B$4:$K$5001,8,FALSE)&lt;=$F$24,VLOOKUP(Q109,MaKhuyenMai!$B$4:$L$18,3,FALSE)="x",VLOOKUP(Q109,MaKhuyenMai!$B$4:$L$18,11,FALSE)="x"),VLOOKUP(Q109,MaKhuyenMai!$B$4:$H$5001,7,FALSE)*O109,0)))</f>
        <v>0</v>
      </c>
      <c r="Q109" s="20"/>
      <c r="R109" s="68"/>
      <c r="T109" s="16">
        <v>19</v>
      </c>
      <c r="U109" s="18"/>
      <c r="V109" s="18"/>
      <c r="W109" s="18"/>
      <c r="X109" s="19">
        <f>IF(ISBLANK(U109),0,IF(ISERROR(VLOOKUP(U109,Menu!$A$3:$L$5000,10,FALSE)),0,IF(V109="M",VLOOKUP(U109,Menu!$A$3:$L$57,10,FALSE)*W109,VLOOKUP(U109,Menu!$A$3:$L$57,12,FALSE)*W109)))</f>
        <v>0</v>
      </c>
      <c r="Y109" s="19">
        <f>-IF(ISBLANK(Z109),0,IF(ISERROR(VLOOKUP(Z109,MaKhuyenMai!$B$4:$H$5001,7,FALSE)),0,IF(AND(VLOOKUP(Z109,MaKhuyenMai!$B$4:$K$5001,8,FALSE)&lt;=$F$24,VLOOKUP(Z109,MaKhuyenMai!$B$4:$L$18,3,FALSE)="x",VLOOKUP(Z109,MaKhuyenMai!$B$4:$L$18,11,FALSE)="x"),VLOOKUP(Z109,MaKhuyenMai!$B$4:$H$5001,7,FALSE)*X109,0)))</f>
        <v>0</v>
      </c>
      <c r="Z109" s="20"/>
      <c r="AA109" s="68"/>
      <c r="EG109" s="8"/>
      <c r="EJ109" s="2"/>
      <c r="EK109" s="3"/>
      <c r="EL109" s="3"/>
      <c r="EM109" s="9"/>
      <c r="EN109" s="9"/>
      <c r="EO109" s="16"/>
      <c r="EP109" s="16">
        <v>19</v>
      </c>
      <c r="EQ109" s="18"/>
      <c r="ER109" s="18"/>
      <c r="ES109" s="18"/>
      <c r="ET109" s="19">
        <f>IF(ISBLANK(EQ109),0,IF(ISERROR(VLOOKUP(EQ109,Menu!$A$3:$L$5000,10,FALSE)),0,IF(ER109="M",VLOOKUP(EQ109,Menu!$A$3:$L$57,10,FALSE)*ES109,VLOOKUP(EQ109,Menu!$A$3:$L$57,12,FALSE)*ES109)))</f>
        <v>0</v>
      </c>
      <c r="EU109" s="19">
        <f>-IF(ISBLANK(EV109),0,IF(ISERROR(VLOOKUP(EV109,MaKhuyenMai!$B$4:$H$5001,7,FALSE)),0,IF(AND(VLOOKUP(EV109,MaKhuyenMai!$B$4:$K$5001,8,FALSE)&lt;=$F$24,VLOOKUP(EV109,MaKhuyenMai!$B$4:$L$18,3,FALSE)="x",VLOOKUP(EV109,MaKhuyenMai!$B$4:$L$18,11,FALSE)="x"),VLOOKUP(EV109,MaKhuyenMai!$B$4:$H$5001,7,FALSE)*ET109,0)))</f>
        <v>0</v>
      </c>
      <c r="EV109" s="20"/>
      <c r="EW109" s="68"/>
      <c r="EX109" s="2"/>
      <c r="EY109" s="16">
        <v>19</v>
      </c>
      <c r="EZ109" s="18"/>
      <c r="FA109" s="18"/>
      <c r="FB109" s="18"/>
      <c r="FC109" s="19">
        <f>IF(ISBLANK(EZ109),0,IF(ISERROR(VLOOKUP(EZ109,Menu!$A$3:$L$5000,10,FALSE)),0,IF(FA109="M",VLOOKUP(EZ109,Menu!$A$3:$L$57,10,FALSE)*FB109,VLOOKUP(EZ109,Menu!$A$3:$L$57,12,FALSE)*FB109)))</f>
        <v>0</v>
      </c>
      <c r="FD109" s="19">
        <f>-IF(ISBLANK(FE109),0,IF(ISERROR(VLOOKUP(FE109,MaKhuyenMai!$B$4:$H$5001,7,FALSE)),0,IF(AND(VLOOKUP(FE109,MaKhuyenMai!$B$4:$K$5001,8,FALSE)&lt;=$F$24,VLOOKUP(FE109,MaKhuyenMai!$B$4:$L$18,3,FALSE)="x",VLOOKUP(FE109,MaKhuyenMai!$B$4:$L$18,11,FALSE)="x"),VLOOKUP(FE109,MaKhuyenMai!$B$4:$H$5001,7,FALSE)*FC109,0)))</f>
        <v>0</v>
      </c>
      <c r="FE109" s="20"/>
      <c r="FF109" s="68"/>
      <c r="FG109" s="3"/>
      <c r="FJ109" s="1"/>
      <c r="FK109" s="1"/>
      <c r="FL109" s="2"/>
      <c r="FM109" s="2"/>
      <c r="FN109" s="3"/>
      <c r="FQ109" s="1"/>
      <c r="FR109" s="1"/>
      <c r="FS109" s="2"/>
      <c r="FT109" s="2"/>
      <c r="FU109" s="3"/>
      <c r="FX109" s="1"/>
      <c r="FY109" s="1"/>
      <c r="FZ109" s="2"/>
      <c r="GA109" s="2"/>
      <c r="GB109" s="3"/>
      <c r="GE109" s="1"/>
      <c r="GF109" s="1"/>
      <c r="GG109" s="2"/>
      <c r="GH109" s="2"/>
      <c r="GI109" s="3"/>
      <c r="GL109" s="1"/>
      <c r="GM109" s="1"/>
      <c r="GN109" s="2"/>
      <c r="GO109" s="2"/>
      <c r="GP109" s="3"/>
      <c r="GS109" s="1"/>
      <c r="GT109" s="1"/>
      <c r="GU109" s="2"/>
      <c r="GV109" s="2"/>
      <c r="GW109" s="3"/>
      <c r="GZ109" s="1"/>
      <c r="HA109" s="1"/>
      <c r="HB109" s="2"/>
      <c r="HC109" s="2"/>
      <c r="HD109" s="3"/>
      <c r="HG109" s="1"/>
      <c r="HH109" s="1"/>
      <c r="HI109" s="2"/>
      <c r="HJ109" s="2"/>
      <c r="HK109" s="3"/>
      <c r="HP109" s="2"/>
      <c r="HQ109" s="2"/>
      <c r="HR109" s="3"/>
      <c r="HW109" s="2"/>
      <c r="HX109" s="2"/>
      <c r="HY109" s="3"/>
      <c r="ID109" s="2"/>
      <c r="IE109" s="2"/>
      <c r="IF109" s="3"/>
      <c r="IK109" s="2"/>
      <c r="IL109" s="2"/>
      <c r="IM109" s="3"/>
      <c r="IR109" s="2"/>
      <c r="IS109" s="2"/>
      <c r="IT109" s="3"/>
    </row>
    <row r="110" spans="2:254">
      <c r="C110" s="10"/>
      <c r="D110" s="10"/>
      <c r="E110" s="10"/>
      <c r="J110" s="16"/>
      <c r="K110" s="17">
        <v>100</v>
      </c>
      <c r="L110" s="18"/>
      <c r="M110" s="18"/>
      <c r="N110" s="18"/>
      <c r="O110" s="19">
        <f>IF(ISBLANK(L110),0,IF(ISERROR(VLOOKUP(L110,Menu!$A$3:$L$5000,10,FALSE)),0,IF(M110="M",VLOOKUP(L110,Menu!$A$3:$L$57,10,FALSE)*N110,VLOOKUP(L110,Menu!$A$3:$L$57,12,FALSE)*N110)))</f>
        <v>0</v>
      </c>
      <c r="P110" s="19">
        <f>-IF(ISBLANK(Q110),0,IF(ISERROR(VLOOKUP(Q110,MaKhuyenMai!$B$4:$H$5001,7,FALSE)),0,IF(AND(VLOOKUP(Q110,MaKhuyenMai!$B$4:$K$5001,8,FALSE)&lt;=$F$24,VLOOKUP(Q110,MaKhuyenMai!$B$4:$L$18,3,FALSE)="x",VLOOKUP(Q110,MaKhuyenMai!$B$4:$L$18,11,FALSE)="x"),VLOOKUP(Q110,MaKhuyenMai!$B$4:$H$5001,7,FALSE)*O110,0)))</f>
        <v>0</v>
      </c>
      <c r="Q110" s="20"/>
      <c r="R110" s="68"/>
      <c r="T110" s="16">
        <v>20</v>
      </c>
      <c r="U110" s="18"/>
      <c r="V110" s="18"/>
      <c r="W110" s="18"/>
      <c r="X110" s="19">
        <f>IF(ISBLANK(U110),0,IF(ISERROR(VLOOKUP(U110,Menu!$A$3:$L$5000,10,FALSE)),0,IF(V110="M",VLOOKUP(U110,Menu!$A$3:$L$57,10,FALSE)*W110,VLOOKUP(U110,Menu!$A$3:$L$57,12,FALSE)*W110)))</f>
        <v>0</v>
      </c>
      <c r="Y110" s="19">
        <f>-IF(ISBLANK(Z110),0,IF(ISERROR(VLOOKUP(Z110,MaKhuyenMai!$B$4:$H$5001,7,FALSE)),0,IF(AND(VLOOKUP(Z110,MaKhuyenMai!$B$4:$K$5001,8,FALSE)&lt;=$F$24,VLOOKUP(Z110,MaKhuyenMai!$B$4:$L$18,3,FALSE)="x",VLOOKUP(Z110,MaKhuyenMai!$B$4:$L$18,11,FALSE)="x"),VLOOKUP(Z110,MaKhuyenMai!$B$4:$H$5001,7,FALSE)*X110,0)))</f>
        <v>0</v>
      </c>
      <c r="Z110" s="20"/>
      <c r="AA110" s="68"/>
      <c r="EH110" s="10"/>
      <c r="EI110" s="10"/>
      <c r="EJ110" s="10"/>
      <c r="EK110" s="3"/>
      <c r="EO110" s="16"/>
      <c r="EP110" s="16">
        <v>20</v>
      </c>
      <c r="EQ110" s="18"/>
      <c r="ER110" s="18"/>
      <c r="ES110" s="18"/>
      <c r="ET110" s="19">
        <f>IF(ISBLANK(EQ110),0,IF(ISERROR(VLOOKUP(EQ110,Menu!$A$3:$L$5000,10,FALSE)),0,IF(ER110="M",VLOOKUP(EQ110,Menu!$A$3:$L$57,10,FALSE)*ES110,VLOOKUP(EQ110,Menu!$A$3:$L$57,12,FALSE)*ES110)))</f>
        <v>0</v>
      </c>
      <c r="EU110" s="19">
        <f>-IF(ISBLANK(EV110),0,IF(ISERROR(VLOOKUP(EV110,MaKhuyenMai!$B$4:$H$5001,7,FALSE)),0,IF(AND(VLOOKUP(EV110,MaKhuyenMai!$B$4:$K$5001,8,FALSE)&lt;=$F$24,VLOOKUP(EV110,MaKhuyenMai!$B$4:$L$18,3,FALSE)="x",VLOOKUP(EV110,MaKhuyenMai!$B$4:$L$18,11,FALSE)="x"),VLOOKUP(EV110,MaKhuyenMai!$B$4:$H$5001,7,FALSE)*ET110,0)))</f>
        <v>0</v>
      </c>
      <c r="EV110" s="20"/>
      <c r="EW110" s="68"/>
      <c r="EX110" s="2"/>
      <c r="EY110" s="16">
        <v>20</v>
      </c>
      <c r="EZ110" s="18"/>
      <c r="FA110" s="18"/>
      <c r="FB110" s="18"/>
      <c r="FC110" s="19">
        <f>IF(ISBLANK(EZ110),0,IF(ISERROR(VLOOKUP(EZ110,Menu!$A$3:$L$5000,10,FALSE)),0,IF(FA110="M",VLOOKUP(EZ110,Menu!$A$3:$L$57,10,FALSE)*FB110,VLOOKUP(EZ110,Menu!$A$3:$L$57,12,FALSE)*FB110)))</f>
        <v>0</v>
      </c>
      <c r="FD110" s="19">
        <f>-IF(ISBLANK(FE110),0,IF(ISERROR(VLOOKUP(FE110,MaKhuyenMai!$B$4:$H$5001,7,FALSE)),0,IF(AND(VLOOKUP(FE110,MaKhuyenMai!$B$4:$K$5001,8,FALSE)&lt;=$F$24,VLOOKUP(FE110,MaKhuyenMai!$B$4:$L$18,3,FALSE)="x",VLOOKUP(FE110,MaKhuyenMai!$B$4:$L$18,11,FALSE)="x"),VLOOKUP(FE110,MaKhuyenMai!$B$4:$H$5001,7,FALSE)*FC110,0)))</f>
        <v>0</v>
      </c>
      <c r="FE110" s="20"/>
      <c r="FF110" s="68"/>
      <c r="FG110" s="3"/>
      <c r="FJ110" s="1"/>
      <c r="FK110" s="1"/>
      <c r="FL110" s="2"/>
      <c r="FM110" s="2"/>
      <c r="FN110" s="3"/>
      <c r="FQ110" s="1"/>
      <c r="FR110" s="1"/>
      <c r="FS110" s="2"/>
      <c r="FT110" s="2"/>
      <c r="FU110" s="3"/>
      <c r="FX110" s="1"/>
      <c r="FY110" s="1"/>
      <c r="FZ110" s="2"/>
      <c r="GA110" s="2"/>
      <c r="GB110" s="3"/>
      <c r="GE110" s="1"/>
      <c r="GF110" s="1"/>
      <c r="GG110" s="2"/>
      <c r="GH110" s="2"/>
      <c r="GI110" s="3"/>
      <c r="GL110" s="1"/>
      <c r="GM110" s="1"/>
      <c r="GN110" s="2"/>
      <c r="GO110" s="2"/>
      <c r="GP110" s="3"/>
      <c r="GS110" s="1"/>
      <c r="GT110" s="1"/>
      <c r="GU110" s="2"/>
      <c r="GV110" s="2"/>
      <c r="GW110" s="3"/>
      <c r="GZ110" s="1"/>
      <c r="HA110" s="1"/>
      <c r="HB110" s="2"/>
      <c r="HC110" s="2"/>
      <c r="HD110" s="3"/>
      <c r="HG110" s="1"/>
      <c r="HH110" s="1"/>
      <c r="HI110" s="2"/>
      <c r="HJ110" s="2"/>
      <c r="HK110" s="3"/>
      <c r="HP110" s="2"/>
      <c r="HQ110" s="2"/>
      <c r="HR110" s="3"/>
      <c r="HW110" s="2"/>
      <c r="HX110" s="2"/>
      <c r="HY110" s="3"/>
      <c r="ID110" s="2"/>
      <c r="IE110" s="2"/>
      <c r="IF110" s="3"/>
      <c r="IK110" s="2"/>
      <c r="IL110" s="2"/>
      <c r="IM110" s="3"/>
      <c r="IR110" s="2"/>
      <c r="IS110" s="2"/>
      <c r="IT110" s="3"/>
    </row>
    <row r="111" spans="2:254">
      <c r="B111" s="8"/>
      <c r="J111" s="16"/>
      <c r="K111" s="16"/>
      <c r="L111" s="23" t="s">
        <v>203</v>
      </c>
      <c r="M111" s="69" t="s">
        <v>15</v>
      </c>
      <c r="N111" s="69"/>
      <c r="O111" s="69"/>
      <c r="P111" s="69"/>
      <c r="Q111" s="24" t="s">
        <v>204</v>
      </c>
      <c r="R111" s="28">
        <f>-IF(ISBLANK(M111),0,IF(ISERROR(VLOOKUP(M111,MaKhuyenMai!$B$4:$H$5001,7,FALSE)),0,IF(AND(VLOOKUP(M111,MaKhuyenMai!$B$4:$K$5001,8,FALSE)&lt;=Q112,VLOOKUP(M111,MaKhuyenMai!$B$4:$L$18,3,FALSE)="x",VLOOKUP(M111,MaKhuyenMai!$B$4:$L$18,10,FALSE)&gt;=(VLOOKUP(M111,MaKhuyenMai!$B$4:$L$18,7,FALSE)*Q112)),VLOOKUP(M111,MaKhuyenMai!$B$4:$L$18,7,FALSE)*Q112,VLOOKUP(M111,MaKhuyenMai!$B$4:$L$18,10,FALSE))))</f>
        <v>-50000</v>
      </c>
      <c r="T111" s="16"/>
      <c r="U111" s="23" t="s">
        <v>203</v>
      </c>
      <c r="V111" s="69" t="s">
        <v>15</v>
      </c>
      <c r="W111" s="69"/>
      <c r="X111" s="69"/>
      <c r="Y111" s="69"/>
      <c r="Z111" s="24" t="s">
        <v>204</v>
      </c>
      <c r="AA111" s="28">
        <f>-IF(ISBLANK(V111),0,IF(ISERROR(VLOOKUP(V111,MaKhuyenMai!$B$4:$H$5001,7,FALSE)),0,IF(AND(VLOOKUP(V111,MaKhuyenMai!$B$4:$K$5001,8,FALSE)&lt;=Z112,VLOOKUP(V111,MaKhuyenMai!$B$4:$L$18,3,FALSE)="x",VLOOKUP(V111,MaKhuyenMai!$B$4:$L$18,10,FALSE)&gt;=(VLOOKUP(V111,MaKhuyenMai!$B$4:$L$18,7,FALSE)*Z112)),VLOOKUP(V111,MaKhuyenMai!$B$4:$L$18,7,FALSE)*Z112,VLOOKUP(V111,MaKhuyenMai!$B$4:$L$18,10,FALSE))))</f>
        <v>-50000</v>
      </c>
      <c r="EG111" s="8"/>
      <c r="EJ111" s="2"/>
      <c r="EK111" s="3"/>
      <c r="EO111" s="16"/>
      <c r="EP111" s="16"/>
      <c r="EQ111" s="23" t="s">
        <v>203</v>
      </c>
      <c r="ER111" s="69" t="s">
        <v>15</v>
      </c>
      <c r="ES111" s="69"/>
      <c r="ET111" s="69"/>
      <c r="EU111" s="69"/>
      <c r="EV111" s="24" t="s">
        <v>204</v>
      </c>
      <c r="EW111" s="28">
        <f>-IF(ISBLANK(ER111),0,IF(ISERROR(VLOOKUP(ER111,MaKhuyenMai!$B$4:$H$5001,7,FALSE)),0,IF(AND(VLOOKUP(ER111,MaKhuyenMai!$B$4:$K$5001,8,FALSE)&lt;=EV112,VLOOKUP(ER111,MaKhuyenMai!$B$4:$L$18,3,FALSE)="x",VLOOKUP(ER111,MaKhuyenMai!$B$4:$L$18,10,FALSE)&gt;=(VLOOKUP(ER111,MaKhuyenMai!$B$4:$L$18,7,FALSE)*EV112)),VLOOKUP(ER111,MaKhuyenMai!$B$4:$L$18,7,FALSE)*EV112,VLOOKUP(ER111,MaKhuyenMai!$B$4:$L$18,10,FALSE))))</f>
        <v>-50000</v>
      </c>
      <c r="EX111" s="2"/>
      <c r="EY111" s="16"/>
      <c r="EZ111" s="23" t="s">
        <v>203</v>
      </c>
      <c r="FA111" s="69" t="s">
        <v>15</v>
      </c>
      <c r="FB111" s="69"/>
      <c r="FC111" s="69"/>
      <c r="FD111" s="69"/>
      <c r="FE111" s="24" t="s">
        <v>204</v>
      </c>
      <c r="FF111" s="28">
        <f>-IF(ISBLANK(FA111),0,IF(ISERROR(VLOOKUP(FA111,MaKhuyenMai!$B$4:$H$5001,7,FALSE)),0,IF(AND(VLOOKUP(FA111,MaKhuyenMai!$B$4:$K$5001,8,FALSE)&lt;=FE112,VLOOKUP(FA111,MaKhuyenMai!$B$4:$L$18,3,FALSE)="x",VLOOKUP(FA111,MaKhuyenMai!$B$4:$L$18,10,FALSE)&gt;=(VLOOKUP(FA111,MaKhuyenMai!$B$4:$L$18,7,FALSE)*FE112)),VLOOKUP(FA111,MaKhuyenMai!$B$4:$L$18,7,FALSE)*FE112,VLOOKUP(FA111,MaKhuyenMai!$B$4:$L$18,10,FALSE))))</f>
        <v>-50000</v>
      </c>
      <c r="FG111" s="3"/>
      <c r="FJ111" s="1"/>
      <c r="FK111" s="1"/>
      <c r="FL111" s="2"/>
      <c r="FM111" s="2"/>
      <c r="FN111" s="3"/>
      <c r="FQ111" s="1"/>
      <c r="FR111" s="1"/>
      <c r="FS111" s="2"/>
      <c r="FT111" s="2"/>
      <c r="FU111" s="3"/>
      <c r="FX111" s="1"/>
      <c r="FY111" s="1"/>
      <c r="FZ111" s="2"/>
      <c r="GA111" s="2"/>
      <c r="GB111" s="3"/>
      <c r="GE111" s="1"/>
      <c r="GF111" s="1"/>
      <c r="GG111" s="2"/>
      <c r="GH111" s="2"/>
      <c r="GI111" s="3"/>
      <c r="GL111" s="1"/>
      <c r="GM111" s="1"/>
      <c r="GN111" s="2"/>
      <c r="GO111" s="2"/>
      <c r="GP111" s="3"/>
      <c r="GS111" s="1"/>
      <c r="GT111" s="1"/>
      <c r="GU111" s="2"/>
      <c r="GV111" s="2"/>
      <c r="GW111" s="3"/>
      <c r="GZ111" s="1"/>
      <c r="HA111" s="1"/>
      <c r="HB111" s="2"/>
      <c r="HC111" s="2"/>
      <c r="HD111" s="3"/>
      <c r="HG111" s="1"/>
      <c r="HH111" s="1"/>
      <c r="HI111" s="2"/>
      <c r="HJ111" s="2"/>
      <c r="HK111" s="3"/>
      <c r="HP111" s="2"/>
      <c r="HQ111" s="2"/>
      <c r="HR111" s="3"/>
      <c r="HW111" s="2"/>
      <c r="HX111" s="2"/>
      <c r="HY111" s="3"/>
      <c r="ID111" s="2"/>
      <c r="IE111" s="2"/>
      <c r="IF111" s="3"/>
      <c r="IK111" s="2"/>
      <c r="IL111" s="2"/>
      <c r="IM111" s="3"/>
      <c r="IR111" s="2"/>
      <c r="IS111" s="2"/>
      <c r="IT111" s="3"/>
    </row>
    <row r="112" spans="2:254">
      <c r="J112" s="16"/>
      <c r="K112" s="16"/>
      <c r="L112" s="25" t="s">
        <v>205</v>
      </c>
      <c r="M112" s="25"/>
      <c r="N112" s="25"/>
      <c r="O112" s="25"/>
      <c r="P112" s="26">
        <f>SUM(O91:O110)</f>
        <v>172000</v>
      </c>
      <c r="Q112" s="27">
        <f>P112+SUM(P91:P110)</f>
        <v>172000</v>
      </c>
      <c r="R112" s="29">
        <f>Q112+R111</f>
        <v>122000</v>
      </c>
      <c r="T112" s="16"/>
      <c r="U112" s="25" t="s">
        <v>205</v>
      </c>
      <c r="V112" s="25"/>
      <c r="W112" s="25"/>
      <c r="X112" s="25"/>
      <c r="Y112" s="26">
        <f>SUM(X91:X110)</f>
        <v>300000</v>
      </c>
      <c r="Z112" s="27">
        <f>Y112+SUM(Y91:Y110)</f>
        <v>297000</v>
      </c>
      <c r="AA112" s="29">
        <f>Z112+AA111</f>
        <v>247000</v>
      </c>
      <c r="EJ112" s="2"/>
      <c r="EK112" s="3"/>
      <c r="EO112" s="16"/>
      <c r="EP112" s="16"/>
      <c r="EQ112" s="25" t="s">
        <v>205</v>
      </c>
      <c r="ER112" s="25"/>
      <c r="ES112" s="25"/>
      <c r="ET112" s="25"/>
      <c r="EU112" s="26">
        <f>SUM(ET91:ET110)</f>
        <v>172000</v>
      </c>
      <c r="EV112" s="27">
        <f>EU112+SUM(EU91:EU110)</f>
        <v>172000</v>
      </c>
      <c r="EW112" s="29">
        <f>EV112+EW111</f>
        <v>122000</v>
      </c>
      <c r="EX112" s="2"/>
      <c r="EY112" s="16"/>
      <c r="EZ112" s="25" t="s">
        <v>205</v>
      </c>
      <c r="FA112" s="25"/>
      <c r="FB112" s="25"/>
      <c r="FC112" s="25"/>
      <c r="FD112" s="26">
        <f>SUM(FC91:FC110)</f>
        <v>320000</v>
      </c>
      <c r="FE112" s="27">
        <f>FD112+SUM(FD91:FD110)</f>
        <v>317000</v>
      </c>
      <c r="FF112" s="29">
        <f>FE112+FF111</f>
        <v>267000</v>
      </c>
      <c r="FG112" s="3"/>
      <c r="FJ112" s="1"/>
      <c r="FK112" s="1"/>
      <c r="FL112" s="2"/>
      <c r="FM112" s="2"/>
      <c r="FN112" s="3"/>
      <c r="FQ112" s="1"/>
      <c r="FR112" s="1"/>
      <c r="FS112" s="2"/>
      <c r="FT112" s="2"/>
      <c r="FU112" s="3"/>
      <c r="FX112" s="1"/>
      <c r="FY112" s="1"/>
      <c r="FZ112" s="2"/>
      <c r="GA112" s="2"/>
      <c r="GB112" s="3"/>
      <c r="GE112" s="1"/>
      <c r="GF112" s="1"/>
      <c r="GG112" s="2"/>
      <c r="GH112" s="2"/>
      <c r="GI112" s="3"/>
      <c r="GL112" s="1"/>
      <c r="GM112" s="1"/>
      <c r="GN112" s="2"/>
      <c r="GO112" s="2"/>
      <c r="GP112" s="3"/>
      <c r="GS112" s="1"/>
      <c r="GT112" s="1"/>
      <c r="GU112" s="2"/>
      <c r="GV112" s="2"/>
      <c r="GW112" s="3"/>
      <c r="GZ112" s="1"/>
      <c r="HA112" s="1"/>
      <c r="HB112" s="2"/>
      <c r="HC112" s="2"/>
      <c r="HD112" s="3"/>
      <c r="HG112" s="1"/>
      <c r="HH112" s="1"/>
      <c r="HI112" s="2"/>
      <c r="HJ112" s="2"/>
      <c r="HK112" s="3"/>
      <c r="HP112" s="2"/>
      <c r="HQ112" s="2"/>
      <c r="HR112" s="3"/>
      <c r="HW112" s="2"/>
      <c r="HX112" s="2"/>
      <c r="HY112" s="3"/>
      <c r="ID112" s="2"/>
      <c r="IE112" s="2"/>
      <c r="IF112" s="3"/>
      <c r="IK112" s="2"/>
      <c r="IL112" s="2"/>
      <c r="IM112" s="3"/>
      <c r="IR112" s="2"/>
      <c r="IS112" s="2"/>
      <c r="IT112" s="3"/>
    </row>
    <row r="113" spans="2:254">
      <c r="B113" s="8"/>
      <c r="S113" s="63" t="s">
        <v>210</v>
      </c>
      <c r="T113" s="17">
        <v>21</v>
      </c>
      <c r="U113" s="18" t="s">
        <v>98</v>
      </c>
      <c r="V113" s="18" t="s">
        <v>200</v>
      </c>
      <c r="W113" s="18">
        <v>1</v>
      </c>
      <c r="X113" s="19">
        <f>IF(ISBLANK(U113),0,IF(ISERROR(VLOOKUP(U113,Menu!$A$3:$L$5000,10,FALSE)),0,IF(V113="M",VLOOKUP(U113,Menu!$A$3:$L$57,10,FALSE)*W113,VLOOKUP(U113,Menu!$A$3:$L$57,12,FALSE)*W113)))</f>
        <v>15000</v>
      </c>
      <c r="Y113" s="19">
        <f>-IF(ISBLANK(Z113),0,IF(ISERROR(VLOOKUP(Z113,MaKhuyenMai!$B$4:$H$5001,7,FALSE)),0,IF(AND(VLOOKUP(Z113,MaKhuyenMai!$B$4:$K$5001,8,FALSE)&lt;=$F$24,VLOOKUP(Z113,MaKhuyenMai!$B$4:$L$18,3,FALSE)="x",VLOOKUP(Z113,MaKhuyenMai!$B$4:$L$18,11,FALSE)="x"),VLOOKUP(Z113,MaKhuyenMai!$B$4:$H$5001,7,FALSE)*X113,0)))</f>
        <v>-1500</v>
      </c>
      <c r="Z113" s="20" t="s">
        <v>18</v>
      </c>
      <c r="AA113" s="68">
        <v>2</v>
      </c>
      <c r="EG113" s="8"/>
      <c r="EJ113" s="2"/>
      <c r="EK113" s="3"/>
      <c r="EO113" s="63" t="s">
        <v>210</v>
      </c>
      <c r="EP113" s="17">
        <v>21</v>
      </c>
      <c r="EQ113" s="18" t="s">
        <v>98</v>
      </c>
      <c r="ER113" s="18" t="s">
        <v>200</v>
      </c>
      <c r="ES113" s="18">
        <v>1</v>
      </c>
      <c r="ET113" s="19">
        <f>IF(ISBLANK(EQ113),0,IF(ISERROR(VLOOKUP(EQ113,Menu!$A$3:$L$5000,10,FALSE)),0,IF(ER113="M",VLOOKUP(EQ113,Menu!$A$3:$L$57,10,FALSE)*ES113,VLOOKUP(EQ113,Menu!$A$3:$L$57,12,FALSE)*ES113)))</f>
        <v>15000</v>
      </c>
      <c r="EU113" s="19">
        <f>-IF(ISBLANK(EV113),0,IF(ISERROR(VLOOKUP(EV113,MaKhuyenMai!$B$4:$H$5001,7,FALSE)),0,IF(AND(VLOOKUP(EV113,MaKhuyenMai!$B$4:$K$5001,8,FALSE)&lt;=$F$24,VLOOKUP(EV113,MaKhuyenMai!$B$4:$L$18,3,FALSE)="x",VLOOKUP(EV113,MaKhuyenMai!$B$4:$L$18,11,FALSE)="x"),VLOOKUP(EV113,MaKhuyenMai!$B$4:$H$5001,7,FALSE)*ET113,0)))</f>
        <v>-1500</v>
      </c>
      <c r="EV113" s="20" t="s">
        <v>18</v>
      </c>
      <c r="EW113" s="68">
        <v>2</v>
      </c>
      <c r="EX113" s="63" t="s">
        <v>210</v>
      </c>
      <c r="EY113" s="17">
        <v>21</v>
      </c>
      <c r="EZ113" s="18" t="s">
        <v>98</v>
      </c>
      <c r="FA113" s="18" t="s">
        <v>200</v>
      </c>
      <c r="FB113" s="18">
        <v>1</v>
      </c>
      <c r="FC113" s="19">
        <f>IF(ISBLANK(EZ113),0,IF(ISERROR(VLOOKUP(EZ113,Menu!$A$3:$L$5000,10,FALSE)),0,IF(FA113="M",VLOOKUP(EZ113,Menu!$A$3:$L$57,10,FALSE)*FB113,VLOOKUP(EZ113,Menu!$A$3:$L$57,12,FALSE)*FB113)))</f>
        <v>15000</v>
      </c>
      <c r="FD113" s="19">
        <f>-IF(ISBLANK(FE113),0,IF(ISERROR(VLOOKUP(FE113,MaKhuyenMai!$B$4:$H$5001,7,FALSE)),0,IF(AND(VLOOKUP(FE113,MaKhuyenMai!$B$4:$K$5001,8,FALSE)&lt;=$F$24,VLOOKUP(FE113,MaKhuyenMai!$B$4:$L$18,3,FALSE)="x",VLOOKUP(FE113,MaKhuyenMai!$B$4:$L$18,11,FALSE)="x"),VLOOKUP(FE113,MaKhuyenMai!$B$4:$H$5001,7,FALSE)*FC113,0)))</f>
        <v>-1500</v>
      </c>
      <c r="FE113" s="20" t="s">
        <v>18</v>
      </c>
      <c r="FF113" s="68">
        <v>2</v>
      </c>
      <c r="FG113" s="3"/>
      <c r="FJ113" s="1"/>
      <c r="FK113" s="1"/>
      <c r="FL113" s="2"/>
      <c r="FM113" s="2"/>
      <c r="FN113" s="3"/>
      <c r="FQ113" s="1"/>
      <c r="FR113" s="1"/>
      <c r="FS113" s="2"/>
      <c r="FT113" s="2"/>
      <c r="FU113" s="3"/>
      <c r="FX113" s="1"/>
      <c r="FY113" s="1"/>
      <c r="FZ113" s="2"/>
      <c r="GA113" s="2"/>
      <c r="GB113" s="3"/>
      <c r="GE113" s="1"/>
      <c r="GF113" s="1"/>
      <c r="GG113" s="2"/>
      <c r="GH113" s="2"/>
      <c r="GI113" s="3"/>
      <c r="GL113" s="1"/>
      <c r="GM113" s="1"/>
      <c r="GN113" s="2"/>
      <c r="GO113" s="2"/>
      <c r="GP113" s="3"/>
      <c r="GS113" s="1"/>
      <c r="GT113" s="1"/>
      <c r="GU113" s="2"/>
      <c r="GV113" s="2"/>
      <c r="GW113" s="3"/>
      <c r="GZ113" s="1"/>
      <c r="HA113" s="1"/>
      <c r="HB113" s="2"/>
      <c r="HC113" s="2"/>
      <c r="HD113" s="3"/>
      <c r="HG113" s="1"/>
      <c r="HH113" s="1"/>
      <c r="HI113" s="2"/>
      <c r="HJ113" s="2"/>
      <c r="HK113" s="3"/>
      <c r="HP113" s="2"/>
      <c r="HQ113" s="2"/>
      <c r="HR113" s="3"/>
      <c r="HW113" s="2"/>
      <c r="HX113" s="2"/>
      <c r="HY113" s="3"/>
      <c r="ID113" s="2"/>
      <c r="IE113" s="2"/>
      <c r="IF113" s="3"/>
      <c r="IK113" s="2"/>
      <c r="IL113" s="2"/>
      <c r="IM113" s="3"/>
      <c r="IR113" s="2"/>
      <c r="IS113" s="2"/>
      <c r="IT113" s="3"/>
    </row>
    <row r="114" spans="2:254">
      <c r="T114" s="16">
        <v>22</v>
      </c>
      <c r="U114" s="21" t="s">
        <v>82</v>
      </c>
      <c r="V114" s="21" t="s">
        <v>200</v>
      </c>
      <c r="W114" s="21">
        <v>1</v>
      </c>
      <c r="X114" s="19">
        <f>IF(ISBLANK(U114),0,IF(ISERROR(VLOOKUP(U114,Menu!$A$3:$L$5000,10,FALSE)),0,IF(V114="M",VLOOKUP(U114,Menu!$A$3:$L$57,10,FALSE)*W114,VLOOKUP(U114,Menu!$A$3:$L$57,12,FALSE)*W114)))</f>
        <v>18000</v>
      </c>
      <c r="Y114" s="19">
        <f>-IF(ISBLANK(Z114),0,IF(ISERROR(VLOOKUP(Z114,MaKhuyenMai!$B$4:$H$5001,7,FALSE)),0,IF(AND(VLOOKUP(Z114,MaKhuyenMai!$B$4:$K$5001,8,FALSE)&lt;=$F$24,VLOOKUP(Z114,MaKhuyenMai!$B$4:$L$18,3,FALSE)="x",VLOOKUP(Z114,MaKhuyenMai!$B$4:$L$18,11,FALSE)="x"),VLOOKUP(Z114,MaKhuyenMai!$B$4:$H$5001,7,FALSE)*X114,0)))</f>
        <v>-1800</v>
      </c>
      <c r="Z114" s="20" t="s">
        <v>18</v>
      </c>
      <c r="AA114" s="68"/>
      <c r="EJ114" s="2"/>
      <c r="EK114" s="3"/>
      <c r="EO114" s="16"/>
      <c r="EP114" s="16">
        <v>22</v>
      </c>
      <c r="EQ114" s="21" t="s">
        <v>82</v>
      </c>
      <c r="ER114" s="21" t="s">
        <v>200</v>
      </c>
      <c r="ES114" s="21">
        <v>1</v>
      </c>
      <c r="ET114" s="19">
        <f>IF(ISBLANK(EQ114),0,IF(ISERROR(VLOOKUP(EQ114,Menu!$A$3:$L$5000,10,FALSE)),0,IF(ER114="M",VLOOKUP(EQ114,Menu!$A$3:$L$57,10,FALSE)*ES114,VLOOKUP(EQ114,Menu!$A$3:$L$57,12,FALSE)*ES114)))</f>
        <v>18000</v>
      </c>
      <c r="EU114" s="19">
        <f>-IF(ISBLANK(EV114),0,IF(ISERROR(VLOOKUP(EV114,MaKhuyenMai!$B$4:$H$5001,7,FALSE)),0,IF(AND(VLOOKUP(EV114,MaKhuyenMai!$B$4:$K$5001,8,FALSE)&lt;=$F$24,VLOOKUP(EV114,MaKhuyenMai!$B$4:$L$18,3,FALSE)="x",VLOOKUP(EV114,MaKhuyenMai!$B$4:$L$18,11,FALSE)="x"),VLOOKUP(EV114,MaKhuyenMai!$B$4:$H$5001,7,FALSE)*ET114,0)))</f>
        <v>-1800</v>
      </c>
      <c r="EV114" s="20" t="s">
        <v>18</v>
      </c>
      <c r="EW114" s="68"/>
      <c r="EX114" s="2"/>
      <c r="EY114" s="16">
        <v>22</v>
      </c>
      <c r="EZ114" s="21" t="s">
        <v>82</v>
      </c>
      <c r="FA114" s="21" t="s">
        <v>200</v>
      </c>
      <c r="FB114" s="21">
        <v>1</v>
      </c>
      <c r="FC114" s="19">
        <f>IF(ISBLANK(EZ114),0,IF(ISERROR(VLOOKUP(EZ114,Menu!$A$3:$L$5000,10,FALSE)),0,IF(FA114="M",VLOOKUP(EZ114,Menu!$A$3:$L$57,10,FALSE)*FB114,VLOOKUP(EZ114,Menu!$A$3:$L$57,12,FALSE)*FB114)))</f>
        <v>18000</v>
      </c>
      <c r="FD114" s="19">
        <f>-IF(ISBLANK(FE114),0,IF(ISERROR(VLOOKUP(FE114,MaKhuyenMai!$B$4:$H$5001,7,FALSE)),0,IF(AND(VLOOKUP(FE114,MaKhuyenMai!$B$4:$K$5001,8,FALSE)&lt;=$F$24,VLOOKUP(FE114,MaKhuyenMai!$B$4:$L$18,3,FALSE)="x",VLOOKUP(FE114,MaKhuyenMai!$B$4:$L$18,11,FALSE)="x"),VLOOKUP(FE114,MaKhuyenMai!$B$4:$H$5001,7,FALSE)*FC114,0)))</f>
        <v>-1800</v>
      </c>
      <c r="FE114" s="20" t="s">
        <v>18</v>
      </c>
      <c r="FF114" s="68"/>
      <c r="FG114" s="3"/>
      <c r="FJ114" s="1"/>
      <c r="FK114" s="1"/>
      <c r="FL114" s="2"/>
      <c r="FM114" s="2"/>
      <c r="FN114" s="3"/>
      <c r="FQ114" s="1"/>
      <c r="FR114" s="1"/>
      <c r="FS114" s="2"/>
      <c r="FT114" s="2"/>
      <c r="FU114" s="3"/>
      <c r="FX114" s="1"/>
      <c r="FY114" s="1"/>
      <c r="FZ114" s="2"/>
      <c r="GA114" s="2"/>
      <c r="GB114" s="3"/>
      <c r="GE114" s="1"/>
      <c r="GF114" s="1"/>
      <c r="GG114" s="2"/>
      <c r="GH114" s="2"/>
      <c r="GI114" s="3"/>
      <c r="GL114" s="1"/>
      <c r="GM114" s="1"/>
      <c r="GN114" s="2"/>
      <c r="GO114" s="2"/>
      <c r="GP114" s="3"/>
      <c r="GS114" s="1"/>
      <c r="GT114" s="1"/>
      <c r="GU114" s="2"/>
      <c r="GV114" s="2"/>
      <c r="GW114" s="3"/>
      <c r="GZ114" s="1"/>
      <c r="HA114" s="1"/>
      <c r="HB114" s="2"/>
      <c r="HC114" s="2"/>
      <c r="HD114" s="3"/>
      <c r="HG114" s="1"/>
      <c r="HH114" s="1"/>
      <c r="HI114" s="2"/>
      <c r="HJ114" s="2"/>
      <c r="HK114" s="3"/>
      <c r="HP114" s="2"/>
      <c r="HQ114" s="2"/>
      <c r="HR114" s="3"/>
      <c r="HW114" s="2"/>
      <c r="HX114" s="2"/>
      <c r="HY114" s="3"/>
      <c r="ID114" s="2"/>
      <c r="IE114" s="2"/>
      <c r="IF114" s="3"/>
      <c r="IK114" s="2"/>
      <c r="IL114" s="2"/>
      <c r="IM114" s="3"/>
      <c r="IR114" s="2"/>
      <c r="IS114" s="2"/>
      <c r="IT114" s="3"/>
    </row>
    <row r="115" spans="2:254">
      <c r="B115" s="8"/>
      <c r="T115" s="17">
        <v>23</v>
      </c>
      <c r="U115" s="22" t="s">
        <v>131</v>
      </c>
      <c r="V115" s="18" t="s">
        <v>201</v>
      </c>
      <c r="W115" s="18">
        <v>1</v>
      </c>
      <c r="X115" s="19">
        <f>IF(ISBLANK(U115),0,IF(ISERROR(VLOOKUP(U115,Menu!$A$3:$L$5000,10,FALSE)),0,IF(V115="M",VLOOKUP(U115,Menu!$A$3:$L$57,10,FALSE)*W115,VLOOKUP(U115,Menu!$A$3:$L$57,12,FALSE)*W115)))</f>
        <v>49000</v>
      </c>
      <c r="Y115" s="19">
        <f>-IF(ISBLANK(Z115),0,IF(ISERROR(VLOOKUP(Z115,MaKhuyenMai!$B$4:$H$5001,7,FALSE)),0,IF(AND(VLOOKUP(Z115,MaKhuyenMai!$B$4:$K$5001,8,FALSE)&lt;=$F$24,VLOOKUP(Z115,MaKhuyenMai!$B$4:$L$18,3,FALSE)="x",VLOOKUP(Z115,MaKhuyenMai!$B$4:$L$18,11,FALSE)="x"),VLOOKUP(Z115,MaKhuyenMai!$B$4:$H$5001,7,FALSE)*X115,0)))</f>
        <v>-4900</v>
      </c>
      <c r="Z115" s="20" t="s">
        <v>18</v>
      </c>
      <c r="AA115" s="68"/>
      <c r="EG115" s="8"/>
      <c r="EJ115" s="2"/>
      <c r="EK115" s="3"/>
      <c r="EO115" s="16"/>
      <c r="EP115" s="17">
        <v>23</v>
      </c>
      <c r="EQ115" s="22" t="s">
        <v>131</v>
      </c>
      <c r="ER115" s="18" t="s">
        <v>201</v>
      </c>
      <c r="ES115" s="18">
        <v>1</v>
      </c>
      <c r="ET115" s="19">
        <f>IF(ISBLANK(EQ115),0,IF(ISERROR(VLOOKUP(EQ115,Menu!$A$3:$L$5000,10,FALSE)),0,IF(ER115="M",VLOOKUP(EQ115,Menu!$A$3:$L$57,10,FALSE)*ES115,VLOOKUP(EQ115,Menu!$A$3:$L$57,12,FALSE)*ES115)))</f>
        <v>49000</v>
      </c>
      <c r="EU115" s="19">
        <f>-IF(ISBLANK(EV115),0,IF(ISERROR(VLOOKUP(EV115,MaKhuyenMai!$B$4:$H$5001,7,FALSE)),0,IF(AND(VLOOKUP(EV115,MaKhuyenMai!$B$4:$K$5001,8,FALSE)&lt;=$F$24,VLOOKUP(EV115,MaKhuyenMai!$B$4:$L$18,3,FALSE)="x",VLOOKUP(EV115,MaKhuyenMai!$B$4:$L$18,11,FALSE)="x"),VLOOKUP(EV115,MaKhuyenMai!$B$4:$H$5001,7,FALSE)*ET115,0)))</f>
        <v>-4900</v>
      </c>
      <c r="EV115" s="20" t="s">
        <v>18</v>
      </c>
      <c r="EW115" s="68"/>
      <c r="EX115" s="2"/>
      <c r="EY115" s="17">
        <v>23</v>
      </c>
      <c r="EZ115" s="22" t="s">
        <v>131</v>
      </c>
      <c r="FA115" s="18" t="s">
        <v>201</v>
      </c>
      <c r="FB115" s="18">
        <v>1</v>
      </c>
      <c r="FC115" s="19">
        <f>IF(ISBLANK(EZ115),0,IF(ISERROR(VLOOKUP(EZ115,Menu!$A$3:$L$5000,10,FALSE)),0,IF(FA115="M",VLOOKUP(EZ115,Menu!$A$3:$L$57,10,FALSE)*FB115,VLOOKUP(EZ115,Menu!$A$3:$L$57,12,FALSE)*FB115)))</f>
        <v>49000</v>
      </c>
      <c r="FD115" s="19">
        <f>-IF(ISBLANK(FE115),0,IF(ISERROR(VLOOKUP(FE115,MaKhuyenMai!$B$4:$H$5001,7,FALSE)),0,IF(AND(VLOOKUP(FE115,MaKhuyenMai!$B$4:$K$5001,8,FALSE)&lt;=$F$24,VLOOKUP(FE115,MaKhuyenMai!$B$4:$L$18,3,FALSE)="x",VLOOKUP(FE115,MaKhuyenMai!$B$4:$L$18,11,FALSE)="x"),VLOOKUP(FE115,MaKhuyenMai!$B$4:$H$5001,7,FALSE)*FC115,0)))</f>
        <v>-4900</v>
      </c>
      <c r="FE115" s="20" t="s">
        <v>18</v>
      </c>
      <c r="FF115" s="68"/>
      <c r="FG115" s="3"/>
      <c r="FJ115" s="1"/>
      <c r="FK115" s="1"/>
      <c r="FL115" s="2"/>
      <c r="FM115" s="2"/>
      <c r="FN115" s="3"/>
      <c r="FQ115" s="1"/>
      <c r="FR115" s="1"/>
      <c r="FS115" s="2"/>
      <c r="FT115" s="2"/>
      <c r="FU115" s="3"/>
      <c r="FX115" s="1"/>
      <c r="FY115" s="1"/>
      <c r="FZ115" s="2"/>
      <c r="GA115" s="2"/>
      <c r="GB115" s="3"/>
      <c r="GE115" s="1"/>
      <c r="GF115" s="1"/>
      <c r="GG115" s="2"/>
      <c r="GH115" s="2"/>
      <c r="GI115" s="3"/>
      <c r="GL115" s="1"/>
      <c r="GM115" s="1"/>
      <c r="GN115" s="2"/>
      <c r="GO115" s="2"/>
      <c r="GP115" s="3"/>
      <c r="GS115" s="1"/>
      <c r="GT115" s="1"/>
      <c r="GU115" s="2"/>
      <c r="GV115" s="2"/>
      <c r="GW115" s="3"/>
      <c r="GZ115" s="1"/>
      <c r="HA115" s="1"/>
      <c r="HB115" s="2"/>
      <c r="HC115" s="2"/>
      <c r="HD115" s="3"/>
      <c r="HG115" s="1"/>
      <c r="HH115" s="1"/>
      <c r="HI115" s="2"/>
      <c r="HJ115" s="2"/>
      <c r="HK115" s="3"/>
      <c r="HP115" s="2"/>
      <c r="HQ115" s="2"/>
      <c r="HR115" s="3"/>
      <c r="HW115" s="2"/>
      <c r="HX115" s="2"/>
      <c r="HY115" s="3"/>
      <c r="ID115" s="2"/>
      <c r="IE115" s="2"/>
      <c r="IF115" s="3"/>
      <c r="IK115" s="2"/>
      <c r="IL115" s="2"/>
      <c r="IM115" s="3"/>
      <c r="IR115" s="2"/>
      <c r="IS115" s="2"/>
      <c r="IT115" s="3"/>
    </row>
    <row r="116" spans="2:254">
      <c r="T116" s="16">
        <v>24</v>
      </c>
      <c r="U116" s="22" t="s">
        <v>148</v>
      </c>
      <c r="V116" s="18" t="s">
        <v>200</v>
      </c>
      <c r="W116" s="18">
        <v>1</v>
      </c>
      <c r="X116" s="19">
        <f>IF(ISBLANK(U116),0,IF(ISERROR(VLOOKUP(U116,Menu!$A$3:$L$5000,10,FALSE)),0,IF(V116="M",VLOOKUP(U116,Menu!$A$3:$L$57,10,FALSE)*W116,VLOOKUP(U116,Menu!$A$3:$L$57,12,FALSE)*W116)))</f>
        <v>70000</v>
      </c>
      <c r="Y116" s="19">
        <f>-IF(ISBLANK(Z116),0,IF(ISERROR(VLOOKUP(Z116,MaKhuyenMai!$B$4:$H$5001,7,FALSE)),0,IF(AND(VLOOKUP(Z116,MaKhuyenMai!$B$4:$K$5001,8,FALSE)&lt;=$F$24,VLOOKUP(Z116,MaKhuyenMai!$B$4:$L$18,3,FALSE)="x",VLOOKUP(Z116,MaKhuyenMai!$B$4:$L$18,11,FALSE)="x"),VLOOKUP(Z116,MaKhuyenMai!$B$4:$H$5001,7,FALSE)*X116,0)))</f>
        <v>0</v>
      </c>
      <c r="Z116" s="20"/>
      <c r="AA116" s="68"/>
      <c r="EJ116" s="2"/>
      <c r="EK116" s="3"/>
      <c r="EO116" s="16"/>
      <c r="EP116" s="16">
        <v>24</v>
      </c>
      <c r="EQ116" s="22" t="s">
        <v>148</v>
      </c>
      <c r="ER116" s="18" t="s">
        <v>200</v>
      </c>
      <c r="ES116" s="18">
        <v>1</v>
      </c>
      <c r="ET116" s="19">
        <f>IF(ISBLANK(EQ116),0,IF(ISERROR(VLOOKUP(EQ116,Menu!$A$3:$L$5000,10,FALSE)),0,IF(ER116="M",VLOOKUP(EQ116,Menu!$A$3:$L$57,10,FALSE)*ES116,VLOOKUP(EQ116,Menu!$A$3:$L$57,12,FALSE)*ES116)))</f>
        <v>70000</v>
      </c>
      <c r="EU116" s="19">
        <f>-IF(ISBLANK(EV116),0,IF(ISERROR(VLOOKUP(EV116,MaKhuyenMai!$B$4:$H$5001,7,FALSE)),0,IF(AND(VLOOKUP(EV116,MaKhuyenMai!$B$4:$K$5001,8,FALSE)&lt;=$F$24,VLOOKUP(EV116,MaKhuyenMai!$B$4:$L$18,3,FALSE)="x",VLOOKUP(EV116,MaKhuyenMai!$B$4:$L$18,11,FALSE)="x"),VLOOKUP(EV116,MaKhuyenMai!$B$4:$H$5001,7,FALSE)*ET116,0)))</f>
        <v>0</v>
      </c>
      <c r="EV116" s="20"/>
      <c r="EW116" s="68"/>
      <c r="EX116" s="2"/>
      <c r="EY116" s="16">
        <v>24</v>
      </c>
      <c r="EZ116" s="22" t="s">
        <v>148</v>
      </c>
      <c r="FA116" s="18" t="s">
        <v>200</v>
      </c>
      <c r="FB116" s="18">
        <v>1</v>
      </c>
      <c r="FC116" s="19">
        <f>IF(ISBLANK(EZ116),0,IF(ISERROR(VLOOKUP(EZ116,Menu!$A$3:$L$5000,10,FALSE)),0,IF(FA116="M",VLOOKUP(EZ116,Menu!$A$3:$L$57,10,FALSE)*FB116,VLOOKUP(EZ116,Menu!$A$3:$L$57,12,FALSE)*FB116)))</f>
        <v>70000</v>
      </c>
      <c r="FD116" s="19">
        <f>-IF(ISBLANK(FE116),0,IF(ISERROR(VLOOKUP(FE116,MaKhuyenMai!$B$4:$H$5001,7,FALSE)),0,IF(AND(VLOOKUP(FE116,MaKhuyenMai!$B$4:$K$5001,8,FALSE)&lt;=$F$24,VLOOKUP(FE116,MaKhuyenMai!$B$4:$L$18,3,FALSE)="x",VLOOKUP(FE116,MaKhuyenMai!$B$4:$L$18,11,FALSE)="x"),VLOOKUP(FE116,MaKhuyenMai!$B$4:$H$5001,7,FALSE)*FC116,0)))</f>
        <v>0</v>
      </c>
      <c r="FE116" s="20"/>
      <c r="FF116" s="68"/>
      <c r="FG116" s="3"/>
      <c r="FJ116" s="1"/>
      <c r="FK116" s="1"/>
      <c r="FL116" s="2"/>
      <c r="FM116" s="2"/>
      <c r="FN116" s="3"/>
      <c r="FQ116" s="1"/>
      <c r="FR116" s="1"/>
      <c r="FS116" s="2"/>
      <c r="FT116" s="2"/>
      <c r="FU116" s="3"/>
      <c r="FX116" s="1"/>
      <c r="FY116" s="1"/>
      <c r="FZ116" s="2"/>
      <c r="GA116" s="2"/>
      <c r="GB116" s="3"/>
      <c r="GE116" s="1"/>
      <c r="GF116" s="1"/>
      <c r="GG116" s="2"/>
      <c r="GH116" s="2"/>
      <c r="GI116" s="3"/>
      <c r="GL116" s="1"/>
      <c r="GM116" s="1"/>
      <c r="GN116" s="2"/>
      <c r="GO116" s="2"/>
      <c r="GP116" s="3"/>
      <c r="GS116" s="1"/>
      <c r="GT116" s="1"/>
      <c r="GU116" s="2"/>
      <c r="GV116" s="2"/>
      <c r="GW116" s="3"/>
      <c r="GZ116" s="1"/>
      <c r="HA116" s="1"/>
      <c r="HB116" s="2"/>
      <c r="HC116" s="2"/>
      <c r="HD116" s="3"/>
      <c r="HG116" s="1"/>
      <c r="HH116" s="1"/>
      <c r="HI116" s="2"/>
      <c r="HJ116" s="2"/>
      <c r="HK116" s="3"/>
      <c r="HP116" s="2"/>
      <c r="HQ116" s="2"/>
      <c r="HR116" s="3"/>
      <c r="HW116" s="2"/>
      <c r="HX116" s="2"/>
      <c r="HY116" s="3"/>
      <c r="ID116" s="2"/>
      <c r="IE116" s="2"/>
      <c r="IF116" s="3"/>
      <c r="IK116" s="2"/>
      <c r="IL116" s="2"/>
      <c r="IM116" s="3"/>
      <c r="IR116" s="2"/>
      <c r="IS116" s="2"/>
      <c r="IT116" s="3"/>
    </row>
    <row r="117" spans="2:254">
      <c r="B117" s="8"/>
      <c r="T117" s="17">
        <v>25</v>
      </c>
      <c r="U117" s="18" t="s">
        <v>189</v>
      </c>
      <c r="V117" s="18" t="s">
        <v>200</v>
      </c>
      <c r="W117" s="18">
        <v>1</v>
      </c>
      <c r="X117" s="19">
        <f>IF(ISBLANK(U117),0,IF(ISERROR(VLOOKUP(U117,Menu!$A$3:$L$5000,10,FALSE)),0,IF(V117="M",VLOOKUP(U117,Menu!$A$3:$L$57,10,FALSE)*W117,VLOOKUP(U117,Menu!$A$3:$L$57,12,FALSE)*W117)))</f>
        <v>12000</v>
      </c>
      <c r="Y117" s="19">
        <f>-IF(ISBLANK(Z117),0,IF(ISERROR(VLOOKUP(Z117,MaKhuyenMai!$B$4:$H$5001,7,FALSE)),0,IF(AND(VLOOKUP(Z117,MaKhuyenMai!$B$4:$K$5001,8,FALSE)&lt;=$F$24,VLOOKUP(Z117,MaKhuyenMai!$B$4:$L$18,3,FALSE)="x",VLOOKUP(Z117,MaKhuyenMai!$B$4:$L$18,11,FALSE)="x"),VLOOKUP(Z117,MaKhuyenMai!$B$4:$H$5001,7,FALSE)*X117,0)))</f>
        <v>-1200</v>
      </c>
      <c r="Z117" s="20" t="s">
        <v>18</v>
      </c>
      <c r="AA117" s="68"/>
      <c r="EG117" s="8"/>
      <c r="EJ117" s="2"/>
      <c r="EK117" s="3"/>
      <c r="EO117" s="16"/>
      <c r="EP117" s="17">
        <v>25</v>
      </c>
      <c r="EQ117" s="18" t="s">
        <v>189</v>
      </c>
      <c r="ER117" s="18" t="s">
        <v>200</v>
      </c>
      <c r="ES117" s="18">
        <v>1</v>
      </c>
      <c r="ET117" s="19">
        <f>IF(ISBLANK(EQ117),0,IF(ISERROR(VLOOKUP(EQ117,Menu!$A$3:$L$5000,10,FALSE)),0,IF(ER117="M",VLOOKUP(EQ117,Menu!$A$3:$L$57,10,FALSE)*ES117,VLOOKUP(EQ117,Menu!$A$3:$L$57,12,FALSE)*ES117)))</f>
        <v>12000</v>
      </c>
      <c r="EU117" s="19">
        <f>-IF(ISBLANK(EV117),0,IF(ISERROR(VLOOKUP(EV117,MaKhuyenMai!$B$4:$H$5001,7,FALSE)),0,IF(AND(VLOOKUP(EV117,MaKhuyenMai!$B$4:$K$5001,8,FALSE)&lt;=$F$24,VLOOKUP(EV117,MaKhuyenMai!$B$4:$L$18,3,FALSE)="x",VLOOKUP(EV117,MaKhuyenMai!$B$4:$L$18,11,FALSE)="x"),VLOOKUP(EV117,MaKhuyenMai!$B$4:$H$5001,7,FALSE)*ET117,0)))</f>
        <v>-1200</v>
      </c>
      <c r="EV117" s="20" t="s">
        <v>18</v>
      </c>
      <c r="EW117" s="68"/>
      <c r="EX117" s="2"/>
      <c r="EY117" s="17">
        <v>25</v>
      </c>
      <c r="EZ117" s="18" t="s">
        <v>189</v>
      </c>
      <c r="FA117" s="18" t="s">
        <v>200</v>
      </c>
      <c r="FB117" s="18">
        <v>1</v>
      </c>
      <c r="FC117" s="19">
        <f>IF(ISBLANK(EZ117),0,IF(ISERROR(VLOOKUP(EZ117,Menu!$A$3:$L$5000,10,FALSE)),0,IF(FA117="M",VLOOKUP(EZ117,Menu!$A$3:$L$57,10,FALSE)*FB117,VLOOKUP(EZ117,Menu!$A$3:$L$57,12,FALSE)*FB117)))</f>
        <v>12000</v>
      </c>
      <c r="FD117" s="19">
        <f>-IF(ISBLANK(FE117),0,IF(ISERROR(VLOOKUP(FE117,MaKhuyenMai!$B$4:$H$5001,7,FALSE)),0,IF(AND(VLOOKUP(FE117,MaKhuyenMai!$B$4:$K$5001,8,FALSE)&lt;=$F$24,VLOOKUP(FE117,MaKhuyenMai!$B$4:$L$18,3,FALSE)="x",VLOOKUP(FE117,MaKhuyenMai!$B$4:$L$18,11,FALSE)="x"),VLOOKUP(FE117,MaKhuyenMai!$B$4:$H$5001,7,FALSE)*FC117,0)))</f>
        <v>-1200</v>
      </c>
      <c r="FE117" s="20" t="s">
        <v>18</v>
      </c>
      <c r="FF117" s="68"/>
      <c r="FG117" s="3"/>
      <c r="FJ117" s="1"/>
      <c r="FK117" s="1"/>
      <c r="FL117" s="2"/>
      <c r="FM117" s="2"/>
      <c r="FN117" s="3"/>
      <c r="FQ117" s="1"/>
      <c r="FR117" s="1"/>
      <c r="FS117" s="2"/>
      <c r="FT117" s="2"/>
      <c r="FU117" s="3"/>
      <c r="FX117" s="1"/>
      <c r="FY117" s="1"/>
      <c r="FZ117" s="2"/>
      <c r="GA117" s="2"/>
      <c r="GB117" s="3"/>
      <c r="GE117" s="1"/>
      <c r="GF117" s="1"/>
      <c r="GG117" s="2"/>
      <c r="GH117" s="2"/>
      <c r="GI117" s="3"/>
      <c r="GL117" s="1"/>
      <c r="GM117" s="1"/>
      <c r="GN117" s="2"/>
      <c r="GO117" s="2"/>
      <c r="GP117" s="3"/>
      <c r="GS117" s="1"/>
      <c r="GT117" s="1"/>
      <c r="GU117" s="2"/>
      <c r="GV117" s="2"/>
      <c r="GW117" s="3"/>
      <c r="GZ117" s="1"/>
      <c r="HA117" s="1"/>
      <c r="HB117" s="2"/>
      <c r="HC117" s="2"/>
      <c r="HD117" s="3"/>
      <c r="HG117" s="1"/>
      <c r="HH117" s="1"/>
      <c r="HI117" s="2"/>
      <c r="HJ117" s="2"/>
      <c r="HK117" s="3"/>
      <c r="HP117" s="2"/>
      <c r="HQ117" s="2"/>
      <c r="HR117" s="3"/>
      <c r="HW117" s="2"/>
      <c r="HX117" s="2"/>
      <c r="HY117" s="3"/>
      <c r="ID117" s="2"/>
      <c r="IE117" s="2"/>
      <c r="IF117" s="3"/>
      <c r="IK117" s="2"/>
      <c r="IL117" s="2"/>
      <c r="IM117" s="3"/>
      <c r="IR117" s="2"/>
      <c r="IS117" s="2"/>
      <c r="IT117" s="3"/>
    </row>
    <row r="118" spans="2:254">
      <c r="T118" s="16">
        <v>26</v>
      </c>
      <c r="U118" s="18" t="s">
        <v>150</v>
      </c>
      <c r="V118" s="18" t="s">
        <v>200</v>
      </c>
      <c r="W118" s="18">
        <v>2</v>
      </c>
      <c r="X118" s="19">
        <f>IF(ISBLANK(U118),0,IF(ISERROR(VLOOKUP(U118,Menu!$A$3:$L$5000,10,FALSE)),0,IF(V118="M",VLOOKUP(U118,Menu!$A$3:$L$57,10,FALSE)*W118,VLOOKUP(U118,Menu!$A$3:$L$57,12,FALSE)*W118)))</f>
        <v>132000</v>
      </c>
      <c r="Y118" s="19">
        <f>-IF(ISBLANK(Z118),0,IF(ISERROR(VLOOKUP(Z118,MaKhuyenMai!$B$4:$H$5001,7,FALSE)),0,IF(AND(VLOOKUP(Z118,MaKhuyenMai!$B$4:$K$5001,8,FALSE)&lt;=$F$24,VLOOKUP(Z118,MaKhuyenMai!$B$4:$L$18,3,FALSE)="x",VLOOKUP(Z118,MaKhuyenMai!$B$4:$L$18,11,FALSE)="x"),VLOOKUP(Z118,MaKhuyenMai!$B$4:$H$5001,7,FALSE)*X118,0)))</f>
        <v>0</v>
      </c>
      <c r="Z118" s="20"/>
      <c r="AA118" s="68"/>
      <c r="EJ118" s="2"/>
      <c r="EK118" s="3"/>
      <c r="EO118" s="16"/>
      <c r="EP118" s="16">
        <v>26</v>
      </c>
      <c r="EQ118" s="18" t="s">
        <v>150</v>
      </c>
      <c r="ER118" s="18" t="s">
        <v>200</v>
      </c>
      <c r="ES118" s="18">
        <v>2</v>
      </c>
      <c r="ET118" s="19">
        <f>IF(ISBLANK(EQ118),0,IF(ISERROR(VLOOKUP(EQ118,Menu!$A$3:$L$5000,10,FALSE)),0,IF(ER118="M",VLOOKUP(EQ118,Menu!$A$3:$L$57,10,FALSE)*ES118,VLOOKUP(EQ118,Menu!$A$3:$L$57,12,FALSE)*ES118)))</f>
        <v>132000</v>
      </c>
      <c r="EU118" s="19">
        <f>-IF(ISBLANK(EV118),0,IF(ISERROR(VLOOKUP(EV118,MaKhuyenMai!$B$4:$H$5001,7,FALSE)),0,IF(AND(VLOOKUP(EV118,MaKhuyenMai!$B$4:$K$5001,8,FALSE)&lt;=$F$24,VLOOKUP(EV118,MaKhuyenMai!$B$4:$L$18,3,FALSE)="x",VLOOKUP(EV118,MaKhuyenMai!$B$4:$L$18,11,FALSE)="x"),VLOOKUP(EV118,MaKhuyenMai!$B$4:$H$5001,7,FALSE)*ET118,0)))</f>
        <v>0</v>
      </c>
      <c r="EV118" s="20"/>
      <c r="EW118" s="68"/>
      <c r="EX118" s="2"/>
      <c r="EY118" s="16">
        <v>26</v>
      </c>
      <c r="EZ118" s="18" t="s">
        <v>150</v>
      </c>
      <c r="FA118" s="18" t="s">
        <v>200</v>
      </c>
      <c r="FB118" s="18">
        <v>2</v>
      </c>
      <c r="FC118" s="19">
        <f>IF(ISBLANK(EZ118),0,IF(ISERROR(VLOOKUP(EZ118,Menu!$A$3:$L$5000,10,FALSE)),0,IF(FA118="M",VLOOKUP(EZ118,Menu!$A$3:$L$57,10,FALSE)*FB118,VLOOKUP(EZ118,Menu!$A$3:$L$57,12,FALSE)*FB118)))</f>
        <v>132000</v>
      </c>
      <c r="FD118" s="19">
        <f>-IF(ISBLANK(FE118),0,IF(ISERROR(VLOOKUP(FE118,MaKhuyenMai!$B$4:$H$5001,7,FALSE)),0,IF(AND(VLOOKUP(FE118,MaKhuyenMai!$B$4:$K$5001,8,FALSE)&lt;=$F$24,VLOOKUP(FE118,MaKhuyenMai!$B$4:$L$18,3,FALSE)="x",VLOOKUP(FE118,MaKhuyenMai!$B$4:$L$18,11,FALSE)="x"),VLOOKUP(FE118,MaKhuyenMai!$B$4:$H$5001,7,FALSE)*FC118,0)))</f>
        <v>0</v>
      </c>
      <c r="FE118" s="20"/>
      <c r="FF118" s="68"/>
      <c r="FG118" s="3"/>
      <c r="FJ118" s="1"/>
      <c r="FK118" s="1"/>
      <c r="FL118" s="2"/>
      <c r="FM118" s="2"/>
      <c r="FN118" s="3"/>
      <c r="FQ118" s="1"/>
      <c r="FR118" s="1"/>
      <c r="FS118" s="2"/>
      <c r="FT118" s="2"/>
      <c r="FU118" s="3"/>
      <c r="FX118" s="1"/>
      <c r="FY118" s="1"/>
      <c r="FZ118" s="2"/>
      <c r="GA118" s="2"/>
      <c r="GB118" s="3"/>
      <c r="GE118" s="1"/>
      <c r="GF118" s="1"/>
      <c r="GG118" s="2"/>
      <c r="GH118" s="2"/>
      <c r="GI118" s="3"/>
      <c r="GL118" s="1"/>
      <c r="GM118" s="1"/>
      <c r="GN118" s="2"/>
      <c r="GO118" s="2"/>
      <c r="GP118" s="3"/>
      <c r="GS118" s="1"/>
      <c r="GT118" s="1"/>
      <c r="GU118" s="2"/>
      <c r="GV118" s="2"/>
      <c r="GW118" s="3"/>
      <c r="GZ118" s="1"/>
      <c r="HA118" s="1"/>
      <c r="HB118" s="2"/>
      <c r="HC118" s="2"/>
      <c r="HD118" s="3"/>
      <c r="HG118" s="1"/>
      <c r="HH118" s="1"/>
      <c r="HI118" s="2"/>
      <c r="HJ118" s="2"/>
      <c r="HK118" s="3"/>
      <c r="HP118" s="2"/>
      <c r="HQ118" s="2"/>
      <c r="HR118" s="3"/>
      <c r="HW118" s="2"/>
      <c r="HX118" s="2"/>
      <c r="HY118" s="3"/>
      <c r="ID118" s="2"/>
      <c r="IE118" s="2"/>
      <c r="IF118" s="3"/>
      <c r="IK118" s="2"/>
      <c r="IL118" s="2"/>
      <c r="IM118" s="3"/>
      <c r="IR118" s="2"/>
      <c r="IS118" s="2"/>
      <c r="IT118" s="3"/>
    </row>
    <row r="119" spans="2:254">
      <c r="B119" s="8"/>
      <c r="T119" s="17">
        <v>27</v>
      </c>
      <c r="U119" s="18"/>
      <c r="V119" s="18"/>
      <c r="W119" s="18"/>
      <c r="X119" s="19">
        <f>IF(ISBLANK(U119),0,IF(ISERROR(VLOOKUP(U119,Menu!$A$3:$L$5000,10,FALSE)),0,IF(V119="M",VLOOKUP(U119,Menu!$A$3:$L$57,10,FALSE)*W119,VLOOKUP(U119,Menu!$A$3:$L$57,12,FALSE)*W119)))</f>
        <v>0</v>
      </c>
      <c r="Y119" s="19">
        <f>-IF(ISBLANK(Z119),0,IF(ISERROR(VLOOKUP(Z119,MaKhuyenMai!$B$4:$H$5001,7,FALSE)),0,IF(AND(VLOOKUP(Z119,MaKhuyenMai!$B$4:$K$5001,8,FALSE)&lt;=$F$24,VLOOKUP(Z119,MaKhuyenMai!$B$4:$L$18,3,FALSE)="x",VLOOKUP(Z119,MaKhuyenMai!$B$4:$L$18,11,FALSE)="x"),VLOOKUP(Z119,MaKhuyenMai!$B$4:$H$5001,7,FALSE)*X119,0)))</f>
        <v>0</v>
      </c>
      <c r="Z119" s="20"/>
      <c r="AA119" s="68"/>
      <c r="EG119" s="8"/>
      <c r="EJ119" s="2"/>
      <c r="EK119" s="3"/>
      <c r="EO119" s="16"/>
      <c r="EP119" s="17">
        <v>27</v>
      </c>
      <c r="EQ119" s="18"/>
      <c r="ER119" s="18"/>
      <c r="ES119" s="18"/>
      <c r="ET119" s="19">
        <f>IF(ISBLANK(EQ119),0,IF(ISERROR(VLOOKUP(EQ119,Menu!$A$3:$L$5000,10,FALSE)),0,IF(ER119="M",VLOOKUP(EQ119,Menu!$A$3:$L$57,10,FALSE)*ES119,VLOOKUP(EQ119,Menu!$A$3:$L$57,12,FALSE)*ES119)))</f>
        <v>0</v>
      </c>
      <c r="EU119" s="19">
        <f>-IF(ISBLANK(EV119),0,IF(ISERROR(VLOOKUP(EV119,MaKhuyenMai!$B$4:$H$5001,7,FALSE)),0,IF(AND(VLOOKUP(EV119,MaKhuyenMai!$B$4:$K$5001,8,FALSE)&lt;=$F$24,VLOOKUP(EV119,MaKhuyenMai!$B$4:$L$18,3,FALSE)="x",VLOOKUP(EV119,MaKhuyenMai!$B$4:$L$18,11,FALSE)="x"),VLOOKUP(EV119,MaKhuyenMai!$B$4:$H$5001,7,FALSE)*ET119,0)))</f>
        <v>0</v>
      </c>
      <c r="EV119" s="20"/>
      <c r="EW119" s="68"/>
      <c r="EX119" s="2"/>
      <c r="EY119" s="17">
        <v>27</v>
      </c>
      <c r="EZ119" s="18"/>
      <c r="FA119" s="18"/>
      <c r="FB119" s="18"/>
      <c r="FC119" s="19">
        <f>IF(ISBLANK(EZ119),0,IF(ISERROR(VLOOKUP(EZ119,Menu!$A$3:$L$5000,10,FALSE)),0,IF(FA119="M",VLOOKUP(EZ119,Menu!$A$3:$L$57,10,FALSE)*FB119,VLOOKUP(EZ119,Menu!$A$3:$L$57,12,FALSE)*FB119)))</f>
        <v>0</v>
      </c>
      <c r="FD119" s="19">
        <f>-IF(ISBLANK(FE119),0,IF(ISERROR(VLOOKUP(FE119,MaKhuyenMai!$B$4:$H$5001,7,FALSE)),0,IF(AND(VLOOKUP(FE119,MaKhuyenMai!$B$4:$K$5001,8,FALSE)&lt;=$F$24,VLOOKUP(FE119,MaKhuyenMai!$B$4:$L$18,3,FALSE)="x",VLOOKUP(FE119,MaKhuyenMai!$B$4:$L$18,11,FALSE)="x"),VLOOKUP(FE119,MaKhuyenMai!$B$4:$H$5001,7,FALSE)*FC119,0)))</f>
        <v>0</v>
      </c>
      <c r="FE119" s="20"/>
      <c r="FF119" s="68"/>
      <c r="FG119" s="3"/>
      <c r="FJ119" s="1"/>
      <c r="FK119" s="1"/>
      <c r="FL119" s="2"/>
      <c r="FM119" s="2"/>
      <c r="FN119" s="3"/>
      <c r="FQ119" s="1"/>
      <c r="FR119" s="1"/>
      <c r="FS119" s="2"/>
      <c r="FT119" s="2"/>
      <c r="FU119" s="3"/>
      <c r="FX119" s="1"/>
      <c r="FY119" s="1"/>
      <c r="FZ119" s="2"/>
      <c r="GA119" s="2"/>
      <c r="GB119" s="3"/>
      <c r="GE119" s="1"/>
      <c r="GF119" s="1"/>
      <c r="GG119" s="2"/>
      <c r="GH119" s="2"/>
      <c r="GI119" s="3"/>
      <c r="GL119" s="1"/>
      <c r="GM119" s="1"/>
      <c r="GN119" s="2"/>
      <c r="GO119" s="2"/>
      <c r="GP119" s="3"/>
      <c r="GS119" s="1"/>
      <c r="GT119" s="1"/>
      <c r="GU119" s="2"/>
      <c r="GV119" s="2"/>
      <c r="GW119" s="3"/>
      <c r="GZ119" s="1"/>
      <c r="HA119" s="1"/>
      <c r="HB119" s="2"/>
      <c r="HC119" s="2"/>
      <c r="HD119" s="3"/>
      <c r="HG119" s="1"/>
      <c r="HH119" s="1"/>
      <c r="HI119" s="2"/>
      <c r="HJ119" s="2"/>
      <c r="HK119" s="3"/>
      <c r="HP119" s="2"/>
      <c r="HQ119" s="2"/>
      <c r="HR119" s="3"/>
      <c r="HW119" s="2"/>
      <c r="HX119" s="2"/>
      <c r="HY119" s="3"/>
      <c r="ID119" s="2"/>
      <c r="IE119" s="2"/>
      <c r="IF119" s="3"/>
      <c r="IK119" s="2"/>
      <c r="IL119" s="2"/>
      <c r="IM119" s="3"/>
      <c r="IR119" s="2"/>
      <c r="IS119" s="2"/>
      <c r="IT119" s="3"/>
    </row>
    <row r="120" spans="2:254">
      <c r="T120" s="16">
        <v>28</v>
      </c>
      <c r="U120" s="18"/>
      <c r="V120" s="18"/>
      <c r="W120" s="18"/>
      <c r="X120" s="19">
        <f>IF(ISBLANK(U120),0,IF(ISERROR(VLOOKUP(U120,Menu!$A$3:$L$5000,10,FALSE)),0,IF(V120="M",VLOOKUP(U120,Menu!$A$3:$L$57,10,FALSE)*W120,VLOOKUP(U120,Menu!$A$3:$L$57,12,FALSE)*W120)))</f>
        <v>0</v>
      </c>
      <c r="Y120" s="19">
        <f>-IF(ISBLANK(Z120),0,IF(ISERROR(VLOOKUP(Z120,MaKhuyenMai!$B$4:$H$5001,7,FALSE)),0,IF(AND(VLOOKUP(Z120,MaKhuyenMai!$B$4:$K$5001,8,FALSE)&lt;=$F$24,VLOOKUP(Z120,MaKhuyenMai!$B$4:$L$18,3,FALSE)="x",VLOOKUP(Z120,MaKhuyenMai!$B$4:$L$18,11,FALSE)="x"),VLOOKUP(Z120,MaKhuyenMai!$B$4:$H$5001,7,FALSE)*X120,0)))</f>
        <v>0</v>
      </c>
      <c r="Z120" s="20"/>
      <c r="AA120" s="68"/>
      <c r="EJ120" s="2"/>
      <c r="EK120" s="3"/>
      <c r="EO120" s="16"/>
      <c r="EP120" s="16">
        <v>28</v>
      </c>
      <c r="EQ120" s="18"/>
      <c r="ER120" s="18"/>
      <c r="ES120" s="18"/>
      <c r="ET120" s="19">
        <f>IF(ISBLANK(EQ120),0,IF(ISERROR(VLOOKUP(EQ120,Menu!$A$3:$L$5000,10,FALSE)),0,IF(ER120="M",VLOOKUP(EQ120,Menu!$A$3:$L$57,10,FALSE)*ES120,VLOOKUP(EQ120,Menu!$A$3:$L$57,12,FALSE)*ES120)))</f>
        <v>0</v>
      </c>
      <c r="EU120" s="19">
        <f>-IF(ISBLANK(EV120),0,IF(ISERROR(VLOOKUP(EV120,MaKhuyenMai!$B$4:$H$5001,7,FALSE)),0,IF(AND(VLOOKUP(EV120,MaKhuyenMai!$B$4:$K$5001,8,FALSE)&lt;=$F$24,VLOOKUP(EV120,MaKhuyenMai!$B$4:$L$18,3,FALSE)="x",VLOOKUP(EV120,MaKhuyenMai!$B$4:$L$18,11,FALSE)="x"),VLOOKUP(EV120,MaKhuyenMai!$B$4:$H$5001,7,FALSE)*ET120,0)))</f>
        <v>0</v>
      </c>
      <c r="EV120" s="20"/>
      <c r="EW120" s="68"/>
      <c r="EX120" s="2"/>
      <c r="EY120" s="16">
        <v>28</v>
      </c>
      <c r="EZ120" s="18"/>
      <c r="FA120" s="18"/>
      <c r="FB120" s="18"/>
      <c r="FC120" s="19">
        <f>IF(ISBLANK(EZ120),0,IF(ISERROR(VLOOKUP(EZ120,Menu!$A$3:$L$5000,10,FALSE)),0,IF(FA120="M",VLOOKUP(EZ120,Menu!$A$3:$L$57,10,FALSE)*FB120,VLOOKUP(EZ120,Menu!$A$3:$L$57,12,FALSE)*FB120)))</f>
        <v>0</v>
      </c>
      <c r="FD120" s="19">
        <f>-IF(ISBLANK(FE120),0,IF(ISERROR(VLOOKUP(FE120,MaKhuyenMai!$B$4:$H$5001,7,FALSE)),0,IF(AND(VLOOKUP(FE120,MaKhuyenMai!$B$4:$K$5001,8,FALSE)&lt;=$F$24,VLOOKUP(FE120,MaKhuyenMai!$B$4:$L$18,3,FALSE)="x",VLOOKUP(FE120,MaKhuyenMai!$B$4:$L$18,11,FALSE)="x"),VLOOKUP(FE120,MaKhuyenMai!$B$4:$H$5001,7,FALSE)*FC120,0)))</f>
        <v>0</v>
      </c>
      <c r="FE120" s="20"/>
      <c r="FF120" s="68"/>
      <c r="FG120" s="3"/>
      <c r="FJ120" s="1"/>
      <c r="FK120" s="1"/>
      <c r="FL120" s="2"/>
      <c r="FM120" s="2"/>
      <c r="FN120" s="3"/>
      <c r="FQ120" s="1"/>
      <c r="FR120" s="1"/>
      <c r="FS120" s="2"/>
      <c r="FT120" s="2"/>
      <c r="FU120" s="3"/>
      <c r="FX120" s="1"/>
      <c r="FY120" s="1"/>
      <c r="FZ120" s="2"/>
      <c r="GA120" s="2"/>
      <c r="GB120" s="3"/>
      <c r="GE120" s="1"/>
      <c r="GF120" s="1"/>
      <c r="GG120" s="2"/>
      <c r="GH120" s="2"/>
      <c r="GI120" s="3"/>
      <c r="GL120" s="1"/>
      <c r="GM120" s="1"/>
      <c r="GN120" s="2"/>
      <c r="GO120" s="2"/>
      <c r="GP120" s="3"/>
      <c r="GS120" s="1"/>
      <c r="GT120" s="1"/>
      <c r="GU120" s="2"/>
      <c r="GV120" s="2"/>
      <c r="GW120" s="3"/>
      <c r="GZ120" s="1"/>
      <c r="HA120" s="1"/>
      <c r="HB120" s="2"/>
      <c r="HC120" s="2"/>
      <c r="HD120" s="3"/>
      <c r="HG120" s="1"/>
      <c r="HH120" s="1"/>
      <c r="HI120" s="2"/>
      <c r="HJ120" s="2"/>
      <c r="HK120" s="3"/>
      <c r="HP120" s="2"/>
      <c r="HQ120" s="2"/>
      <c r="HR120" s="3"/>
      <c r="HW120" s="2"/>
      <c r="HX120" s="2"/>
      <c r="HY120" s="3"/>
      <c r="ID120" s="2"/>
      <c r="IE120" s="2"/>
      <c r="IF120" s="3"/>
      <c r="IK120" s="2"/>
      <c r="IL120" s="2"/>
      <c r="IM120" s="3"/>
      <c r="IR120" s="2"/>
      <c r="IS120" s="2"/>
      <c r="IT120" s="3"/>
    </row>
    <row r="121" spans="2:254">
      <c r="B121" s="8"/>
      <c r="T121" s="17">
        <v>29</v>
      </c>
      <c r="U121" s="18"/>
      <c r="V121" s="18"/>
      <c r="W121" s="18"/>
      <c r="X121" s="19">
        <f>IF(ISBLANK(U121),0,IF(ISERROR(VLOOKUP(U121,Menu!$A$3:$L$5000,10,FALSE)),0,IF(V121="M",VLOOKUP(U121,Menu!$A$3:$L$57,10,FALSE)*W121,VLOOKUP(U121,Menu!$A$3:$L$57,12,FALSE)*W121)))</f>
        <v>0</v>
      </c>
      <c r="Y121" s="19">
        <f>-IF(ISBLANK(Z121),0,IF(ISERROR(VLOOKUP(Z121,MaKhuyenMai!$B$4:$H$5001,7,FALSE)),0,IF(AND(VLOOKUP(Z121,MaKhuyenMai!$B$4:$K$5001,8,FALSE)&lt;=$F$24,VLOOKUP(Z121,MaKhuyenMai!$B$4:$L$18,3,FALSE)="x",VLOOKUP(Z121,MaKhuyenMai!$B$4:$L$18,11,FALSE)="x"),VLOOKUP(Z121,MaKhuyenMai!$B$4:$H$5001,7,FALSE)*X121,0)))</f>
        <v>0</v>
      </c>
      <c r="Z121" s="20"/>
      <c r="AA121" s="68"/>
      <c r="EG121" s="8"/>
      <c r="EJ121" s="2"/>
      <c r="EK121" s="3"/>
      <c r="EO121" s="16"/>
      <c r="EP121" s="17">
        <v>29</v>
      </c>
      <c r="EQ121" s="18"/>
      <c r="ER121" s="18"/>
      <c r="ES121" s="18"/>
      <c r="ET121" s="19">
        <f>IF(ISBLANK(EQ121),0,IF(ISERROR(VLOOKUP(EQ121,Menu!$A$3:$L$5000,10,FALSE)),0,IF(ER121="M",VLOOKUP(EQ121,Menu!$A$3:$L$57,10,FALSE)*ES121,VLOOKUP(EQ121,Menu!$A$3:$L$57,12,FALSE)*ES121)))</f>
        <v>0</v>
      </c>
      <c r="EU121" s="19">
        <f>-IF(ISBLANK(EV121),0,IF(ISERROR(VLOOKUP(EV121,MaKhuyenMai!$B$4:$H$5001,7,FALSE)),0,IF(AND(VLOOKUP(EV121,MaKhuyenMai!$B$4:$K$5001,8,FALSE)&lt;=$F$24,VLOOKUP(EV121,MaKhuyenMai!$B$4:$L$18,3,FALSE)="x",VLOOKUP(EV121,MaKhuyenMai!$B$4:$L$18,11,FALSE)="x"),VLOOKUP(EV121,MaKhuyenMai!$B$4:$H$5001,7,FALSE)*ET121,0)))</f>
        <v>0</v>
      </c>
      <c r="EV121" s="20"/>
      <c r="EW121" s="68"/>
      <c r="EX121" s="2"/>
      <c r="EY121" s="17">
        <v>29</v>
      </c>
      <c r="EZ121" s="18"/>
      <c r="FA121" s="18"/>
      <c r="FB121" s="18"/>
      <c r="FC121" s="19">
        <f>IF(ISBLANK(EZ121),0,IF(ISERROR(VLOOKUP(EZ121,Menu!$A$3:$L$5000,10,FALSE)),0,IF(FA121="M",VLOOKUP(EZ121,Menu!$A$3:$L$57,10,FALSE)*FB121,VLOOKUP(EZ121,Menu!$A$3:$L$57,12,FALSE)*FB121)))</f>
        <v>0</v>
      </c>
      <c r="FD121" s="19">
        <f>-IF(ISBLANK(FE121),0,IF(ISERROR(VLOOKUP(FE121,MaKhuyenMai!$B$4:$H$5001,7,FALSE)),0,IF(AND(VLOOKUP(FE121,MaKhuyenMai!$B$4:$K$5001,8,FALSE)&lt;=$F$24,VLOOKUP(FE121,MaKhuyenMai!$B$4:$L$18,3,FALSE)="x",VLOOKUP(FE121,MaKhuyenMai!$B$4:$L$18,11,FALSE)="x"),VLOOKUP(FE121,MaKhuyenMai!$B$4:$H$5001,7,FALSE)*FC121,0)))</f>
        <v>0</v>
      </c>
      <c r="FE121" s="20"/>
      <c r="FF121" s="68"/>
      <c r="FG121" s="3"/>
      <c r="FJ121" s="1"/>
      <c r="FK121" s="1"/>
      <c r="FL121" s="2"/>
      <c r="FM121" s="2"/>
      <c r="FN121" s="3"/>
      <c r="FQ121" s="1"/>
      <c r="FR121" s="1"/>
      <c r="FS121" s="2"/>
      <c r="FT121" s="2"/>
      <c r="FU121" s="3"/>
      <c r="FX121" s="1"/>
      <c r="FY121" s="1"/>
      <c r="FZ121" s="2"/>
      <c r="GA121" s="2"/>
      <c r="GB121" s="3"/>
      <c r="GE121" s="1"/>
      <c r="GF121" s="1"/>
      <c r="GG121" s="2"/>
      <c r="GH121" s="2"/>
      <c r="GI121" s="3"/>
      <c r="GL121" s="1"/>
      <c r="GM121" s="1"/>
      <c r="GN121" s="2"/>
      <c r="GO121" s="2"/>
      <c r="GP121" s="3"/>
      <c r="GS121" s="1"/>
      <c r="GT121" s="1"/>
      <c r="GU121" s="2"/>
      <c r="GV121" s="2"/>
      <c r="GW121" s="3"/>
      <c r="GZ121" s="1"/>
      <c r="HA121" s="1"/>
      <c r="HB121" s="2"/>
      <c r="HC121" s="2"/>
      <c r="HD121" s="3"/>
      <c r="HG121" s="1"/>
      <c r="HH121" s="1"/>
      <c r="HI121" s="2"/>
      <c r="HJ121" s="2"/>
      <c r="HK121" s="3"/>
      <c r="HP121" s="2"/>
      <c r="HQ121" s="2"/>
      <c r="HR121" s="3"/>
      <c r="HW121" s="2"/>
      <c r="HX121" s="2"/>
      <c r="HY121" s="3"/>
      <c r="ID121" s="2"/>
      <c r="IE121" s="2"/>
      <c r="IF121" s="3"/>
      <c r="IK121" s="2"/>
      <c r="IL121" s="2"/>
      <c r="IM121" s="3"/>
      <c r="IR121" s="2"/>
      <c r="IS121" s="2"/>
      <c r="IT121" s="3"/>
    </row>
    <row r="122" spans="2:254">
      <c r="T122" s="16">
        <v>30</v>
      </c>
      <c r="U122" s="18"/>
      <c r="V122" s="18"/>
      <c r="W122" s="18"/>
      <c r="X122" s="19">
        <f>IF(ISBLANK(U122),0,IF(ISERROR(VLOOKUP(U122,Menu!$A$3:$L$5000,10,FALSE)),0,IF(V122="M",VLOOKUP(U122,Menu!$A$3:$L$57,10,FALSE)*W122,VLOOKUP(U122,Menu!$A$3:$L$57,12,FALSE)*W122)))</f>
        <v>0</v>
      </c>
      <c r="Y122" s="19">
        <f>-IF(ISBLANK(Z122),0,IF(ISERROR(VLOOKUP(Z122,MaKhuyenMai!$B$4:$H$5001,7,FALSE)),0,IF(AND(VLOOKUP(Z122,MaKhuyenMai!$B$4:$K$5001,8,FALSE)&lt;=$F$24,VLOOKUP(Z122,MaKhuyenMai!$B$4:$L$18,3,FALSE)="x",VLOOKUP(Z122,MaKhuyenMai!$B$4:$L$18,11,FALSE)="x"),VLOOKUP(Z122,MaKhuyenMai!$B$4:$H$5001,7,FALSE)*X122,0)))</f>
        <v>0</v>
      </c>
      <c r="Z122" s="20"/>
      <c r="AA122" s="68"/>
      <c r="EJ122" s="2"/>
      <c r="EK122" s="3"/>
      <c r="EO122" s="16"/>
      <c r="EP122" s="16">
        <v>30</v>
      </c>
      <c r="EQ122" s="18"/>
      <c r="ER122" s="18"/>
      <c r="ES122" s="18"/>
      <c r="ET122" s="19">
        <f>IF(ISBLANK(EQ122),0,IF(ISERROR(VLOOKUP(EQ122,Menu!$A$3:$L$5000,10,FALSE)),0,IF(ER122="M",VLOOKUP(EQ122,Menu!$A$3:$L$57,10,FALSE)*ES122,VLOOKUP(EQ122,Menu!$A$3:$L$57,12,FALSE)*ES122)))</f>
        <v>0</v>
      </c>
      <c r="EU122" s="19">
        <f>-IF(ISBLANK(EV122),0,IF(ISERROR(VLOOKUP(EV122,MaKhuyenMai!$B$4:$H$5001,7,FALSE)),0,IF(AND(VLOOKUP(EV122,MaKhuyenMai!$B$4:$K$5001,8,FALSE)&lt;=$F$24,VLOOKUP(EV122,MaKhuyenMai!$B$4:$L$18,3,FALSE)="x",VLOOKUP(EV122,MaKhuyenMai!$B$4:$L$18,11,FALSE)="x"),VLOOKUP(EV122,MaKhuyenMai!$B$4:$H$5001,7,FALSE)*ET122,0)))</f>
        <v>0</v>
      </c>
      <c r="EV122" s="20"/>
      <c r="EW122" s="68"/>
      <c r="EX122" s="2"/>
      <c r="EY122" s="16">
        <v>30</v>
      </c>
      <c r="EZ122" s="18"/>
      <c r="FA122" s="18"/>
      <c r="FB122" s="18"/>
      <c r="FC122" s="19">
        <f>IF(ISBLANK(EZ122),0,IF(ISERROR(VLOOKUP(EZ122,Menu!$A$3:$L$5000,10,FALSE)),0,IF(FA122="M",VLOOKUP(EZ122,Menu!$A$3:$L$57,10,FALSE)*FB122,VLOOKUP(EZ122,Menu!$A$3:$L$57,12,FALSE)*FB122)))</f>
        <v>0</v>
      </c>
      <c r="FD122" s="19">
        <f>-IF(ISBLANK(FE122),0,IF(ISERROR(VLOOKUP(FE122,MaKhuyenMai!$B$4:$H$5001,7,FALSE)),0,IF(AND(VLOOKUP(FE122,MaKhuyenMai!$B$4:$K$5001,8,FALSE)&lt;=$F$24,VLOOKUP(FE122,MaKhuyenMai!$B$4:$L$18,3,FALSE)="x",VLOOKUP(FE122,MaKhuyenMai!$B$4:$L$18,11,FALSE)="x"),VLOOKUP(FE122,MaKhuyenMai!$B$4:$H$5001,7,FALSE)*FC122,0)))</f>
        <v>0</v>
      </c>
      <c r="FE122" s="20"/>
      <c r="FF122" s="68"/>
      <c r="FG122" s="3"/>
      <c r="FJ122" s="1"/>
      <c r="FK122" s="1"/>
      <c r="FL122" s="2"/>
      <c r="FM122" s="2"/>
      <c r="FN122" s="3"/>
      <c r="FQ122" s="1"/>
      <c r="FR122" s="1"/>
      <c r="FS122" s="2"/>
      <c r="FT122" s="2"/>
      <c r="FU122" s="3"/>
      <c r="FX122" s="1"/>
      <c r="FY122" s="1"/>
      <c r="FZ122" s="2"/>
      <c r="GA122" s="2"/>
      <c r="GB122" s="3"/>
      <c r="GE122" s="1"/>
      <c r="GF122" s="1"/>
      <c r="GG122" s="2"/>
      <c r="GH122" s="2"/>
      <c r="GI122" s="3"/>
      <c r="GL122" s="1"/>
      <c r="GM122" s="1"/>
      <c r="GN122" s="2"/>
      <c r="GO122" s="2"/>
      <c r="GP122" s="3"/>
      <c r="GS122" s="1"/>
      <c r="GT122" s="1"/>
      <c r="GU122" s="2"/>
      <c r="GV122" s="2"/>
      <c r="GW122" s="3"/>
      <c r="GZ122" s="1"/>
      <c r="HA122" s="1"/>
      <c r="HB122" s="2"/>
      <c r="HC122" s="2"/>
      <c r="HD122" s="3"/>
      <c r="HG122" s="1"/>
      <c r="HH122" s="1"/>
      <c r="HI122" s="2"/>
      <c r="HJ122" s="2"/>
      <c r="HK122" s="3"/>
      <c r="HP122" s="2"/>
      <c r="HQ122" s="2"/>
      <c r="HR122" s="3"/>
      <c r="HW122" s="2"/>
      <c r="HX122" s="2"/>
      <c r="HY122" s="3"/>
      <c r="ID122" s="2"/>
      <c r="IE122" s="2"/>
      <c r="IF122" s="3"/>
      <c r="IK122" s="2"/>
      <c r="IL122" s="2"/>
      <c r="IM122" s="3"/>
      <c r="IR122" s="2"/>
      <c r="IS122" s="2"/>
      <c r="IT122" s="3"/>
    </row>
    <row r="123" spans="2:254">
      <c r="B123" s="8"/>
      <c r="T123" s="17">
        <v>31</v>
      </c>
      <c r="U123" s="18"/>
      <c r="V123" s="18"/>
      <c r="W123" s="18"/>
      <c r="X123" s="19">
        <f>IF(ISBLANK(U123),0,IF(ISERROR(VLOOKUP(U123,Menu!$A$3:$L$5000,10,FALSE)),0,IF(V123="M",VLOOKUP(U123,Menu!$A$3:$L$57,10,FALSE)*W123,VLOOKUP(U123,Menu!$A$3:$L$57,12,FALSE)*W123)))</f>
        <v>0</v>
      </c>
      <c r="Y123" s="19">
        <f>-IF(ISBLANK(Z123),0,IF(ISERROR(VLOOKUP(Z123,MaKhuyenMai!$B$4:$H$5001,7,FALSE)),0,IF(AND(VLOOKUP(Z123,MaKhuyenMai!$B$4:$K$5001,8,FALSE)&lt;=$F$24,VLOOKUP(Z123,MaKhuyenMai!$B$4:$L$18,3,FALSE)="x",VLOOKUP(Z123,MaKhuyenMai!$B$4:$L$18,11,FALSE)="x"),VLOOKUP(Z123,MaKhuyenMai!$B$4:$H$5001,7,FALSE)*X123,0)))</f>
        <v>0</v>
      </c>
      <c r="Z123" s="20"/>
      <c r="AA123" s="68"/>
      <c r="EG123" s="8"/>
      <c r="EJ123" s="2"/>
      <c r="EK123" s="3"/>
      <c r="EO123" s="16"/>
      <c r="EP123" s="17">
        <v>31</v>
      </c>
      <c r="EQ123" s="18"/>
      <c r="ER123" s="18"/>
      <c r="ES123" s="18"/>
      <c r="ET123" s="19">
        <f>IF(ISBLANK(EQ123),0,IF(ISERROR(VLOOKUP(EQ123,Menu!$A$3:$L$5000,10,FALSE)),0,IF(ER123="M",VLOOKUP(EQ123,Menu!$A$3:$L$57,10,FALSE)*ES123,VLOOKUP(EQ123,Menu!$A$3:$L$57,12,FALSE)*ES123)))</f>
        <v>0</v>
      </c>
      <c r="EU123" s="19">
        <f>-IF(ISBLANK(EV123),0,IF(ISERROR(VLOOKUP(EV123,MaKhuyenMai!$B$4:$H$5001,7,FALSE)),0,IF(AND(VLOOKUP(EV123,MaKhuyenMai!$B$4:$K$5001,8,FALSE)&lt;=$F$24,VLOOKUP(EV123,MaKhuyenMai!$B$4:$L$18,3,FALSE)="x",VLOOKUP(EV123,MaKhuyenMai!$B$4:$L$18,11,FALSE)="x"),VLOOKUP(EV123,MaKhuyenMai!$B$4:$H$5001,7,FALSE)*ET123,0)))</f>
        <v>0</v>
      </c>
      <c r="EV123" s="20"/>
      <c r="EW123" s="68"/>
      <c r="EX123" s="2"/>
      <c r="EY123" s="17">
        <v>31</v>
      </c>
      <c r="EZ123" s="18"/>
      <c r="FA123" s="18"/>
      <c r="FB123" s="18"/>
      <c r="FC123" s="19">
        <f>IF(ISBLANK(EZ123),0,IF(ISERROR(VLOOKUP(EZ123,Menu!$A$3:$L$5000,10,FALSE)),0,IF(FA123="M",VLOOKUP(EZ123,Menu!$A$3:$L$57,10,FALSE)*FB123,VLOOKUP(EZ123,Menu!$A$3:$L$57,12,FALSE)*FB123)))</f>
        <v>0</v>
      </c>
      <c r="FD123" s="19">
        <f>-IF(ISBLANK(FE123),0,IF(ISERROR(VLOOKUP(FE123,MaKhuyenMai!$B$4:$H$5001,7,FALSE)),0,IF(AND(VLOOKUP(FE123,MaKhuyenMai!$B$4:$K$5001,8,FALSE)&lt;=$F$24,VLOOKUP(FE123,MaKhuyenMai!$B$4:$L$18,3,FALSE)="x",VLOOKUP(FE123,MaKhuyenMai!$B$4:$L$18,11,FALSE)="x"),VLOOKUP(FE123,MaKhuyenMai!$B$4:$H$5001,7,FALSE)*FC123,0)))</f>
        <v>0</v>
      </c>
      <c r="FE123" s="20"/>
      <c r="FF123" s="68"/>
      <c r="FG123" s="3"/>
      <c r="FJ123" s="1"/>
      <c r="FK123" s="1"/>
      <c r="FL123" s="2"/>
      <c r="FM123" s="2"/>
      <c r="FN123" s="3"/>
      <c r="FQ123" s="1"/>
      <c r="FR123" s="1"/>
      <c r="FS123" s="2"/>
      <c r="FT123" s="2"/>
      <c r="FU123" s="3"/>
      <c r="FX123" s="1"/>
      <c r="FY123" s="1"/>
      <c r="FZ123" s="2"/>
      <c r="GA123" s="2"/>
      <c r="GB123" s="3"/>
      <c r="GE123" s="1"/>
      <c r="GF123" s="1"/>
      <c r="GG123" s="2"/>
      <c r="GH123" s="2"/>
      <c r="GI123" s="3"/>
      <c r="GL123" s="1"/>
      <c r="GM123" s="1"/>
      <c r="GN123" s="2"/>
      <c r="GO123" s="2"/>
      <c r="GP123" s="3"/>
      <c r="GS123" s="1"/>
      <c r="GT123" s="1"/>
      <c r="GU123" s="2"/>
      <c r="GV123" s="2"/>
      <c r="GW123" s="3"/>
      <c r="GZ123" s="1"/>
      <c r="HA123" s="1"/>
      <c r="HB123" s="2"/>
      <c r="HC123" s="2"/>
      <c r="HD123" s="3"/>
      <c r="HG123" s="1"/>
      <c r="HH123" s="1"/>
      <c r="HI123" s="2"/>
      <c r="HJ123" s="2"/>
      <c r="HK123" s="3"/>
      <c r="HP123" s="2"/>
      <c r="HQ123" s="2"/>
      <c r="HR123" s="3"/>
      <c r="HW123" s="2"/>
      <c r="HX123" s="2"/>
      <c r="HY123" s="3"/>
      <c r="ID123" s="2"/>
      <c r="IE123" s="2"/>
      <c r="IF123" s="3"/>
      <c r="IK123" s="2"/>
      <c r="IL123" s="2"/>
      <c r="IM123" s="3"/>
      <c r="IR123" s="2"/>
      <c r="IS123" s="2"/>
      <c r="IT123" s="3"/>
    </row>
    <row r="124" spans="2:254">
      <c r="T124" s="16">
        <v>32</v>
      </c>
      <c r="U124" s="18"/>
      <c r="V124" s="18"/>
      <c r="W124" s="18"/>
      <c r="X124" s="19">
        <f>IF(ISBLANK(U124),0,IF(ISERROR(VLOOKUP(U124,Menu!$A$3:$L$5000,10,FALSE)),0,IF(V124="M",VLOOKUP(U124,Menu!$A$3:$L$57,10,FALSE)*W124,VLOOKUP(U124,Menu!$A$3:$L$57,12,FALSE)*W124)))</f>
        <v>0</v>
      </c>
      <c r="Y124" s="19">
        <f>-IF(ISBLANK(Z124),0,IF(ISERROR(VLOOKUP(Z124,MaKhuyenMai!$B$4:$H$5001,7,FALSE)),0,IF(AND(VLOOKUP(Z124,MaKhuyenMai!$B$4:$K$5001,8,FALSE)&lt;=$F$24,VLOOKUP(Z124,MaKhuyenMai!$B$4:$L$18,3,FALSE)="x",VLOOKUP(Z124,MaKhuyenMai!$B$4:$L$18,11,FALSE)="x"),VLOOKUP(Z124,MaKhuyenMai!$B$4:$H$5001,7,FALSE)*X124,0)))</f>
        <v>0</v>
      </c>
      <c r="Z124" s="20"/>
      <c r="AA124" s="68"/>
      <c r="EJ124" s="2"/>
      <c r="EK124" s="3"/>
      <c r="EO124" s="16"/>
      <c r="EP124" s="16">
        <v>32</v>
      </c>
      <c r="EQ124" s="18"/>
      <c r="ER124" s="18"/>
      <c r="ES124" s="18"/>
      <c r="ET124" s="19">
        <f>IF(ISBLANK(EQ124),0,IF(ISERROR(VLOOKUP(EQ124,Menu!$A$3:$L$5000,10,FALSE)),0,IF(ER124="M",VLOOKUP(EQ124,Menu!$A$3:$L$57,10,FALSE)*ES124,VLOOKUP(EQ124,Menu!$A$3:$L$57,12,FALSE)*ES124)))</f>
        <v>0</v>
      </c>
      <c r="EU124" s="19">
        <f>-IF(ISBLANK(EV124),0,IF(ISERROR(VLOOKUP(EV124,MaKhuyenMai!$B$4:$H$5001,7,FALSE)),0,IF(AND(VLOOKUP(EV124,MaKhuyenMai!$B$4:$K$5001,8,FALSE)&lt;=$F$24,VLOOKUP(EV124,MaKhuyenMai!$B$4:$L$18,3,FALSE)="x",VLOOKUP(EV124,MaKhuyenMai!$B$4:$L$18,11,FALSE)="x"),VLOOKUP(EV124,MaKhuyenMai!$B$4:$H$5001,7,FALSE)*ET124,0)))</f>
        <v>0</v>
      </c>
      <c r="EV124" s="20"/>
      <c r="EW124" s="68"/>
      <c r="EX124" s="2"/>
      <c r="EY124" s="16">
        <v>32</v>
      </c>
      <c r="EZ124" s="18"/>
      <c r="FA124" s="18"/>
      <c r="FB124" s="18"/>
      <c r="FC124" s="19">
        <f>IF(ISBLANK(EZ124),0,IF(ISERROR(VLOOKUP(EZ124,Menu!$A$3:$L$5000,10,FALSE)),0,IF(FA124="M",VLOOKUP(EZ124,Menu!$A$3:$L$57,10,FALSE)*FB124,VLOOKUP(EZ124,Menu!$A$3:$L$57,12,FALSE)*FB124)))</f>
        <v>0</v>
      </c>
      <c r="FD124" s="19">
        <f>-IF(ISBLANK(FE124),0,IF(ISERROR(VLOOKUP(FE124,MaKhuyenMai!$B$4:$H$5001,7,FALSE)),0,IF(AND(VLOOKUP(FE124,MaKhuyenMai!$B$4:$K$5001,8,FALSE)&lt;=$F$24,VLOOKUP(FE124,MaKhuyenMai!$B$4:$L$18,3,FALSE)="x",VLOOKUP(FE124,MaKhuyenMai!$B$4:$L$18,11,FALSE)="x"),VLOOKUP(FE124,MaKhuyenMai!$B$4:$H$5001,7,FALSE)*FC124,0)))</f>
        <v>0</v>
      </c>
      <c r="FE124" s="20"/>
      <c r="FF124" s="68"/>
      <c r="FG124" s="3"/>
      <c r="FJ124" s="1"/>
      <c r="FK124" s="1"/>
      <c r="FL124" s="2"/>
      <c r="FM124" s="2"/>
      <c r="FN124" s="3"/>
      <c r="FQ124" s="1"/>
      <c r="FR124" s="1"/>
      <c r="FS124" s="2"/>
      <c r="FT124" s="2"/>
      <c r="FU124" s="3"/>
      <c r="FX124" s="1"/>
      <c r="FY124" s="1"/>
      <c r="FZ124" s="2"/>
      <c r="GA124" s="2"/>
      <c r="GB124" s="3"/>
      <c r="GE124" s="1"/>
      <c r="GF124" s="1"/>
      <c r="GG124" s="2"/>
      <c r="GH124" s="2"/>
      <c r="GI124" s="3"/>
      <c r="GL124" s="1"/>
      <c r="GM124" s="1"/>
      <c r="GN124" s="2"/>
      <c r="GO124" s="2"/>
      <c r="GP124" s="3"/>
      <c r="GS124" s="1"/>
      <c r="GT124" s="1"/>
      <c r="GU124" s="2"/>
      <c r="GV124" s="2"/>
      <c r="GW124" s="3"/>
      <c r="GZ124" s="1"/>
      <c r="HA124" s="1"/>
      <c r="HB124" s="2"/>
      <c r="HC124" s="2"/>
      <c r="HD124" s="3"/>
      <c r="HG124" s="1"/>
      <c r="HH124" s="1"/>
      <c r="HI124" s="2"/>
      <c r="HJ124" s="2"/>
      <c r="HK124" s="3"/>
      <c r="HP124" s="2"/>
      <c r="HQ124" s="2"/>
      <c r="HR124" s="3"/>
      <c r="HW124" s="2"/>
      <c r="HX124" s="2"/>
      <c r="HY124" s="3"/>
      <c r="ID124" s="2"/>
      <c r="IE124" s="2"/>
      <c r="IF124" s="3"/>
      <c r="IK124" s="2"/>
      <c r="IL124" s="2"/>
      <c r="IM124" s="3"/>
      <c r="IR124" s="2"/>
      <c r="IS124" s="2"/>
      <c r="IT124" s="3"/>
    </row>
    <row r="125" spans="2:254">
      <c r="B125" s="8"/>
      <c r="T125" s="17">
        <v>33</v>
      </c>
      <c r="U125" s="18"/>
      <c r="V125" s="18"/>
      <c r="W125" s="18"/>
      <c r="X125" s="19">
        <f>IF(ISBLANK(U125),0,IF(ISERROR(VLOOKUP(U125,Menu!$A$3:$L$5000,10,FALSE)),0,IF(V125="M",VLOOKUP(U125,Menu!$A$3:$L$57,10,FALSE)*W125,VLOOKUP(U125,Menu!$A$3:$L$57,12,FALSE)*W125)))</f>
        <v>0</v>
      </c>
      <c r="Y125" s="19">
        <f>-IF(ISBLANK(Z125),0,IF(ISERROR(VLOOKUP(Z125,MaKhuyenMai!$B$4:$H$5001,7,FALSE)),0,IF(AND(VLOOKUP(Z125,MaKhuyenMai!$B$4:$K$5001,8,FALSE)&lt;=$F$24,VLOOKUP(Z125,MaKhuyenMai!$B$4:$L$18,3,FALSE)="x",VLOOKUP(Z125,MaKhuyenMai!$B$4:$L$18,11,FALSE)="x"),VLOOKUP(Z125,MaKhuyenMai!$B$4:$H$5001,7,FALSE)*X125,0)))</f>
        <v>0</v>
      </c>
      <c r="Z125" s="20"/>
      <c r="AA125" s="68"/>
      <c r="EG125" s="8"/>
      <c r="EJ125" s="2"/>
      <c r="EK125" s="3"/>
      <c r="EO125" s="16"/>
      <c r="EP125" s="17">
        <v>33</v>
      </c>
      <c r="EQ125" s="18"/>
      <c r="ER125" s="18"/>
      <c r="ES125" s="18"/>
      <c r="ET125" s="19">
        <f>IF(ISBLANK(EQ125),0,IF(ISERROR(VLOOKUP(EQ125,Menu!$A$3:$L$5000,10,FALSE)),0,IF(ER125="M",VLOOKUP(EQ125,Menu!$A$3:$L$57,10,FALSE)*ES125,VLOOKUP(EQ125,Menu!$A$3:$L$57,12,FALSE)*ES125)))</f>
        <v>0</v>
      </c>
      <c r="EU125" s="19">
        <f>-IF(ISBLANK(EV125),0,IF(ISERROR(VLOOKUP(EV125,MaKhuyenMai!$B$4:$H$5001,7,FALSE)),0,IF(AND(VLOOKUP(EV125,MaKhuyenMai!$B$4:$K$5001,8,FALSE)&lt;=$F$24,VLOOKUP(EV125,MaKhuyenMai!$B$4:$L$18,3,FALSE)="x",VLOOKUP(EV125,MaKhuyenMai!$B$4:$L$18,11,FALSE)="x"),VLOOKUP(EV125,MaKhuyenMai!$B$4:$H$5001,7,FALSE)*ET125,0)))</f>
        <v>0</v>
      </c>
      <c r="EV125" s="20"/>
      <c r="EW125" s="68"/>
      <c r="EX125" s="2"/>
      <c r="EY125" s="17">
        <v>33</v>
      </c>
      <c r="EZ125" s="18"/>
      <c r="FA125" s="18"/>
      <c r="FB125" s="18"/>
      <c r="FC125" s="19">
        <f>IF(ISBLANK(EZ125),0,IF(ISERROR(VLOOKUP(EZ125,Menu!$A$3:$L$5000,10,FALSE)),0,IF(FA125="M",VLOOKUP(EZ125,Menu!$A$3:$L$57,10,FALSE)*FB125,VLOOKUP(EZ125,Menu!$A$3:$L$57,12,FALSE)*FB125)))</f>
        <v>0</v>
      </c>
      <c r="FD125" s="19">
        <f>-IF(ISBLANK(FE125),0,IF(ISERROR(VLOOKUP(FE125,MaKhuyenMai!$B$4:$H$5001,7,FALSE)),0,IF(AND(VLOOKUP(FE125,MaKhuyenMai!$B$4:$K$5001,8,FALSE)&lt;=$F$24,VLOOKUP(FE125,MaKhuyenMai!$B$4:$L$18,3,FALSE)="x",VLOOKUP(FE125,MaKhuyenMai!$B$4:$L$18,11,FALSE)="x"),VLOOKUP(FE125,MaKhuyenMai!$B$4:$H$5001,7,FALSE)*FC125,0)))</f>
        <v>0</v>
      </c>
      <c r="FE125" s="20"/>
      <c r="FF125" s="68"/>
      <c r="FG125" s="3"/>
      <c r="FJ125" s="1"/>
      <c r="FK125" s="1"/>
      <c r="FL125" s="2"/>
      <c r="FM125" s="2"/>
      <c r="FN125" s="3"/>
      <c r="FQ125" s="1"/>
      <c r="FR125" s="1"/>
      <c r="FS125" s="2"/>
      <c r="FT125" s="2"/>
      <c r="FU125" s="3"/>
      <c r="FX125" s="1"/>
      <c r="FY125" s="1"/>
      <c r="FZ125" s="2"/>
      <c r="GA125" s="2"/>
      <c r="GB125" s="3"/>
      <c r="GE125" s="1"/>
      <c r="GF125" s="1"/>
      <c r="GG125" s="2"/>
      <c r="GH125" s="2"/>
      <c r="GI125" s="3"/>
      <c r="GL125" s="1"/>
      <c r="GM125" s="1"/>
      <c r="GN125" s="2"/>
      <c r="GO125" s="2"/>
      <c r="GP125" s="3"/>
      <c r="GS125" s="1"/>
      <c r="GT125" s="1"/>
      <c r="GU125" s="2"/>
      <c r="GV125" s="2"/>
      <c r="GW125" s="3"/>
      <c r="GZ125" s="1"/>
      <c r="HA125" s="1"/>
      <c r="HB125" s="2"/>
      <c r="HC125" s="2"/>
      <c r="HD125" s="3"/>
      <c r="HG125" s="1"/>
      <c r="HH125" s="1"/>
      <c r="HI125" s="2"/>
      <c r="HJ125" s="2"/>
      <c r="HK125" s="3"/>
      <c r="HP125" s="2"/>
      <c r="HQ125" s="2"/>
      <c r="HR125" s="3"/>
      <c r="HW125" s="2"/>
      <c r="HX125" s="2"/>
      <c r="HY125" s="3"/>
      <c r="ID125" s="2"/>
      <c r="IE125" s="2"/>
      <c r="IF125" s="3"/>
      <c r="IK125" s="2"/>
      <c r="IL125" s="2"/>
      <c r="IM125" s="3"/>
      <c r="IR125" s="2"/>
      <c r="IS125" s="2"/>
      <c r="IT125" s="3"/>
    </row>
    <row r="126" spans="2:254">
      <c r="T126" s="16">
        <v>34</v>
      </c>
      <c r="U126" s="18"/>
      <c r="V126" s="18"/>
      <c r="W126" s="18"/>
      <c r="X126" s="19">
        <f>IF(ISBLANK(U126),0,IF(ISERROR(VLOOKUP(U126,Menu!$A$3:$L$5000,10,FALSE)),0,IF(V126="M",VLOOKUP(U126,Menu!$A$3:$L$57,10,FALSE)*W126,VLOOKUP(U126,Menu!$A$3:$L$57,12,FALSE)*W126)))</f>
        <v>0</v>
      </c>
      <c r="Y126" s="19">
        <f>-IF(ISBLANK(Z126),0,IF(ISERROR(VLOOKUP(Z126,MaKhuyenMai!$B$4:$H$5001,7,FALSE)),0,IF(AND(VLOOKUP(Z126,MaKhuyenMai!$B$4:$K$5001,8,FALSE)&lt;=$F$24,VLOOKUP(Z126,MaKhuyenMai!$B$4:$L$18,3,FALSE)="x",VLOOKUP(Z126,MaKhuyenMai!$B$4:$L$18,11,FALSE)="x"),VLOOKUP(Z126,MaKhuyenMai!$B$4:$H$5001,7,FALSE)*X126,0)))</f>
        <v>0</v>
      </c>
      <c r="Z126" s="20"/>
      <c r="AA126" s="68"/>
      <c r="EJ126" s="2"/>
      <c r="EK126" s="3"/>
      <c r="EO126" s="16"/>
      <c r="EP126" s="16">
        <v>34</v>
      </c>
      <c r="EQ126" s="18"/>
      <c r="ER126" s="18"/>
      <c r="ES126" s="18"/>
      <c r="ET126" s="19">
        <f>IF(ISBLANK(EQ126),0,IF(ISERROR(VLOOKUP(EQ126,Menu!$A$3:$L$5000,10,FALSE)),0,IF(ER126="M",VLOOKUP(EQ126,Menu!$A$3:$L$57,10,FALSE)*ES126,VLOOKUP(EQ126,Menu!$A$3:$L$57,12,FALSE)*ES126)))</f>
        <v>0</v>
      </c>
      <c r="EU126" s="19">
        <f>-IF(ISBLANK(EV126),0,IF(ISERROR(VLOOKUP(EV126,MaKhuyenMai!$B$4:$H$5001,7,FALSE)),0,IF(AND(VLOOKUP(EV126,MaKhuyenMai!$B$4:$K$5001,8,FALSE)&lt;=$F$24,VLOOKUP(EV126,MaKhuyenMai!$B$4:$L$18,3,FALSE)="x",VLOOKUP(EV126,MaKhuyenMai!$B$4:$L$18,11,FALSE)="x"),VLOOKUP(EV126,MaKhuyenMai!$B$4:$H$5001,7,FALSE)*ET126,0)))</f>
        <v>0</v>
      </c>
      <c r="EV126" s="20"/>
      <c r="EW126" s="68"/>
      <c r="EX126" s="2"/>
      <c r="EY126" s="16">
        <v>34</v>
      </c>
      <c r="EZ126" s="18"/>
      <c r="FA126" s="18"/>
      <c r="FB126" s="18"/>
      <c r="FC126" s="19">
        <f>IF(ISBLANK(EZ126),0,IF(ISERROR(VLOOKUP(EZ126,Menu!$A$3:$L$5000,10,FALSE)),0,IF(FA126="M",VLOOKUP(EZ126,Menu!$A$3:$L$57,10,FALSE)*FB126,VLOOKUP(EZ126,Menu!$A$3:$L$57,12,FALSE)*FB126)))</f>
        <v>0</v>
      </c>
      <c r="FD126" s="19">
        <f>-IF(ISBLANK(FE126),0,IF(ISERROR(VLOOKUP(FE126,MaKhuyenMai!$B$4:$H$5001,7,FALSE)),0,IF(AND(VLOOKUP(FE126,MaKhuyenMai!$B$4:$K$5001,8,FALSE)&lt;=$F$24,VLOOKUP(FE126,MaKhuyenMai!$B$4:$L$18,3,FALSE)="x",VLOOKUP(FE126,MaKhuyenMai!$B$4:$L$18,11,FALSE)="x"),VLOOKUP(FE126,MaKhuyenMai!$B$4:$H$5001,7,FALSE)*FC126,0)))</f>
        <v>0</v>
      </c>
      <c r="FE126" s="20"/>
      <c r="FF126" s="68"/>
      <c r="FG126" s="3"/>
      <c r="FJ126" s="1"/>
      <c r="FK126" s="1"/>
      <c r="FL126" s="2"/>
      <c r="FM126" s="2"/>
      <c r="FN126" s="3"/>
      <c r="FQ126" s="1"/>
      <c r="FR126" s="1"/>
      <c r="FS126" s="2"/>
      <c r="FT126" s="2"/>
      <c r="FU126" s="3"/>
      <c r="FX126" s="1"/>
      <c r="FY126" s="1"/>
      <c r="FZ126" s="2"/>
      <c r="GA126" s="2"/>
      <c r="GB126" s="3"/>
      <c r="GE126" s="1"/>
      <c r="GF126" s="1"/>
      <c r="GG126" s="2"/>
      <c r="GH126" s="2"/>
      <c r="GI126" s="3"/>
      <c r="GL126" s="1"/>
      <c r="GM126" s="1"/>
      <c r="GN126" s="2"/>
      <c r="GO126" s="2"/>
      <c r="GP126" s="3"/>
      <c r="GS126" s="1"/>
      <c r="GT126" s="1"/>
      <c r="GU126" s="2"/>
      <c r="GV126" s="2"/>
      <c r="GW126" s="3"/>
      <c r="GZ126" s="1"/>
      <c r="HA126" s="1"/>
      <c r="HB126" s="2"/>
      <c r="HC126" s="2"/>
      <c r="HD126" s="3"/>
      <c r="HG126" s="1"/>
      <c r="HH126" s="1"/>
      <c r="HI126" s="2"/>
      <c r="HJ126" s="2"/>
      <c r="HK126" s="3"/>
      <c r="HP126" s="2"/>
      <c r="HQ126" s="2"/>
      <c r="HR126" s="3"/>
      <c r="HW126" s="2"/>
      <c r="HX126" s="2"/>
      <c r="HY126" s="3"/>
      <c r="ID126" s="2"/>
      <c r="IE126" s="2"/>
      <c r="IF126" s="3"/>
      <c r="IK126" s="2"/>
      <c r="IL126" s="2"/>
      <c r="IM126" s="3"/>
      <c r="IR126" s="2"/>
      <c r="IS126" s="2"/>
      <c r="IT126" s="3"/>
    </row>
    <row r="127" spans="2:254">
      <c r="T127" s="17">
        <v>35</v>
      </c>
      <c r="U127" s="18"/>
      <c r="V127" s="18"/>
      <c r="W127" s="18"/>
      <c r="X127" s="19">
        <f>IF(ISBLANK(U127),0,IF(ISERROR(VLOOKUP(U127,Menu!$A$3:$L$5000,10,FALSE)),0,IF(V127="M",VLOOKUP(U127,Menu!$A$3:$L$57,10,FALSE)*W127,VLOOKUP(U127,Menu!$A$3:$L$57,12,FALSE)*W127)))</f>
        <v>0</v>
      </c>
      <c r="Y127" s="19">
        <f>-IF(ISBLANK(Z127),0,IF(ISERROR(VLOOKUP(Z127,MaKhuyenMai!$B$4:$H$5001,7,FALSE)),0,IF(AND(VLOOKUP(Z127,MaKhuyenMai!$B$4:$K$5001,8,FALSE)&lt;=$F$24,VLOOKUP(Z127,MaKhuyenMai!$B$4:$L$18,3,FALSE)="x",VLOOKUP(Z127,MaKhuyenMai!$B$4:$L$18,11,FALSE)="x"),VLOOKUP(Z127,MaKhuyenMai!$B$4:$H$5001,7,FALSE)*X127,0)))</f>
        <v>0</v>
      </c>
      <c r="Z127" s="20"/>
      <c r="AA127" s="68"/>
      <c r="EJ127" s="2"/>
      <c r="EK127" s="3"/>
      <c r="EO127" s="16"/>
      <c r="EP127" s="17">
        <v>35</v>
      </c>
      <c r="EQ127" s="18"/>
      <c r="ER127" s="18"/>
      <c r="ES127" s="18"/>
      <c r="ET127" s="19">
        <f>IF(ISBLANK(EQ127),0,IF(ISERROR(VLOOKUP(EQ127,Menu!$A$3:$L$5000,10,FALSE)),0,IF(ER127="M",VLOOKUP(EQ127,Menu!$A$3:$L$57,10,FALSE)*ES127,VLOOKUP(EQ127,Menu!$A$3:$L$57,12,FALSE)*ES127)))</f>
        <v>0</v>
      </c>
      <c r="EU127" s="19">
        <f>-IF(ISBLANK(EV127),0,IF(ISERROR(VLOOKUP(EV127,MaKhuyenMai!$B$4:$H$5001,7,FALSE)),0,IF(AND(VLOOKUP(EV127,MaKhuyenMai!$B$4:$K$5001,8,FALSE)&lt;=$F$24,VLOOKUP(EV127,MaKhuyenMai!$B$4:$L$18,3,FALSE)="x",VLOOKUP(EV127,MaKhuyenMai!$B$4:$L$18,11,FALSE)="x"),VLOOKUP(EV127,MaKhuyenMai!$B$4:$H$5001,7,FALSE)*ET127,0)))</f>
        <v>0</v>
      </c>
      <c r="EV127" s="20"/>
      <c r="EW127" s="68"/>
      <c r="EX127" s="2"/>
      <c r="EY127" s="17">
        <v>35</v>
      </c>
      <c r="EZ127" s="18"/>
      <c r="FA127" s="18"/>
      <c r="FB127" s="18"/>
      <c r="FC127" s="19">
        <f>IF(ISBLANK(EZ127),0,IF(ISERROR(VLOOKUP(EZ127,Menu!$A$3:$L$5000,10,FALSE)),0,IF(FA127="M",VLOOKUP(EZ127,Menu!$A$3:$L$57,10,FALSE)*FB127,VLOOKUP(EZ127,Menu!$A$3:$L$57,12,FALSE)*FB127)))</f>
        <v>0</v>
      </c>
      <c r="FD127" s="19">
        <f>-IF(ISBLANK(FE127),0,IF(ISERROR(VLOOKUP(FE127,MaKhuyenMai!$B$4:$H$5001,7,FALSE)),0,IF(AND(VLOOKUP(FE127,MaKhuyenMai!$B$4:$K$5001,8,FALSE)&lt;=$F$24,VLOOKUP(FE127,MaKhuyenMai!$B$4:$L$18,3,FALSE)="x",VLOOKUP(FE127,MaKhuyenMai!$B$4:$L$18,11,FALSE)="x"),VLOOKUP(FE127,MaKhuyenMai!$B$4:$H$5001,7,FALSE)*FC127,0)))</f>
        <v>0</v>
      </c>
      <c r="FE127" s="20"/>
      <c r="FF127" s="68"/>
      <c r="FG127" s="3"/>
      <c r="FJ127" s="1"/>
      <c r="FK127" s="1"/>
      <c r="FL127" s="2"/>
      <c r="FM127" s="2"/>
      <c r="FN127" s="3"/>
      <c r="FQ127" s="1"/>
      <c r="FR127" s="1"/>
      <c r="FS127" s="2"/>
      <c r="FT127" s="2"/>
      <c r="FU127" s="3"/>
      <c r="FX127" s="1"/>
      <c r="FY127" s="1"/>
      <c r="FZ127" s="2"/>
      <c r="GA127" s="2"/>
      <c r="GB127" s="3"/>
      <c r="GE127" s="1"/>
      <c r="GF127" s="1"/>
      <c r="GG127" s="2"/>
      <c r="GH127" s="2"/>
      <c r="GI127" s="3"/>
      <c r="GL127" s="1"/>
      <c r="GM127" s="1"/>
      <c r="GN127" s="2"/>
      <c r="GO127" s="2"/>
      <c r="GP127" s="3"/>
      <c r="GS127" s="1"/>
      <c r="GT127" s="1"/>
      <c r="GU127" s="2"/>
      <c r="GV127" s="2"/>
      <c r="GW127" s="3"/>
      <c r="GZ127" s="1"/>
      <c r="HA127" s="1"/>
      <c r="HB127" s="2"/>
      <c r="HC127" s="2"/>
      <c r="HD127" s="3"/>
      <c r="HG127" s="1"/>
      <c r="HH127" s="1"/>
      <c r="HI127" s="2"/>
      <c r="HJ127" s="2"/>
      <c r="HK127" s="3"/>
      <c r="HP127" s="2"/>
      <c r="HQ127" s="2"/>
      <c r="HR127" s="3"/>
      <c r="HW127" s="2"/>
      <c r="HX127" s="2"/>
      <c r="HY127" s="3"/>
      <c r="ID127" s="2"/>
      <c r="IE127" s="2"/>
      <c r="IF127" s="3"/>
      <c r="IK127" s="2"/>
      <c r="IL127" s="2"/>
      <c r="IM127" s="3"/>
      <c r="IR127" s="2"/>
      <c r="IS127" s="2"/>
      <c r="IT127" s="3"/>
    </row>
    <row r="128" spans="2:254">
      <c r="T128" s="16">
        <v>36</v>
      </c>
      <c r="U128" s="18"/>
      <c r="V128" s="18"/>
      <c r="W128" s="18"/>
      <c r="X128" s="19">
        <f>IF(ISBLANK(U128),0,IF(ISERROR(VLOOKUP(U128,Menu!$A$3:$L$5000,10,FALSE)),0,IF(V128="M",VLOOKUP(U128,Menu!$A$3:$L$57,10,FALSE)*W128,VLOOKUP(U128,Menu!$A$3:$L$57,12,FALSE)*W128)))</f>
        <v>0</v>
      </c>
      <c r="Y128" s="19">
        <f>-IF(ISBLANK(Z128),0,IF(ISERROR(VLOOKUP(Z128,MaKhuyenMai!$B$4:$H$5001,7,FALSE)),0,IF(AND(VLOOKUP(Z128,MaKhuyenMai!$B$4:$K$5001,8,FALSE)&lt;=$F$24,VLOOKUP(Z128,MaKhuyenMai!$B$4:$L$18,3,FALSE)="x",VLOOKUP(Z128,MaKhuyenMai!$B$4:$L$18,11,FALSE)="x"),VLOOKUP(Z128,MaKhuyenMai!$B$4:$H$5001,7,FALSE)*X128,0)))</f>
        <v>0</v>
      </c>
      <c r="Z128" s="20"/>
      <c r="AA128" s="68"/>
      <c r="EJ128" s="2"/>
      <c r="EK128" s="3"/>
      <c r="EO128" s="16"/>
      <c r="EP128" s="16">
        <v>36</v>
      </c>
      <c r="EQ128" s="18"/>
      <c r="ER128" s="18"/>
      <c r="ES128" s="18"/>
      <c r="ET128" s="19">
        <f>IF(ISBLANK(EQ128),0,IF(ISERROR(VLOOKUP(EQ128,Menu!$A$3:$L$5000,10,FALSE)),0,IF(ER128="M",VLOOKUP(EQ128,Menu!$A$3:$L$57,10,FALSE)*ES128,VLOOKUP(EQ128,Menu!$A$3:$L$57,12,FALSE)*ES128)))</f>
        <v>0</v>
      </c>
      <c r="EU128" s="19">
        <f>-IF(ISBLANK(EV128),0,IF(ISERROR(VLOOKUP(EV128,MaKhuyenMai!$B$4:$H$5001,7,FALSE)),0,IF(AND(VLOOKUP(EV128,MaKhuyenMai!$B$4:$K$5001,8,FALSE)&lt;=$F$24,VLOOKUP(EV128,MaKhuyenMai!$B$4:$L$18,3,FALSE)="x",VLOOKUP(EV128,MaKhuyenMai!$B$4:$L$18,11,FALSE)="x"),VLOOKUP(EV128,MaKhuyenMai!$B$4:$H$5001,7,FALSE)*ET128,0)))</f>
        <v>0</v>
      </c>
      <c r="EV128" s="20"/>
      <c r="EW128" s="68"/>
      <c r="EX128" s="2"/>
      <c r="EY128" s="16">
        <v>36</v>
      </c>
      <c r="EZ128" s="18"/>
      <c r="FA128" s="18"/>
      <c r="FB128" s="18"/>
      <c r="FC128" s="19">
        <f>IF(ISBLANK(EZ128),0,IF(ISERROR(VLOOKUP(EZ128,Menu!$A$3:$L$5000,10,FALSE)),0,IF(FA128="M",VLOOKUP(EZ128,Menu!$A$3:$L$57,10,FALSE)*FB128,VLOOKUP(EZ128,Menu!$A$3:$L$57,12,FALSE)*FB128)))</f>
        <v>0</v>
      </c>
      <c r="FD128" s="19">
        <f>-IF(ISBLANK(FE128),0,IF(ISERROR(VLOOKUP(FE128,MaKhuyenMai!$B$4:$H$5001,7,FALSE)),0,IF(AND(VLOOKUP(FE128,MaKhuyenMai!$B$4:$K$5001,8,FALSE)&lt;=$F$24,VLOOKUP(FE128,MaKhuyenMai!$B$4:$L$18,3,FALSE)="x",VLOOKUP(FE128,MaKhuyenMai!$B$4:$L$18,11,FALSE)="x"),VLOOKUP(FE128,MaKhuyenMai!$B$4:$H$5001,7,FALSE)*FC128,0)))</f>
        <v>0</v>
      </c>
      <c r="FE128" s="20"/>
      <c r="FF128" s="68"/>
      <c r="FG128" s="3"/>
      <c r="FJ128" s="1"/>
      <c r="FK128" s="1"/>
      <c r="FL128" s="2"/>
      <c r="FM128" s="2"/>
      <c r="FN128" s="3"/>
      <c r="FQ128" s="1"/>
      <c r="FR128" s="1"/>
      <c r="FS128" s="2"/>
      <c r="FT128" s="2"/>
      <c r="FU128" s="3"/>
      <c r="FX128" s="1"/>
      <c r="FY128" s="1"/>
      <c r="FZ128" s="2"/>
      <c r="GA128" s="2"/>
      <c r="GB128" s="3"/>
      <c r="GE128" s="1"/>
      <c r="GF128" s="1"/>
      <c r="GG128" s="2"/>
      <c r="GH128" s="2"/>
      <c r="GI128" s="3"/>
      <c r="GL128" s="1"/>
      <c r="GM128" s="1"/>
      <c r="GN128" s="2"/>
      <c r="GO128" s="2"/>
      <c r="GP128" s="3"/>
      <c r="GS128" s="1"/>
      <c r="GT128" s="1"/>
      <c r="GU128" s="2"/>
      <c r="GV128" s="2"/>
      <c r="GW128" s="3"/>
      <c r="GZ128" s="1"/>
      <c r="HA128" s="1"/>
      <c r="HB128" s="2"/>
      <c r="HC128" s="2"/>
      <c r="HD128" s="3"/>
      <c r="HG128" s="1"/>
      <c r="HH128" s="1"/>
      <c r="HI128" s="2"/>
      <c r="HJ128" s="2"/>
      <c r="HK128" s="3"/>
      <c r="HP128" s="2"/>
      <c r="HQ128" s="2"/>
      <c r="HR128" s="3"/>
      <c r="HW128" s="2"/>
      <c r="HX128" s="2"/>
      <c r="HY128" s="3"/>
      <c r="ID128" s="2"/>
      <c r="IE128" s="2"/>
      <c r="IF128" s="3"/>
      <c r="IK128" s="2"/>
      <c r="IL128" s="2"/>
      <c r="IM128" s="3"/>
      <c r="IR128" s="2"/>
      <c r="IS128" s="2"/>
      <c r="IT128" s="3"/>
    </row>
    <row r="129" spans="2:254">
      <c r="C129" s="11"/>
      <c r="D129" s="11"/>
      <c r="E129" s="11"/>
      <c r="F129" s="11"/>
      <c r="G129" s="11"/>
      <c r="H129" s="12"/>
      <c r="I129" s="12"/>
      <c r="T129" s="17">
        <v>37</v>
      </c>
      <c r="U129" s="18"/>
      <c r="V129" s="18"/>
      <c r="W129" s="18"/>
      <c r="X129" s="19">
        <f>IF(ISBLANK(U129),0,IF(ISERROR(VLOOKUP(U129,Menu!$A$3:$L$5000,10,FALSE)),0,IF(V129="M",VLOOKUP(U129,Menu!$A$3:$L$57,10,FALSE)*W129,VLOOKUP(U129,Menu!$A$3:$L$57,12,FALSE)*W129)))</f>
        <v>0</v>
      </c>
      <c r="Y129" s="19">
        <f>-IF(ISBLANK(Z129),0,IF(ISERROR(VLOOKUP(Z129,MaKhuyenMai!$B$4:$H$5001,7,FALSE)),0,IF(AND(VLOOKUP(Z129,MaKhuyenMai!$B$4:$K$5001,8,FALSE)&lt;=$F$24,VLOOKUP(Z129,MaKhuyenMai!$B$4:$L$18,3,FALSE)="x",VLOOKUP(Z129,MaKhuyenMai!$B$4:$L$18,11,FALSE)="x"),VLOOKUP(Z129,MaKhuyenMai!$B$4:$H$5001,7,FALSE)*X129,0)))</f>
        <v>0</v>
      </c>
      <c r="Z129" s="20"/>
      <c r="AA129" s="68"/>
      <c r="EH129" s="11"/>
      <c r="EI129" s="11"/>
      <c r="EJ129" s="11"/>
      <c r="EK129" s="11"/>
      <c r="EL129" s="11"/>
      <c r="EM129" s="12"/>
      <c r="EN129" s="12"/>
      <c r="EO129" s="16"/>
      <c r="EP129" s="17">
        <v>37</v>
      </c>
      <c r="EQ129" s="18"/>
      <c r="ER129" s="18"/>
      <c r="ES129" s="18"/>
      <c r="ET129" s="19">
        <f>IF(ISBLANK(EQ129),0,IF(ISERROR(VLOOKUP(EQ129,Menu!$A$3:$L$5000,10,FALSE)),0,IF(ER129="M",VLOOKUP(EQ129,Menu!$A$3:$L$57,10,FALSE)*ES129,VLOOKUP(EQ129,Menu!$A$3:$L$57,12,FALSE)*ES129)))</f>
        <v>0</v>
      </c>
      <c r="EU129" s="19">
        <f>-IF(ISBLANK(EV129),0,IF(ISERROR(VLOOKUP(EV129,MaKhuyenMai!$B$4:$H$5001,7,FALSE)),0,IF(AND(VLOOKUP(EV129,MaKhuyenMai!$B$4:$K$5001,8,FALSE)&lt;=$F$24,VLOOKUP(EV129,MaKhuyenMai!$B$4:$L$18,3,FALSE)="x",VLOOKUP(EV129,MaKhuyenMai!$B$4:$L$18,11,FALSE)="x"),VLOOKUP(EV129,MaKhuyenMai!$B$4:$H$5001,7,FALSE)*ET129,0)))</f>
        <v>0</v>
      </c>
      <c r="EV129" s="20"/>
      <c r="EW129" s="68"/>
      <c r="EX129" s="2"/>
      <c r="EY129" s="17">
        <v>37</v>
      </c>
      <c r="EZ129" s="18"/>
      <c r="FA129" s="18"/>
      <c r="FB129" s="18"/>
      <c r="FC129" s="19">
        <f>IF(ISBLANK(EZ129),0,IF(ISERROR(VLOOKUP(EZ129,Menu!$A$3:$L$5000,10,FALSE)),0,IF(FA129="M",VLOOKUP(EZ129,Menu!$A$3:$L$57,10,FALSE)*FB129,VLOOKUP(EZ129,Menu!$A$3:$L$57,12,FALSE)*FB129)))</f>
        <v>0</v>
      </c>
      <c r="FD129" s="19">
        <f>-IF(ISBLANK(FE129),0,IF(ISERROR(VLOOKUP(FE129,MaKhuyenMai!$B$4:$H$5001,7,FALSE)),0,IF(AND(VLOOKUP(FE129,MaKhuyenMai!$B$4:$K$5001,8,FALSE)&lt;=$F$24,VLOOKUP(FE129,MaKhuyenMai!$B$4:$L$18,3,FALSE)="x",VLOOKUP(FE129,MaKhuyenMai!$B$4:$L$18,11,FALSE)="x"),VLOOKUP(FE129,MaKhuyenMai!$B$4:$H$5001,7,FALSE)*FC129,0)))</f>
        <v>0</v>
      </c>
      <c r="FE129" s="20"/>
      <c r="FF129" s="68"/>
      <c r="FG129" s="3"/>
      <c r="FJ129" s="1"/>
      <c r="FK129" s="1"/>
      <c r="FL129" s="2"/>
      <c r="FM129" s="2"/>
      <c r="FN129" s="3"/>
      <c r="FQ129" s="1"/>
      <c r="FR129" s="1"/>
      <c r="FS129" s="2"/>
      <c r="FT129" s="2"/>
      <c r="FU129" s="3"/>
      <c r="FX129" s="1"/>
      <c r="FY129" s="1"/>
      <c r="FZ129" s="2"/>
      <c r="GA129" s="2"/>
      <c r="GB129" s="3"/>
      <c r="GE129" s="1"/>
      <c r="GF129" s="1"/>
      <c r="GG129" s="2"/>
      <c r="GH129" s="2"/>
      <c r="GI129" s="3"/>
      <c r="GL129" s="1"/>
      <c r="GM129" s="1"/>
      <c r="GN129" s="2"/>
      <c r="GO129" s="2"/>
      <c r="GP129" s="3"/>
      <c r="GS129" s="1"/>
      <c r="GT129" s="1"/>
      <c r="GU129" s="2"/>
      <c r="GV129" s="2"/>
      <c r="GW129" s="3"/>
      <c r="GZ129" s="1"/>
      <c r="HA129" s="1"/>
      <c r="HB129" s="2"/>
      <c r="HC129" s="2"/>
      <c r="HD129" s="3"/>
      <c r="HG129" s="1"/>
      <c r="HH129" s="1"/>
      <c r="HI129" s="2"/>
      <c r="HJ129" s="2"/>
      <c r="HK129" s="3"/>
      <c r="HP129" s="2"/>
      <c r="HQ129" s="2"/>
      <c r="HR129" s="3"/>
      <c r="HW129" s="2"/>
      <c r="HX129" s="2"/>
      <c r="HY129" s="3"/>
      <c r="ID129" s="2"/>
      <c r="IE129" s="2"/>
      <c r="IF129" s="3"/>
      <c r="IK129" s="2"/>
      <c r="IL129" s="2"/>
      <c r="IM129" s="3"/>
      <c r="IR129" s="2"/>
      <c r="IS129" s="2"/>
      <c r="IT129" s="3"/>
    </row>
    <row r="130" spans="2:254">
      <c r="B130" s="8"/>
      <c r="G130" s="3"/>
      <c r="H130" s="9"/>
      <c r="I130" s="9"/>
      <c r="T130" s="16">
        <v>38</v>
      </c>
      <c r="U130" s="18"/>
      <c r="V130" s="18"/>
      <c r="W130" s="18"/>
      <c r="X130" s="19">
        <f>IF(ISBLANK(U130),0,IF(ISERROR(VLOOKUP(U130,Menu!$A$3:$L$5000,10,FALSE)),0,IF(V130="M",VLOOKUP(U130,Menu!$A$3:$L$57,10,FALSE)*W130,VLOOKUP(U130,Menu!$A$3:$L$57,12,FALSE)*W130)))</f>
        <v>0</v>
      </c>
      <c r="Y130" s="19">
        <f>-IF(ISBLANK(Z130),0,IF(ISERROR(VLOOKUP(Z130,MaKhuyenMai!$B$4:$H$5001,7,FALSE)),0,IF(AND(VLOOKUP(Z130,MaKhuyenMai!$B$4:$K$5001,8,FALSE)&lt;=$F$24,VLOOKUP(Z130,MaKhuyenMai!$B$4:$L$18,3,FALSE)="x",VLOOKUP(Z130,MaKhuyenMai!$B$4:$L$18,11,FALSE)="x"),VLOOKUP(Z130,MaKhuyenMai!$B$4:$H$5001,7,FALSE)*X130,0)))</f>
        <v>0</v>
      </c>
      <c r="Z130" s="20"/>
      <c r="AA130" s="68"/>
      <c r="EG130" s="8"/>
      <c r="EJ130" s="2"/>
      <c r="EK130" s="3"/>
      <c r="EL130" s="3"/>
      <c r="EM130" s="9"/>
      <c r="EN130" s="9"/>
      <c r="EO130" s="16"/>
      <c r="EP130" s="16">
        <v>38</v>
      </c>
      <c r="EQ130" s="18"/>
      <c r="ER130" s="18"/>
      <c r="ES130" s="18"/>
      <c r="ET130" s="19">
        <f>IF(ISBLANK(EQ130),0,IF(ISERROR(VLOOKUP(EQ130,Menu!$A$3:$L$5000,10,FALSE)),0,IF(ER130="M",VLOOKUP(EQ130,Menu!$A$3:$L$57,10,FALSE)*ES130,VLOOKUP(EQ130,Menu!$A$3:$L$57,12,FALSE)*ES130)))</f>
        <v>0</v>
      </c>
      <c r="EU130" s="19">
        <f>-IF(ISBLANK(EV130),0,IF(ISERROR(VLOOKUP(EV130,MaKhuyenMai!$B$4:$H$5001,7,FALSE)),0,IF(AND(VLOOKUP(EV130,MaKhuyenMai!$B$4:$K$5001,8,FALSE)&lt;=$F$24,VLOOKUP(EV130,MaKhuyenMai!$B$4:$L$18,3,FALSE)="x",VLOOKUP(EV130,MaKhuyenMai!$B$4:$L$18,11,FALSE)="x"),VLOOKUP(EV130,MaKhuyenMai!$B$4:$H$5001,7,FALSE)*ET130,0)))</f>
        <v>0</v>
      </c>
      <c r="EV130" s="20"/>
      <c r="EW130" s="68"/>
      <c r="EX130" s="2"/>
      <c r="EY130" s="16">
        <v>38</v>
      </c>
      <c r="EZ130" s="18"/>
      <c r="FA130" s="18"/>
      <c r="FB130" s="18"/>
      <c r="FC130" s="19">
        <f>IF(ISBLANK(EZ130),0,IF(ISERROR(VLOOKUP(EZ130,Menu!$A$3:$L$5000,10,FALSE)),0,IF(FA130="M",VLOOKUP(EZ130,Menu!$A$3:$L$57,10,FALSE)*FB130,VLOOKUP(EZ130,Menu!$A$3:$L$57,12,FALSE)*FB130)))</f>
        <v>0</v>
      </c>
      <c r="FD130" s="19">
        <f>-IF(ISBLANK(FE130),0,IF(ISERROR(VLOOKUP(FE130,MaKhuyenMai!$B$4:$H$5001,7,FALSE)),0,IF(AND(VLOOKUP(FE130,MaKhuyenMai!$B$4:$K$5001,8,FALSE)&lt;=$F$24,VLOOKUP(FE130,MaKhuyenMai!$B$4:$L$18,3,FALSE)="x",VLOOKUP(FE130,MaKhuyenMai!$B$4:$L$18,11,FALSE)="x"),VLOOKUP(FE130,MaKhuyenMai!$B$4:$H$5001,7,FALSE)*FC130,0)))</f>
        <v>0</v>
      </c>
      <c r="FE130" s="20"/>
      <c r="FF130" s="68"/>
      <c r="FG130" s="3"/>
      <c r="FJ130" s="1"/>
      <c r="FK130" s="1"/>
      <c r="FL130" s="2"/>
      <c r="FM130" s="2"/>
      <c r="FN130" s="3"/>
      <c r="FQ130" s="1"/>
      <c r="FR130" s="1"/>
      <c r="FS130" s="2"/>
      <c r="FT130" s="2"/>
      <c r="FU130" s="3"/>
      <c r="FX130" s="1"/>
      <c r="FY130" s="1"/>
      <c r="FZ130" s="2"/>
      <c r="GA130" s="2"/>
      <c r="GB130" s="3"/>
      <c r="GE130" s="1"/>
      <c r="GF130" s="1"/>
      <c r="GG130" s="2"/>
      <c r="GH130" s="2"/>
      <c r="GI130" s="3"/>
      <c r="GL130" s="1"/>
      <c r="GM130" s="1"/>
      <c r="GN130" s="2"/>
      <c r="GO130" s="2"/>
      <c r="GP130" s="3"/>
      <c r="GS130" s="1"/>
      <c r="GT130" s="1"/>
      <c r="GU130" s="2"/>
      <c r="GV130" s="2"/>
      <c r="GW130" s="3"/>
      <c r="GZ130" s="1"/>
      <c r="HA130" s="1"/>
      <c r="HB130" s="2"/>
      <c r="HC130" s="2"/>
      <c r="HD130" s="3"/>
      <c r="HG130" s="1"/>
      <c r="HH130" s="1"/>
      <c r="HI130" s="2"/>
      <c r="HJ130" s="2"/>
      <c r="HK130" s="3"/>
      <c r="HP130" s="2"/>
      <c r="HQ130" s="2"/>
      <c r="HR130" s="3"/>
      <c r="HW130" s="2"/>
      <c r="HX130" s="2"/>
      <c r="HY130" s="3"/>
      <c r="ID130" s="2"/>
      <c r="IE130" s="2"/>
      <c r="IF130" s="3"/>
      <c r="IK130" s="2"/>
      <c r="IL130" s="2"/>
      <c r="IM130" s="3"/>
      <c r="IR130" s="2"/>
      <c r="IS130" s="2"/>
      <c r="IT130" s="3"/>
    </row>
    <row r="131" spans="2:254">
      <c r="C131" s="10"/>
      <c r="D131" s="10"/>
      <c r="E131" s="10"/>
      <c r="T131" s="16">
        <v>39</v>
      </c>
      <c r="U131" s="18"/>
      <c r="V131" s="18"/>
      <c r="W131" s="18"/>
      <c r="X131" s="19">
        <f>IF(ISBLANK(U131),0,IF(ISERROR(VLOOKUP(U131,Menu!$A$3:$L$5000,10,FALSE)),0,IF(V131="M",VLOOKUP(U131,Menu!$A$3:$L$57,10,FALSE)*W131,VLOOKUP(U131,Menu!$A$3:$L$57,12,FALSE)*W131)))</f>
        <v>0</v>
      </c>
      <c r="Y131" s="19">
        <f>-IF(ISBLANK(Z131),0,IF(ISERROR(VLOOKUP(Z131,MaKhuyenMai!$B$4:$H$5001,7,FALSE)),0,IF(AND(VLOOKUP(Z131,MaKhuyenMai!$B$4:$K$5001,8,FALSE)&lt;=$F$24,VLOOKUP(Z131,MaKhuyenMai!$B$4:$L$18,3,FALSE)="x",VLOOKUP(Z131,MaKhuyenMai!$B$4:$L$18,11,FALSE)="x"),VLOOKUP(Z131,MaKhuyenMai!$B$4:$H$5001,7,FALSE)*X131,0)))</f>
        <v>0</v>
      </c>
      <c r="Z131" s="20"/>
      <c r="AA131" s="68"/>
      <c r="EH131" s="10"/>
      <c r="EI131" s="10"/>
      <c r="EJ131" s="10"/>
      <c r="EK131" s="3"/>
      <c r="EO131" s="16"/>
      <c r="EP131" s="16">
        <v>39</v>
      </c>
      <c r="EQ131" s="18"/>
      <c r="ER131" s="18"/>
      <c r="ES131" s="18"/>
      <c r="ET131" s="19">
        <f>IF(ISBLANK(EQ131),0,IF(ISERROR(VLOOKUP(EQ131,Menu!$A$3:$L$5000,10,FALSE)),0,IF(ER131="M",VLOOKUP(EQ131,Menu!$A$3:$L$57,10,FALSE)*ES131,VLOOKUP(EQ131,Menu!$A$3:$L$57,12,FALSE)*ES131)))</f>
        <v>0</v>
      </c>
      <c r="EU131" s="19">
        <f>-IF(ISBLANK(EV131),0,IF(ISERROR(VLOOKUP(EV131,MaKhuyenMai!$B$4:$H$5001,7,FALSE)),0,IF(AND(VLOOKUP(EV131,MaKhuyenMai!$B$4:$K$5001,8,FALSE)&lt;=$F$24,VLOOKUP(EV131,MaKhuyenMai!$B$4:$L$18,3,FALSE)="x",VLOOKUP(EV131,MaKhuyenMai!$B$4:$L$18,11,FALSE)="x"),VLOOKUP(EV131,MaKhuyenMai!$B$4:$H$5001,7,FALSE)*ET131,0)))</f>
        <v>0</v>
      </c>
      <c r="EV131" s="20"/>
      <c r="EW131" s="68"/>
      <c r="EX131" s="2"/>
      <c r="EY131" s="16">
        <v>39</v>
      </c>
      <c r="EZ131" s="18"/>
      <c r="FA131" s="18"/>
      <c r="FB131" s="18"/>
      <c r="FC131" s="19">
        <f>IF(ISBLANK(EZ131),0,IF(ISERROR(VLOOKUP(EZ131,Menu!$A$3:$L$5000,10,FALSE)),0,IF(FA131="M",VLOOKUP(EZ131,Menu!$A$3:$L$57,10,FALSE)*FB131,VLOOKUP(EZ131,Menu!$A$3:$L$57,12,FALSE)*FB131)))</f>
        <v>0</v>
      </c>
      <c r="FD131" s="19">
        <f>-IF(ISBLANK(FE131),0,IF(ISERROR(VLOOKUP(FE131,MaKhuyenMai!$B$4:$H$5001,7,FALSE)),0,IF(AND(VLOOKUP(FE131,MaKhuyenMai!$B$4:$K$5001,8,FALSE)&lt;=$F$24,VLOOKUP(FE131,MaKhuyenMai!$B$4:$L$18,3,FALSE)="x",VLOOKUP(FE131,MaKhuyenMai!$B$4:$L$18,11,FALSE)="x"),VLOOKUP(FE131,MaKhuyenMai!$B$4:$H$5001,7,FALSE)*FC131,0)))</f>
        <v>0</v>
      </c>
      <c r="FE131" s="20"/>
      <c r="FF131" s="68"/>
      <c r="FG131" s="3"/>
      <c r="FJ131" s="1"/>
      <c r="FK131" s="1"/>
      <c r="FL131" s="2"/>
      <c r="FM131" s="2"/>
      <c r="FN131" s="3"/>
      <c r="FQ131" s="1"/>
      <c r="FR131" s="1"/>
      <c r="FS131" s="2"/>
      <c r="FT131" s="2"/>
      <c r="FU131" s="3"/>
      <c r="FX131" s="1"/>
      <c r="FY131" s="1"/>
      <c r="FZ131" s="2"/>
      <c r="GA131" s="2"/>
      <c r="GB131" s="3"/>
      <c r="GE131" s="1"/>
      <c r="GF131" s="1"/>
      <c r="GG131" s="2"/>
      <c r="GH131" s="2"/>
      <c r="GI131" s="3"/>
      <c r="GL131" s="1"/>
      <c r="GM131" s="1"/>
      <c r="GN131" s="2"/>
      <c r="GO131" s="2"/>
      <c r="GP131" s="3"/>
      <c r="GS131" s="1"/>
      <c r="GT131" s="1"/>
      <c r="GU131" s="2"/>
      <c r="GV131" s="2"/>
      <c r="GW131" s="3"/>
      <c r="GZ131" s="1"/>
      <c r="HA131" s="1"/>
      <c r="HB131" s="2"/>
      <c r="HC131" s="2"/>
      <c r="HD131" s="3"/>
      <c r="HG131" s="1"/>
      <c r="HH131" s="1"/>
      <c r="HI131" s="2"/>
      <c r="HJ131" s="2"/>
      <c r="HK131" s="3"/>
      <c r="HP131" s="2"/>
      <c r="HQ131" s="2"/>
      <c r="HR131" s="3"/>
      <c r="HW131" s="2"/>
      <c r="HX131" s="2"/>
      <c r="HY131" s="3"/>
      <c r="ID131" s="2"/>
      <c r="IE131" s="2"/>
      <c r="IF131" s="3"/>
      <c r="IK131" s="2"/>
      <c r="IL131" s="2"/>
      <c r="IM131" s="3"/>
      <c r="IR131" s="2"/>
      <c r="IS131" s="2"/>
      <c r="IT131" s="3"/>
    </row>
    <row r="132" spans="2:254">
      <c r="B132" s="8"/>
      <c r="T132" s="16">
        <v>40</v>
      </c>
      <c r="U132" s="18"/>
      <c r="V132" s="18"/>
      <c r="W132" s="18"/>
      <c r="X132" s="19">
        <f>IF(ISBLANK(U132),0,IF(ISERROR(VLOOKUP(U132,Menu!$A$3:$L$5000,10,FALSE)),0,IF(V132="M",VLOOKUP(U132,Menu!$A$3:$L$57,10,FALSE)*W132,VLOOKUP(U132,Menu!$A$3:$L$57,12,FALSE)*W132)))</f>
        <v>0</v>
      </c>
      <c r="Y132" s="19">
        <f>-IF(ISBLANK(Z132),0,IF(ISERROR(VLOOKUP(Z132,MaKhuyenMai!$B$4:$H$5001,7,FALSE)),0,IF(AND(VLOOKUP(Z132,MaKhuyenMai!$B$4:$K$5001,8,FALSE)&lt;=$F$24,VLOOKUP(Z132,MaKhuyenMai!$B$4:$L$18,3,FALSE)="x",VLOOKUP(Z132,MaKhuyenMai!$B$4:$L$18,11,FALSE)="x"),VLOOKUP(Z132,MaKhuyenMai!$B$4:$H$5001,7,FALSE)*X132,0)))</f>
        <v>0</v>
      </c>
      <c r="Z132" s="20"/>
      <c r="AA132" s="68"/>
      <c r="EG132" s="8"/>
      <c r="EJ132" s="2"/>
      <c r="EK132" s="3"/>
      <c r="EO132" s="16"/>
      <c r="EP132" s="16">
        <v>40</v>
      </c>
      <c r="EQ132" s="18"/>
      <c r="ER132" s="18"/>
      <c r="ES132" s="18"/>
      <c r="ET132" s="19">
        <f>IF(ISBLANK(EQ132),0,IF(ISERROR(VLOOKUP(EQ132,Menu!$A$3:$L$5000,10,FALSE)),0,IF(ER132="M",VLOOKUP(EQ132,Menu!$A$3:$L$57,10,FALSE)*ES132,VLOOKUP(EQ132,Menu!$A$3:$L$57,12,FALSE)*ES132)))</f>
        <v>0</v>
      </c>
      <c r="EU132" s="19">
        <f>-IF(ISBLANK(EV132),0,IF(ISERROR(VLOOKUP(EV132,MaKhuyenMai!$B$4:$H$5001,7,FALSE)),0,IF(AND(VLOOKUP(EV132,MaKhuyenMai!$B$4:$K$5001,8,FALSE)&lt;=$F$24,VLOOKUP(EV132,MaKhuyenMai!$B$4:$L$18,3,FALSE)="x",VLOOKUP(EV132,MaKhuyenMai!$B$4:$L$18,11,FALSE)="x"),VLOOKUP(EV132,MaKhuyenMai!$B$4:$H$5001,7,FALSE)*ET132,0)))</f>
        <v>0</v>
      </c>
      <c r="EV132" s="20"/>
      <c r="EW132" s="68"/>
      <c r="EX132" s="2"/>
      <c r="EY132" s="16">
        <v>40</v>
      </c>
      <c r="EZ132" s="18"/>
      <c r="FA132" s="18"/>
      <c r="FB132" s="18"/>
      <c r="FC132" s="19">
        <f>IF(ISBLANK(EZ132),0,IF(ISERROR(VLOOKUP(EZ132,Menu!$A$3:$L$5000,10,FALSE)),0,IF(FA132="M",VLOOKUP(EZ132,Menu!$A$3:$L$57,10,FALSE)*FB132,VLOOKUP(EZ132,Menu!$A$3:$L$57,12,FALSE)*FB132)))</f>
        <v>0</v>
      </c>
      <c r="FD132" s="19">
        <f>-IF(ISBLANK(FE132),0,IF(ISERROR(VLOOKUP(FE132,MaKhuyenMai!$B$4:$H$5001,7,FALSE)),0,IF(AND(VLOOKUP(FE132,MaKhuyenMai!$B$4:$K$5001,8,FALSE)&lt;=$F$24,VLOOKUP(FE132,MaKhuyenMai!$B$4:$L$18,3,FALSE)="x",VLOOKUP(FE132,MaKhuyenMai!$B$4:$L$18,11,FALSE)="x"),VLOOKUP(FE132,MaKhuyenMai!$B$4:$H$5001,7,FALSE)*FC132,0)))</f>
        <v>0</v>
      </c>
      <c r="FE132" s="20"/>
      <c r="FF132" s="68"/>
      <c r="FG132" s="3"/>
      <c r="FJ132" s="1"/>
      <c r="FK132" s="1"/>
      <c r="FL132" s="2"/>
      <c r="FM132" s="2"/>
      <c r="FN132" s="3"/>
      <c r="FQ132" s="1"/>
      <c r="FR132" s="1"/>
      <c r="FS132" s="2"/>
      <c r="FT132" s="2"/>
      <c r="FU132" s="3"/>
      <c r="FX132" s="1"/>
      <c r="FY132" s="1"/>
      <c r="FZ132" s="2"/>
      <c r="GA132" s="2"/>
      <c r="GB132" s="3"/>
      <c r="GE132" s="1"/>
      <c r="GF132" s="1"/>
      <c r="GG132" s="2"/>
      <c r="GH132" s="2"/>
      <c r="GI132" s="3"/>
      <c r="GL132" s="1"/>
      <c r="GM132" s="1"/>
      <c r="GN132" s="2"/>
      <c r="GO132" s="2"/>
      <c r="GP132" s="3"/>
      <c r="GS132" s="1"/>
      <c r="GT132" s="1"/>
      <c r="GU132" s="2"/>
      <c r="GV132" s="2"/>
      <c r="GW132" s="3"/>
      <c r="GZ132" s="1"/>
      <c r="HA132" s="1"/>
      <c r="HB132" s="2"/>
      <c r="HC132" s="2"/>
      <c r="HD132" s="3"/>
      <c r="HG132" s="1"/>
      <c r="HH132" s="1"/>
      <c r="HI132" s="2"/>
      <c r="HJ132" s="2"/>
      <c r="HK132" s="3"/>
      <c r="HP132" s="2"/>
      <c r="HQ132" s="2"/>
      <c r="HR132" s="3"/>
      <c r="HW132" s="2"/>
      <c r="HX132" s="2"/>
      <c r="HY132" s="3"/>
      <c r="ID132" s="2"/>
      <c r="IE132" s="2"/>
      <c r="IF132" s="3"/>
      <c r="IK132" s="2"/>
      <c r="IL132" s="2"/>
      <c r="IM132" s="3"/>
      <c r="IR132" s="2"/>
      <c r="IS132" s="2"/>
      <c r="IT132" s="3"/>
    </row>
    <row r="133" spans="2:254">
      <c r="T133" s="16"/>
      <c r="U133" s="23" t="s">
        <v>203</v>
      </c>
      <c r="V133" s="69" t="s">
        <v>15</v>
      </c>
      <c r="W133" s="69"/>
      <c r="X133" s="69"/>
      <c r="Y133" s="69"/>
      <c r="Z133" s="24" t="s">
        <v>204</v>
      </c>
      <c r="AA133" s="28">
        <f>-IF(ISBLANK(V133),0,IF(ISERROR(VLOOKUP(V133,MaKhuyenMai!$B$4:$H$5001,7,FALSE)),0,IF(AND(VLOOKUP(V133,MaKhuyenMai!$B$4:$K$5001,8,FALSE)&lt;=Z134,VLOOKUP(V133,MaKhuyenMai!$B$4:$L$18,3,FALSE)="x",VLOOKUP(V133,MaKhuyenMai!$B$4:$L$18,10,FALSE)&gt;=(VLOOKUP(V133,MaKhuyenMai!$B$4:$L$18,7,FALSE)*Z134)),VLOOKUP(V133,MaKhuyenMai!$B$4:$L$18,7,FALSE)*Z134,VLOOKUP(V133,MaKhuyenMai!$B$4:$L$18,10,FALSE))))</f>
        <v>-50000</v>
      </c>
      <c r="EJ133" s="2"/>
      <c r="EK133" s="3"/>
      <c r="EO133" s="16"/>
      <c r="EP133" s="16"/>
      <c r="EQ133" s="23" t="s">
        <v>203</v>
      </c>
      <c r="ER133" s="69" t="s">
        <v>15</v>
      </c>
      <c r="ES133" s="69"/>
      <c r="ET133" s="69"/>
      <c r="EU133" s="69"/>
      <c r="EV133" s="24" t="s">
        <v>204</v>
      </c>
      <c r="EW133" s="28">
        <f>-IF(ISBLANK(ER133),0,IF(ISERROR(VLOOKUP(ER133,MaKhuyenMai!$B$4:$H$5001,7,FALSE)),0,IF(AND(VLOOKUP(ER133,MaKhuyenMai!$B$4:$K$5001,8,FALSE)&lt;=EV134,VLOOKUP(ER133,MaKhuyenMai!$B$4:$L$18,3,FALSE)="x",VLOOKUP(ER133,MaKhuyenMai!$B$4:$L$18,10,FALSE)&gt;=(VLOOKUP(ER133,MaKhuyenMai!$B$4:$L$18,7,FALSE)*EV134)),VLOOKUP(ER133,MaKhuyenMai!$B$4:$L$18,7,FALSE)*EV134,VLOOKUP(ER133,MaKhuyenMai!$B$4:$L$18,10,FALSE))))</f>
        <v>-50000</v>
      </c>
      <c r="EX133" s="2"/>
      <c r="EY133" s="16"/>
      <c r="EZ133" s="23" t="s">
        <v>203</v>
      </c>
      <c r="FA133" s="69" t="s">
        <v>15</v>
      </c>
      <c r="FB133" s="69"/>
      <c r="FC133" s="69"/>
      <c r="FD133" s="69"/>
      <c r="FE133" s="24" t="s">
        <v>204</v>
      </c>
      <c r="FF133" s="28">
        <f>-IF(ISBLANK(FA133),0,IF(ISERROR(VLOOKUP(FA133,MaKhuyenMai!$B$4:$H$5001,7,FALSE)),0,IF(AND(VLOOKUP(FA133,MaKhuyenMai!$B$4:$K$5001,8,FALSE)&lt;=FE134,VLOOKUP(FA133,MaKhuyenMai!$B$4:$L$18,3,FALSE)="x",VLOOKUP(FA133,MaKhuyenMai!$B$4:$L$18,10,FALSE)&gt;=(VLOOKUP(FA133,MaKhuyenMai!$B$4:$L$18,7,FALSE)*FE134)),VLOOKUP(FA133,MaKhuyenMai!$B$4:$L$18,7,FALSE)*FE134,VLOOKUP(FA133,MaKhuyenMai!$B$4:$L$18,10,FALSE))))</f>
        <v>-50000</v>
      </c>
      <c r="FG133" s="3"/>
      <c r="FJ133" s="1"/>
      <c r="FK133" s="1"/>
      <c r="FL133" s="2"/>
      <c r="FM133" s="2"/>
      <c r="FN133" s="3"/>
      <c r="FQ133" s="1"/>
      <c r="FR133" s="1"/>
      <c r="FS133" s="2"/>
      <c r="FT133" s="2"/>
      <c r="FU133" s="3"/>
      <c r="FX133" s="1"/>
      <c r="FY133" s="1"/>
      <c r="FZ133" s="2"/>
      <c r="GA133" s="2"/>
      <c r="GB133" s="3"/>
      <c r="GE133" s="1"/>
      <c r="GF133" s="1"/>
      <c r="GG133" s="2"/>
      <c r="GH133" s="2"/>
      <c r="GI133" s="3"/>
      <c r="GL133" s="1"/>
      <c r="GM133" s="1"/>
      <c r="GN133" s="2"/>
      <c r="GO133" s="2"/>
      <c r="GP133" s="3"/>
      <c r="GS133" s="1"/>
      <c r="GT133" s="1"/>
      <c r="GU133" s="2"/>
      <c r="GV133" s="2"/>
      <c r="GW133" s="3"/>
      <c r="GZ133" s="1"/>
      <c r="HA133" s="1"/>
      <c r="HB133" s="2"/>
      <c r="HC133" s="2"/>
      <c r="HD133" s="3"/>
      <c r="HG133" s="1"/>
      <c r="HH133" s="1"/>
      <c r="HI133" s="2"/>
      <c r="HJ133" s="2"/>
      <c r="HK133" s="3"/>
      <c r="HP133" s="2"/>
      <c r="HQ133" s="2"/>
      <c r="HR133" s="3"/>
      <c r="HW133" s="2"/>
      <c r="HX133" s="2"/>
      <c r="HY133" s="3"/>
      <c r="ID133" s="2"/>
      <c r="IE133" s="2"/>
      <c r="IF133" s="3"/>
      <c r="IK133" s="2"/>
      <c r="IL133" s="2"/>
      <c r="IM133" s="3"/>
      <c r="IR133" s="2"/>
      <c r="IS133" s="2"/>
      <c r="IT133" s="3"/>
    </row>
    <row r="134" spans="2:254">
      <c r="B134" s="8"/>
      <c r="T134" s="16"/>
      <c r="U134" s="25" t="s">
        <v>205</v>
      </c>
      <c r="V134" s="25"/>
      <c r="W134" s="25"/>
      <c r="X134" s="25"/>
      <c r="Y134" s="26">
        <f>SUM(X113:X132)</f>
        <v>296000</v>
      </c>
      <c r="Z134" s="27">
        <f>Y134+SUM(Y113:Y132)</f>
        <v>286600</v>
      </c>
      <c r="AA134" s="29">
        <f>Z134+AA133</f>
        <v>236600</v>
      </c>
      <c r="EG134" s="8"/>
      <c r="EJ134" s="2"/>
      <c r="EK134" s="3"/>
      <c r="EO134" s="16"/>
      <c r="EP134" s="16"/>
      <c r="EQ134" s="25" t="s">
        <v>205</v>
      </c>
      <c r="ER134" s="25"/>
      <c r="ES134" s="25"/>
      <c r="ET134" s="25"/>
      <c r="EU134" s="26">
        <f>SUM(ET113:ET132)</f>
        <v>296000</v>
      </c>
      <c r="EV134" s="27">
        <f>EU134+SUM(EU113:EU132)</f>
        <v>286600</v>
      </c>
      <c r="EW134" s="29">
        <f>EV134+EW133</f>
        <v>236600</v>
      </c>
      <c r="EX134" s="2"/>
      <c r="EY134" s="16"/>
      <c r="EZ134" s="25" t="s">
        <v>205</v>
      </c>
      <c r="FA134" s="25"/>
      <c r="FB134" s="25"/>
      <c r="FC134" s="25"/>
      <c r="FD134" s="26">
        <f>SUM(FC113:FC132)</f>
        <v>296000</v>
      </c>
      <c r="FE134" s="27">
        <f>FD134+SUM(FD113:FD132)</f>
        <v>286600</v>
      </c>
      <c r="FF134" s="29">
        <f>FE134+FF133</f>
        <v>236600</v>
      </c>
      <c r="FG134" s="3"/>
      <c r="FJ134" s="1"/>
      <c r="FK134" s="1"/>
      <c r="FL134" s="2"/>
      <c r="FM134" s="2"/>
      <c r="FN134" s="3"/>
      <c r="FQ134" s="1"/>
      <c r="FR134" s="1"/>
      <c r="FS134" s="2"/>
      <c r="FT134" s="2"/>
      <c r="FU134" s="3"/>
      <c r="FX134" s="1"/>
      <c r="FY134" s="1"/>
      <c r="FZ134" s="2"/>
      <c r="GA134" s="2"/>
      <c r="GB134" s="3"/>
      <c r="GE134" s="1"/>
      <c r="GF134" s="1"/>
      <c r="GG134" s="2"/>
      <c r="GH134" s="2"/>
      <c r="GI134" s="3"/>
      <c r="GL134" s="1"/>
      <c r="GM134" s="1"/>
      <c r="GN134" s="2"/>
      <c r="GO134" s="2"/>
      <c r="GP134" s="3"/>
      <c r="GS134" s="1"/>
      <c r="GT134" s="1"/>
      <c r="GU134" s="2"/>
      <c r="GV134" s="2"/>
      <c r="GW134" s="3"/>
      <c r="GZ134" s="1"/>
      <c r="HA134" s="1"/>
      <c r="HB134" s="2"/>
      <c r="HC134" s="2"/>
      <c r="HD134" s="3"/>
      <c r="HG134" s="1"/>
      <c r="HH134" s="1"/>
      <c r="HI134" s="2"/>
      <c r="HJ134" s="2"/>
      <c r="HK134" s="3"/>
      <c r="HP134" s="2"/>
      <c r="HQ134" s="2"/>
      <c r="HR134" s="3"/>
      <c r="HW134" s="2"/>
      <c r="HX134" s="2"/>
      <c r="HY134" s="3"/>
      <c r="ID134" s="2"/>
      <c r="IE134" s="2"/>
      <c r="IF134" s="3"/>
      <c r="IK134" s="2"/>
      <c r="IL134" s="2"/>
      <c r="IM134" s="3"/>
      <c r="IR134" s="2"/>
      <c r="IS134" s="2"/>
      <c r="IT134" s="3"/>
    </row>
    <row r="135" spans="2:254">
      <c r="K135" s="3"/>
      <c r="L135" s="1"/>
      <c r="M135" s="1"/>
      <c r="N135" s="1"/>
      <c r="P135" s="2"/>
      <c r="Q135" s="2"/>
      <c r="R135" s="3"/>
      <c r="S135" s="1"/>
      <c r="T135" s="3"/>
      <c r="EJ135" s="2"/>
      <c r="EK135" s="3"/>
      <c r="EO135" s="1"/>
      <c r="EP135" s="3"/>
      <c r="EQ135" s="1"/>
      <c r="EU135" s="2"/>
      <c r="EW135" s="3"/>
      <c r="EX135" s="1"/>
      <c r="EY135" s="3"/>
      <c r="EZ135" s="3"/>
      <c r="FC135" s="1"/>
      <c r="FD135" s="1"/>
      <c r="FE135" s="2"/>
      <c r="FF135" s="2"/>
      <c r="FG135" s="3"/>
      <c r="FJ135" s="1"/>
      <c r="FK135" s="1"/>
      <c r="FL135" s="2"/>
      <c r="FM135" s="2"/>
      <c r="FN135" s="3"/>
      <c r="FQ135" s="1"/>
      <c r="FR135" s="1"/>
      <c r="FS135" s="2"/>
      <c r="FT135" s="2"/>
      <c r="FU135" s="3"/>
      <c r="FX135" s="1"/>
      <c r="FY135" s="1"/>
      <c r="FZ135" s="2"/>
      <c r="GA135" s="2"/>
      <c r="GB135" s="3"/>
      <c r="GE135" s="1"/>
      <c r="GF135" s="1"/>
      <c r="GG135" s="2"/>
      <c r="GH135" s="2"/>
      <c r="GI135" s="3"/>
      <c r="GL135" s="1"/>
      <c r="GM135" s="1"/>
      <c r="GN135" s="2"/>
      <c r="GO135" s="2"/>
      <c r="GP135" s="3"/>
      <c r="GS135" s="1"/>
      <c r="GT135" s="1"/>
      <c r="GU135" s="2"/>
      <c r="GV135" s="2"/>
      <c r="GW135" s="3"/>
      <c r="GZ135" s="1"/>
      <c r="HA135" s="1"/>
      <c r="HB135" s="2"/>
      <c r="HC135" s="2"/>
      <c r="HD135" s="3"/>
      <c r="HG135" s="1"/>
      <c r="HH135" s="1"/>
      <c r="HI135" s="2"/>
      <c r="HJ135" s="2"/>
      <c r="HK135" s="3"/>
      <c r="HP135" s="2"/>
      <c r="HQ135" s="2"/>
      <c r="HR135" s="3"/>
      <c r="HW135" s="2"/>
      <c r="HX135" s="2"/>
      <c r="HY135" s="3"/>
      <c r="ID135" s="2"/>
      <c r="IE135" s="2"/>
      <c r="IF135" s="3"/>
      <c r="IK135" s="2"/>
      <c r="IL135" s="2"/>
      <c r="IM135" s="3"/>
      <c r="IR135" s="2"/>
      <c r="IS135" s="2"/>
      <c r="IT135" s="3"/>
    </row>
    <row r="136" spans="2:254">
      <c r="B136" s="8"/>
      <c r="K136" s="2"/>
      <c r="M136" s="3"/>
      <c r="N136" s="1"/>
      <c r="R136" s="2"/>
      <c r="T136" s="3"/>
      <c r="EG136" s="8"/>
      <c r="EJ136" s="2"/>
      <c r="EK136" s="3"/>
      <c r="EO136" s="1"/>
      <c r="EQ136" s="2"/>
      <c r="ER136" s="3"/>
      <c r="EV136" s="1"/>
      <c r="EX136" s="2"/>
      <c r="EY136" s="3"/>
      <c r="EZ136" s="3"/>
      <c r="FC136" s="1"/>
      <c r="FD136" s="1"/>
      <c r="FE136" s="2"/>
      <c r="FF136" s="2"/>
      <c r="FG136" s="3"/>
      <c r="FJ136" s="1"/>
      <c r="FK136" s="1"/>
      <c r="FL136" s="2"/>
      <c r="FM136" s="2"/>
      <c r="FN136" s="3"/>
      <c r="FQ136" s="1"/>
      <c r="FR136" s="1"/>
      <c r="FS136" s="2"/>
      <c r="FT136" s="2"/>
      <c r="FU136" s="3"/>
      <c r="FX136" s="1"/>
      <c r="FY136" s="1"/>
      <c r="FZ136" s="2"/>
      <c r="GA136" s="2"/>
      <c r="GB136" s="3"/>
      <c r="GE136" s="1"/>
      <c r="GF136" s="1"/>
      <c r="GG136" s="2"/>
      <c r="GH136" s="2"/>
      <c r="GI136" s="3"/>
      <c r="GL136" s="1"/>
      <c r="GM136" s="1"/>
      <c r="GN136" s="2"/>
      <c r="GO136" s="2"/>
      <c r="GP136" s="3"/>
      <c r="GS136" s="1"/>
      <c r="GT136" s="1"/>
      <c r="GU136" s="2"/>
      <c r="GV136" s="2"/>
      <c r="GW136" s="3"/>
      <c r="GZ136" s="1"/>
      <c r="HA136" s="1"/>
      <c r="HB136" s="2"/>
      <c r="HC136" s="2"/>
      <c r="HD136" s="3"/>
      <c r="HG136" s="1"/>
      <c r="HH136" s="1"/>
      <c r="HI136" s="2"/>
      <c r="HJ136" s="2"/>
      <c r="HK136" s="3"/>
      <c r="HP136" s="2"/>
      <c r="HQ136" s="2"/>
      <c r="HR136" s="3"/>
      <c r="HW136" s="2"/>
      <c r="HX136" s="2"/>
      <c r="HY136" s="3"/>
      <c r="ID136" s="2"/>
      <c r="IE136" s="2"/>
      <c r="IF136" s="3"/>
      <c r="IK136" s="2"/>
      <c r="IL136" s="2"/>
      <c r="IM136" s="3"/>
      <c r="IR136" s="2"/>
      <c r="IS136" s="2"/>
      <c r="IT136" s="3"/>
    </row>
    <row r="137" spans="2:254">
      <c r="K137" s="2"/>
      <c r="M137" s="3"/>
      <c r="N137" s="1"/>
      <c r="R137" s="2"/>
      <c r="T137" s="3"/>
      <c r="EJ137" s="2"/>
      <c r="EK137" s="3"/>
      <c r="EO137" s="1"/>
      <c r="EQ137" s="2"/>
      <c r="ER137" s="3"/>
      <c r="EV137" s="1"/>
      <c r="EX137" s="2"/>
      <c r="EY137" s="3"/>
      <c r="EZ137" s="3"/>
      <c r="FC137" s="1"/>
      <c r="FD137" s="1"/>
      <c r="FE137" s="2"/>
      <c r="FF137" s="2"/>
      <c r="FG137" s="3"/>
      <c r="FJ137" s="1"/>
      <c r="FK137" s="1"/>
      <c r="FL137" s="2"/>
      <c r="FM137" s="2"/>
      <c r="FN137" s="3"/>
      <c r="FQ137" s="1"/>
      <c r="FR137" s="1"/>
      <c r="FS137" s="2"/>
      <c r="FT137" s="2"/>
      <c r="FU137" s="3"/>
      <c r="FX137" s="1"/>
      <c r="FY137" s="1"/>
      <c r="FZ137" s="2"/>
      <c r="GA137" s="2"/>
      <c r="GB137" s="3"/>
      <c r="GE137" s="1"/>
      <c r="GF137" s="1"/>
      <c r="GG137" s="2"/>
      <c r="GH137" s="2"/>
      <c r="GI137" s="3"/>
      <c r="GL137" s="1"/>
      <c r="GM137" s="1"/>
      <c r="GN137" s="2"/>
      <c r="GO137" s="2"/>
      <c r="GP137" s="3"/>
      <c r="GS137" s="1"/>
      <c r="GT137" s="1"/>
      <c r="GU137" s="2"/>
      <c r="GV137" s="2"/>
      <c r="GW137" s="3"/>
      <c r="GZ137" s="1"/>
      <c r="HA137" s="1"/>
      <c r="HB137" s="2"/>
      <c r="HC137" s="2"/>
      <c r="HD137" s="3"/>
      <c r="HG137" s="1"/>
      <c r="HH137" s="1"/>
      <c r="HI137" s="2"/>
      <c r="HJ137" s="2"/>
      <c r="HK137" s="3"/>
      <c r="HP137" s="2"/>
      <c r="HQ137" s="2"/>
      <c r="HR137" s="3"/>
      <c r="HW137" s="2"/>
      <c r="HX137" s="2"/>
      <c r="HY137" s="3"/>
      <c r="ID137" s="2"/>
      <c r="IE137" s="2"/>
      <c r="IF137" s="3"/>
      <c r="IK137" s="2"/>
      <c r="IL137" s="2"/>
      <c r="IM137" s="3"/>
      <c r="IR137" s="2"/>
      <c r="IS137" s="2"/>
      <c r="IT137" s="3"/>
    </row>
    <row r="138" spans="2:254">
      <c r="B138" s="8"/>
      <c r="K138" s="2"/>
      <c r="M138" s="3"/>
      <c r="N138" s="1"/>
      <c r="R138" s="2"/>
      <c r="T138" s="3"/>
      <c r="EG138" s="8"/>
      <c r="EJ138" s="2"/>
      <c r="EK138" s="3"/>
      <c r="EO138" s="1"/>
      <c r="EQ138" s="2"/>
      <c r="ER138" s="3"/>
      <c r="EV138" s="1"/>
      <c r="EX138" s="2"/>
      <c r="EY138" s="3"/>
      <c r="EZ138" s="3"/>
      <c r="FC138" s="1"/>
      <c r="FD138" s="1"/>
      <c r="FE138" s="2"/>
      <c r="FF138" s="2"/>
      <c r="FG138" s="3"/>
      <c r="FJ138" s="1"/>
      <c r="FK138" s="1"/>
      <c r="FL138" s="2"/>
      <c r="FM138" s="2"/>
      <c r="FN138" s="3"/>
      <c r="FQ138" s="1"/>
      <c r="FR138" s="1"/>
      <c r="FS138" s="2"/>
      <c r="FT138" s="2"/>
      <c r="FU138" s="3"/>
      <c r="FX138" s="1"/>
      <c r="FY138" s="1"/>
      <c r="FZ138" s="2"/>
      <c r="GA138" s="2"/>
      <c r="GB138" s="3"/>
      <c r="GE138" s="1"/>
      <c r="GF138" s="1"/>
      <c r="GG138" s="2"/>
      <c r="GH138" s="2"/>
      <c r="GI138" s="3"/>
      <c r="GL138" s="1"/>
      <c r="GM138" s="1"/>
      <c r="GN138" s="2"/>
      <c r="GO138" s="2"/>
      <c r="GP138" s="3"/>
      <c r="GS138" s="1"/>
      <c r="GT138" s="1"/>
      <c r="GU138" s="2"/>
      <c r="GV138" s="2"/>
      <c r="GW138" s="3"/>
      <c r="GZ138" s="1"/>
      <c r="HA138" s="1"/>
      <c r="HB138" s="2"/>
      <c r="HC138" s="2"/>
      <c r="HD138" s="3"/>
      <c r="HG138" s="1"/>
      <c r="HH138" s="1"/>
      <c r="HI138" s="2"/>
      <c r="HJ138" s="2"/>
      <c r="HK138" s="3"/>
      <c r="HP138" s="2"/>
      <c r="HQ138" s="2"/>
      <c r="HR138" s="3"/>
      <c r="HW138" s="2"/>
      <c r="HX138" s="2"/>
      <c r="HY138" s="3"/>
      <c r="ID138" s="2"/>
      <c r="IE138" s="2"/>
      <c r="IF138" s="3"/>
      <c r="IK138" s="2"/>
      <c r="IL138" s="2"/>
      <c r="IM138" s="3"/>
      <c r="IR138" s="2"/>
      <c r="IS138" s="2"/>
      <c r="IT138" s="3"/>
    </row>
    <row r="139" spans="2:254">
      <c r="K139" s="2"/>
      <c r="M139" s="3"/>
      <c r="N139" s="1"/>
      <c r="R139" s="2"/>
      <c r="T139" s="3"/>
      <c r="EJ139" s="2"/>
      <c r="EK139" s="3"/>
      <c r="EO139" s="1"/>
      <c r="EQ139" s="2"/>
      <c r="ER139" s="3"/>
      <c r="EV139" s="1"/>
      <c r="EX139" s="2"/>
      <c r="EY139" s="3"/>
      <c r="EZ139" s="3"/>
      <c r="FC139" s="1"/>
      <c r="FD139" s="1"/>
      <c r="FE139" s="2"/>
      <c r="FF139" s="2"/>
      <c r="FG139" s="3"/>
      <c r="FJ139" s="1"/>
      <c r="FK139" s="1"/>
      <c r="FL139" s="2"/>
      <c r="FM139" s="2"/>
      <c r="FN139" s="3"/>
      <c r="FQ139" s="1"/>
      <c r="FR139" s="1"/>
      <c r="FS139" s="2"/>
      <c r="FT139" s="2"/>
      <c r="FU139" s="3"/>
      <c r="FX139" s="1"/>
      <c r="FY139" s="1"/>
      <c r="FZ139" s="2"/>
      <c r="GA139" s="2"/>
      <c r="GB139" s="3"/>
      <c r="GE139" s="1"/>
      <c r="GF139" s="1"/>
      <c r="GG139" s="2"/>
      <c r="GH139" s="2"/>
      <c r="GI139" s="3"/>
      <c r="GL139" s="1"/>
      <c r="GM139" s="1"/>
      <c r="GN139" s="2"/>
      <c r="GO139" s="2"/>
      <c r="GP139" s="3"/>
      <c r="GS139" s="1"/>
      <c r="GT139" s="1"/>
      <c r="GU139" s="2"/>
      <c r="GV139" s="2"/>
      <c r="GW139" s="3"/>
      <c r="GZ139" s="1"/>
      <c r="HA139" s="1"/>
      <c r="HB139" s="2"/>
      <c r="HC139" s="2"/>
      <c r="HD139" s="3"/>
      <c r="HG139" s="1"/>
      <c r="HH139" s="1"/>
      <c r="HI139" s="2"/>
      <c r="HJ139" s="2"/>
      <c r="HK139" s="3"/>
      <c r="HP139" s="2"/>
      <c r="HQ139" s="2"/>
      <c r="HR139" s="3"/>
      <c r="HW139" s="2"/>
      <c r="HX139" s="2"/>
      <c r="HY139" s="3"/>
      <c r="ID139" s="2"/>
      <c r="IE139" s="2"/>
      <c r="IF139" s="3"/>
      <c r="IK139" s="2"/>
      <c r="IL139" s="2"/>
      <c r="IM139" s="3"/>
      <c r="IR139" s="2"/>
      <c r="IS139" s="2"/>
      <c r="IT139" s="3"/>
    </row>
    <row r="140" spans="2:254">
      <c r="B140" s="8"/>
      <c r="EG140" s="8"/>
      <c r="EJ140" s="2"/>
      <c r="EK140" s="3"/>
      <c r="EO140" s="1"/>
      <c r="EP140" s="1"/>
      <c r="EQ140" s="2"/>
      <c r="ER140" s="2"/>
      <c r="ES140" s="3"/>
      <c r="EV140" s="1"/>
      <c r="EW140" s="1"/>
      <c r="EX140" s="2"/>
      <c r="EY140" s="2"/>
      <c r="EZ140" s="3"/>
      <c r="FC140" s="1"/>
      <c r="FD140" s="1"/>
      <c r="FE140" s="2"/>
      <c r="FF140" s="2"/>
      <c r="FG140" s="3"/>
      <c r="FJ140" s="1"/>
      <c r="FK140" s="1"/>
      <c r="FL140" s="2"/>
      <c r="FM140" s="2"/>
      <c r="FN140" s="3"/>
      <c r="FQ140" s="1"/>
      <c r="FR140" s="1"/>
      <c r="FS140" s="2"/>
      <c r="FT140" s="2"/>
      <c r="FU140" s="3"/>
      <c r="FX140" s="1"/>
      <c r="FY140" s="1"/>
      <c r="FZ140" s="2"/>
      <c r="GA140" s="2"/>
      <c r="GB140" s="3"/>
      <c r="GE140" s="1"/>
      <c r="GF140" s="1"/>
      <c r="GG140" s="2"/>
      <c r="GH140" s="2"/>
      <c r="GI140" s="3"/>
      <c r="GL140" s="1"/>
      <c r="GM140" s="1"/>
      <c r="GN140" s="2"/>
      <c r="GO140" s="2"/>
      <c r="GP140" s="3"/>
      <c r="GS140" s="1"/>
      <c r="GT140" s="1"/>
      <c r="GU140" s="2"/>
      <c r="GV140" s="2"/>
      <c r="GW140" s="3"/>
      <c r="GZ140" s="1"/>
      <c r="HA140" s="1"/>
      <c r="HB140" s="2"/>
      <c r="HC140" s="2"/>
      <c r="HD140" s="3"/>
      <c r="HG140" s="1"/>
      <c r="HH140" s="1"/>
      <c r="HI140" s="2"/>
      <c r="HJ140" s="2"/>
      <c r="HK140" s="3"/>
      <c r="HP140" s="2"/>
      <c r="HQ140" s="2"/>
      <c r="HR140" s="3"/>
      <c r="HW140" s="2"/>
      <c r="HX140" s="2"/>
      <c r="HY140" s="3"/>
      <c r="ID140" s="2"/>
      <c r="IE140" s="2"/>
      <c r="IF140" s="3"/>
      <c r="IK140" s="2"/>
      <c r="IL140" s="2"/>
      <c r="IM140" s="3"/>
      <c r="IR140" s="2"/>
      <c r="IS140" s="2"/>
      <c r="IT140" s="3"/>
    </row>
    <row r="141" spans="2:254">
      <c r="EJ141" s="2"/>
      <c r="EK141" s="3"/>
      <c r="EO141" s="1"/>
      <c r="EP141" s="1"/>
      <c r="EQ141" s="2"/>
      <c r="ER141" s="2"/>
      <c r="ES141" s="3"/>
      <c r="EV141" s="1"/>
      <c r="EW141" s="1"/>
      <c r="EX141" s="2"/>
      <c r="EY141" s="2"/>
      <c r="EZ141" s="3"/>
      <c r="FC141" s="1"/>
      <c r="FD141" s="1"/>
      <c r="FE141" s="2"/>
      <c r="FF141" s="2"/>
      <c r="FG141" s="3"/>
      <c r="FJ141" s="1"/>
      <c r="FK141" s="1"/>
      <c r="FL141" s="2"/>
      <c r="FM141" s="2"/>
      <c r="FN141" s="3"/>
      <c r="FQ141" s="1"/>
      <c r="FR141" s="1"/>
      <c r="FS141" s="2"/>
      <c r="FT141" s="2"/>
      <c r="FU141" s="3"/>
      <c r="FX141" s="1"/>
      <c r="FY141" s="1"/>
      <c r="FZ141" s="2"/>
      <c r="GA141" s="2"/>
      <c r="GB141" s="3"/>
      <c r="GE141" s="1"/>
      <c r="GF141" s="1"/>
      <c r="GG141" s="2"/>
      <c r="GH141" s="2"/>
      <c r="GI141" s="3"/>
      <c r="GL141" s="1"/>
      <c r="GM141" s="1"/>
      <c r="GN141" s="2"/>
      <c r="GO141" s="2"/>
      <c r="GP141" s="3"/>
      <c r="GS141" s="1"/>
      <c r="GT141" s="1"/>
      <c r="GU141" s="2"/>
      <c r="GV141" s="2"/>
      <c r="GW141" s="3"/>
      <c r="GZ141" s="1"/>
      <c r="HA141" s="1"/>
      <c r="HB141" s="2"/>
      <c r="HC141" s="2"/>
      <c r="HD141" s="3"/>
      <c r="HG141" s="1"/>
      <c r="HH141" s="1"/>
      <c r="HI141" s="2"/>
      <c r="HJ141" s="2"/>
      <c r="HK141" s="3"/>
      <c r="HP141" s="2"/>
      <c r="HQ141" s="2"/>
      <c r="HR141" s="3"/>
      <c r="HW141" s="2"/>
      <c r="HX141" s="2"/>
      <c r="HY141" s="3"/>
      <c r="ID141" s="2"/>
      <c r="IE141" s="2"/>
      <c r="IF141" s="3"/>
      <c r="IK141" s="2"/>
      <c r="IL141" s="2"/>
      <c r="IM141" s="3"/>
      <c r="IR141" s="2"/>
      <c r="IS141" s="2"/>
      <c r="IT141" s="3"/>
    </row>
    <row r="142" spans="2:254">
      <c r="B142" s="8"/>
      <c r="EG142" s="8"/>
      <c r="EJ142" s="2"/>
      <c r="EK142" s="3"/>
      <c r="EO142" s="1"/>
      <c r="EP142" s="1"/>
      <c r="EQ142" s="2"/>
      <c r="ER142" s="2"/>
      <c r="ES142" s="3"/>
      <c r="EV142" s="1"/>
      <c r="EW142" s="1"/>
      <c r="EX142" s="2"/>
      <c r="EY142" s="2"/>
      <c r="EZ142" s="3"/>
      <c r="FC142" s="1"/>
      <c r="FD142" s="1"/>
      <c r="FE142" s="2"/>
      <c r="FF142" s="2"/>
      <c r="FG142" s="3"/>
      <c r="FJ142" s="1"/>
      <c r="FK142" s="1"/>
      <c r="FL142" s="2"/>
      <c r="FM142" s="2"/>
      <c r="FN142" s="3"/>
      <c r="FQ142" s="1"/>
      <c r="FR142" s="1"/>
      <c r="FS142" s="2"/>
      <c r="FT142" s="2"/>
      <c r="FU142" s="3"/>
      <c r="FX142" s="1"/>
      <c r="FY142" s="1"/>
      <c r="FZ142" s="2"/>
      <c r="GA142" s="2"/>
      <c r="GB142" s="3"/>
      <c r="GE142" s="1"/>
      <c r="GF142" s="1"/>
      <c r="GG142" s="2"/>
      <c r="GH142" s="2"/>
      <c r="GI142" s="3"/>
      <c r="GL142" s="1"/>
      <c r="GM142" s="1"/>
      <c r="GN142" s="2"/>
      <c r="GO142" s="2"/>
      <c r="GP142" s="3"/>
      <c r="GS142" s="1"/>
      <c r="GT142" s="1"/>
      <c r="GU142" s="2"/>
      <c r="GV142" s="2"/>
      <c r="GW142" s="3"/>
      <c r="GZ142" s="1"/>
      <c r="HA142" s="1"/>
      <c r="HB142" s="2"/>
      <c r="HC142" s="2"/>
      <c r="HD142" s="3"/>
      <c r="HG142" s="1"/>
      <c r="HH142" s="1"/>
      <c r="HI142" s="2"/>
      <c r="HJ142" s="2"/>
      <c r="HK142" s="3"/>
      <c r="HP142" s="2"/>
      <c r="HQ142" s="2"/>
      <c r="HR142" s="3"/>
      <c r="HW142" s="2"/>
      <c r="HX142" s="2"/>
      <c r="HY142" s="3"/>
      <c r="ID142" s="2"/>
      <c r="IE142" s="2"/>
      <c r="IF142" s="3"/>
      <c r="IK142" s="2"/>
      <c r="IL142" s="2"/>
      <c r="IM142" s="3"/>
      <c r="IR142" s="2"/>
      <c r="IS142" s="2"/>
      <c r="IT142" s="3"/>
    </row>
    <row r="143" spans="2:254">
      <c r="EJ143" s="2"/>
      <c r="EK143" s="3"/>
      <c r="EO143" s="1"/>
      <c r="EP143" s="1"/>
      <c r="EQ143" s="2"/>
      <c r="ER143" s="2"/>
      <c r="ES143" s="3"/>
      <c r="EV143" s="1"/>
      <c r="EW143" s="1"/>
      <c r="EX143" s="2"/>
      <c r="EY143" s="2"/>
      <c r="EZ143" s="3"/>
      <c r="FC143" s="1"/>
      <c r="FD143" s="1"/>
      <c r="FE143" s="2"/>
      <c r="FF143" s="2"/>
      <c r="FG143" s="3"/>
      <c r="FJ143" s="1"/>
      <c r="FK143" s="1"/>
      <c r="FL143" s="2"/>
      <c r="FM143" s="2"/>
      <c r="FN143" s="3"/>
      <c r="FQ143" s="1"/>
      <c r="FR143" s="1"/>
      <c r="FS143" s="2"/>
      <c r="FT143" s="2"/>
      <c r="FU143" s="3"/>
      <c r="FX143" s="1"/>
      <c r="FY143" s="1"/>
      <c r="FZ143" s="2"/>
      <c r="GA143" s="2"/>
      <c r="GB143" s="3"/>
      <c r="GE143" s="1"/>
      <c r="GF143" s="1"/>
      <c r="GG143" s="2"/>
      <c r="GH143" s="2"/>
      <c r="GI143" s="3"/>
      <c r="GL143" s="1"/>
      <c r="GM143" s="1"/>
      <c r="GN143" s="2"/>
      <c r="GO143" s="2"/>
      <c r="GP143" s="3"/>
      <c r="GS143" s="1"/>
      <c r="GT143" s="1"/>
      <c r="GU143" s="2"/>
      <c r="GV143" s="2"/>
      <c r="GW143" s="3"/>
      <c r="GZ143" s="1"/>
      <c r="HA143" s="1"/>
      <c r="HB143" s="2"/>
      <c r="HC143" s="2"/>
      <c r="HD143" s="3"/>
      <c r="HG143" s="1"/>
      <c r="HH143" s="1"/>
      <c r="HI143" s="2"/>
      <c r="HJ143" s="2"/>
      <c r="HK143" s="3"/>
      <c r="HP143" s="2"/>
      <c r="HQ143" s="2"/>
      <c r="HR143" s="3"/>
      <c r="HW143" s="2"/>
      <c r="HX143" s="2"/>
      <c r="HY143" s="3"/>
      <c r="ID143" s="2"/>
      <c r="IE143" s="2"/>
      <c r="IF143" s="3"/>
      <c r="IK143" s="2"/>
      <c r="IL143" s="2"/>
      <c r="IM143" s="3"/>
      <c r="IR143" s="2"/>
      <c r="IS143" s="2"/>
      <c r="IT143" s="3"/>
    </row>
    <row r="144" spans="2:254">
      <c r="B144" s="8"/>
      <c r="EG144" s="8"/>
      <c r="EJ144" s="2"/>
      <c r="EK144" s="3"/>
      <c r="EO144" s="1"/>
      <c r="EP144" s="1"/>
      <c r="EQ144" s="2"/>
      <c r="ER144" s="2"/>
      <c r="ES144" s="3"/>
      <c r="EV144" s="1"/>
      <c r="EW144" s="1"/>
      <c r="EX144" s="2"/>
      <c r="EY144" s="2"/>
      <c r="EZ144" s="3"/>
      <c r="FC144" s="1"/>
      <c r="FD144" s="1"/>
      <c r="FE144" s="2"/>
      <c r="FF144" s="2"/>
      <c r="FG144" s="3"/>
      <c r="FJ144" s="1"/>
      <c r="FK144" s="1"/>
      <c r="FL144" s="2"/>
      <c r="FM144" s="2"/>
      <c r="FN144" s="3"/>
      <c r="FQ144" s="1"/>
      <c r="FR144" s="1"/>
      <c r="FS144" s="2"/>
      <c r="FT144" s="2"/>
      <c r="FU144" s="3"/>
      <c r="FX144" s="1"/>
      <c r="FY144" s="1"/>
      <c r="FZ144" s="2"/>
      <c r="GA144" s="2"/>
      <c r="GB144" s="3"/>
      <c r="GE144" s="1"/>
      <c r="GF144" s="1"/>
      <c r="GG144" s="2"/>
      <c r="GH144" s="2"/>
      <c r="GI144" s="3"/>
      <c r="GL144" s="1"/>
      <c r="GM144" s="1"/>
      <c r="GN144" s="2"/>
      <c r="GO144" s="2"/>
      <c r="GP144" s="3"/>
      <c r="GS144" s="1"/>
      <c r="GT144" s="1"/>
      <c r="GU144" s="2"/>
      <c r="GV144" s="2"/>
      <c r="GW144" s="3"/>
      <c r="GZ144" s="1"/>
      <c r="HA144" s="1"/>
      <c r="HB144" s="2"/>
      <c r="HC144" s="2"/>
      <c r="HD144" s="3"/>
      <c r="HG144" s="1"/>
      <c r="HH144" s="1"/>
      <c r="HI144" s="2"/>
      <c r="HJ144" s="2"/>
      <c r="HK144" s="3"/>
      <c r="HP144" s="2"/>
      <c r="HQ144" s="2"/>
      <c r="HR144" s="3"/>
      <c r="HW144" s="2"/>
      <c r="HX144" s="2"/>
      <c r="HY144" s="3"/>
      <c r="ID144" s="2"/>
      <c r="IE144" s="2"/>
      <c r="IF144" s="3"/>
      <c r="IK144" s="2"/>
      <c r="IL144" s="2"/>
      <c r="IM144" s="3"/>
      <c r="IR144" s="2"/>
      <c r="IS144" s="2"/>
      <c r="IT144" s="3"/>
    </row>
    <row r="145" spans="2:254">
      <c r="EJ145" s="2"/>
      <c r="EK145" s="3"/>
      <c r="EO145" s="1"/>
      <c r="EP145" s="1"/>
      <c r="EQ145" s="2"/>
      <c r="ER145" s="2"/>
      <c r="ES145" s="3"/>
      <c r="EV145" s="1"/>
      <c r="EW145" s="1"/>
      <c r="EX145" s="2"/>
      <c r="EY145" s="2"/>
      <c r="EZ145" s="3"/>
      <c r="FC145" s="1"/>
      <c r="FD145" s="1"/>
      <c r="FE145" s="2"/>
      <c r="FF145" s="2"/>
      <c r="FG145" s="3"/>
      <c r="FJ145" s="1"/>
      <c r="FK145" s="1"/>
      <c r="FL145" s="2"/>
      <c r="FM145" s="2"/>
      <c r="FN145" s="3"/>
      <c r="FQ145" s="1"/>
      <c r="FR145" s="1"/>
      <c r="FS145" s="2"/>
      <c r="FT145" s="2"/>
      <c r="FU145" s="3"/>
      <c r="FX145" s="1"/>
      <c r="FY145" s="1"/>
      <c r="FZ145" s="2"/>
      <c r="GA145" s="2"/>
      <c r="GB145" s="3"/>
      <c r="GE145" s="1"/>
      <c r="GF145" s="1"/>
      <c r="GG145" s="2"/>
      <c r="GH145" s="2"/>
      <c r="GI145" s="3"/>
      <c r="GL145" s="1"/>
      <c r="GM145" s="1"/>
      <c r="GN145" s="2"/>
      <c r="GO145" s="2"/>
      <c r="GP145" s="3"/>
      <c r="GS145" s="1"/>
      <c r="GT145" s="1"/>
      <c r="GU145" s="2"/>
      <c r="GV145" s="2"/>
      <c r="GW145" s="3"/>
      <c r="GZ145" s="1"/>
      <c r="HA145" s="1"/>
      <c r="HB145" s="2"/>
      <c r="HC145" s="2"/>
      <c r="HD145" s="3"/>
      <c r="HG145" s="1"/>
      <c r="HH145" s="1"/>
      <c r="HI145" s="2"/>
      <c r="HJ145" s="2"/>
      <c r="HK145" s="3"/>
      <c r="HP145" s="2"/>
      <c r="HQ145" s="2"/>
      <c r="HR145" s="3"/>
      <c r="HW145" s="2"/>
      <c r="HX145" s="2"/>
      <c r="HY145" s="3"/>
      <c r="ID145" s="2"/>
      <c r="IE145" s="2"/>
      <c r="IF145" s="3"/>
      <c r="IK145" s="2"/>
      <c r="IL145" s="2"/>
      <c r="IM145" s="3"/>
      <c r="IR145" s="2"/>
      <c r="IS145" s="2"/>
      <c r="IT145" s="3"/>
    </row>
    <row r="146" spans="2:254">
      <c r="B146" s="8"/>
      <c r="EG146" s="8"/>
      <c r="EJ146" s="2"/>
      <c r="EK146" s="3"/>
      <c r="EO146" s="1"/>
      <c r="EP146" s="1"/>
      <c r="EQ146" s="2"/>
      <c r="ER146" s="2"/>
      <c r="ES146" s="3"/>
      <c r="EV146" s="1"/>
      <c r="EW146" s="1"/>
      <c r="EX146" s="2"/>
      <c r="EY146" s="2"/>
      <c r="EZ146" s="3"/>
      <c r="FC146" s="1"/>
      <c r="FD146" s="1"/>
      <c r="FE146" s="2"/>
      <c r="FF146" s="2"/>
      <c r="FG146" s="3"/>
      <c r="FJ146" s="1"/>
      <c r="FK146" s="1"/>
      <c r="FL146" s="2"/>
      <c r="FM146" s="2"/>
      <c r="FN146" s="3"/>
      <c r="FQ146" s="1"/>
      <c r="FR146" s="1"/>
      <c r="FS146" s="2"/>
      <c r="FT146" s="2"/>
      <c r="FU146" s="3"/>
      <c r="FX146" s="1"/>
      <c r="FY146" s="1"/>
      <c r="FZ146" s="2"/>
      <c r="GA146" s="2"/>
      <c r="GB146" s="3"/>
      <c r="GE146" s="1"/>
      <c r="GF146" s="1"/>
      <c r="GG146" s="2"/>
      <c r="GH146" s="2"/>
      <c r="GI146" s="3"/>
      <c r="GL146" s="1"/>
      <c r="GM146" s="1"/>
      <c r="GN146" s="2"/>
      <c r="GO146" s="2"/>
      <c r="GP146" s="3"/>
      <c r="GS146" s="1"/>
      <c r="GT146" s="1"/>
      <c r="GU146" s="2"/>
      <c r="GV146" s="2"/>
      <c r="GW146" s="3"/>
      <c r="GZ146" s="1"/>
      <c r="HA146" s="1"/>
      <c r="HB146" s="2"/>
      <c r="HC146" s="2"/>
      <c r="HD146" s="3"/>
      <c r="HG146" s="1"/>
      <c r="HH146" s="1"/>
      <c r="HI146" s="2"/>
      <c r="HJ146" s="2"/>
      <c r="HK146" s="3"/>
      <c r="HP146" s="2"/>
      <c r="HQ146" s="2"/>
      <c r="HR146" s="3"/>
      <c r="HW146" s="2"/>
      <c r="HX146" s="2"/>
      <c r="HY146" s="3"/>
      <c r="ID146" s="2"/>
      <c r="IE146" s="2"/>
      <c r="IF146" s="3"/>
      <c r="IK146" s="2"/>
      <c r="IL146" s="2"/>
      <c r="IM146" s="3"/>
      <c r="IR146" s="2"/>
      <c r="IS146" s="2"/>
      <c r="IT146" s="3"/>
    </row>
    <row r="147" spans="2:254">
      <c r="EJ147" s="2"/>
      <c r="EK147" s="3"/>
      <c r="EO147" s="1"/>
      <c r="EP147" s="1"/>
      <c r="EQ147" s="2"/>
      <c r="ER147" s="2"/>
      <c r="ES147" s="3"/>
      <c r="EV147" s="1"/>
      <c r="EW147" s="1"/>
      <c r="EX147" s="2"/>
      <c r="EY147" s="2"/>
      <c r="EZ147" s="3"/>
      <c r="FC147" s="1"/>
      <c r="FD147" s="1"/>
      <c r="FE147" s="2"/>
      <c r="FF147" s="2"/>
      <c r="FG147" s="3"/>
      <c r="FJ147" s="1"/>
      <c r="FK147" s="1"/>
      <c r="FL147" s="2"/>
      <c r="FM147" s="2"/>
      <c r="FN147" s="3"/>
      <c r="FQ147" s="1"/>
      <c r="FR147" s="1"/>
      <c r="FS147" s="2"/>
      <c r="FT147" s="2"/>
      <c r="FU147" s="3"/>
      <c r="FX147" s="1"/>
      <c r="FY147" s="1"/>
      <c r="FZ147" s="2"/>
      <c r="GA147" s="2"/>
      <c r="GB147" s="3"/>
      <c r="GE147" s="1"/>
      <c r="GF147" s="1"/>
      <c r="GG147" s="2"/>
      <c r="GH147" s="2"/>
      <c r="GI147" s="3"/>
      <c r="GL147" s="1"/>
      <c r="GM147" s="1"/>
      <c r="GN147" s="2"/>
      <c r="GO147" s="2"/>
      <c r="GP147" s="3"/>
      <c r="GS147" s="1"/>
      <c r="GT147" s="1"/>
      <c r="GU147" s="2"/>
      <c r="GV147" s="2"/>
      <c r="GW147" s="3"/>
      <c r="GZ147" s="1"/>
      <c r="HA147" s="1"/>
      <c r="HB147" s="2"/>
      <c r="HC147" s="2"/>
      <c r="HD147" s="3"/>
      <c r="HG147" s="1"/>
      <c r="HH147" s="1"/>
      <c r="HI147" s="2"/>
      <c r="HJ147" s="2"/>
      <c r="HK147" s="3"/>
      <c r="HP147" s="2"/>
      <c r="HQ147" s="2"/>
      <c r="HR147" s="3"/>
      <c r="HW147" s="2"/>
      <c r="HX147" s="2"/>
      <c r="HY147" s="3"/>
      <c r="ID147" s="2"/>
      <c r="IE147" s="2"/>
      <c r="IF147" s="3"/>
      <c r="IK147" s="2"/>
      <c r="IL147" s="2"/>
      <c r="IM147" s="3"/>
      <c r="IR147" s="2"/>
      <c r="IS147" s="2"/>
      <c r="IT147" s="3"/>
    </row>
    <row r="148" spans="2:254">
      <c r="EJ148" s="2"/>
      <c r="EK148" s="3"/>
      <c r="EO148" s="1"/>
      <c r="EP148" s="1"/>
      <c r="EQ148" s="2"/>
      <c r="ER148" s="2"/>
      <c r="ES148" s="3"/>
      <c r="EV148" s="1"/>
      <c r="EW148" s="1"/>
      <c r="EX148" s="2"/>
      <c r="EY148" s="2"/>
      <c r="EZ148" s="3"/>
      <c r="FC148" s="1"/>
      <c r="FD148" s="1"/>
      <c r="FE148" s="2"/>
      <c r="FF148" s="2"/>
      <c r="FG148" s="3"/>
      <c r="FJ148" s="1"/>
      <c r="FK148" s="1"/>
      <c r="FL148" s="2"/>
      <c r="FM148" s="2"/>
      <c r="FN148" s="3"/>
      <c r="FQ148" s="1"/>
      <c r="FR148" s="1"/>
      <c r="FS148" s="2"/>
      <c r="FT148" s="2"/>
      <c r="FU148" s="3"/>
      <c r="FX148" s="1"/>
      <c r="FY148" s="1"/>
      <c r="FZ148" s="2"/>
      <c r="GA148" s="2"/>
      <c r="GB148" s="3"/>
      <c r="GE148" s="1"/>
      <c r="GF148" s="1"/>
      <c r="GG148" s="2"/>
      <c r="GH148" s="2"/>
      <c r="GI148" s="3"/>
      <c r="GL148" s="1"/>
      <c r="GM148" s="1"/>
      <c r="GN148" s="2"/>
      <c r="GO148" s="2"/>
      <c r="GP148" s="3"/>
      <c r="GS148" s="1"/>
      <c r="GT148" s="1"/>
      <c r="GU148" s="2"/>
      <c r="GV148" s="2"/>
      <c r="GW148" s="3"/>
      <c r="GZ148" s="1"/>
      <c r="HA148" s="1"/>
      <c r="HB148" s="2"/>
      <c r="HC148" s="2"/>
      <c r="HD148" s="3"/>
      <c r="HG148" s="1"/>
      <c r="HH148" s="1"/>
      <c r="HI148" s="2"/>
      <c r="HJ148" s="2"/>
      <c r="HK148" s="3"/>
      <c r="HP148" s="2"/>
      <c r="HQ148" s="2"/>
      <c r="HR148" s="3"/>
      <c r="HW148" s="2"/>
      <c r="HX148" s="2"/>
      <c r="HY148" s="3"/>
      <c r="ID148" s="2"/>
      <c r="IE148" s="2"/>
      <c r="IF148" s="3"/>
      <c r="IK148" s="2"/>
      <c r="IL148" s="2"/>
      <c r="IM148" s="3"/>
      <c r="IR148" s="2"/>
      <c r="IS148" s="2"/>
      <c r="IT148" s="3"/>
    </row>
    <row r="149" spans="2:254">
      <c r="EJ149" s="2"/>
      <c r="EK149" s="3"/>
      <c r="EO149" s="1"/>
      <c r="EP149" s="1"/>
      <c r="EQ149" s="2"/>
      <c r="ER149" s="2"/>
      <c r="ES149" s="3"/>
      <c r="EV149" s="1"/>
      <c r="EW149" s="1"/>
      <c r="EX149" s="2"/>
      <c r="EY149" s="2"/>
      <c r="EZ149" s="3"/>
      <c r="FC149" s="1"/>
      <c r="FD149" s="1"/>
      <c r="FE149" s="2"/>
      <c r="FF149" s="2"/>
      <c r="FG149" s="3"/>
      <c r="FJ149" s="1"/>
      <c r="FK149" s="1"/>
      <c r="FL149" s="2"/>
      <c r="FM149" s="2"/>
      <c r="FN149" s="3"/>
      <c r="FQ149" s="1"/>
      <c r="FR149" s="1"/>
      <c r="FS149" s="2"/>
      <c r="FT149" s="2"/>
      <c r="FU149" s="3"/>
      <c r="FX149" s="1"/>
      <c r="FY149" s="1"/>
      <c r="FZ149" s="2"/>
      <c r="GA149" s="2"/>
      <c r="GB149" s="3"/>
      <c r="GE149" s="1"/>
      <c r="GF149" s="1"/>
      <c r="GG149" s="2"/>
      <c r="GH149" s="2"/>
      <c r="GI149" s="3"/>
      <c r="GL149" s="1"/>
      <c r="GM149" s="1"/>
      <c r="GN149" s="2"/>
      <c r="GO149" s="2"/>
      <c r="GP149" s="3"/>
      <c r="GS149" s="1"/>
      <c r="GT149" s="1"/>
      <c r="GU149" s="2"/>
      <c r="GV149" s="2"/>
      <c r="GW149" s="3"/>
      <c r="GZ149" s="1"/>
      <c r="HA149" s="1"/>
      <c r="HB149" s="2"/>
      <c r="HC149" s="2"/>
      <c r="HD149" s="3"/>
      <c r="HG149" s="1"/>
      <c r="HH149" s="1"/>
      <c r="HI149" s="2"/>
      <c r="HJ149" s="2"/>
      <c r="HK149" s="3"/>
      <c r="HP149" s="2"/>
      <c r="HQ149" s="2"/>
      <c r="HR149" s="3"/>
      <c r="HW149" s="2"/>
      <c r="HX149" s="2"/>
      <c r="HY149" s="3"/>
      <c r="ID149" s="2"/>
      <c r="IE149" s="2"/>
      <c r="IF149" s="3"/>
      <c r="IK149" s="2"/>
      <c r="IL149" s="2"/>
      <c r="IM149" s="3"/>
      <c r="IR149" s="2"/>
      <c r="IS149" s="2"/>
      <c r="IT149" s="3"/>
    </row>
    <row r="150" spans="2:254">
      <c r="C150" s="11"/>
      <c r="D150" s="11"/>
      <c r="E150" s="11"/>
      <c r="F150" s="11"/>
      <c r="G150" s="11"/>
      <c r="H150" s="12"/>
      <c r="I150" s="12"/>
      <c r="EH150" s="11"/>
      <c r="EI150" s="11"/>
      <c r="EJ150" s="11"/>
      <c r="EK150" s="11"/>
      <c r="EL150" s="11"/>
      <c r="EM150" s="12"/>
      <c r="EN150" s="12"/>
      <c r="EO150" s="1"/>
      <c r="EP150" s="1"/>
      <c r="EQ150" s="2"/>
      <c r="ER150" s="2"/>
      <c r="ES150" s="3"/>
      <c r="EV150" s="1"/>
      <c r="EW150" s="1"/>
      <c r="EX150" s="2"/>
      <c r="EY150" s="2"/>
      <c r="EZ150" s="3"/>
      <c r="FC150" s="1"/>
      <c r="FD150" s="1"/>
      <c r="FE150" s="2"/>
      <c r="FF150" s="2"/>
      <c r="FG150" s="3"/>
      <c r="FJ150" s="1"/>
      <c r="FK150" s="1"/>
      <c r="FL150" s="2"/>
      <c r="FM150" s="2"/>
      <c r="FN150" s="3"/>
      <c r="FQ150" s="1"/>
      <c r="FR150" s="1"/>
      <c r="FS150" s="2"/>
      <c r="FT150" s="2"/>
      <c r="FU150" s="3"/>
      <c r="FX150" s="1"/>
      <c r="FY150" s="1"/>
      <c r="FZ150" s="2"/>
      <c r="GA150" s="2"/>
      <c r="GB150" s="3"/>
      <c r="GE150" s="1"/>
      <c r="GF150" s="1"/>
      <c r="GG150" s="2"/>
      <c r="GH150" s="2"/>
      <c r="GI150" s="3"/>
      <c r="GL150" s="1"/>
      <c r="GM150" s="1"/>
      <c r="GN150" s="2"/>
      <c r="GO150" s="2"/>
      <c r="GP150" s="3"/>
      <c r="GS150" s="1"/>
      <c r="GT150" s="1"/>
      <c r="GU150" s="2"/>
      <c r="GV150" s="2"/>
      <c r="GW150" s="3"/>
      <c r="GZ150" s="1"/>
      <c r="HA150" s="1"/>
      <c r="HB150" s="2"/>
      <c r="HC150" s="2"/>
      <c r="HD150" s="3"/>
      <c r="HG150" s="1"/>
      <c r="HH150" s="1"/>
      <c r="HI150" s="2"/>
      <c r="HJ150" s="2"/>
      <c r="HK150" s="3"/>
      <c r="HP150" s="2"/>
      <c r="HQ150" s="2"/>
      <c r="HR150" s="3"/>
      <c r="HW150" s="2"/>
      <c r="HX150" s="2"/>
      <c r="HY150" s="3"/>
      <c r="ID150" s="2"/>
      <c r="IE150" s="2"/>
      <c r="IF150" s="3"/>
      <c r="IK150" s="2"/>
      <c r="IL150" s="2"/>
      <c r="IM150" s="3"/>
      <c r="IR150" s="2"/>
      <c r="IS150" s="2"/>
      <c r="IT150" s="3"/>
    </row>
    <row r="151" spans="2:254">
      <c r="B151" s="8"/>
      <c r="G151" s="3"/>
      <c r="H151" s="9"/>
      <c r="I151" s="9"/>
      <c r="EG151" s="8"/>
      <c r="EJ151" s="2"/>
      <c r="EK151" s="3"/>
      <c r="EL151" s="3"/>
      <c r="EM151" s="9"/>
      <c r="EN151" s="9"/>
      <c r="EO151" s="1"/>
      <c r="EP151" s="1"/>
      <c r="EQ151" s="2"/>
      <c r="ER151" s="2"/>
      <c r="ES151" s="3"/>
      <c r="EV151" s="1"/>
      <c r="EW151" s="1"/>
      <c r="EX151" s="2"/>
      <c r="EY151" s="2"/>
      <c r="EZ151" s="3"/>
      <c r="FC151" s="1"/>
      <c r="FD151" s="1"/>
      <c r="FE151" s="2"/>
      <c r="FF151" s="2"/>
      <c r="FG151" s="3"/>
      <c r="FJ151" s="1"/>
      <c r="FK151" s="1"/>
      <c r="FL151" s="2"/>
      <c r="FM151" s="2"/>
      <c r="FN151" s="3"/>
      <c r="FQ151" s="1"/>
      <c r="FR151" s="1"/>
      <c r="FS151" s="2"/>
      <c r="FT151" s="2"/>
      <c r="FU151" s="3"/>
      <c r="FX151" s="1"/>
      <c r="FY151" s="1"/>
      <c r="FZ151" s="2"/>
      <c r="GA151" s="2"/>
      <c r="GB151" s="3"/>
      <c r="GE151" s="1"/>
      <c r="GF151" s="1"/>
      <c r="GG151" s="2"/>
      <c r="GH151" s="2"/>
      <c r="GI151" s="3"/>
      <c r="GL151" s="1"/>
      <c r="GM151" s="1"/>
      <c r="GN151" s="2"/>
      <c r="GO151" s="2"/>
      <c r="GP151" s="3"/>
      <c r="GS151" s="1"/>
      <c r="GT151" s="1"/>
      <c r="GU151" s="2"/>
      <c r="GV151" s="2"/>
      <c r="GW151" s="3"/>
      <c r="GZ151" s="1"/>
      <c r="HA151" s="1"/>
      <c r="HB151" s="2"/>
      <c r="HC151" s="2"/>
      <c r="HD151" s="3"/>
      <c r="HG151" s="1"/>
      <c r="HH151" s="1"/>
      <c r="HI151" s="2"/>
      <c r="HJ151" s="2"/>
      <c r="HK151" s="3"/>
      <c r="HP151" s="2"/>
      <c r="HQ151" s="2"/>
      <c r="HR151" s="3"/>
      <c r="HW151" s="2"/>
      <c r="HX151" s="2"/>
      <c r="HY151" s="3"/>
      <c r="ID151" s="2"/>
      <c r="IE151" s="2"/>
      <c r="IF151" s="3"/>
      <c r="IK151" s="2"/>
      <c r="IL151" s="2"/>
      <c r="IM151" s="3"/>
      <c r="IR151" s="2"/>
      <c r="IS151" s="2"/>
      <c r="IT151" s="3"/>
    </row>
    <row r="152" spans="2:254">
      <c r="C152" s="10"/>
      <c r="D152" s="10"/>
      <c r="E152" s="10"/>
      <c r="EH152" s="10"/>
      <c r="EI152" s="10"/>
      <c r="EJ152" s="10"/>
      <c r="EK152" s="3"/>
      <c r="EO152" s="1"/>
      <c r="EP152" s="1"/>
      <c r="EQ152" s="2"/>
      <c r="ER152" s="2"/>
      <c r="ES152" s="3"/>
      <c r="EV152" s="1"/>
      <c r="EW152" s="1"/>
      <c r="EX152" s="2"/>
      <c r="EY152" s="2"/>
      <c r="EZ152" s="3"/>
      <c r="FC152" s="1"/>
      <c r="FD152" s="1"/>
      <c r="FE152" s="2"/>
      <c r="FF152" s="2"/>
      <c r="FG152" s="3"/>
      <c r="FJ152" s="1"/>
      <c r="FK152" s="1"/>
      <c r="FL152" s="2"/>
      <c r="FM152" s="2"/>
      <c r="FN152" s="3"/>
      <c r="FQ152" s="1"/>
      <c r="FR152" s="1"/>
      <c r="FS152" s="2"/>
      <c r="FT152" s="2"/>
      <c r="FU152" s="3"/>
      <c r="FX152" s="1"/>
      <c r="FY152" s="1"/>
      <c r="FZ152" s="2"/>
      <c r="GA152" s="2"/>
      <c r="GB152" s="3"/>
      <c r="GE152" s="1"/>
      <c r="GF152" s="1"/>
      <c r="GG152" s="2"/>
      <c r="GH152" s="2"/>
      <c r="GI152" s="3"/>
      <c r="GL152" s="1"/>
      <c r="GM152" s="1"/>
      <c r="GN152" s="2"/>
      <c r="GO152" s="2"/>
      <c r="GP152" s="3"/>
      <c r="GS152" s="1"/>
      <c r="GT152" s="1"/>
      <c r="GU152" s="2"/>
      <c r="GV152" s="2"/>
      <c r="GW152" s="3"/>
      <c r="GZ152" s="1"/>
      <c r="HA152" s="1"/>
      <c r="HB152" s="2"/>
      <c r="HC152" s="2"/>
      <c r="HD152" s="3"/>
      <c r="HG152" s="1"/>
      <c r="HH152" s="1"/>
      <c r="HI152" s="2"/>
      <c r="HJ152" s="2"/>
      <c r="HK152" s="3"/>
      <c r="HP152" s="2"/>
      <c r="HQ152" s="2"/>
      <c r="HR152" s="3"/>
      <c r="HW152" s="2"/>
      <c r="HX152" s="2"/>
      <c r="HY152" s="3"/>
      <c r="ID152" s="2"/>
      <c r="IE152" s="2"/>
      <c r="IF152" s="3"/>
      <c r="IK152" s="2"/>
      <c r="IL152" s="2"/>
      <c r="IM152" s="3"/>
      <c r="IR152" s="2"/>
      <c r="IS152" s="2"/>
      <c r="IT152" s="3"/>
    </row>
    <row r="153" spans="2:254">
      <c r="C153" s="1"/>
      <c r="D153" s="1"/>
      <c r="E153" s="1"/>
      <c r="F153" s="2"/>
      <c r="G153" s="2"/>
      <c r="H153" s="3"/>
      <c r="L153" s="1"/>
      <c r="N153" s="2"/>
      <c r="O153" s="3"/>
      <c r="S153" s="1"/>
      <c r="U153" s="2"/>
      <c r="V153" s="3"/>
      <c r="Z153" s="1"/>
      <c r="AB153" s="2"/>
      <c r="AC153" s="3"/>
      <c r="EH153" s="1"/>
      <c r="EI153" s="1"/>
      <c r="EJ153" s="1"/>
      <c r="EK153" s="2"/>
      <c r="EL153" s="2"/>
      <c r="EM153" s="3"/>
      <c r="EO153" s="1"/>
      <c r="EP153" s="1"/>
      <c r="EQ153" s="1"/>
      <c r="ER153" s="2"/>
      <c r="ES153" s="2"/>
      <c r="ET153" s="3"/>
      <c r="EV153" s="1"/>
      <c r="EW153" s="1"/>
      <c r="EX153" s="1"/>
      <c r="EY153" s="2"/>
      <c r="EZ153" s="2"/>
      <c r="FA153" s="3"/>
      <c r="FC153" s="1"/>
      <c r="FD153" s="1"/>
      <c r="FE153" s="1"/>
      <c r="FF153" s="2"/>
      <c r="FG153" s="2"/>
      <c r="FH153" s="3"/>
      <c r="FJ153" s="1"/>
      <c r="FK153" s="1"/>
      <c r="FL153" s="2"/>
      <c r="FM153" s="2"/>
      <c r="FN153" s="3"/>
      <c r="FQ153" s="1"/>
      <c r="FR153" s="1"/>
      <c r="FS153" s="2"/>
      <c r="FT153" s="2"/>
      <c r="FU153" s="3"/>
      <c r="FX153" s="1"/>
      <c r="FY153" s="1"/>
      <c r="FZ153" s="2"/>
      <c r="GA153" s="2"/>
      <c r="GB153" s="3"/>
      <c r="GE153" s="1"/>
      <c r="GF153" s="1"/>
      <c r="GG153" s="2"/>
      <c r="GH153" s="2"/>
      <c r="GI153" s="3"/>
      <c r="GL153" s="1"/>
      <c r="GM153" s="1"/>
      <c r="GN153" s="2"/>
      <c r="GO153" s="2"/>
      <c r="GP153" s="3"/>
      <c r="GS153" s="1"/>
      <c r="GT153" s="1"/>
      <c r="GU153" s="2"/>
      <c r="GV153" s="2"/>
      <c r="GW153" s="3"/>
      <c r="GZ153" s="1"/>
      <c r="HA153" s="1"/>
      <c r="HB153" s="2"/>
      <c r="HC153" s="2"/>
      <c r="HD153" s="3"/>
      <c r="HG153" s="1"/>
      <c r="HH153" s="1"/>
      <c r="HI153" s="2"/>
      <c r="HJ153" s="2"/>
      <c r="HK153" s="3"/>
      <c r="HP153" s="2"/>
      <c r="HQ153" s="2"/>
      <c r="HR153" s="3"/>
      <c r="HW153" s="2"/>
      <c r="HX153" s="2"/>
      <c r="HY153" s="3"/>
      <c r="ID153" s="2"/>
      <c r="IE153" s="2"/>
      <c r="IF153" s="3"/>
      <c r="IK153" s="2"/>
      <c r="IL153" s="2"/>
      <c r="IM153" s="3"/>
      <c r="IR153" s="2"/>
      <c r="IS153" s="2"/>
      <c r="IT153" s="3"/>
    </row>
    <row r="154" spans="2:254">
      <c r="C154" s="1"/>
      <c r="D154" s="1"/>
      <c r="E154" s="1"/>
      <c r="F154" s="2"/>
      <c r="G154" s="2"/>
      <c r="H154" s="3"/>
      <c r="L154" s="1"/>
      <c r="N154" s="2"/>
      <c r="O154" s="3"/>
      <c r="S154" s="1"/>
      <c r="U154" s="2"/>
      <c r="V154" s="3"/>
      <c r="Z154" s="1"/>
      <c r="AB154" s="2"/>
      <c r="AC154" s="3"/>
      <c r="EH154" s="1"/>
      <c r="EI154" s="1"/>
      <c r="EJ154" s="1"/>
      <c r="EK154" s="2"/>
      <c r="EL154" s="2"/>
      <c r="EM154" s="3"/>
      <c r="EO154" s="1"/>
      <c r="EP154" s="1"/>
      <c r="EQ154" s="1"/>
      <c r="ER154" s="2"/>
      <c r="ES154" s="2"/>
      <c r="ET154" s="3"/>
      <c r="EV154" s="1"/>
      <c r="EW154" s="1"/>
      <c r="EX154" s="1"/>
      <c r="EY154" s="2"/>
      <c r="EZ154" s="2"/>
      <c r="FA154" s="3"/>
      <c r="FC154" s="1"/>
      <c r="FD154" s="1"/>
      <c r="FE154" s="1"/>
      <c r="FF154" s="2"/>
      <c r="FG154" s="2"/>
      <c r="FH154" s="3"/>
      <c r="FJ154" s="1"/>
      <c r="FK154" s="1"/>
      <c r="FL154" s="2"/>
      <c r="FM154" s="2"/>
      <c r="FN154" s="3"/>
      <c r="FQ154" s="1"/>
      <c r="FR154" s="1"/>
      <c r="FS154" s="2"/>
      <c r="FT154" s="2"/>
      <c r="FU154" s="3"/>
      <c r="FX154" s="1"/>
      <c r="FY154" s="1"/>
      <c r="FZ154" s="2"/>
      <c r="GA154" s="2"/>
      <c r="GB154" s="3"/>
      <c r="GE154" s="1"/>
      <c r="GF154" s="1"/>
      <c r="GG154" s="2"/>
      <c r="GH154" s="2"/>
      <c r="GI154" s="3"/>
      <c r="GL154" s="1"/>
      <c r="GM154" s="1"/>
      <c r="GN154" s="2"/>
      <c r="GO154" s="2"/>
      <c r="GP154" s="3"/>
      <c r="GS154" s="1"/>
      <c r="GT154" s="1"/>
      <c r="GU154" s="2"/>
      <c r="GV154" s="2"/>
      <c r="GW154" s="3"/>
      <c r="GZ154" s="1"/>
      <c r="HA154" s="1"/>
      <c r="HB154" s="2"/>
      <c r="HC154" s="2"/>
      <c r="HD154" s="3"/>
      <c r="HG154" s="1"/>
      <c r="HH154" s="1"/>
      <c r="HI154" s="2"/>
      <c r="HJ154" s="2"/>
      <c r="HK154" s="3"/>
      <c r="HP154" s="2"/>
      <c r="HQ154" s="2"/>
      <c r="HR154" s="3"/>
      <c r="HW154" s="2"/>
      <c r="HX154" s="2"/>
      <c r="HY154" s="3"/>
      <c r="ID154" s="2"/>
      <c r="IE154" s="2"/>
      <c r="IF154" s="3"/>
      <c r="IK154" s="2"/>
      <c r="IL154" s="2"/>
      <c r="IM154" s="3"/>
      <c r="IR154" s="2"/>
      <c r="IS154" s="2"/>
      <c r="IT154" s="3"/>
    </row>
    <row r="155" spans="2:254">
      <c r="C155" s="1"/>
      <c r="D155" s="1"/>
      <c r="E155" s="1"/>
      <c r="F155" s="2"/>
      <c r="G155" s="2"/>
      <c r="H155" s="3"/>
      <c r="L155" s="1"/>
      <c r="N155" s="2"/>
      <c r="O155" s="3"/>
      <c r="S155" s="1"/>
      <c r="U155" s="2"/>
      <c r="V155" s="3"/>
      <c r="Z155" s="1"/>
      <c r="AB155" s="2"/>
      <c r="AC155" s="3"/>
      <c r="EH155" s="1"/>
      <c r="EI155" s="1"/>
      <c r="EJ155" s="1"/>
      <c r="EK155" s="2"/>
      <c r="EL155" s="2"/>
      <c r="EM155" s="3"/>
      <c r="EO155" s="1"/>
      <c r="EP155" s="1"/>
      <c r="EQ155" s="1"/>
      <c r="ER155" s="2"/>
      <c r="ES155" s="2"/>
      <c r="ET155" s="3"/>
      <c r="EV155" s="1"/>
      <c r="EW155" s="1"/>
      <c r="EX155" s="1"/>
      <c r="EY155" s="2"/>
      <c r="EZ155" s="2"/>
      <c r="FA155" s="3"/>
      <c r="FC155" s="1"/>
      <c r="FD155" s="1"/>
      <c r="FE155" s="1"/>
      <c r="FF155" s="2"/>
      <c r="FG155" s="2"/>
      <c r="FH155" s="3"/>
      <c r="FJ155" s="1"/>
      <c r="FK155" s="1"/>
      <c r="FL155" s="2"/>
      <c r="FM155" s="2"/>
      <c r="FN155" s="3"/>
      <c r="FQ155" s="1"/>
      <c r="FR155" s="1"/>
      <c r="FS155" s="2"/>
      <c r="FT155" s="2"/>
      <c r="FU155" s="3"/>
      <c r="FX155" s="1"/>
      <c r="FY155" s="1"/>
      <c r="FZ155" s="2"/>
      <c r="GA155" s="2"/>
      <c r="GB155" s="3"/>
      <c r="GE155" s="1"/>
      <c r="GF155" s="1"/>
      <c r="GG155" s="2"/>
      <c r="GH155" s="2"/>
      <c r="GI155" s="3"/>
      <c r="GL155" s="1"/>
      <c r="GM155" s="1"/>
      <c r="GN155" s="2"/>
      <c r="GO155" s="2"/>
      <c r="GP155" s="3"/>
      <c r="GS155" s="1"/>
      <c r="GT155" s="1"/>
      <c r="GU155" s="2"/>
      <c r="GV155" s="2"/>
      <c r="GW155" s="3"/>
      <c r="GZ155" s="1"/>
      <c r="HA155" s="1"/>
      <c r="HB155" s="2"/>
      <c r="HC155" s="2"/>
      <c r="HD155" s="3"/>
      <c r="HG155" s="1"/>
      <c r="HH155" s="1"/>
      <c r="HI155" s="2"/>
      <c r="HJ155" s="2"/>
      <c r="HK155" s="3"/>
      <c r="HP155" s="2"/>
      <c r="HQ155" s="2"/>
      <c r="HR155" s="3"/>
      <c r="HW155" s="2"/>
      <c r="HX155" s="2"/>
      <c r="HY155" s="3"/>
      <c r="ID155" s="2"/>
      <c r="IE155" s="2"/>
      <c r="IF155" s="3"/>
      <c r="IK155" s="2"/>
      <c r="IL155" s="2"/>
      <c r="IM155" s="3"/>
      <c r="IR155" s="2"/>
      <c r="IS155" s="2"/>
      <c r="IT155" s="3"/>
    </row>
    <row r="156" spans="2:254">
      <c r="C156" s="1"/>
      <c r="D156" s="1"/>
      <c r="E156" s="1"/>
      <c r="F156" s="2"/>
      <c r="G156" s="2"/>
      <c r="H156" s="3"/>
      <c r="L156" s="1"/>
      <c r="N156" s="2"/>
      <c r="O156" s="3"/>
      <c r="S156" s="1"/>
      <c r="U156" s="2"/>
      <c r="V156" s="3"/>
      <c r="Z156" s="1"/>
      <c r="AB156" s="2"/>
      <c r="AC156" s="3"/>
      <c r="EH156" s="1"/>
      <c r="EI156" s="1"/>
      <c r="EJ156" s="1"/>
      <c r="EK156" s="2"/>
      <c r="EL156" s="2"/>
      <c r="EM156" s="3"/>
      <c r="EO156" s="1"/>
      <c r="EP156" s="1"/>
      <c r="EQ156" s="1"/>
      <c r="ER156" s="2"/>
      <c r="ES156" s="2"/>
      <c r="ET156" s="3"/>
      <c r="EV156" s="1"/>
      <c r="EW156" s="1"/>
      <c r="EX156" s="1"/>
      <c r="EY156" s="2"/>
      <c r="EZ156" s="2"/>
      <c r="FA156" s="3"/>
      <c r="FC156" s="1"/>
      <c r="FD156" s="1"/>
      <c r="FE156" s="1"/>
      <c r="FF156" s="2"/>
      <c r="FG156" s="2"/>
      <c r="FH156" s="3"/>
      <c r="FJ156" s="1"/>
      <c r="FK156" s="1"/>
      <c r="FL156" s="2"/>
      <c r="FM156" s="2"/>
      <c r="FN156" s="3"/>
      <c r="FQ156" s="1"/>
      <c r="FR156" s="1"/>
      <c r="FS156" s="2"/>
      <c r="FT156" s="2"/>
      <c r="FU156" s="3"/>
      <c r="FX156" s="1"/>
      <c r="FY156" s="1"/>
      <c r="FZ156" s="2"/>
      <c r="GA156" s="2"/>
      <c r="GB156" s="3"/>
      <c r="GE156" s="1"/>
      <c r="GF156" s="1"/>
      <c r="GG156" s="2"/>
      <c r="GH156" s="2"/>
      <c r="GI156" s="3"/>
      <c r="GL156" s="1"/>
      <c r="GM156" s="1"/>
      <c r="GN156" s="2"/>
      <c r="GO156" s="2"/>
      <c r="GP156" s="3"/>
      <c r="GS156" s="1"/>
      <c r="GT156" s="1"/>
      <c r="GU156" s="2"/>
      <c r="GV156" s="2"/>
      <c r="GW156" s="3"/>
      <c r="GZ156" s="1"/>
      <c r="HA156" s="1"/>
      <c r="HB156" s="2"/>
      <c r="HC156" s="2"/>
      <c r="HD156" s="3"/>
      <c r="HG156" s="1"/>
      <c r="HH156" s="1"/>
      <c r="HI156" s="2"/>
      <c r="HJ156" s="2"/>
      <c r="HK156" s="3"/>
      <c r="HP156" s="2"/>
      <c r="HQ156" s="2"/>
      <c r="HR156" s="3"/>
      <c r="HW156" s="2"/>
      <c r="HX156" s="2"/>
      <c r="HY156" s="3"/>
      <c r="ID156" s="2"/>
      <c r="IE156" s="2"/>
      <c r="IF156" s="3"/>
      <c r="IK156" s="2"/>
      <c r="IL156" s="2"/>
      <c r="IM156" s="3"/>
      <c r="IR156" s="2"/>
      <c r="IS156" s="2"/>
      <c r="IT156" s="3"/>
    </row>
    <row r="157" spans="2:254">
      <c r="C157" s="1"/>
      <c r="D157" s="1"/>
      <c r="E157" s="1"/>
      <c r="F157" s="2"/>
      <c r="G157" s="2"/>
      <c r="H157" s="3"/>
      <c r="L157" s="1"/>
      <c r="N157" s="2"/>
      <c r="O157" s="3"/>
      <c r="S157" s="1"/>
      <c r="U157" s="2"/>
      <c r="V157" s="3"/>
      <c r="Z157" s="1"/>
      <c r="AB157" s="2"/>
      <c r="AC157" s="3"/>
      <c r="EH157" s="1"/>
      <c r="EI157" s="1"/>
      <c r="EJ157" s="1"/>
      <c r="EK157" s="2"/>
      <c r="EL157" s="2"/>
      <c r="EM157" s="3"/>
      <c r="EO157" s="1"/>
      <c r="EP157" s="1"/>
      <c r="EQ157" s="1"/>
      <c r="ER157" s="2"/>
      <c r="ES157" s="2"/>
      <c r="ET157" s="3"/>
      <c r="EV157" s="1"/>
      <c r="EW157" s="1"/>
      <c r="EX157" s="1"/>
      <c r="EY157" s="2"/>
      <c r="EZ157" s="2"/>
      <c r="FA157" s="3"/>
      <c r="FC157" s="1"/>
      <c r="FD157" s="1"/>
      <c r="FE157" s="1"/>
      <c r="FF157" s="2"/>
      <c r="FG157" s="2"/>
      <c r="FH157" s="3"/>
      <c r="FJ157" s="1"/>
      <c r="FK157" s="1"/>
      <c r="FL157" s="2"/>
      <c r="FM157" s="2"/>
      <c r="FN157" s="3"/>
      <c r="FQ157" s="1"/>
      <c r="FR157" s="1"/>
      <c r="FS157" s="2"/>
      <c r="FT157" s="2"/>
      <c r="FU157" s="3"/>
      <c r="FX157" s="1"/>
      <c r="FY157" s="1"/>
      <c r="FZ157" s="2"/>
      <c r="GA157" s="2"/>
      <c r="GB157" s="3"/>
      <c r="GE157" s="1"/>
      <c r="GF157" s="1"/>
      <c r="GG157" s="2"/>
      <c r="GH157" s="2"/>
      <c r="GI157" s="3"/>
      <c r="GL157" s="1"/>
      <c r="GM157" s="1"/>
      <c r="GN157" s="2"/>
      <c r="GO157" s="2"/>
      <c r="GP157" s="3"/>
      <c r="GS157" s="1"/>
      <c r="GT157" s="1"/>
      <c r="GU157" s="2"/>
      <c r="GV157" s="2"/>
      <c r="GW157" s="3"/>
      <c r="GZ157" s="1"/>
      <c r="HA157" s="1"/>
      <c r="HB157" s="2"/>
      <c r="HC157" s="2"/>
      <c r="HD157" s="3"/>
      <c r="HG157" s="1"/>
      <c r="HH157" s="1"/>
      <c r="HI157" s="2"/>
      <c r="HJ157" s="2"/>
      <c r="HK157" s="3"/>
      <c r="HP157" s="2"/>
      <c r="HQ157" s="2"/>
      <c r="HR157" s="3"/>
      <c r="HW157" s="2"/>
      <c r="HX157" s="2"/>
      <c r="HY157" s="3"/>
      <c r="ID157" s="2"/>
      <c r="IE157" s="2"/>
      <c r="IF157" s="3"/>
      <c r="IK157" s="2"/>
      <c r="IL157" s="2"/>
      <c r="IM157" s="3"/>
      <c r="IR157" s="2"/>
      <c r="IS157" s="2"/>
      <c r="IT157" s="3"/>
    </row>
    <row r="158" spans="2:254">
      <c r="C158" s="1"/>
      <c r="D158" s="1"/>
      <c r="E158" s="1"/>
      <c r="F158" s="2"/>
      <c r="G158" s="2"/>
      <c r="H158" s="3"/>
      <c r="L158" s="1"/>
      <c r="N158" s="2"/>
      <c r="O158" s="3"/>
      <c r="S158" s="1"/>
      <c r="U158" s="2"/>
      <c r="V158" s="3"/>
      <c r="Z158" s="1"/>
      <c r="AB158" s="2"/>
      <c r="AC158" s="3"/>
      <c r="EH158" s="1"/>
      <c r="EI158" s="1"/>
      <c r="EJ158" s="1"/>
      <c r="EK158" s="2"/>
      <c r="EL158" s="2"/>
      <c r="EM158" s="3"/>
      <c r="EO158" s="1"/>
      <c r="EP158" s="1"/>
      <c r="EQ158" s="1"/>
      <c r="ER158" s="2"/>
      <c r="ES158" s="2"/>
      <c r="ET158" s="3"/>
      <c r="EV158" s="1"/>
      <c r="EW158" s="1"/>
      <c r="EX158" s="1"/>
      <c r="EY158" s="2"/>
      <c r="EZ158" s="2"/>
      <c r="FA158" s="3"/>
      <c r="FC158" s="1"/>
      <c r="FD158" s="1"/>
      <c r="FE158" s="1"/>
      <c r="FF158" s="2"/>
      <c r="FG158" s="2"/>
      <c r="FH158" s="3"/>
      <c r="FJ158" s="1"/>
      <c r="FK158" s="1"/>
      <c r="FL158" s="2"/>
      <c r="FM158" s="2"/>
      <c r="FN158" s="3"/>
      <c r="FQ158" s="1"/>
      <c r="FR158" s="1"/>
      <c r="FS158" s="2"/>
      <c r="FT158" s="2"/>
      <c r="FU158" s="3"/>
      <c r="FX158" s="1"/>
      <c r="FY158" s="1"/>
      <c r="FZ158" s="2"/>
      <c r="GA158" s="2"/>
      <c r="GB158" s="3"/>
      <c r="GE158" s="1"/>
      <c r="GF158" s="1"/>
      <c r="GG158" s="2"/>
      <c r="GH158" s="2"/>
      <c r="GI158" s="3"/>
      <c r="GL158" s="1"/>
      <c r="GM158" s="1"/>
      <c r="GN158" s="2"/>
      <c r="GO158" s="2"/>
      <c r="GP158" s="3"/>
      <c r="GS158" s="1"/>
      <c r="GT158" s="1"/>
      <c r="GU158" s="2"/>
      <c r="GV158" s="2"/>
      <c r="GW158" s="3"/>
      <c r="GZ158" s="1"/>
      <c r="HA158" s="1"/>
      <c r="HB158" s="2"/>
      <c r="HC158" s="2"/>
      <c r="HD158" s="3"/>
      <c r="HG158" s="1"/>
      <c r="HH158" s="1"/>
      <c r="HI158" s="2"/>
      <c r="HJ158" s="2"/>
      <c r="HK158" s="3"/>
      <c r="HP158" s="2"/>
      <c r="HQ158" s="2"/>
      <c r="HR158" s="3"/>
      <c r="HW158" s="2"/>
      <c r="HX158" s="2"/>
      <c r="HY158" s="3"/>
      <c r="ID158" s="2"/>
      <c r="IE158" s="2"/>
      <c r="IF158" s="3"/>
      <c r="IK158" s="2"/>
      <c r="IL158" s="2"/>
      <c r="IM158" s="3"/>
      <c r="IR158" s="2"/>
      <c r="IS158" s="2"/>
      <c r="IT158" s="3"/>
    </row>
    <row r="159" spans="2:254">
      <c r="C159" s="1"/>
      <c r="D159" s="1"/>
      <c r="E159" s="1"/>
      <c r="F159" s="2"/>
      <c r="G159" s="2"/>
      <c r="H159" s="3"/>
      <c r="L159" s="1"/>
      <c r="N159" s="2"/>
      <c r="O159" s="3"/>
      <c r="S159" s="1"/>
      <c r="U159" s="2"/>
      <c r="V159" s="3"/>
      <c r="Z159" s="1"/>
      <c r="AB159" s="2"/>
      <c r="AC159" s="3"/>
      <c r="EH159" s="1"/>
      <c r="EI159" s="1"/>
      <c r="EJ159" s="1"/>
      <c r="EK159" s="2"/>
      <c r="EL159" s="2"/>
      <c r="EM159" s="3"/>
      <c r="EO159" s="1"/>
      <c r="EP159" s="1"/>
      <c r="EQ159" s="1"/>
      <c r="ER159" s="2"/>
      <c r="ES159" s="2"/>
      <c r="ET159" s="3"/>
      <c r="EV159" s="1"/>
      <c r="EW159" s="1"/>
      <c r="EX159" s="1"/>
      <c r="EY159" s="2"/>
      <c r="EZ159" s="2"/>
      <c r="FA159" s="3"/>
      <c r="FC159" s="1"/>
      <c r="FD159" s="1"/>
      <c r="FE159" s="1"/>
      <c r="FF159" s="2"/>
      <c r="FG159" s="2"/>
      <c r="FH159" s="3"/>
      <c r="FJ159" s="1"/>
      <c r="FK159" s="1"/>
      <c r="FL159" s="2"/>
      <c r="FM159" s="2"/>
      <c r="FN159" s="3"/>
      <c r="FQ159" s="1"/>
      <c r="FR159" s="1"/>
      <c r="FS159" s="2"/>
      <c r="FT159" s="2"/>
      <c r="FU159" s="3"/>
      <c r="FX159" s="1"/>
      <c r="FY159" s="1"/>
      <c r="FZ159" s="2"/>
      <c r="GA159" s="2"/>
      <c r="GB159" s="3"/>
      <c r="GE159" s="1"/>
      <c r="GF159" s="1"/>
      <c r="GG159" s="2"/>
      <c r="GH159" s="2"/>
      <c r="GI159" s="3"/>
      <c r="GL159" s="1"/>
      <c r="GM159" s="1"/>
      <c r="GN159" s="2"/>
      <c r="GO159" s="2"/>
      <c r="GP159" s="3"/>
      <c r="GS159" s="1"/>
      <c r="GT159" s="1"/>
      <c r="GU159" s="2"/>
      <c r="GV159" s="2"/>
      <c r="GW159" s="3"/>
      <c r="GZ159" s="1"/>
      <c r="HA159" s="1"/>
      <c r="HB159" s="2"/>
      <c r="HC159" s="2"/>
      <c r="HD159" s="3"/>
      <c r="HG159" s="1"/>
      <c r="HH159" s="1"/>
      <c r="HI159" s="2"/>
      <c r="HJ159" s="2"/>
      <c r="HK159" s="3"/>
      <c r="HP159" s="2"/>
      <c r="HQ159" s="2"/>
      <c r="HR159" s="3"/>
      <c r="HW159" s="2"/>
      <c r="HX159" s="2"/>
      <c r="HY159" s="3"/>
      <c r="ID159" s="2"/>
      <c r="IE159" s="2"/>
      <c r="IF159" s="3"/>
      <c r="IK159" s="2"/>
      <c r="IL159" s="2"/>
      <c r="IM159" s="3"/>
      <c r="IR159" s="2"/>
      <c r="IS159" s="2"/>
      <c r="IT159" s="3"/>
    </row>
    <row r="160" spans="2:254">
      <c r="C160" s="1"/>
      <c r="D160" s="1"/>
      <c r="E160" s="1"/>
      <c r="F160" s="2"/>
      <c r="G160" s="2"/>
      <c r="H160" s="3"/>
      <c r="L160" s="1"/>
      <c r="N160" s="2"/>
      <c r="O160" s="3"/>
      <c r="S160" s="1"/>
      <c r="U160" s="2"/>
      <c r="V160" s="3"/>
      <c r="Z160" s="1"/>
      <c r="AB160" s="2"/>
      <c r="AC160" s="3"/>
      <c r="EH160" s="1"/>
      <c r="EI160" s="1"/>
      <c r="EJ160" s="1"/>
      <c r="EK160" s="2"/>
      <c r="EL160" s="2"/>
      <c r="EM160" s="3"/>
      <c r="EO160" s="1"/>
      <c r="EP160" s="1"/>
      <c r="EQ160" s="1"/>
      <c r="ER160" s="2"/>
      <c r="ES160" s="2"/>
      <c r="ET160" s="3"/>
      <c r="EV160" s="1"/>
      <c r="EW160" s="1"/>
      <c r="EX160" s="1"/>
      <c r="EY160" s="2"/>
      <c r="EZ160" s="2"/>
      <c r="FA160" s="3"/>
      <c r="FC160" s="1"/>
      <c r="FD160" s="1"/>
      <c r="FE160" s="1"/>
      <c r="FF160" s="2"/>
      <c r="FG160" s="2"/>
      <c r="FH160" s="3"/>
      <c r="FJ160" s="1"/>
      <c r="FK160" s="1"/>
      <c r="FL160" s="2"/>
      <c r="FM160" s="2"/>
      <c r="FN160" s="3"/>
      <c r="FQ160" s="1"/>
      <c r="FR160" s="1"/>
      <c r="FS160" s="2"/>
      <c r="FT160" s="2"/>
      <c r="FU160" s="3"/>
      <c r="FX160" s="1"/>
      <c r="FY160" s="1"/>
      <c r="FZ160" s="2"/>
      <c r="GA160" s="2"/>
      <c r="GB160" s="3"/>
      <c r="GE160" s="1"/>
      <c r="GF160" s="1"/>
      <c r="GG160" s="2"/>
      <c r="GH160" s="2"/>
      <c r="GI160" s="3"/>
      <c r="GL160" s="1"/>
      <c r="GM160" s="1"/>
      <c r="GN160" s="2"/>
      <c r="GO160" s="2"/>
      <c r="GP160" s="3"/>
      <c r="GS160" s="1"/>
      <c r="GT160" s="1"/>
      <c r="GU160" s="2"/>
      <c r="GV160" s="2"/>
      <c r="GW160" s="3"/>
      <c r="GZ160" s="1"/>
      <c r="HA160" s="1"/>
      <c r="HB160" s="2"/>
      <c r="HC160" s="2"/>
      <c r="HD160" s="3"/>
      <c r="HG160" s="1"/>
      <c r="HH160" s="1"/>
      <c r="HI160" s="2"/>
      <c r="HJ160" s="2"/>
      <c r="HK160" s="3"/>
      <c r="HP160" s="2"/>
      <c r="HQ160" s="2"/>
      <c r="HR160" s="3"/>
      <c r="HW160" s="2"/>
      <c r="HX160" s="2"/>
      <c r="HY160" s="3"/>
      <c r="ID160" s="2"/>
      <c r="IE160" s="2"/>
      <c r="IF160" s="3"/>
      <c r="IK160" s="2"/>
      <c r="IL160" s="2"/>
      <c r="IM160" s="3"/>
      <c r="IR160" s="2"/>
      <c r="IS160" s="2"/>
      <c r="IT160" s="3"/>
    </row>
    <row r="161" spans="2:254">
      <c r="B161" s="8"/>
      <c r="EG161" s="8"/>
      <c r="EJ161" s="2"/>
      <c r="EK161" s="3"/>
      <c r="EO161" s="1"/>
      <c r="EP161" s="1"/>
      <c r="EQ161" s="2"/>
      <c r="ER161" s="2"/>
      <c r="ES161" s="3"/>
      <c r="EV161" s="1"/>
      <c r="EW161" s="1"/>
      <c r="EX161" s="2"/>
      <c r="EY161" s="2"/>
      <c r="EZ161" s="3"/>
      <c r="FC161" s="1"/>
      <c r="FD161" s="1"/>
      <c r="FE161" s="2"/>
      <c r="FF161" s="2"/>
      <c r="FG161" s="3"/>
      <c r="FJ161" s="1"/>
      <c r="FK161" s="1"/>
      <c r="FL161" s="2"/>
      <c r="FM161" s="2"/>
      <c r="FN161" s="3"/>
      <c r="FQ161" s="1"/>
      <c r="FR161" s="1"/>
      <c r="FS161" s="2"/>
      <c r="FT161" s="2"/>
      <c r="FU161" s="3"/>
      <c r="FX161" s="1"/>
      <c r="FY161" s="1"/>
      <c r="FZ161" s="2"/>
      <c r="GA161" s="2"/>
      <c r="GB161" s="3"/>
      <c r="GE161" s="1"/>
      <c r="GF161" s="1"/>
      <c r="GG161" s="2"/>
      <c r="GH161" s="2"/>
      <c r="GI161" s="3"/>
      <c r="GL161" s="1"/>
      <c r="GM161" s="1"/>
      <c r="GN161" s="2"/>
      <c r="GO161" s="2"/>
      <c r="GP161" s="3"/>
      <c r="GS161" s="1"/>
      <c r="GT161" s="1"/>
      <c r="GU161" s="2"/>
      <c r="GV161" s="2"/>
      <c r="GW161" s="3"/>
      <c r="GZ161" s="1"/>
      <c r="HA161" s="1"/>
      <c r="HB161" s="2"/>
      <c r="HC161" s="2"/>
      <c r="HD161" s="3"/>
      <c r="HG161" s="1"/>
      <c r="HH161" s="1"/>
      <c r="HI161" s="2"/>
      <c r="HJ161" s="2"/>
      <c r="HK161" s="3"/>
      <c r="HP161" s="2"/>
      <c r="HQ161" s="2"/>
      <c r="HR161" s="3"/>
      <c r="HW161" s="2"/>
      <c r="HX161" s="2"/>
      <c r="HY161" s="3"/>
      <c r="ID161" s="2"/>
      <c r="IE161" s="2"/>
      <c r="IF161" s="3"/>
      <c r="IK161" s="2"/>
      <c r="IL161" s="2"/>
      <c r="IM161" s="3"/>
      <c r="IR161" s="2"/>
      <c r="IS161" s="2"/>
      <c r="IT161" s="3"/>
    </row>
    <row r="162" spans="2:254">
      <c r="EJ162" s="2"/>
      <c r="EK162" s="3"/>
      <c r="EO162" s="1"/>
      <c r="EP162" s="1"/>
      <c r="EQ162" s="2"/>
      <c r="ER162" s="2"/>
      <c r="ES162" s="3"/>
      <c r="EV162" s="1"/>
      <c r="EW162" s="1"/>
      <c r="EX162" s="2"/>
      <c r="EY162" s="2"/>
      <c r="EZ162" s="3"/>
      <c r="FC162" s="1"/>
      <c r="FD162" s="1"/>
      <c r="FE162" s="2"/>
      <c r="FF162" s="2"/>
      <c r="FG162" s="3"/>
      <c r="FJ162" s="1"/>
      <c r="FK162" s="1"/>
      <c r="FL162" s="2"/>
      <c r="FM162" s="2"/>
      <c r="FN162" s="3"/>
      <c r="FQ162" s="1"/>
      <c r="FR162" s="1"/>
      <c r="FS162" s="2"/>
      <c r="FT162" s="2"/>
      <c r="FU162" s="3"/>
      <c r="FX162" s="1"/>
      <c r="FY162" s="1"/>
      <c r="FZ162" s="2"/>
      <c r="GA162" s="2"/>
      <c r="GB162" s="3"/>
      <c r="GE162" s="1"/>
      <c r="GF162" s="1"/>
      <c r="GG162" s="2"/>
      <c r="GH162" s="2"/>
      <c r="GI162" s="3"/>
      <c r="GL162" s="1"/>
      <c r="GM162" s="1"/>
      <c r="GN162" s="2"/>
      <c r="GO162" s="2"/>
      <c r="GP162" s="3"/>
      <c r="GS162" s="1"/>
      <c r="GT162" s="1"/>
      <c r="GU162" s="2"/>
      <c r="GV162" s="2"/>
      <c r="GW162" s="3"/>
      <c r="GZ162" s="1"/>
      <c r="HA162" s="1"/>
      <c r="HB162" s="2"/>
      <c r="HC162" s="2"/>
      <c r="HD162" s="3"/>
      <c r="HG162" s="1"/>
      <c r="HH162" s="1"/>
      <c r="HI162" s="2"/>
      <c r="HJ162" s="2"/>
      <c r="HK162" s="3"/>
      <c r="HP162" s="2"/>
      <c r="HQ162" s="2"/>
      <c r="HR162" s="3"/>
      <c r="HW162" s="2"/>
      <c r="HX162" s="2"/>
      <c r="HY162" s="3"/>
      <c r="ID162" s="2"/>
      <c r="IE162" s="2"/>
      <c r="IF162" s="3"/>
      <c r="IK162" s="2"/>
      <c r="IL162" s="2"/>
      <c r="IM162" s="3"/>
      <c r="IR162" s="2"/>
      <c r="IS162" s="2"/>
      <c r="IT162" s="3"/>
    </row>
    <row r="163" spans="2:254">
      <c r="B163" s="8"/>
      <c r="EG163" s="8"/>
      <c r="EJ163" s="2"/>
      <c r="EK163" s="3"/>
      <c r="EO163" s="1"/>
      <c r="EP163" s="1"/>
      <c r="EQ163" s="2"/>
      <c r="ER163" s="2"/>
      <c r="ES163" s="3"/>
      <c r="EV163" s="1"/>
      <c r="EW163" s="1"/>
      <c r="EX163" s="2"/>
      <c r="EY163" s="2"/>
      <c r="EZ163" s="3"/>
      <c r="FC163" s="1"/>
      <c r="FD163" s="1"/>
      <c r="FE163" s="2"/>
      <c r="FF163" s="2"/>
      <c r="FG163" s="3"/>
      <c r="FJ163" s="1"/>
      <c r="FK163" s="1"/>
      <c r="FL163" s="2"/>
      <c r="FM163" s="2"/>
      <c r="FN163" s="3"/>
      <c r="FQ163" s="1"/>
      <c r="FR163" s="1"/>
      <c r="FS163" s="2"/>
      <c r="FT163" s="2"/>
      <c r="FU163" s="3"/>
      <c r="FX163" s="1"/>
      <c r="FY163" s="1"/>
      <c r="FZ163" s="2"/>
      <c r="GA163" s="2"/>
      <c r="GB163" s="3"/>
      <c r="GE163" s="1"/>
      <c r="GF163" s="1"/>
      <c r="GG163" s="2"/>
      <c r="GH163" s="2"/>
      <c r="GI163" s="3"/>
      <c r="GL163" s="1"/>
      <c r="GM163" s="1"/>
      <c r="GN163" s="2"/>
      <c r="GO163" s="2"/>
      <c r="GP163" s="3"/>
      <c r="GS163" s="1"/>
      <c r="GT163" s="1"/>
      <c r="GU163" s="2"/>
      <c r="GV163" s="2"/>
      <c r="GW163" s="3"/>
      <c r="GZ163" s="1"/>
      <c r="HA163" s="1"/>
      <c r="HB163" s="2"/>
      <c r="HC163" s="2"/>
      <c r="HD163" s="3"/>
      <c r="HG163" s="1"/>
      <c r="HH163" s="1"/>
      <c r="HI163" s="2"/>
      <c r="HJ163" s="2"/>
      <c r="HK163" s="3"/>
      <c r="HP163" s="2"/>
      <c r="HQ163" s="2"/>
      <c r="HR163" s="3"/>
      <c r="HW163" s="2"/>
      <c r="HX163" s="2"/>
      <c r="HY163" s="3"/>
      <c r="ID163" s="2"/>
      <c r="IE163" s="2"/>
      <c r="IF163" s="3"/>
      <c r="IK163" s="2"/>
      <c r="IL163" s="2"/>
      <c r="IM163" s="3"/>
      <c r="IR163" s="2"/>
      <c r="IS163" s="2"/>
      <c r="IT163" s="3"/>
    </row>
    <row r="164" spans="2:254">
      <c r="EJ164" s="2"/>
      <c r="EK164" s="3"/>
      <c r="EO164" s="1"/>
      <c r="EP164" s="1"/>
      <c r="EQ164" s="2"/>
      <c r="ER164" s="2"/>
      <c r="ES164" s="3"/>
      <c r="EV164" s="1"/>
      <c r="EW164" s="1"/>
      <c r="EX164" s="2"/>
      <c r="EY164" s="2"/>
      <c r="EZ164" s="3"/>
      <c r="FC164" s="1"/>
      <c r="FD164" s="1"/>
      <c r="FE164" s="2"/>
      <c r="FF164" s="2"/>
      <c r="FG164" s="3"/>
      <c r="FJ164" s="1"/>
      <c r="FK164" s="1"/>
      <c r="FL164" s="2"/>
      <c r="FM164" s="2"/>
      <c r="FN164" s="3"/>
      <c r="FQ164" s="1"/>
      <c r="FR164" s="1"/>
      <c r="FS164" s="2"/>
      <c r="FT164" s="2"/>
      <c r="FU164" s="3"/>
      <c r="FX164" s="1"/>
      <c r="FY164" s="1"/>
      <c r="FZ164" s="2"/>
      <c r="GA164" s="2"/>
      <c r="GB164" s="3"/>
      <c r="GE164" s="1"/>
      <c r="GF164" s="1"/>
      <c r="GG164" s="2"/>
      <c r="GH164" s="2"/>
      <c r="GI164" s="3"/>
      <c r="GL164" s="1"/>
      <c r="GM164" s="1"/>
      <c r="GN164" s="2"/>
      <c r="GO164" s="2"/>
      <c r="GP164" s="3"/>
      <c r="GS164" s="1"/>
      <c r="GT164" s="1"/>
      <c r="GU164" s="2"/>
      <c r="GV164" s="2"/>
      <c r="GW164" s="3"/>
      <c r="GZ164" s="1"/>
      <c r="HA164" s="1"/>
      <c r="HB164" s="2"/>
      <c r="HC164" s="2"/>
      <c r="HD164" s="3"/>
      <c r="HG164" s="1"/>
      <c r="HH164" s="1"/>
      <c r="HI164" s="2"/>
      <c r="HJ164" s="2"/>
      <c r="HK164" s="3"/>
      <c r="HP164" s="2"/>
      <c r="HQ164" s="2"/>
      <c r="HR164" s="3"/>
      <c r="HW164" s="2"/>
      <c r="HX164" s="2"/>
      <c r="HY164" s="3"/>
      <c r="ID164" s="2"/>
      <c r="IE164" s="2"/>
      <c r="IF164" s="3"/>
      <c r="IK164" s="2"/>
      <c r="IL164" s="2"/>
      <c r="IM164" s="3"/>
      <c r="IR164" s="2"/>
      <c r="IS164" s="2"/>
      <c r="IT164" s="3"/>
    </row>
    <row r="165" spans="2:254">
      <c r="B165" s="8"/>
      <c r="EG165" s="8"/>
      <c r="EJ165" s="2"/>
      <c r="EK165" s="3"/>
      <c r="EO165" s="1"/>
      <c r="EP165" s="1"/>
      <c r="EQ165" s="2"/>
      <c r="ER165" s="2"/>
      <c r="ES165" s="3"/>
      <c r="EV165" s="1"/>
      <c r="EW165" s="1"/>
      <c r="EX165" s="2"/>
      <c r="EY165" s="2"/>
      <c r="EZ165" s="3"/>
      <c r="FC165" s="1"/>
      <c r="FD165" s="1"/>
      <c r="FE165" s="2"/>
      <c r="FF165" s="2"/>
      <c r="FG165" s="3"/>
      <c r="FJ165" s="1"/>
      <c r="FK165" s="1"/>
      <c r="FL165" s="2"/>
      <c r="FM165" s="2"/>
      <c r="FN165" s="3"/>
      <c r="FQ165" s="1"/>
      <c r="FR165" s="1"/>
      <c r="FS165" s="2"/>
      <c r="FT165" s="2"/>
      <c r="FU165" s="3"/>
      <c r="FX165" s="1"/>
      <c r="FY165" s="1"/>
      <c r="FZ165" s="2"/>
      <c r="GA165" s="2"/>
      <c r="GB165" s="3"/>
      <c r="GE165" s="1"/>
      <c r="GF165" s="1"/>
      <c r="GG165" s="2"/>
      <c r="GH165" s="2"/>
      <c r="GI165" s="3"/>
      <c r="GL165" s="1"/>
      <c r="GM165" s="1"/>
      <c r="GN165" s="2"/>
      <c r="GO165" s="2"/>
      <c r="GP165" s="3"/>
      <c r="GS165" s="1"/>
      <c r="GT165" s="1"/>
      <c r="GU165" s="2"/>
      <c r="GV165" s="2"/>
      <c r="GW165" s="3"/>
      <c r="GZ165" s="1"/>
      <c r="HA165" s="1"/>
      <c r="HB165" s="2"/>
      <c r="HC165" s="2"/>
      <c r="HD165" s="3"/>
      <c r="HG165" s="1"/>
      <c r="HH165" s="1"/>
      <c r="HI165" s="2"/>
      <c r="HJ165" s="2"/>
      <c r="HK165" s="3"/>
      <c r="HP165" s="2"/>
      <c r="HQ165" s="2"/>
      <c r="HR165" s="3"/>
      <c r="HW165" s="2"/>
      <c r="HX165" s="2"/>
      <c r="HY165" s="3"/>
      <c r="ID165" s="2"/>
      <c r="IE165" s="2"/>
      <c r="IF165" s="3"/>
      <c r="IK165" s="2"/>
      <c r="IL165" s="2"/>
      <c r="IM165" s="3"/>
      <c r="IR165" s="2"/>
      <c r="IS165" s="2"/>
      <c r="IT165" s="3"/>
    </row>
    <row r="166" spans="2:254">
      <c r="EJ166" s="2"/>
      <c r="EK166" s="3"/>
      <c r="EO166" s="1"/>
      <c r="EP166" s="1"/>
      <c r="EQ166" s="2"/>
      <c r="ER166" s="2"/>
      <c r="ES166" s="3"/>
      <c r="EV166" s="1"/>
      <c r="EW166" s="1"/>
      <c r="EX166" s="2"/>
      <c r="EY166" s="2"/>
      <c r="EZ166" s="3"/>
      <c r="FC166" s="1"/>
      <c r="FD166" s="1"/>
      <c r="FE166" s="2"/>
      <c r="FF166" s="2"/>
      <c r="FG166" s="3"/>
      <c r="FJ166" s="1"/>
      <c r="FK166" s="1"/>
      <c r="FL166" s="2"/>
      <c r="FM166" s="2"/>
      <c r="FN166" s="3"/>
      <c r="FQ166" s="1"/>
      <c r="FR166" s="1"/>
      <c r="FS166" s="2"/>
      <c r="FT166" s="2"/>
      <c r="FU166" s="3"/>
      <c r="FX166" s="1"/>
      <c r="FY166" s="1"/>
      <c r="FZ166" s="2"/>
      <c r="GA166" s="2"/>
      <c r="GB166" s="3"/>
      <c r="GE166" s="1"/>
      <c r="GF166" s="1"/>
      <c r="GG166" s="2"/>
      <c r="GH166" s="2"/>
      <c r="GI166" s="3"/>
      <c r="GL166" s="1"/>
      <c r="GM166" s="1"/>
      <c r="GN166" s="2"/>
      <c r="GO166" s="2"/>
      <c r="GP166" s="3"/>
      <c r="GS166" s="1"/>
      <c r="GT166" s="1"/>
      <c r="GU166" s="2"/>
      <c r="GV166" s="2"/>
      <c r="GW166" s="3"/>
      <c r="GZ166" s="1"/>
      <c r="HA166" s="1"/>
      <c r="HB166" s="2"/>
      <c r="HC166" s="2"/>
      <c r="HD166" s="3"/>
      <c r="HG166" s="1"/>
      <c r="HH166" s="1"/>
      <c r="HI166" s="2"/>
      <c r="HJ166" s="2"/>
      <c r="HK166" s="3"/>
      <c r="HP166" s="2"/>
      <c r="HQ166" s="2"/>
      <c r="HR166" s="3"/>
      <c r="HW166" s="2"/>
      <c r="HX166" s="2"/>
      <c r="HY166" s="3"/>
      <c r="ID166" s="2"/>
      <c r="IE166" s="2"/>
      <c r="IF166" s="3"/>
      <c r="IK166" s="2"/>
      <c r="IL166" s="2"/>
      <c r="IM166" s="3"/>
      <c r="IR166" s="2"/>
      <c r="IS166" s="2"/>
      <c r="IT166" s="3"/>
    </row>
    <row r="167" spans="2:254">
      <c r="B167" s="8"/>
      <c r="EG167" s="8"/>
      <c r="EJ167" s="2"/>
      <c r="EK167" s="3"/>
      <c r="EO167" s="1"/>
      <c r="EP167" s="1"/>
      <c r="EQ167" s="2"/>
      <c r="ER167" s="2"/>
      <c r="ES167" s="3"/>
      <c r="EV167" s="1"/>
      <c r="EW167" s="1"/>
      <c r="EX167" s="2"/>
      <c r="EY167" s="2"/>
      <c r="EZ167" s="3"/>
      <c r="FC167" s="1"/>
      <c r="FD167" s="1"/>
      <c r="FE167" s="2"/>
      <c r="FF167" s="2"/>
      <c r="FG167" s="3"/>
      <c r="FJ167" s="1"/>
      <c r="FK167" s="1"/>
      <c r="FL167" s="2"/>
      <c r="FM167" s="2"/>
      <c r="FN167" s="3"/>
      <c r="FQ167" s="1"/>
      <c r="FR167" s="1"/>
      <c r="FS167" s="2"/>
      <c r="FT167" s="2"/>
      <c r="FU167" s="3"/>
      <c r="FX167" s="1"/>
      <c r="FY167" s="1"/>
      <c r="FZ167" s="2"/>
      <c r="GA167" s="2"/>
      <c r="GB167" s="3"/>
      <c r="GE167" s="1"/>
      <c r="GF167" s="1"/>
      <c r="GG167" s="2"/>
      <c r="GH167" s="2"/>
      <c r="GI167" s="3"/>
      <c r="GL167" s="1"/>
      <c r="GM167" s="1"/>
      <c r="GN167" s="2"/>
      <c r="GO167" s="2"/>
      <c r="GP167" s="3"/>
      <c r="GS167" s="1"/>
      <c r="GT167" s="1"/>
      <c r="GU167" s="2"/>
      <c r="GV167" s="2"/>
      <c r="GW167" s="3"/>
      <c r="GZ167" s="1"/>
      <c r="HA167" s="1"/>
      <c r="HB167" s="2"/>
      <c r="HC167" s="2"/>
      <c r="HD167" s="3"/>
      <c r="HG167" s="1"/>
      <c r="HH167" s="1"/>
      <c r="HI167" s="2"/>
      <c r="HJ167" s="2"/>
      <c r="HK167" s="3"/>
      <c r="HP167" s="2"/>
      <c r="HQ167" s="2"/>
      <c r="HR167" s="3"/>
      <c r="HW167" s="2"/>
      <c r="HX167" s="2"/>
      <c r="HY167" s="3"/>
      <c r="ID167" s="2"/>
      <c r="IE167" s="2"/>
      <c r="IF167" s="3"/>
      <c r="IK167" s="2"/>
      <c r="IL167" s="2"/>
      <c r="IM167" s="3"/>
      <c r="IR167" s="2"/>
      <c r="IS167" s="2"/>
      <c r="IT167" s="3"/>
    </row>
    <row r="168" spans="2:254">
      <c r="EJ168" s="2"/>
      <c r="EK168" s="3"/>
      <c r="EO168" s="1"/>
      <c r="EP168" s="1"/>
      <c r="EQ168" s="2"/>
      <c r="ER168" s="2"/>
      <c r="ES168" s="3"/>
      <c r="EV168" s="1"/>
      <c r="EW168" s="1"/>
      <c r="EX168" s="2"/>
      <c r="EY168" s="2"/>
      <c r="EZ168" s="3"/>
      <c r="FC168" s="1"/>
      <c r="FD168" s="1"/>
      <c r="FE168" s="2"/>
      <c r="FF168" s="2"/>
      <c r="FG168" s="3"/>
      <c r="FJ168" s="1"/>
      <c r="FK168" s="1"/>
      <c r="FL168" s="2"/>
      <c r="FM168" s="2"/>
      <c r="FN168" s="3"/>
      <c r="FQ168" s="1"/>
      <c r="FR168" s="1"/>
      <c r="FS168" s="2"/>
      <c r="FT168" s="2"/>
      <c r="FU168" s="3"/>
      <c r="FX168" s="1"/>
      <c r="FY168" s="1"/>
      <c r="FZ168" s="2"/>
      <c r="GA168" s="2"/>
      <c r="GB168" s="3"/>
      <c r="GE168" s="1"/>
      <c r="GF168" s="1"/>
      <c r="GG168" s="2"/>
      <c r="GH168" s="2"/>
      <c r="GI168" s="3"/>
      <c r="GL168" s="1"/>
      <c r="GM168" s="1"/>
      <c r="GN168" s="2"/>
      <c r="GO168" s="2"/>
      <c r="GP168" s="3"/>
      <c r="GS168" s="1"/>
      <c r="GT168" s="1"/>
      <c r="GU168" s="2"/>
      <c r="GV168" s="2"/>
      <c r="GW168" s="3"/>
      <c r="GZ168" s="1"/>
      <c r="HA168" s="1"/>
      <c r="HB168" s="2"/>
      <c r="HC168" s="2"/>
      <c r="HD168" s="3"/>
      <c r="HG168" s="1"/>
      <c r="HH168" s="1"/>
      <c r="HI168" s="2"/>
      <c r="HJ168" s="2"/>
      <c r="HK168" s="3"/>
      <c r="HP168" s="2"/>
      <c r="HQ168" s="2"/>
      <c r="HR168" s="3"/>
      <c r="HW168" s="2"/>
      <c r="HX168" s="2"/>
      <c r="HY168" s="3"/>
      <c r="ID168" s="2"/>
      <c r="IE168" s="2"/>
      <c r="IF168" s="3"/>
      <c r="IK168" s="2"/>
      <c r="IL168" s="2"/>
      <c r="IM168" s="3"/>
      <c r="IR168" s="2"/>
      <c r="IS168" s="2"/>
      <c r="IT168" s="3"/>
    </row>
    <row r="169" spans="2:254">
      <c r="EJ169" s="2"/>
      <c r="EK169" s="3"/>
      <c r="EO169" s="1"/>
      <c r="EP169" s="1"/>
      <c r="EQ169" s="2"/>
      <c r="ER169" s="2"/>
      <c r="ES169" s="3"/>
      <c r="EV169" s="1"/>
      <c r="EW169" s="1"/>
      <c r="EX169" s="2"/>
      <c r="EY169" s="2"/>
      <c r="EZ169" s="3"/>
      <c r="FC169" s="1"/>
      <c r="FD169" s="1"/>
      <c r="FE169" s="2"/>
      <c r="FF169" s="2"/>
      <c r="FG169" s="3"/>
      <c r="FJ169" s="1"/>
      <c r="FK169" s="1"/>
      <c r="FL169" s="2"/>
      <c r="FM169" s="2"/>
      <c r="FN169" s="3"/>
      <c r="FQ169" s="1"/>
      <c r="FR169" s="1"/>
      <c r="FS169" s="2"/>
      <c r="FT169" s="2"/>
      <c r="FU169" s="3"/>
      <c r="FX169" s="1"/>
      <c r="FY169" s="1"/>
      <c r="FZ169" s="2"/>
      <c r="GA169" s="2"/>
      <c r="GB169" s="3"/>
      <c r="GE169" s="1"/>
      <c r="GF169" s="1"/>
      <c r="GG169" s="2"/>
      <c r="GH169" s="2"/>
      <c r="GI169" s="3"/>
      <c r="GL169" s="1"/>
      <c r="GM169" s="1"/>
      <c r="GN169" s="2"/>
      <c r="GO169" s="2"/>
      <c r="GP169" s="3"/>
      <c r="GS169" s="1"/>
      <c r="GT169" s="1"/>
      <c r="GU169" s="2"/>
      <c r="GV169" s="2"/>
      <c r="GW169" s="3"/>
      <c r="GZ169" s="1"/>
      <c r="HA169" s="1"/>
      <c r="HB169" s="2"/>
      <c r="HC169" s="2"/>
      <c r="HD169" s="3"/>
      <c r="HG169" s="1"/>
      <c r="HH169" s="1"/>
      <c r="HI169" s="2"/>
      <c r="HJ169" s="2"/>
      <c r="HK169" s="3"/>
      <c r="HP169" s="2"/>
      <c r="HQ169" s="2"/>
      <c r="HR169" s="3"/>
      <c r="HW169" s="2"/>
      <c r="HX169" s="2"/>
      <c r="HY169" s="3"/>
      <c r="ID169" s="2"/>
      <c r="IE169" s="2"/>
      <c r="IF169" s="3"/>
      <c r="IK169" s="2"/>
      <c r="IL169" s="2"/>
      <c r="IM169" s="3"/>
      <c r="IR169" s="2"/>
      <c r="IS169" s="2"/>
      <c r="IT169" s="3"/>
    </row>
    <row r="170" spans="2:254">
      <c r="EJ170" s="2"/>
      <c r="EK170" s="3"/>
      <c r="EO170" s="1"/>
      <c r="EP170" s="1"/>
      <c r="EQ170" s="2"/>
      <c r="ER170" s="2"/>
      <c r="ES170" s="3"/>
      <c r="EV170" s="1"/>
      <c r="EW170" s="1"/>
      <c r="EX170" s="2"/>
      <c r="EY170" s="2"/>
      <c r="EZ170" s="3"/>
      <c r="FC170" s="1"/>
      <c r="FD170" s="1"/>
      <c r="FE170" s="2"/>
      <c r="FF170" s="2"/>
      <c r="FG170" s="3"/>
      <c r="FJ170" s="1"/>
      <c r="FK170" s="1"/>
      <c r="FL170" s="2"/>
      <c r="FM170" s="2"/>
      <c r="FN170" s="3"/>
      <c r="FQ170" s="1"/>
      <c r="FR170" s="1"/>
      <c r="FS170" s="2"/>
      <c r="FT170" s="2"/>
      <c r="FU170" s="3"/>
      <c r="FX170" s="1"/>
      <c r="FY170" s="1"/>
      <c r="FZ170" s="2"/>
      <c r="GA170" s="2"/>
      <c r="GB170" s="3"/>
      <c r="GE170" s="1"/>
      <c r="GF170" s="1"/>
      <c r="GG170" s="2"/>
      <c r="GH170" s="2"/>
      <c r="GI170" s="3"/>
      <c r="GL170" s="1"/>
      <c r="GM170" s="1"/>
      <c r="GN170" s="2"/>
      <c r="GO170" s="2"/>
      <c r="GP170" s="3"/>
      <c r="GS170" s="1"/>
      <c r="GT170" s="1"/>
      <c r="GU170" s="2"/>
      <c r="GV170" s="2"/>
      <c r="GW170" s="3"/>
      <c r="GZ170" s="1"/>
      <c r="HA170" s="1"/>
      <c r="HB170" s="2"/>
      <c r="HC170" s="2"/>
      <c r="HD170" s="3"/>
      <c r="HG170" s="1"/>
      <c r="HH170" s="1"/>
      <c r="HI170" s="2"/>
      <c r="HJ170" s="2"/>
      <c r="HK170" s="3"/>
      <c r="HP170" s="2"/>
      <c r="HQ170" s="2"/>
      <c r="HR170" s="3"/>
      <c r="HW170" s="2"/>
      <c r="HX170" s="2"/>
      <c r="HY170" s="3"/>
      <c r="ID170" s="2"/>
      <c r="IE170" s="2"/>
      <c r="IF170" s="3"/>
      <c r="IK170" s="2"/>
      <c r="IL170" s="2"/>
      <c r="IM170" s="3"/>
      <c r="IR170" s="2"/>
      <c r="IS170" s="2"/>
      <c r="IT170" s="3"/>
    </row>
    <row r="171" spans="2:254">
      <c r="C171" s="11"/>
      <c r="D171" s="11"/>
      <c r="E171" s="11"/>
      <c r="F171" s="11"/>
      <c r="G171" s="11"/>
      <c r="H171" s="12"/>
      <c r="I171" s="12"/>
      <c r="EH171" s="11"/>
      <c r="EI171" s="11"/>
      <c r="EJ171" s="11"/>
      <c r="EK171" s="11"/>
      <c r="EL171" s="11"/>
      <c r="EM171" s="12"/>
      <c r="EN171" s="12"/>
      <c r="EO171" s="1"/>
      <c r="EP171" s="1"/>
      <c r="EQ171" s="2"/>
      <c r="ER171" s="2"/>
      <c r="ES171" s="3"/>
      <c r="EV171" s="1"/>
      <c r="EW171" s="1"/>
      <c r="EX171" s="2"/>
      <c r="EY171" s="2"/>
      <c r="EZ171" s="3"/>
      <c r="FC171" s="1"/>
      <c r="FD171" s="1"/>
      <c r="FE171" s="2"/>
      <c r="FF171" s="2"/>
      <c r="FG171" s="3"/>
      <c r="FJ171" s="1"/>
      <c r="FK171" s="1"/>
      <c r="FL171" s="2"/>
      <c r="FM171" s="2"/>
      <c r="FN171" s="3"/>
      <c r="FQ171" s="1"/>
      <c r="FR171" s="1"/>
      <c r="FS171" s="2"/>
      <c r="FT171" s="2"/>
      <c r="FU171" s="3"/>
      <c r="FX171" s="1"/>
      <c r="FY171" s="1"/>
      <c r="FZ171" s="2"/>
      <c r="GA171" s="2"/>
      <c r="GB171" s="3"/>
      <c r="GE171" s="1"/>
      <c r="GF171" s="1"/>
      <c r="GG171" s="2"/>
      <c r="GH171" s="2"/>
      <c r="GI171" s="3"/>
      <c r="GL171" s="1"/>
      <c r="GM171" s="1"/>
      <c r="GN171" s="2"/>
      <c r="GO171" s="2"/>
      <c r="GP171" s="3"/>
      <c r="GS171" s="1"/>
      <c r="GT171" s="1"/>
      <c r="GU171" s="2"/>
      <c r="GV171" s="2"/>
      <c r="GW171" s="3"/>
      <c r="GZ171" s="1"/>
      <c r="HA171" s="1"/>
      <c r="HB171" s="2"/>
      <c r="HC171" s="2"/>
      <c r="HD171" s="3"/>
      <c r="HG171" s="1"/>
      <c r="HH171" s="1"/>
      <c r="HI171" s="2"/>
      <c r="HJ171" s="2"/>
      <c r="HK171" s="3"/>
      <c r="HP171" s="2"/>
      <c r="HQ171" s="2"/>
      <c r="HR171" s="3"/>
      <c r="HW171" s="2"/>
      <c r="HX171" s="2"/>
      <c r="HY171" s="3"/>
      <c r="ID171" s="2"/>
      <c r="IE171" s="2"/>
      <c r="IF171" s="3"/>
      <c r="IK171" s="2"/>
      <c r="IL171" s="2"/>
      <c r="IM171" s="3"/>
      <c r="IR171" s="2"/>
      <c r="IS171" s="2"/>
      <c r="IT171" s="3"/>
    </row>
    <row r="172" spans="2:254">
      <c r="B172" s="8"/>
      <c r="G172" s="3"/>
      <c r="H172" s="9"/>
      <c r="I172" s="9"/>
      <c r="EG172" s="8"/>
      <c r="EJ172" s="2"/>
      <c r="EK172" s="3"/>
      <c r="EL172" s="3"/>
      <c r="EM172" s="9"/>
      <c r="EN172" s="9"/>
      <c r="EO172" s="1"/>
      <c r="EP172" s="1"/>
      <c r="EQ172" s="2"/>
      <c r="ER172" s="2"/>
      <c r="ES172" s="3"/>
      <c r="EV172" s="1"/>
      <c r="EW172" s="1"/>
      <c r="EX172" s="2"/>
      <c r="EY172" s="2"/>
      <c r="EZ172" s="3"/>
      <c r="FC172" s="1"/>
      <c r="FD172" s="1"/>
      <c r="FE172" s="2"/>
      <c r="FF172" s="2"/>
      <c r="FG172" s="3"/>
      <c r="FJ172" s="1"/>
      <c r="FK172" s="1"/>
      <c r="FL172" s="2"/>
      <c r="FM172" s="2"/>
      <c r="FN172" s="3"/>
      <c r="FQ172" s="1"/>
      <c r="FR172" s="1"/>
      <c r="FS172" s="2"/>
      <c r="FT172" s="2"/>
      <c r="FU172" s="3"/>
      <c r="FX172" s="1"/>
      <c r="FY172" s="1"/>
      <c r="FZ172" s="2"/>
      <c r="GA172" s="2"/>
      <c r="GB172" s="3"/>
      <c r="GE172" s="1"/>
      <c r="GF172" s="1"/>
      <c r="GG172" s="2"/>
      <c r="GH172" s="2"/>
      <c r="GI172" s="3"/>
      <c r="GL172" s="1"/>
      <c r="GM172" s="1"/>
      <c r="GN172" s="2"/>
      <c r="GO172" s="2"/>
      <c r="GP172" s="3"/>
      <c r="GS172" s="1"/>
      <c r="GT172" s="1"/>
      <c r="GU172" s="2"/>
      <c r="GV172" s="2"/>
      <c r="GW172" s="3"/>
      <c r="GZ172" s="1"/>
      <c r="HA172" s="1"/>
      <c r="HB172" s="2"/>
      <c r="HC172" s="2"/>
      <c r="HD172" s="3"/>
      <c r="HG172" s="1"/>
      <c r="HH172" s="1"/>
      <c r="HI172" s="2"/>
      <c r="HJ172" s="2"/>
      <c r="HK172" s="3"/>
      <c r="HP172" s="2"/>
      <c r="HQ172" s="2"/>
      <c r="HR172" s="3"/>
      <c r="HW172" s="2"/>
      <c r="HX172" s="2"/>
      <c r="HY172" s="3"/>
      <c r="ID172" s="2"/>
      <c r="IE172" s="2"/>
      <c r="IF172" s="3"/>
      <c r="IK172" s="2"/>
      <c r="IL172" s="2"/>
      <c r="IM172" s="3"/>
      <c r="IR172" s="2"/>
      <c r="IS172" s="2"/>
      <c r="IT172" s="3"/>
    </row>
    <row r="173" spans="2:254">
      <c r="C173" s="10"/>
      <c r="D173" s="10"/>
      <c r="E173" s="10"/>
      <c r="EH173" s="10"/>
      <c r="EI173" s="10"/>
      <c r="EJ173" s="10"/>
      <c r="EK173" s="3"/>
      <c r="EO173" s="1"/>
      <c r="EP173" s="1"/>
      <c r="EQ173" s="2"/>
      <c r="ER173" s="2"/>
      <c r="ES173" s="3"/>
      <c r="EV173" s="1"/>
      <c r="EW173" s="1"/>
      <c r="EX173" s="2"/>
      <c r="EY173" s="2"/>
      <c r="EZ173" s="3"/>
      <c r="FC173" s="1"/>
      <c r="FD173" s="1"/>
      <c r="FE173" s="2"/>
      <c r="FF173" s="2"/>
      <c r="FG173" s="3"/>
      <c r="FJ173" s="1"/>
      <c r="FK173" s="1"/>
      <c r="FL173" s="2"/>
      <c r="FM173" s="2"/>
      <c r="FN173" s="3"/>
      <c r="FQ173" s="1"/>
      <c r="FR173" s="1"/>
      <c r="FS173" s="2"/>
      <c r="FT173" s="2"/>
      <c r="FU173" s="3"/>
      <c r="FX173" s="1"/>
      <c r="FY173" s="1"/>
      <c r="FZ173" s="2"/>
      <c r="GA173" s="2"/>
      <c r="GB173" s="3"/>
      <c r="GE173" s="1"/>
      <c r="GF173" s="1"/>
      <c r="GG173" s="2"/>
      <c r="GH173" s="2"/>
      <c r="GI173" s="3"/>
      <c r="GL173" s="1"/>
      <c r="GM173" s="1"/>
      <c r="GN173" s="2"/>
      <c r="GO173" s="2"/>
      <c r="GP173" s="3"/>
      <c r="GS173" s="1"/>
      <c r="GT173" s="1"/>
      <c r="GU173" s="2"/>
      <c r="GV173" s="2"/>
      <c r="GW173" s="3"/>
      <c r="GZ173" s="1"/>
      <c r="HA173" s="1"/>
      <c r="HB173" s="2"/>
      <c r="HC173" s="2"/>
      <c r="HD173" s="3"/>
      <c r="HG173" s="1"/>
      <c r="HH173" s="1"/>
      <c r="HI173" s="2"/>
      <c r="HJ173" s="2"/>
      <c r="HK173" s="3"/>
      <c r="HP173" s="2"/>
      <c r="HQ173" s="2"/>
      <c r="HR173" s="3"/>
      <c r="HW173" s="2"/>
      <c r="HX173" s="2"/>
      <c r="HY173" s="3"/>
      <c r="ID173" s="2"/>
      <c r="IE173" s="2"/>
      <c r="IF173" s="3"/>
      <c r="IK173" s="2"/>
      <c r="IL173" s="2"/>
      <c r="IM173" s="3"/>
      <c r="IR173" s="2"/>
      <c r="IS173" s="2"/>
      <c r="IT173" s="3"/>
    </row>
    <row r="174" spans="2:254">
      <c r="B174" s="8"/>
      <c r="EG174" s="8"/>
      <c r="EJ174" s="2"/>
      <c r="EK174" s="3"/>
      <c r="EO174" s="1"/>
      <c r="EP174" s="1"/>
      <c r="EQ174" s="2"/>
      <c r="ER174" s="2"/>
      <c r="ES174" s="3"/>
      <c r="EV174" s="1"/>
      <c r="EW174" s="1"/>
      <c r="EX174" s="2"/>
      <c r="EY174" s="2"/>
      <c r="EZ174" s="3"/>
      <c r="FC174" s="1"/>
      <c r="FD174" s="1"/>
      <c r="FE174" s="2"/>
      <c r="FF174" s="2"/>
      <c r="FG174" s="3"/>
      <c r="FJ174" s="1"/>
      <c r="FK174" s="1"/>
      <c r="FL174" s="2"/>
      <c r="FM174" s="2"/>
      <c r="FN174" s="3"/>
      <c r="FQ174" s="1"/>
      <c r="FR174" s="1"/>
      <c r="FS174" s="2"/>
      <c r="FT174" s="2"/>
      <c r="FU174" s="3"/>
      <c r="FX174" s="1"/>
      <c r="FY174" s="1"/>
      <c r="FZ174" s="2"/>
      <c r="GA174" s="2"/>
      <c r="GB174" s="3"/>
      <c r="GE174" s="1"/>
      <c r="GF174" s="1"/>
      <c r="GG174" s="2"/>
      <c r="GH174" s="2"/>
      <c r="GI174" s="3"/>
      <c r="GL174" s="1"/>
      <c r="GM174" s="1"/>
      <c r="GN174" s="2"/>
      <c r="GO174" s="2"/>
      <c r="GP174" s="3"/>
      <c r="GS174" s="1"/>
      <c r="GT174" s="1"/>
      <c r="GU174" s="2"/>
      <c r="GV174" s="2"/>
      <c r="GW174" s="3"/>
      <c r="GZ174" s="1"/>
      <c r="HA174" s="1"/>
      <c r="HB174" s="2"/>
      <c r="HC174" s="2"/>
      <c r="HD174" s="3"/>
      <c r="HG174" s="1"/>
      <c r="HH174" s="1"/>
      <c r="HI174" s="2"/>
      <c r="HJ174" s="2"/>
      <c r="HK174" s="3"/>
      <c r="HP174" s="2"/>
      <c r="HQ174" s="2"/>
      <c r="HR174" s="3"/>
      <c r="HW174" s="2"/>
      <c r="HX174" s="2"/>
      <c r="HY174" s="3"/>
      <c r="ID174" s="2"/>
      <c r="IE174" s="2"/>
      <c r="IF174" s="3"/>
      <c r="IK174" s="2"/>
      <c r="IL174" s="2"/>
      <c r="IM174" s="3"/>
      <c r="IR174" s="2"/>
      <c r="IS174" s="2"/>
      <c r="IT174" s="3"/>
    </row>
    <row r="175" spans="2:254">
      <c r="EJ175" s="2"/>
      <c r="EK175" s="3"/>
      <c r="EO175" s="1"/>
      <c r="EP175" s="1"/>
      <c r="EQ175" s="2"/>
      <c r="ER175" s="2"/>
      <c r="ES175" s="3"/>
      <c r="EV175" s="1"/>
      <c r="EW175" s="1"/>
      <c r="EX175" s="2"/>
      <c r="EY175" s="2"/>
      <c r="EZ175" s="3"/>
      <c r="FC175" s="1"/>
      <c r="FD175" s="1"/>
      <c r="FE175" s="2"/>
      <c r="FF175" s="2"/>
      <c r="FG175" s="3"/>
      <c r="FJ175" s="1"/>
      <c r="FK175" s="1"/>
      <c r="FL175" s="2"/>
      <c r="FM175" s="2"/>
      <c r="FN175" s="3"/>
      <c r="FQ175" s="1"/>
      <c r="FR175" s="1"/>
      <c r="FS175" s="2"/>
      <c r="FT175" s="2"/>
      <c r="FU175" s="3"/>
      <c r="FX175" s="1"/>
      <c r="FY175" s="1"/>
      <c r="FZ175" s="2"/>
      <c r="GA175" s="2"/>
      <c r="GB175" s="3"/>
      <c r="GE175" s="1"/>
      <c r="GF175" s="1"/>
      <c r="GG175" s="2"/>
      <c r="GH175" s="2"/>
      <c r="GI175" s="3"/>
      <c r="GL175" s="1"/>
      <c r="GM175" s="1"/>
      <c r="GN175" s="2"/>
      <c r="GO175" s="2"/>
      <c r="GP175" s="3"/>
      <c r="GS175" s="1"/>
      <c r="GT175" s="1"/>
      <c r="GU175" s="2"/>
      <c r="GV175" s="2"/>
      <c r="GW175" s="3"/>
      <c r="GZ175" s="1"/>
      <c r="HA175" s="1"/>
      <c r="HB175" s="2"/>
      <c r="HC175" s="2"/>
      <c r="HD175" s="3"/>
      <c r="HG175" s="1"/>
      <c r="HH175" s="1"/>
      <c r="HI175" s="2"/>
      <c r="HJ175" s="2"/>
      <c r="HK175" s="3"/>
      <c r="HP175" s="2"/>
      <c r="HQ175" s="2"/>
      <c r="HR175" s="3"/>
      <c r="HW175" s="2"/>
      <c r="HX175" s="2"/>
      <c r="HY175" s="3"/>
      <c r="ID175" s="2"/>
      <c r="IE175" s="2"/>
      <c r="IF175" s="3"/>
      <c r="IK175" s="2"/>
      <c r="IL175" s="2"/>
      <c r="IM175" s="3"/>
      <c r="IR175" s="2"/>
      <c r="IS175" s="2"/>
      <c r="IT175" s="3"/>
    </row>
    <row r="176" spans="2:254">
      <c r="B176" s="8"/>
      <c r="EG176" s="8"/>
      <c r="EJ176" s="2"/>
      <c r="EK176" s="3"/>
      <c r="EO176" s="1"/>
      <c r="EP176" s="1"/>
      <c r="EQ176" s="2"/>
      <c r="ER176" s="2"/>
      <c r="ES176" s="3"/>
      <c r="EV176" s="1"/>
      <c r="EW176" s="1"/>
      <c r="EX176" s="2"/>
      <c r="EY176" s="2"/>
      <c r="EZ176" s="3"/>
      <c r="FC176" s="1"/>
      <c r="FD176" s="1"/>
      <c r="FE176" s="2"/>
      <c r="FF176" s="2"/>
      <c r="FG176" s="3"/>
      <c r="FJ176" s="1"/>
      <c r="FK176" s="1"/>
      <c r="FL176" s="2"/>
      <c r="FM176" s="2"/>
      <c r="FN176" s="3"/>
      <c r="FQ176" s="1"/>
      <c r="FR176" s="1"/>
      <c r="FS176" s="2"/>
      <c r="FT176" s="2"/>
      <c r="FU176" s="3"/>
      <c r="FX176" s="1"/>
      <c r="FY176" s="1"/>
      <c r="FZ176" s="2"/>
      <c r="GA176" s="2"/>
      <c r="GB176" s="3"/>
      <c r="GE176" s="1"/>
      <c r="GF176" s="1"/>
      <c r="GG176" s="2"/>
      <c r="GH176" s="2"/>
      <c r="GI176" s="3"/>
      <c r="GL176" s="1"/>
      <c r="GM176" s="1"/>
      <c r="GN176" s="2"/>
      <c r="GO176" s="2"/>
      <c r="GP176" s="3"/>
      <c r="GS176" s="1"/>
      <c r="GT176" s="1"/>
      <c r="GU176" s="2"/>
      <c r="GV176" s="2"/>
      <c r="GW176" s="3"/>
      <c r="GZ176" s="1"/>
      <c r="HA176" s="1"/>
      <c r="HB176" s="2"/>
      <c r="HC176" s="2"/>
      <c r="HD176" s="3"/>
      <c r="HG176" s="1"/>
      <c r="HH176" s="1"/>
      <c r="HI176" s="2"/>
      <c r="HJ176" s="2"/>
      <c r="HK176" s="3"/>
      <c r="HP176" s="2"/>
      <c r="HQ176" s="2"/>
      <c r="HR176" s="3"/>
      <c r="HW176" s="2"/>
      <c r="HX176" s="2"/>
      <c r="HY176" s="3"/>
      <c r="ID176" s="2"/>
      <c r="IE176" s="2"/>
      <c r="IF176" s="3"/>
      <c r="IK176" s="2"/>
      <c r="IL176" s="2"/>
      <c r="IM176" s="3"/>
      <c r="IR176" s="2"/>
      <c r="IS176" s="2"/>
      <c r="IT176" s="3"/>
    </row>
    <row r="177" spans="2:254">
      <c r="EJ177" s="2"/>
      <c r="EK177" s="3"/>
      <c r="EO177" s="1"/>
      <c r="EP177" s="1"/>
      <c r="EQ177" s="2"/>
      <c r="ER177" s="2"/>
      <c r="ES177" s="3"/>
      <c r="EV177" s="1"/>
      <c r="EW177" s="1"/>
      <c r="EX177" s="2"/>
      <c r="EY177" s="2"/>
      <c r="EZ177" s="3"/>
      <c r="FC177" s="1"/>
      <c r="FD177" s="1"/>
      <c r="FE177" s="2"/>
      <c r="FF177" s="2"/>
      <c r="FG177" s="3"/>
      <c r="FJ177" s="1"/>
      <c r="FK177" s="1"/>
      <c r="FL177" s="2"/>
      <c r="FM177" s="2"/>
      <c r="FN177" s="3"/>
      <c r="FQ177" s="1"/>
      <c r="FR177" s="1"/>
      <c r="FS177" s="2"/>
      <c r="FT177" s="2"/>
      <c r="FU177" s="3"/>
      <c r="FX177" s="1"/>
      <c r="FY177" s="1"/>
      <c r="FZ177" s="2"/>
      <c r="GA177" s="2"/>
      <c r="GB177" s="3"/>
      <c r="GE177" s="1"/>
      <c r="GF177" s="1"/>
      <c r="GG177" s="2"/>
      <c r="GH177" s="2"/>
      <c r="GI177" s="3"/>
      <c r="GL177" s="1"/>
      <c r="GM177" s="1"/>
      <c r="GN177" s="2"/>
      <c r="GO177" s="2"/>
      <c r="GP177" s="3"/>
      <c r="GS177" s="1"/>
      <c r="GT177" s="1"/>
      <c r="GU177" s="2"/>
      <c r="GV177" s="2"/>
      <c r="GW177" s="3"/>
      <c r="GZ177" s="1"/>
      <c r="HA177" s="1"/>
      <c r="HB177" s="2"/>
      <c r="HC177" s="2"/>
      <c r="HD177" s="3"/>
      <c r="HG177" s="1"/>
      <c r="HH177" s="1"/>
      <c r="HI177" s="2"/>
      <c r="HJ177" s="2"/>
      <c r="HK177" s="3"/>
      <c r="HP177" s="2"/>
      <c r="HQ177" s="2"/>
      <c r="HR177" s="3"/>
      <c r="HW177" s="2"/>
      <c r="HX177" s="2"/>
      <c r="HY177" s="3"/>
      <c r="ID177" s="2"/>
      <c r="IE177" s="2"/>
      <c r="IF177" s="3"/>
      <c r="IK177" s="2"/>
      <c r="IL177" s="2"/>
      <c r="IM177" s="3"/>
      <c r="IR177" s="2"/>
      <c r="IS177" s="2"/>
      <c r="IT177" s="3"/>
    </row>
    <row r="178" spans="2:254">
      <c r="B178" s="8"/>
      <c r="EG178" s="8"/>
      <c r="EJ178" s="2"/>
      <c r="EK178" s="3"/>
      <c r="EO178" s="1"/>
      <c r="EP178" s="1"/>
      <c r="EQ178" s="2"/>
      <c r="ER178" s="2"/>
      <c r="ES178" s="3"/>
      <c r="EV178" s="1"/>
      <c r="EW178" s="1"/>
      <c r="EX178" s="2"/>
      <c r="EY178" s="2"/>
      <c r="EZ178" s="3"/>
      <c r="FC178" s="1"/>
      <c r="FD178" s="1"/>
      <c r="FE178" s="2"/>
      <c r="FF178" s="2"/>
      <c r="FG178" s="3"/>
      <c r="FJ178" s="1"/>
      <c r="FK178" s="1"/>
      <c r="FL178" s="2"/>
      <c r="FM178" s="2"/>
      <c r="FN178" s="3"/>
      <c r="FQ178" s="1"/>
      <c r="FR178" s="1"/>
      <c r="FS178" s="2"/>
      <c r="FT178" s="2"/>
      <c r="FU178" s="3"/>
      <c r="FX178" s="1"/>
      <c r="FY178" s="1"/>
      <c r="FZ178" s="2"/>
      <c r="GA178" s="2"/>
      <c r="GB178" s="3"/>
      <c r="GE178" s="1"/>
      <c r="GF178" s="1"/>
      <c r="GG178" s="2"/>
      <c r="GH178" s="2"/>
      <c r="GI178" s="3"/>
      <c r="GL178" s="1"/>
      <c r="GM178" s="1"/>
      <c r="GN178" s="2"/>
      <c r="GO178" s="2"/>
      <c r="GP178" s="3"/>
      <c r="GS178" s="1"/>
      <c r="GT178" s="1"/>
      <c r="GU178" s="2"/>
      <c r="GV178" s="2"/>
      <c r="GW178" s="3"/>
      <c r="GZ178" s="1"/>
      <c r="HA178" s="1"/>
      <c r="HB178" s="2"/>
      <c r="HC178" s="2"/>
      <c r="HD178" s="3"/>
      <c r="HG178" s="1"/>
      <c r="HH178" s="1"/>
      <c r="HI178" s="2"/>
      <c r="HJ178" s="2"/>
      <c r="HK178" s="3"/>
      <c r="HP178" s="2"/>
      <c r="HQ178" s="2"/>
      <c r="HR178" s="3"/>
      <c r="HW178" s="2"/>
      <c r="HX178" s="2"/>
      <c r="HY178" s="3"/>
      <c r="ID178" s="2"/>
      <c r="IE178" s="2"/>
      <c r="IF178" s="3"/>
      <c r="IK178" s="2"/>
      <c r="IL178" s="2"/>
      <c r="IM178" s="3"/>
      <c r="IR178" s="2"/>
      <c r="IS178" s="2"/>
      <c r="IT178" s="3"/>
    </row>
    <row r="179" spans="2:254">
      <c r="EJ179" s="2"/>
      <c r="EK179" s="3"/>
      <c r="EO179" s="1"/>
      <c r="EP179" s="1"/>
      <c r="EQ179" s="2"/>
      <c r="ER179" s="2"/>
      <c r="ES179" s="3"/>
      <c r="EV179" s="1"/>
      <c r="EW179" s="1"/>
      <c r="EX179" s="2"/>
      <c r="EY179" s="2"/>
      <c r="EZ179" s="3"/>
      <c r="FC179" s="1"/>
      <c r="FD179" s="1"/>
      <c r="FE179" s="2"/>
      <c r="FF179" s="2"/>
      <c r="FG179" s="3"/>
      <c r="FJ179" s="1"/>
      <c r="FK179" s="1"/>
      <c r="FL179" s="2"/>
      <c r="FM179" s="2"/>
      <c r="FN179" s="3"/>
      <c r="FQ179" s="1"/>
      <c r="FR179" s="1"/>
      <c r="FS179" s="2"/>
      <c r="FT179" s="2"/>
      <c r="FU179" s="3"/>
      <c r="FX179" s="1"/>
      <c r="FY179" s="1"/>
      <c r="FZ179" s="2"/>
      <c r="GA179" s="2"/>
      <c r="GB179" s="3"/>
      <c r="GE179" s="1"/>
      <c r="GF179" s="1"/>
      <c r="GG179" s="2"/>
      <c r="GH179" s="2"/>
      <c r="GI179" s="3"/>
      <c r="GL179" s="1"/>
      <c r="GM179" s="1"/>
      <c r="GN179" s="2"/>
      <c r="GO179" s="2"/>
      <c r="GP179" s="3"/>
      <c r="GS179" s="1"/>
      <c r="GT179" s="1"/>
      <c r="GU179" s="2"/>
      <c r="GV179" s="2"/>
      <c r="GW179" s="3"/>
      <c r="GZ179" s="1"/>
      <c r="HA179" s="1"/>
      <c r="HB179" s="2"/>
      <c r="HC179" s="2"/>
      <c r="HD179" s="3"/>
      <c r="HG179" s="1"/>
      <c r="HH179" s="1"/>
      <c r="HI179" s="2"/>
      <c r="HJ179" s="2"/>
      <c r="HK179" s="3"/>
      <c r="HP179" s="2"/>
      <c r="HQ179" s="2"/>
      <c r="HR179" s="3"/>
      <c r="HW179" s="2"/>
      <c r="HX179" s="2"/>
      <c r="HY179" s="3"/>
      <c r="ID179" s="2"/>
      <c r="IE179" s="2"/>
      <c r="IF179" s="3"/>
      <c r="IK179" s="2"/>
      <c r="IL179" s="2"/>
      <c r="IM179" s="3"/>
      <c r="IR179" s="2"/>
      <c r="IS179" s="2"/>
      <c r="IT179" s="3"/>
    </row>
    <row r="180" spans="2:254">
      <c r="B180" s="8"/>
      <c r="EG180" s="8"/>
      <c r="EJ180" s="2"/>
      <c r="EK180" s="3"/>
      <c r="EO180" s="1"/>
      <c r="EP180" s="1"/>
      <c r="EQ180" s="2"/>
      <c r="ER180" s="2"/>
      <c r="ES180" s="3"/>
      <c r="EV180" s="1"/>
      <c r="EW180" s="1"/>
      <c r="EX180" s="2"/>
      <c r="EY180" s="2"/>
      <c r="EZ180" s="3"/>
      <c r="FC180" s="1"/>
      <c r="FD180" s="1"/>
      <c r="FE180" s="2"/>
      <c r="FF180" s="2"/>
      <c r="FG180" s="3"/>
      <c r="FJ180" s="1"/>
      <c r="FK180" s="1"/>
      <c r="FL180" s="2"/>
      <c r="FM180" s="2"/>
      <c r="FN180" s="3"/>
      <c r="FQ180" s="1"/>
      <c r="FR180" s="1"/>
      <c r="FS180" s="2"/>
      <c r="FT180" s="2"/>
      <c r="FU180" s="3"/>
      <c r="FX180" s="1"/>
      <c r="FY180" s="1"/>
      <c r="FZ180" s="2"/>
      <c r="GA180" s="2"/>
      <c r="GB180" s="3"/>
      <c r="GE180" s="1"/>
      <c r="GF180" s="1"/>
      <c r="GG180" s="2"/>
      <c r="GH180" s="2"/>
      <c r="GI180" s="3"/>
      <c r="GL180" s="1"/>
      <c r="GM180" s="1"/>
      <c r="GN180" s="2"/>
      <c r="GO180" s="2"/>
      <c r="GP180" s="3"/>
      <c r="GS180" s="1"/>
      <c r="GT180" s="1"/>
      <c r="GU180" s="2"/>
      <c r="GV180" s="2"/>
      <c r="GW180" s="3"/>
      <c r="GZ180" s="1"/>
      <c r="HA180" s="1"/>
      <c r="HB180" s="2"/>
      <c r="HC180" s="2"/>
      <c r="HD180" s="3"/>
      <c r="HG180" s="1"/>
      <c r="HH180" s="1"/>
      <c r="HI180" s="2"/>
      <c r="HJ180" s="2"/>
      <c r="HK180" s="3"/>
      <c r="HP180" s="2"/>
      <c r="HQ180" s="2"/>
      <c r="HR180" s="3"/>
      <c r="HW180" s="2"/>
      <c r="HX180" s="2"/>
      <c r="HY180" s="3"/>
      <c r="ID180" s="2"/>
      <c r="IE180" s="2"/>
      <c r="IF180" s="3"/>
      <c r="IK180" s="2"/>
      <c r="IL180" s="2"/>
      <c r="IM180" s="3"/>
      <c r="IR180" s="2"/>
      <c r="IS180" s="2"/>
      <c r="IT180" s="3"/>
    </row>
    <row r="181" spans="2:254">
      <c r="EJ181" s="2"/>
      <c r="EK181" s="3"/>
      <c r="EO181" s="1"/>
      <c r="EP181" s="1"/>
      <c r="EQ181" s="2"/>
      <c r="ER181" s="2"/>
      <c r="ES181" s="3"/>
      <c r="EV181" s="1"/>
      <c r="EW181" s="1"/>
      <c r="EX181" s="2"/>
      <c r="EY181" s="2"/>
      <c r="EZ181" s="3"/>
      <c r="FC181" s="1"/>
      <c r="FD181" s="1"/>
      <c r="FE181" s="2"/>
      <c r="FF181" s="2"/>
      <c r="FG181" s="3"/>
      <c r="FJ181" s="1"/>
      <c r="FK181" s="1"/>
      <c r="FL181" s="2"/>
      <c r="FM181" s="2"/>
      <c r="FN181" s="3"/>
      <c r="FQ181" s="1"/>
      <c r="FR181" s="1"/>
      <c r="FS181" s="2"/>
      <c r="FT181" s="2"/>
      <c r="FU181" s="3"/>
      <c r="FX181" s="1"/>
      <c r="FY181" s="1"/>
      <c r="FZ181" s="2"/>
      <c r="GA181" s="2"/>
      <c r="GB181" s="3"/>
      <c r="GE181" s="1"/>
      <c r="GF181" s="1"/>
      <c r="GG181" s="2"/>
      <c r="GH181" s="2"/>
      <c r="GI181" s="3"/>
      <c r="GL181" s="1"/>
      <c r="GM181" s="1"/>
      <c r="GN181" s="2"/>
      <c r="GO181" s="2"/>
      <c r="GP181" s="3"/>
      <c r="GS181" s="1"/>
      <c r="GT181" s="1"/>
      <c r="GU181" s="2"/>
      <c r="GV181" s="2"/>
      <c r="GW181" s="3"/>
      <c r="GZ181" s="1"/>
      <c r="HA181" s="1"/>
      <c r="HB181" s="2"/>
      <c r="HC181" s="2"/>
      <c r="HD181" s="3"/>
      <c r="HG181" s="1"/>
      <c r="HH181" s="1"/>
      <c r="HI181" s="2"/>
      <c r="HJ181" s="2"/>
      <c r="HK181" s="3"/>
      <c r="HP181" s="2"/>
      <c r="HQ181" s="2"/>
      <c r="HR181" s="3"/>
      <c r="HW181" s="2"/>
      <c r="HX181" s="2"/>
      <c r="HY181" s="3"/>
      <c r="ID181" s="2"/>
      <c r="IE181" s="2"/>
      <c r="IF181" s="3"/>
      <c r="IK181" s="2"/>
      <c r="IL181" s="2"/>
      <c r="IM181" s="3"/>
      <c r="IR181" s="2"/>
      <c r="IS181" s="2"/>
      <c r="IT181" s="3"/>
    </row>
    <row r="182" spans="2:254">
      <c r="B182" s="8"/>
      <c r="EG182" s="8"/>
      <c r="EJ182" s="2"/>
      <c r="EK182" s="3"/>
      <c r="EO182" s="1"/>
      <c r="EP182" s="1"/>
      <c r="EQ182" s="2"/>
      <c r="ER182" s="2"/>
      <c r="ES182" s="3"/>
      <c r="EV182" s="1"/>
      <c r="EW182" s="1"/>
      <c r="EX182" s="2"/>
      <c r="EY182" s="2"/>
      <c r="EZ182" s="3"/>
      <c r="FC182" s="1"/>
      <c r="FD182" s="1"/>
      <c r="FE182" s="2"/>
      <c r="FF182" s="2"/>
      <c r="FG182" s="3"/>
      <c r="FJ182" s="1"/>
      <c r="FK182" s="1"/>
      <c r="FL182" s="2"/>
      <c r="FM182" s="2"/>
      <c r="FN182" s="3"/>
      <c r="FQ182" s="1"/>
      <c r="FR182" s="1"/>
      <c r="FS182" s="2"/>
      <c r="FT182" s="2"/>
      <c r="FU182" s="3"/>
      <c r="FX182" s="1"/>
      <c r="FY182" s="1"/>
      <c r="FZ182" s="2"/>
      <c r="GA182" s="2"/>
      <c r="GB182" s="3"/>
      <c r="GE182" s="1"/>
      <c r="GF182" s="1"/>
      <c r="GG182" s="2"/>
      <c r="GH182" s="2"/>
      <c r="GI182" s="3"/>
      <c r="GL182" s="1"/>
      <c r="GM182" s="1"/>
      <c r="GN182" s="2"/>
      <c r="GO182" s="2"/>
      <c r="GP182" s="3"/>
      <c r="GS182" s="1"/>
      <c r="GT182" s="1"/>
      <c r="GU182" s="2"/>
      <c r="GV182" s="2"/>
      <c r="GW182" s="3"/>
      <c r="GZ182" s="1"/>
      <c r="HA182" s="1"/>
      <c r="HB182" s="2"/>
      <c r="HC182" s="2"/>
      <c r="HD182" s="3"/>
      <c r="HG182" s="1"/>
      <c r="HH182" s="1"/>
      <c r="HI182" s="2"/>
      <c r="HJ182" s="2"/>
      <c r="HK182" s="3"/>
      <c r="HP182" s="2"/>
      <c r="HQ182" s="2"/>
      <c r="HR182" s="3"/>
      <c r="HW182" s="2"/>
      <c r="HX182" s="2"/>
      <c r="HY182" s="3"/>
      <c r="ID182" s="2"/>
      <c r="IE182" s="2"/>
      <c r="IF182" s="3"/>
      <c r="IK182" s="2"/>
      <c r="IL182" s="2"/>
      <c r="IM182" s="3"/>
      <c r="IR182" s="2"/>
      <c r="IS182" s="2"/>
      <c r="IT182" s="3"/>
    </row>
    <row r="183" spans="2:254">
      <c r="EJ183" s="2"/>
      <c r="EK183" s="3"/>
      <c r="EO183" s="1"/>
      <c r="EP183" s="1"/>
      <c r="EQ183" s="2"/>
      <c r="ER183" s="2"/>
      <c r="ES183" s="3"/>
      <c r="EV183" s="1"/>
      <c r="EW183" s="1"/>
      <c r="EX183" s="2"/>
      <c r="EY183" s="2"/>
      <c r="EZ183" s="3"/>
      <c r="FC183" s="1"/>
      <c r="FD183" s="1"/>
      <c r="FE183" s="2"/>
      <c r="FF183" s="2"/>
      <c r="FG183" s="3"/>
      <c r="FJ183" s="1"/>
      <c r="FK183" s="1"/>
      <c r="FL183" s="2"/>
      <c r="FM183" s="2"/>
      <c r="FN183" s="3"/>
      <c r="FQ183" s="1"/>
      <c r="FR183" s="1"/>
      <c r="FS183" s="2"/>
      <c r="FT183" s="2"/>
      <c r="FU183" s="3"/>
      <c r="FX183" s="1"/>
      <c r="FY183" s="1"/>
      <c r="FZ183" s="2"/>
      <c r="GA183" s="2"/>
      <c r="GB183" s="3"/>
      <c r="GE183" s="1"/>
      <c r="GF183" s="1"/>
      <c r="GG183" s="2"/>
      <c r="GH183" s="2"/>
      <c r="GI183" s="3"/>
      <c r="GL183" s="1"/>
      <c r="GM183" s="1"/>
      <c r="GN183" s="2"/>
      <c r="GO183" s="2"/>
      <c r="GP183" s="3"/>
      <c r="GS183" s="1"/>
      <c r="GT183" s="1"/>
      <c r="GU183" s="2"/>
      <c r="GV183" s="2"/>
      <c r="GW183" s="3"/>
      <c r="GZ183" s="1"/>
      <c r="HA183" s="1"/>
      <c r="HB183" s="2"/>
      <c r="HC183" s="2"/>
      <c r="HD183" s="3"/>
      <c r="HG183" s="1"/>
      <c r="HH183" s="1"/>
      <c r="HI183" s="2"/>
      <c r="HJ183" s="2"/>
      <c r="HK183" s="3"/>
      <c r="HP183" s="2"/>
      <c r="HQ183" s="2"/>
      <c r="HR183" s="3"/>
      <c r="HW183" s="2"/>
      <c r="HX183" s="2"/>
      <c r="HY183" s="3"/>
      <c r="ID183" s="2"/>
      <c r="IE183" s="2"/>
      <c r="IF183" s="3"/>
      <c r="IK183" s="2"/>
      <c r="IL183" s="2"/>
      <c r="IM183" s="3"/>
      <c r="IR183" s="2"/>
      <c r="IS183" s="2"/>
      <c r="IT183" s="3"/>
    </row>
    <row r="184" spans="2:254">
      <c r="B184" s="8"/>
      <c r="EG184" s="8"/>
      <c r="EJ184" s="2"/>
      <c r="EK184" s="3"/>
      <c r="EO184" s="1"/>
      <c r="EP184" s="1"/>
      <c r="EQ184" s="2"/>
      <c r="ER184" s="2"/>
      <c r="ES184" s="3"/>
      <c r="EV184" s="1"/>
      <c r="EW184" s="1"/>
      <c r="EX184" s="2"/>
      <c r="EY184" s="2"/>
      <c r="EZ184" s="3"/>
      <c r="FC184" s="1"/>
      <c r="FD184" s="1"/>
      <c r="FE184" s="2"/>
      <c r="FF184" s="2"/>
      <c r="FG184" s="3"/>
      <c r="FJ184" s="1"/>
      <c r="FK184" s="1"/>
      <c r="FL184" s="2"/>
      <c r="FM184" s="2"/>
      <c r="FN184" s="3"/>
      <c r="FQ184" s="1"/>
      <c r="FR184" s="1"/>
      <c r="FS184" s="2"/>
      <c r="FT184" s="2"/>
      <c r="FU184" s="3"/>
      <c r="FX184" s="1"/>
      <c r="FY184" s="1"/>
      <c r="FZ184" s="2"/>
      <c r="GA184" s="2"/>
      <c r="GB184" s="3"/>
      <c r="GE184" s="1"/>
      <c r="GF184" s="1"/>
      <c r="GG184" s="2"/>
      <c r="GH184" s="2"/>
      <c r="GI184" s="3"/>
      <c r="GL184" s="1"/>
      <c r="GM184" s="1"/>
      <c r="GN184" s="2"/>
      <c r="GO184" s="2"/>
      <c r="GP184" s="3"/>
      <c r="GS184" s="1"/>
      <c r="GT184" s="1"/>
      <c r="GU184" s="2"/>
      <c r="GV184" s="2"/>
      <c r="GW184" s="3"/>
      <c r="GZ184" s="1"/>
      <c r="HA184" s="1"/>
      <c r="HB184" s="2"/>
      <c r="HC184" s="2"/>
      <c r="HD184" s="3"/>
      <c r="HG184" s="1"/>
      <c r="HH184" s="1"/>
      <c r="HI184" s="2"/>
      <c r="HJ184" s="2"/>
      <c r="HK184" s="3"/>
      <c r="HP184" s="2"/>
      <c r="HQ184" s="2"/>
      <c r="HR184" s="3"/>
      <c r="HW184" s="2"/>
      <c r="HX184" s="2"/>
      <c r="HY184" s="3"/>
      <c r="ID184" s="2"/>
      <c r="IE184" s="2"/>
      <c r="IF184" s="3"/>
      <c r="IK184" s="2"/>
      <c r="IL184" s="2"/>
      <c r="IM184" s="3"/>
      <c r="IR184" s="2"/>
      <c r="IS184" s="2"/>
      <c r="IT184" s="3"/>
    </row>
    <row r="185" spans="2:254">
      <c r="EJ185" s="2"/>
      <c r="EK185" s="3"/>
      <c r="EO185" s="1"/>
      <c r="EP185" s="1"/>
      <c r="EQ185" s="2"/>
      <c r="ER185" s="2"/>
      <c r="ES185" s="3"/>
      <c r="EV185" s="1"/>
      <c r="EW185" s="1"/>
      <c r="EX185" s="2"/>
      <c r="EY185" s="2"/>
      <c r="EZ185" s="3"/>
      <c r="FC185" s="1"/>
      <c r="FD185" s="1"/>
      <c r="FE185" s="2"/>
      <c r="FF185" s="2"/>
      <c r="FG185" s="3"/>
      <c r="FJ185" s="1"/>
      <c r="FK185" s="1"/>
      <c r="FL185" s="2"/>
      <c r="FM185" s="2"/>
      <c r="FN185" s="3"/>
      <c r="FQ185" s="1"/>
      <c r="FR185" s="1"/>
      <c r="FS185" s="2"/>
      <c r="FT185" s="2"/>
      <c r="FU185" s="3"/>
      <c r="FX185" s="1"/>
      <c r="FY185" s="1"/>
      <c r="FZ185" s="2"/>
      <c r="GA185" s="2"/>
      <c r="GB185" s="3"/>
      <c r="GE185" s="1"/>
      <c r="GF185" s="1"/>
      <c r="GG185" s="2"/>
      <c r="GH185" s="2"/>
      <c r="GI185" s="3"/>
      <c r="GL185" s="1"/>
      <c r="GM185" s="1"/>
      <c r="GN185" s="2"/>
      <c r="GO185" s="2"/>
      <c r="GP185" s="3"/>
      <c r="GS185" s="1"/>
      <c r="GT185" s="1"/>
      <c r="GU185" s="2"/>
      <c r="GV185" s="2"/>
      <c r="GW185" s="3"/>
      <c r="GZ185" s="1"/>
      <c r="HA185" s="1"/>
      <c r="HB185" s="2"/>
      <c r="HC185" s="2"/>
      <c r="HD185" s="3"/>
      <c r="HG185" s="1"/>
      <c r="HH185" s="1"/>
      <c r="HI185" s="2"/>
      <c r="HJ185" s="2"/>
      <c r="HK185" s="3"/>
      <c r="HP185" s="2"/>
      <c r="HQ185" s="2"/>
      <c r="HR185" s="3"/>
      <c r="HW185" s="2"/>
      <c r="HX185" s="2"/>
      <c r="HY185" s="3"/>
      <c r="ID185" s="2"/>
      <c r="IE185" s="2"/>
      <c r="IF185" s="3"/>
      <c r="IK185" s="2"/>
      <c r="IL185" s="2"/>
      <c r="IM185" s="3"/>
      <c r="IR185" s="2"/>
      <c r="IS185" s="2"/>
      <c r="IT185" s="3"/>
    </row>
    <row r="186" spans="2:254">
      <c r="B186" s="8"/>
      <c r="EG186" s="8"/>
      <c r="EJ186" s="2"/>
      <c r="EK186" s="3"/>
      <c r="EO186" s="1"/>
      <c r="EP186" s="1"/>
      <c r="EQ186" s="2"/>
      <c r="ER186" s="2"/>
      <c r="ES186" s="3"/>
      <c r="EV186" s="1"/>
      <c r="EW186" s="1"/>
      <c r="EX186" s="2"/>
      <c r="EY186" s="2"/>
      <c r="EZ186" s="3"/>
      <c r="FC186" s="1"/>
      <c r="FD186" s="1"/>
      <c r="FE186" s="2"/>
      <c r="FF186" s="2"/>
      <c r="FG186" s="3"/>
      <c r="FJ186" s="1"/>
      <c r="FK186" s="1"/>
      <c r="FL186" s="2"/>
      <c r="FM186" s="2"/>
      <c r="FN186" s="3"/>
      <c r="FQ186" s="1"/>
      <c r="FR186" s="1"/>
      <c r="FS186" s="2"/>
      <c r="FT186" s="2"/>
      <c r="FU186" s="3"/>
      <c r="FX186" s="1"/>
      <c r="FY186" s="1"/>
      <c r="FZ186" s="2"/>
      <c r="GA186" s="2"/>
      <c r="GB186" s="3"/>
      <c r="GE186" s="1"/>
      <c r="GF186" s="1"/>
      <c r="GG186" s="2"/>
      <c r="GH186" s="2"/>
      <c r="GI186" s="3"/>
      <c r="GL186" s="1"/>
      <c r="GM186" s="1"/>
      <c r="GN186" s="2"/>
      <c r="GO186" s="2"/>
      <c r="GP186" s="3"/>
      <c r="GS186" s="1"/>
      <c r="GT186" s="1"/>
      <c r="GU186" s="2"/>
      <c r="GV186" s="2"/>
      <c r="GW186" s="3"/>
      <c r="GZ186" s="1"/>
      <c r="HA186" s="1"/>
      <c r="HB186" s="2"/>
      <c r="HC186" s="2"/>
      <c r="HD186" s="3"/>
      <c r="HG186" s="1"/>
      <c r="HH186" s="1"/>
      <c r="HI186" s="2"/>
      <c r="HJ186" s="2"/>
      <c r="HK186" s="3"/>
      <c r="HP186" s="2"/>
      <c r="HQ186" s="2"/>
      <c r="HR186" s="3"/>
      <c r="HW186" s="2"/>
      <c r="HX186" s="2"/>
      <c r="HY186" s="3"/>
      <c r="ID186" s="2"/>
      <c r="IE186" s="2"/>
      <c r="IF186" s="3"/>
      <c r="IK186" s="2"/>
      <c r="IL186" s="2"/>
      <c r="IM186" s="3"/>
      <c r="IR186" s="2"/>
      <c r="IS186" s="2"/>
      <c r="IT186" s="3"/>
    </row>
    <row r="187" spans="2:254">
      <c r="EJ187" s="2"/>
      <c r="EK187" s="3"/>
      <c r="EO187" s="1"/>
      <c r="EP187" s="1"/>
      <c r="EQ187" s="2"/>
      <c r="ER187" s="2"/>
      <c r="ES187" s="3"/>
      <c r="EV187" s="1"/>
      <c r="EW187" s="1"/>
      <c r="EX187" s="2"/>
      <c r="EY187" s="2"/>
      <c r="EZ187" s="3"/>
      <c r="FC187" s="1"/>
      <c r="FD187" s="1"/>
      <c r="FE187" s="2"/>
      <c r="FF187" s="2"/>
      <c r="FG187" s="3"/>
      <c r="FJ187" s="1"/>
      <c r="FK187" s="1"/>
      <c r="FL187" s="2"/>
      <c r="FM187" s="2"/>
      <c r="FN187" s="3"/>
      <c r="FQ187" s="1"/>
      <c r="FR187" s="1"/>
      <c r="FS187" s="2"/>
      <c r="FT187" s="2"/>
      <c r="FU187" s="3"/>
      <c r="FX187" s="1"/>
      <c r="FY187" s="1"/>
      <c r="FZ187" s="2"/>
      <c r="GA187" s="2"/>
      <c r="GB187" s="3"/>
      <c r="GE187" s="1"/>
      <c r="GF187" s="1"/>
      <c r="GG187" s="2"/>
      <c r="GH187" s="2"/>
      <c r="GI187" s="3"/>
      <c r="GL187" s="1"/>
      <c r="GM187" s="1"/>
      <c r="GN187" s="2"/>
      <c r="GO187" s="2"/>
      <c r="GP187" s="3"/>
      <c r="GS187" s="1"/>
      <c r="GT187" s="1"/>
      <c r="GU187" s="2"/>
      <c r="GV187" s="2"/>
      <c r="GW187" s="3"/>
      <c r="GZ187" s="1"/>
      <c r="HA187" s="1"/>
      <c r="HB187" s="2"/>
      <c r="HC187" s="2"/>
      <c r="HD187" s="3"/>
      <c r="HG187" s="1"/>
      <c r="HH187" s="1"/>
      <c r="HI187" s="2"/>
      <c r="HJ187" s="2"/>
      <c r="HK187" s="3"/>
      <c r="HP187" s="2"/>
      <c r="HQ187" s="2"/>
      <c r="HR187" s="3"/>
      <c r="HW187" s="2"/>
      <c r="HX187" s="2"/>
      <c r="HY187" s="3"/>
      <c r="ID187" s="2"/>
      <c r="IE187" s="2"/>
      <c r="IF187" s="3"/>
      <c r="IK187" s="2"/>
      <c r="IL187" s="2"/>
      <c r="IM187" s="3"/>
      <c r="IR187" s="2"/>
      <c r="IS187" s="2"/>
      <c r="IT187" s="3"/>
    </row>
    <row r="188" spans="2:254">
      <c r="B188" s="8"/>
      <c r="EG188" s="8"/>
      <c r="EJ188" s="2"/>
      <c r="EK188" s="3"/>
      <c r="EO188" s="1"/>
      <c r="EP188" s="1"/>
      <c r="EQ188" s="2"/>
      <c r="ER188" s="2"/>
      <c r="ES188" s="3"/>
      <c r="EV188" s="1"/>
      <c r="EW188" s="1"/>
      <c r="EX188" s="2"/>
      <c r="EY188" s="2"/>
      <c r="EZ188" s="3"/>
      <c r="FC188" s="1"/>
      <c r="FD188" s="1"/>
      <c r="FE188" s="2"/>
      <c r="FF188" s="2"/>
      <c r="FG188" s="3"/>
      <c r="FJ188" s="1"/>
      <c r="FK188" s="1"/>
      <c r="FL188" s="2"/>
      <c r="FM188" s="2"/>
      <c r="FN188" s="3"/>
      <c r="FQ188" s="1"/>
      <c r="FR188" s="1"/>
      <c r="FS188" s="2"/>
      <c r="FT188" s="2"/>
      <c r="FU188" s="3"/>
      <c r="FX188" s="1"/>
      <c r="FY188" s="1"/>
      <c r="FZ188" s="2"/>
      <c r="GA188" s="2"/>
      <c r="GB188" s="3"/>
      <c r="GE188" s="1"/>
      <c r="GF188" s="1"/>
      <c r="GG188" s="2"/>
      <c r="GH188" s="2"/>
      <c r="GI188" s="3"/>
      <c r="GL188" s="1"/>
      <c r="GM188" s="1"/>
      <c r="GN188" s="2"/>
      <c r="GO188" s="2"/>
      <c r="GP188" s="3"/>
      <c r="GS188" s="1"/>
      <c r="GT188" s="1"/>
      <c r="GU188" s="2"/>
      <c r="GV188" s="2"/>
      <c r="GW188" s="3"/>
      <c r="GZ188" s="1"/>
      <c r="HA188" s="1"/>
      <c r="HB188" s="2"/>
      <c r="HC188" s="2"/>
      <c r="HD188" s="3"/>
      <c r="HG188" s="1"/>
      <c r="HH188" s="1"/>
      <c r="HI188" s="2"/>
      <c r="HJ188" s="2"/>
      <c r="HK188" s="3"/>
      <c r="HP188" s="2"/>
      <c r="HQ188" s="2"/>
      <c r="HR188" s="3"/>
      <c r="HW188" s="2"/>
      <c r="HX188" s="2"/>
      <c r="HY188" s="3"/>
      <c r="ID188" s="2"/>
      <c r="IE188" s="2"/>
      <c r="IF188" s="3"/>
      <c r="IK188" s="2"/>
      <c r="IL188" s="2"/>
      <c r="IM188" s="3"/>
      <c r="IR188" s="2"/>
      <c r="IS188" s="2"/>
      <c r="IT188" s="3"/>
    </row>
    <row r="189" spans="2:254">
      <c r="EJ189" s="2"/>
      <c r="EK189" s="3"/>
      <c r="EO189" s="1"/>
      <c r="EP189" s="1"/>
      <c r="EQ189" s="2"/>
      <c r="ER189" s="2"/>
      <c r="ES189" s="3"/>
      <c r="EV189" s="1"/>
      <c r="EW189" s="1"/>
      <c r="EX189" s="2"/>
      <c r="EY189" s="2"/>
      <c r="EZ189" s="3"/>
      <c r="FC189" s="1"/>
      <c r="FD189" s="1"/>
      <c r="FE189" s="2"/>
      <c r="FF189" s="2"/>
      <c r="FG189" s="3"/>
      <c r="FJ189" s="1"/>
      <c r="FK189" s="1"/>
      <c r="FL189" s="2"/>
      <c r="FM189" s="2"/>
      <c r="FN189" s="3"/>
      <c r="FQ189" s="1"/>
      <c r="FR189" s="1"/>
      <c r="FS189" s="2"/>
      <c r="FT189" s="2"/>
      <c r="FU189" s="3"/>
      <c r="FX189" s="1"/>
      <c r="FY189" s="1"/>
      <c r="FZ189" s="2"/>
      <c r="GA189" s="2"/>
      <c r="GB189" s="3"/>
      <c r="GE189" s="1"/>
      <c r="GF189" s="1"/>
      <c r="GG189" s="2"/>
      <c r="GH189" s="2"/>
      <c r="GI189" s="3"/>
      <c r="GL189" s="1"/>
      <c r="GM189" s="1"/>
      <c r="GN189" s="2"/>
      <c r="GO189" s="2"/>
      <c r="GP189" s="3"/>
      <c r="GS189" s="1"/>
      <c r="GT189" s="1"/>
      <c r="GU189" s="2"/>
      <c r="GV189" s="2"/>
      <c r="GW189" s="3"/>
      <c r="GZ189" s="1"/>
      <c r="HA189" s="1"/>
      <c r="HB189" s="2"/>
      <c r="HC189" s="2"/>
      <c r="HD189" s="3"/>
      <c r="HG189" s="1"/>
      <c r="HH189" s="1"/>
      <c r="HI189" s="2"/>
      <c r="HJ189" s="2"/>
      <c r="HK189" s="3"/>
      <c r="HP189" s="2"/>
      <c r="HQ189" s="2"/>
      <c r="HR189" s="3"/>
      <c r="HW189" s="2"/>
      <c r="HX189" s="2"/>
      <c r="HY189" s="3"/>
      <c r="ID189" s="2"/>
      <c r="IE189" s="2"/>
      <c r="IF189" s="3"/>
      <c r="IK189" s="2"/>
      <c r="IL189" s="2"/>
      <c r="IM189" s="3"/>
      <c r="IR189" s="2"/>
      <c r="IS189" s="2"/>
      <c r="IT189" s="3"/>
    </row>
    <row r="190" spans="2:254">
      <c r="EJ190" s="2"/>
      <c r="EK190" s="3"/>
      <c r="EO190" s="1"/>
      <c r="EP190" s="1"/>
      <c r="EQ190" s="2"/>
      <c r="ER190" s="2"/>
      <c r="ES190" s="3"/>
      <c r="EV190" s="1"/>
      <c r="EW190" s="1"/>
      <c r="EX190" s="2"/>
      <c r="EY190" s="2"/>
      <c r="EZ190" s="3"/>
      <c r="FC190" s="1"/>
      <c r="FD190" s="1"/>
      <c r="FE190" s="2"/>
      <c r="FF190" s="2"/>
      <c r="FG190" s="3"/>
      <c r="FJ190" s="1"/>
      <c r="FK190" s="1"/>
      <c r="FL190" s="2"/>
      <c r="FM190" s="2"/>
      <c r="FN190" s="3"/>
      <c r="FQ190" s="1"/>
      <c r="FR190" s="1"/>
      <c r="FS190" s="2"/>
      <c r="FT190" s="2"/>
      <c r="FU190" s="3"/>
      <c r="FX190" s="1"/>
      <c r="FY190" s="1"/>
      <c r="FZ190" s="2"/>
      <c r="GA190" s="2"/>
      <c r="GB190" s="3"/>
      <c r="GE190" s="1"/>
      <c r="GF190" s="1"/>
      <c r="GG190" s="2"/>
      <c r="GH190" s="2"/>
      <c r="GI190" s="3"/>
      <c r="GL190" s="1"/>
      <c r="GM190" s="1"/>
      <c r="GN190" s="2"/>
      <c r="GO190" s="2"/>
      <c r="GP190" s="3"/>
      <c r="GS190" s="1"/>
      <c r="GT190" s="1"/>
      <c r="GU190" s="2"/>
      <c r="GV190" s="2"/>
      <c r="GW190" s="3"/>
      <c r="GZ190" s="1"/>
      <c r="HA190" s="1"/>
      <c r="HB190" s="2"/>
      <c r="HC190" s="2"/>
      <c r="HD190" s="3"/>
      <c r="HG190" s="1"/>
      <c r="HH190" s="1"/>
      <c r="HI190" s="2"/>
      <c r="HJ190" s="2"/>
      <c r="HK190" s="3"/>
      <c r="HP190" s="2"/>
      <c r="HQ190" s="2"/>
      <c r="HR190" s="3"/>
      <c r="HW190" s="2"/>
      <c r="HX190" s="2"/>
      <c r="HY190" s="3"/>
      <c r="ID190" s="2"/>
      <c r="IE190" s="2"/>
      <c r="IF190" s="3"/>
      <c r="IK190" s="2"/>
      <c r="IL190" s="2"/>
      <c r="IM190" s="3"/>
      <c r="IR190" s="2"/>
      <c r="IS190" s="2"/>
      <c r="IT190" s="3"/>
    </row>
    <row r="191" spans="2:254">
      <c r="EJ191" s="2"/>
      <c r="EK191" s="3"/>
      <c r="EO191" s="1"/>
      <c r="EP191" s="1"/>
      <c r="EQ191" s="2"/>
      <c r="ER191" s="2"/>
      <c r="ES191" s="3"/>
      <c r="EV191" s="1"/>
      <c r="EW191" s="1"/>
      <c r="EX191" s="2"/>
      <c r="EY191" s="2"/>
      <c r="EZ191" s="3"/>
      <c r="FC191" s="1"/>
      <c r="FD191" s="1"/>
      <c r="FE191" s="2"/>
      <c r="FF191" s="2"/>
      <c r="FG191" s="3"/>
      <c r="FJ191" s="1"/>
      <c r="FK191" s="1"/>
      <c r="FL191" s="2"/>
      <c r="FM191" s="2"/>
      <c r="FN191" s="3"/>
      <c r="FQ191" s="1"/>
      <c r="FR191" s="1"/>
      <c r="FS191" s="2"/>
      <c r="FT191" s="2"/>
      <c r="FU191" s="3"/>
      <c r="FX191" s="1"/>
      <c r="FY191" s="1"/>
      <c r="FZ191" s="2"/>
      <c r="GA191" s="2"/>
      <c r="GB191" s="3"/>
      <c r="GE191" s="1"/>
      <c r="GF191" s="1"/>
      <c r="GG191" s="2"/>
      <c r="GH191" s="2"/>
      <c r="GI191" s="3"/>
      <c r="GL191" s="1"/>
      <c r="GM191" s="1"/>
      <c r="GN191" s="2"/>
      <c r="GO191" s="2"/>
      <c r="GP191" s="3"/>
      <c r="GS191" s="1"/>
      <c r="GT191" s="1"/>
      <c r="GU191" s="2"/>
      <c r="GV191" s="2"/>
      <c r="GW191" s="3"/>
      <c r="GZ191" s="1"/>
      <c r="HA191" s="1"/>
      <c r="HB191" s="2"/>
      <c r="HC191" s="2"/>
      <c r="HD191" s="3"/>
      <c r="HG191" s="1"/>
      <c r="HH191" s="1"/>
      <c r="HI191" s="2"/>
      <c r="HJ191" s="2"/>
      <c r="HK191" s="3"/>
      <c r="HP191" s="2"/>
      <c r="HQ191" s="2"/>
      <c r="HR191" s="3"/>
      <c r="HW191" s="2"/>
      <c r="HX191" s="2"/>
      <c r="HY191" s="3"/>
      <c r="ID191" s="2"/>
      <c r="IE191" s="2"/>
      <c r="IF191" s="3"/>
      <c r="IK191" s="2"/>
      <c r="IL191" s="2"/>
      <c r="IM191" s="3"/>
      <c r="IR191" s="2"/>
      <c r="IS191" s="2"/>
      <c r="IT191" s="3"/>
    </row>
    <row r="192" spans="2:254">
      <c r="C192" s="11"/>
      <c r="D192" s="11"/>
      <c r="E192" s="11"/>
      <c r="F192" s="11"/>
      <c r="G192" s="11"/>
      <c r="H192" s="12"/>
      <c r="I192" s="12"/>
      <c r="EH192" s="11"/>
      <c r="EI192" s="11"/>
      <c r="EJ192" s="11"/>
      <c r="EK192" s="11"/>
      <c r="EL192" s="11"/>
      <c r="EM192" s="12"/>
      <c r="EN192" s="12"/>
      <c r="EO192" s="1"/>
      <c r="EP192" s="1"/>
      <c r="EQ192" s="2"/>
      <c r="ER192" s="2"/>
      <c r="ES192" s="3"/>
      <c r="EV192" s="1"/>
      <c r="EW192" s="1"/>
      <c r="EX192" s="2"/>
      <c r="EY192" s="2"/>
      <c r="EZ192" s="3"/>
      <c r="FC192" s="1"/>
      <c r="FD192" s="1"/>
      <c r="FE192" s="2"/>
      <c r="FF192" s="2"/>
      <c r="FG192" s="3"/>
      <c r="FJ192" s="1"/>
      <c r="FK192" s="1"/>
      <c r="FL192" s="2"/>
      <c r="FM192" s="2"/>
      <c r="FN192" s="3"/>
      <c r="FQ192" s="1"/>
      <c r="FR192" s="1"/>
      <c r="FS192" s="2"/>
      <c r="FT192" s="2"/>
      <c r="FU192" s="3"/>
      <c r="FX192" s="1"/>
      <c r="FY192" s="1"/>
      <c r="FZ192" s="2"/>
      <c r="GA192" s="2"/>
      <c r="GB192" s="3"/>
      <c r="GE192" s="1"/>
      <c r="GF192" s="1"/>
      <c r="GG192" s="2"/>
      <c r="GH192" s="2"/>
      <c r="GI192" s="3"/>
      <c r="GL192" s="1"/>
      <c r="GM192" s="1"/>
      <c r="GN192" s="2"/>
      <c r="GO192" s="2"/>
      <c r="GP192" s="3"/>
      <c r="GS192" s="1"/>
      <c r="GT192" s="1"/>
      <c r="GU192" s="2"/>
      <c r="GV192" s="2"/>
      <c r="GW192" s="3"/>
      <c r="GZ192" s="1"/>
      <c r="HA192" s="1"/>
      <c r="HB192" s="2"/>
      <c r="HC192" s="2"/>
      <c r="HD192" s="3"/>
      <c r="HG192" s="1"/>
      <c r="HH192" s="1"/>
      <c r="HI192" s="2"/>
      <c r="HJ192" s="2"/>
      <c r="HK192" s="3"/>
      <c r="HP192" s="2"/>
      <c r="HQ192" s="2"/>
      <c r="HR192" s="3"/>
      <c r="HW192" s="2"/>
      <c r="HX192" s="2"/>
      <c r="HY192" s="3"/>
      <c r="ID192" s="2"/>
      <c r="IE192" s="2"/>
      <c r="IF192" s="3"/>
      <c r="IK192" s="2"/>
      <c r="IL192" s="2"/>
      <c r="IM192" s="3"/>
      <c r="IR192" s="2"/>
      <c r="IS192" s="2"/>
      <c r="IT192" s="3"/>
    </row>
    <row r="193" spans="2:254">
      <c r="B193" s="8"/>
      <c r="G193" s="3"/>
      <c r="H193" s="9"/>
      <c r="I193" s="9"/>
      <c r="EG193" s="8"/>
      <c r="EJ193" s="2"/>
      <c r="EK193" s="3"/>
      <c r="EL193" s="3"/>
      <c r="EM193" s="9"/>
      <c r="EN193" s="9"/>
      <c r="EO193" s="1"/>
      <c r="EP193" s="1"/>
      <c r="EQ193" s="2"/>
      <c r="ER193" s="2"/>
      <c r="ES193" s="3"/>
      <c r="EV193" s="1"/>
      <c r="EW193" s="1"/>
      <c r="EX193" s="2"/>
      <c r="EY193" s="2"/>
      <c r="EZ193" s="3"/>
      <c r="FC193" s="1"/>
      <c r="FD193" s="1"/>
      <c r="FE193" s="2"/>
      <c r="FF193" s="2"/>
      <c r="FG193" s="3"/>
      <c r="FJ193" s="1"/>
      <c r="FK193" s="1"/>
      <c r="FL193" s="2"/>
      <c r="FM193" s="2"/>
      <c r="FN193" s="3"/>
      <c r="FQ193" s="1"/>
      <c r="FR193" s="1"/>
      <c r="FS193" s="2"/>
      <c r="FT193" s="2"/>
      <c r="FU193" s="3"/>
      <c r="FX193" s="1"/>
      <c r="FY193" s="1"/>
      <c r="FZ193" s="2"/>
      <c r="GA193" s="2"/>
      <c r="GB193" s="3"/>
      <c r="GE193" s="1"/>
      <c r="GF193" s="1"/>
      <c r="GG193" s="2"/>
      <c r="GH193" s="2"/>
      <c r="GI193" s="3"/>
      <c r="GL193" s="1"/>
      <c r="GM193" s="1"/>
      <c r="GN193" s="2"/>
      <c r="GO193" s="2"/>
      <c r="GP193" s="3"/>
      <c r="GS193" s="1"/>
      <c r="GT193" s="1"/>
      <c r="GU193" s="2"/>
      <c r="GV193" s="2"/>
      <c r="GW193" s="3"/>
      <c r="GZ193" s="1"/>
      <c r="HA193" s="1"/>
      <c r="HB193" s="2"/>
      <c r="HC193" s="2"/>
      <c r="HD193" s="3"/>
      <c r="HG193" s="1"/>
      <c r="HH193" s="1"/>
      <c r="HI193" s="2"/>
      <c r="HJ193" s="2"/>
      <c r="HK193" s="3"/>
      <c r="HP193" s="2"/>
      <c r="HQ193" s="2"/>
      <c r="HR193" s="3"/>
      <c r="HW193" s="2"/>
      <c r="HX193" s="2"/>
      <c r="HY193" s="3"/>
      <c r="ID193" s="2"/>
      <c r="IE193" s="2"/>
      <c r="IF193" s="3"/>
      <c r="IK193" s="2"/>
      <c r="IL193" s="2"/>
      <c r="IM193" s="3"/>
      <c r="IR193" s="2"/>
      <c r="IS193" s="2"/>
      <c r="IT193" s="3"/>
    </row>
    <row r="194" spans="2:254">
      <c r="C194" s="10"/>
      <c r="D194" s="10"/>
      <c r="E194" s="10"/>
      <c r="EH194" s="10"/>
      <c r="EI194" s="10"/>
      <c r="EJ194" s="10"/>
      <c r="EK194" s="3"/>
      <c r="EO194" s="1"/>
      <c r="EP194" s="1"/>
      <c r="EQ194" s="2"/>
      <c r="ER194" s="2"/>
      <c r="ES194" s="3"/>
      <c r="EV194" s="1"/>
      <c r="EW194" s="1"/>
      <c r="EX194" s="2"/>
      <c r="EY194" s="2"/>
      <c r="EZ194" s="3"/>
      <c r="FC194" s="1"/>
      <c r="FD194" s="1"/>
      <c r="FE194" s="2"/>
      <c r="FF194" s="2"/>
      <c r="FG194" s="3"/>
      <c r="FJ194" s="1"/>
      <c r="FK194" s="1"/>
      <c r="FL194" s="2"/>
      <c r="FM194" s="2"/>
      <c r="FN194" s="3"/>
      <c r="FQ194" s="1"/>
      <c r="FR194" s="1"/>
      <c r="FS194" s="2"/>
      <c r="FT194" s="2"/>
      <c r="FU194" s="3"/>
      <c r="FX194" s="1"/>
      <c r="FY194" s="1"/>
      <c r="FZ194" s="2"/>
      <c r="GA194" s="2"/>
      <c r="GB194" s="3"/>
      <c r="GE194" s="1"/>
      <c r="GF194" s="1"/>
      <c r="GG194" s="2"/>
      <c r="GH194" s="2"/>
      <c r="GI194" s="3"/>
      <c r="GL194" s="1"/>
      <c r="GM194" s="1"/>
      <c r="GN194" s="2"/>
      <c r="GO194" s="2"/>
      <c r="GP194" s="3"/>
      <c r="GS194" s="1"/>
      <c r="GT194" s="1"/>
      <c r="GU194" s="2"/>
      <c r="GV194" s="2"/>
      <c r="GW194" s="3"/>
      <c r="GZ194" s="1"/>
      <c r="HA194" s="1"/>
      <c r="HB194" s="2"/>
      <c r="HC194" s="2"/>
      <c r="HD194" s="3"/>
      <c r="HG194" s="1"/>
      <c r="HH194" s="1"/>
      <c r="HI194" s="2"/>
      <c r="HJ194" s="2"/>
      <c r="HK194" s="3"/>
      <c r="HP194" s="2"/>
      <c r="HQ194" s="2"/>
      <c r="HR194" s="3"/>
      <c r="HW194" s="2"/>
      <c r="HX194" s="2"/>
      <c r="HY194" s="3"/>
      <c r="ID194" s="2"/>
      <c r="IE194" s="2"/>
      <c r="IF194" s="3"/>
      <c r="IK194" s="2"/>
      <c r="IL194" s="2"/>
      <c r="IM194" s="3"/>
      <c r="IR194" s="2"/>
      <c r="IS194" s="2"/>
      <c r="IT194" s="3"/>
    </row>
    <row r="195" spans="2:254">
      <c r="B195" s="8"/>
      <c r="EG195" s="8"/>
      <c r="EJ195" s="2"/>
      <c r="EK195" s="3"/>
      <c r="EO195" s="1"/>
      <c r="EP195" s="1"/>
      <c r="EQ195" s="2"/>
      <c r="ER195" s="2"/>
      <c r="ES195" s="3"/>
      <c r="EV195" s="1"/>
      <c r="EW195" s="1"/>
      <c r="EX195" s="2"/>
      <c r="EY195" s="2"/>
      <c r="EZ195" s="3"/>
      <c r="FC195" s="1"/>
      <c r="FD195" s="1"/>
      <c r="FE195" s="2"/>
      <c r="FF195" s="2"/>
      <c r="FG195" s="3"/>
      <c r="FJ195" s="1"/>
      <c r="FK195" s="1"/>
      <c r="FL195" s="2"/>
      <c r="FM195" s="2"/>
      <c r="FN195" s="3"/>
      <c r="FQ195" s="1"/>
      <c r="FR195" s="1"/>
      <c r="FS195" s="2"/>
      <c r="FT195" s="2"/>
      <c r="FU195" s="3"/>
      <c r="FX195" s="1"/>
      <c r="FY195" s="1"/>
      <c r="FZ195" s="2"/>
      <c r="GA195" s="2"/>
      <c r="GB195" s="3"/>
      <c r="GE195" s="1"/>
      <c r="GF195" s="1"/>
      <c r="GG195" s="2"/>
      <c r="GH195" s="2"/>
      <c r="GI195" s="3"/>
      <c r="GL195" s="1"/>
      <c r="GM195" s="1"/>
      <c r="GN195" s="2"/>
      <c r="GO195" s="2"/>
      <c r="GP195" s="3"/>
      <c r="GS195" s="1"/>
      <c r="GT195" s="1"/>
      <c r="GU195" s="2"/>
      <c r="GV195" s="2"/>
      <c r="GW195" s="3"/>
      <c r="GZ195" s="1"/>
      <c r="HA195" s="1"/>
      <c r="HB195" s="2"/>
      <c r="HC195" s="2"/>
      <c r="HD195" s="3"/>
      <c r="HG195" s="1"/>
      <c r="HH195" s="1"/>
      <c r="HI195" s="2"/>
      <c r="HJ195" s="2"/>
      <c r="HK195" s="3"/>
      <c r="HP195" s="2"/>
      <c r="HQ195" s="2"/>
      <c r="HR195" s="3"/>
      <c r="HW195" s="2"/>
      <c r="HX195" s="2"/>
      <c r="HY195" s="3"/>
      <c r="ID195" s="2"/>
      <c r="IE195" s="2"/>
      <c r="IF195" s="3"/>
      <c r="IK195" s="2"/>
      <c r="IL195" s="2"/>
      <c r="IM195" s="3"/>
      <c r="IR195" s="2"/>
      <c r="IS195" s="2"/>
      <c r="IT195" s="3"/>
    </row>
    <row r="196" spans="2:254">
      <c r="EJ196" s="2"/>
      <c r="EK196" s="3"/>
      <c r="EO196" s="1"/>
      <c r="EP196" s="1"/>
      <c r="EQ196" s="2"/>
      <c r="ER196" s="2"/>
      <c r="ES196" s="3"/>
      <c r="EV196" s="1"/>
      <c r="EW196" s="1"/>
      <c r="EX196" s="2"/>
      <c r="EY196" s="2"/>
      <c r="EZ196" s="3"/>
      <c r="FC196" s="1"/>
      <c r="FD196" s="1"/>
      <c r="FE196" s="2"/>
      <c r="FF196" s="2"/>
      <c r="FG196" s="3"/>
      <c r="FJ196" s="1"/>
      <c r="FK196" s="1"/>
      <c r="FL196" s="2"/>
      <c r="FM196" s="2"/>
      <c r="FN196" s="3"/>
      <c r="FQ196" s="1"/>
      <c r="FR196" s="1"/>
      <c r="FS196" s="2"/>
      <c r="FT196" s="2"/>
      <c r="FU196" s="3"/>
      <c r="FX196" s="1"/>
      <c r="FY196" s="1"/>
      <c r="FZ196" s="2"/>
      <c r="GA196" s="2"/>
      <c r="GB196" s="3"/>
      <c r="GE196" s="1"/>
      <c r="GF196" s="1"/>
      <c r="GG196" s="2"/>
      <c r="GH196" s="2"/>
      <c r="GI196" s="3"/>
      <c r="GL196" s="1"/>
      <c r="GM196" s="1"/>
      <c r="GN196" s="2"/>
      <c r="GO196" s="2"/>
      <c r="GP196" s="3"/>
      <c r="GS196" s="1"/>
      <c r="GT196" s="1"/>
      <c r="GU196" s="2"/>
      <c r="GV196" s="2"/>
      <c r="GW196" s="3"/>
      <c r="GZ196" s="1"/>
      <c r="HA196" s="1"/>
      <c r="HB196" s="2"/>
      <c r="HC196" s="2"/>
      <c r="HD196" s="3"/>
      <c r="HG196" s="1"/>
      <c r="HH196" s="1"/>
      <c r="HI196" s="2"/>
      <c r="HJ196" s="2"/>
      <c r="HK196" s="3"/>
      <c r="HP196" s="2"/>
      <c r="HQ196" s="2"/>
      <c r="HR196" s="3"/>
      <c r="HW196" s="2"/>
      <c r="HX196" s="2"/>
      <c r="HY196" s="3"/>
      <c r="ID196" s="2"/>
      <c r="IE196" s="2"/>
      <c r="IF196" s="3"/>
      <c r="IK196" s="2"/>
      <c r="IL196" s="2"/>
      <c r="IM196" s="3"/>
      <c r="IR196" s="2"/>
      <c r="IS196" s="2"/>
      <c r="IT196" s="3"/>
    </row>
    <row r="197" spans="2:254">
      <c r="B197" s="8"/>
      <c r="EG197" s="8"/>
      <c r="EJ197" s="2"/>
      <c r="EK197" s="3"/>
      <c r="EO197" s="1"/>
      <c r="EP197" s="1"/>
      <c r="EQ197" s="2"/>
      <c r="ER197" s="2"/>
      <c r="ES197" s="3"/>
      <c r="EV197" s="1"/>
      <c r="EW197" s="1"/>
      <c r="EX197" s="2"/>
      <c r="EY197" s="2"/>
      <c r="EZ197" s="3"/>
      <c r="FC197" s="1"/>
      <c r="FD197" s="1"/>
      <c r="FE197" s="2"/>
      <c r="FF197" s="2"/>
      <c r="FG197" s="3"/>
      <c r="FJ197" s="1"/>
      <c r="FK197" s="1"/>
      <c r="FL197" s="2"/>
      <c r="FM197" s="2"/>
      <c r="FN197" s="3"/>
      <c r="FQ197" s="1"/>
      <c r="FR197" s="1"/>
      <c r="FS197" s="2"/>
      <c r="FT197" s="2"/>
      <c r="FU197" s="3"/>
      <c r="FX197" s="1"/>
      <c r="FY197" s="1"/>
      <c r="FZ197" s="2"/>
      <c r="GA197" s="2"/>
      <c r="GB197" s="3"/>
      <c r="GE197" s="1"/>
      <c r="GF197" s="1"/>
      <c r="GG197" s="2"/>
      <c r="GH197" s="2"/>
      <c r="GI197" s="3"/>
      <c r="GL197" s="1"/>
      <c r="GM197" s="1"/>
      <c r="GN197" s="2"/>
      <c r="GO197" s="2"/>
      <c r="GP197" s="3"/>
      <c r="GS197" s="1"/>
      <c r="GT197" s="1"/>
      <c r="GU197" s="2"/>
      <c r="GV197" s="2"/>
      <c r="GW197" s="3"/>
      <c r="GZ197" s="1"/>
      <c r="HA197" s="1"/>
      <c r="HB197" s="2"/>
      <c r="HC197" s="2"/>
      <c r="HD197" s="3"/>
      <c r="HG197" s="1"/>
      <c r="HH197" s="1"/>
      <c r="HI197" s="2"/>
      <c r="HJ197" s="2"/>
      <c r="HK197" s="3"/>
      <c r="HP197" s="2"/>
      <c r="HQ197" s="2"/>
      <c r="HR197" s="3"/>
      <c r="HW197" s="2"/>
      <c r="HX197" s="2"/>
      <c r="HY197" s="3"/>
      <c r="ID197" s="2"/>
      <c r="IE197" s="2"/>
      <c r="IF197" s="3"/>
      <c r="IK197" s="2"/>
      <c r="IL197" s="2"/>
      <c r="IM197" s="3"/>
      <c r="IR197" s="2"/>
      <c r="IS197" s="2"/>
      <c r="IT197" s="3"/>
    </row>
    <row r="198" spans="2:254">
      <c r="EJ198" s="2"/>
      <c r="EK198" s="3"/>
      <c r="EO198" s="1"/>
      <c r="EP198" s="1"/>
      <c r="EQ198" s="2"/>
      <c r="ER198" s="2"/>
      <c r="ES198" s="3"/>
      <c r="EV198" s="1"/>
      <c r="EW198" s="1"/>
      <c r="EX198" s="2"/>
      <c r="EY198" s="2"/>
      <c r="EZ198" s="3"/>
      <c r="FC198" s="1"/>
      <c r="FD198" s="1"/>
      <c r="FE198" s="2"/>
      <c r="FF198" s="2"/>
      <c r="FG198" s="3"/>
      <c r="FJ198" s="1"/>
      <c r="FK198" s="1"/>
      <c r="FL198" s="2"/>
      <c r="FM198" s="2"/>
      <c r="FN198" s="3"/>
      <c r="FQ198" s="1"/>
      <c r="FR198" s="1"/>
      <c r="FS198" s="2"/>
      <c r="FT198" s="2"/>
      <c r="FU198" s="3"/>
      <c r="FX198" s="1"/>
      <c r="FY198" s="1"/>
      <c r="FZ198" s="2"/>
      <c r="GA198" s="2"/>
      <c r="GB198" s="3"/>
      <c r="GE198" s="1"/>
      <c r="GF198" s="1"/>
      <c r="GG198" s="2"/>
      <c r="GH198" s="2"/>
      <c r="GI198" s="3"/>
      <c r="GL198" s="1"/>
      <c r="GM198" s="1"/>
      <c r="GN198" s="2"/>
      <c r="GO198" s="2"/>
      <c r="GP198" s="3"/>
      <c r="GS198" s="1"/>
      <c r="GT198" s="1"/>
      <c r="GU198" s="2"/>
      <c r="GV198" s="2"/>
      <c r="GW198" s="3"/>
      <c r="GZ198" s="1"/>
      <c r="HA198" s="1"/>
      <c r="HB198" s="2"/>
      <c r="HC198" s="2"/>
      <c r="HD198" s="3"/>
      <c r="HG198" s="1"/>
      <c r="HH198" s="1"/>
      <c r="HI198" s="2"/>
      <c r="HJ198" s="2"/>
      <c r="HK198" s="3"/>
      <c r="HP198" s="2"/>
      <c r="HQ198" s="2"/>
      <c r="HR198" s="3"/>
      <c r="HW198" s="2"/>
      <c r="HX198" s="2"/>
      <c r="HY198" s="3"/>
      <c r="ID198" s="2"/>
      <c r="IE198" s="2"/>
      <c r="IF198" s="3"/>
      <c r="IK198" s="2"/>
      <c r="IL198" s="2"/>
      <c r="IM198" s="3"/>
      <c r="IR198" s="2"/>
      <c r="IS198" s="2"/>
      <c r="IT198" s="3"/>
    </row>
    <row r="199" spans="2:254">
      <c r="B199" s="8"/>
      <c r="EG199" s="8"/>
      <c r="EJ199" s="2"/>
      <c r="EK199" s="3"/>
      <c r="EO199" s="1"/>
      <c r="EP199" s="1"/>
      <c r="EQ199" s="2"/>
      <c r="ER199" s="2"/>
      <c r="ES199" s="3"/>
      <c r="EV199" s="1"/>
      <c r="EW199" s="1"/>
      <c r="EX199" s="2"/>
      <c r="EY199" s="2"/>
      <c r="EZ199" s="3"/>
      <c r="FC199" s="1"/>
      <c r="FD199" s="1"/>
      <c r="FE199" s="2"/>
      <c r="FF199" s="2"/>
      <c r="FG199" s="3"/>
      <c r="FJ199" s="1"/>
      <c r="FK199" s="1"/>
      <c r="FL199" s="2"/>
      <c r="FM199" s="2"/>
      <c r="FN199" s="3"/>
      <c r="FQ199" s="1"/>
      <c r="FR199" s="1"/>
      <c r="FS199" s="2"/>
      <c r="FT199" s="2"/>
      <c r="FU199" s="3"/>
      <c r="FX199" s="1"/>
      <c r="FY199" s="1"/>
      <c r="FZ199" s="2"/>
      <c r="GA199" s="2"/>
      <c r="GB199" s="3"/>
      <c r="GE199" s="1"/>
      <c r="GF199" s="1"/>
      <c r="GG199" s="2"/>
      <c r="GH199" s="2"/>
      <c r="GI199" s="3"/>
      <c r="GL199" s="1"/>
      <c r="GM199" s="1"/>
      <c r="GN199" s="2"/>
      <c r="GO199" s="2"/>
      <c r="GP199" s="3"/>
      <c r="GS199" s="1"/>
      <c r="GT199" s="1"/>
      <c r="GU199" s="2"/>
      <c r="GV199" s="2"/>
      <c r="GW199" s="3"/>
      <c r="GZ199" s="1"/>
      <c r="HA199" s="1"/>
      <c r="HB199" s="2"/>
      <c r="HC199" s="2"/>
      <c r="HD199" s="3"/>
      <c r="HG199" s="1"/>
      <c r="HH199" s="1"/>
      <c r="HI199" s="2"/>
      <c r="HJ199" s="2"/>
      <c r="HK199" s="3"/>
      <c r="HP199" s="2"/>
      <c r="HQ199" s="2"/>
      <c r="HR199" s="3"/>
      <c r="HW199" s="2"/>
      <c r="HX199" s="2"/>
      <c r="HY199" s="3"/>
      <c r="ID199" s="2"/>
      <c r="IE199" s="2"/>
      <c r="IF199" s="3"/>
      <c r="IK199" s="2"/>
      <c r="IL199" s="2"/>
      <c r="IM199" s="3"/>
      <c r="IR199" s="2"/>
      <c r="IS199" s="2"/>
      <c r="IT199" s="3"/>
    </row>
    <row r="200" spans="2:254">
      <c r="EJ200" s="2"/>
      <c r="EK200" s="3"/>
      <c r="EO200" s="1"/>
      <c r="EP200" s="1"/>
      <c r="EQ200" s="2"/>
      <c r="ER200" s="2"/>
      <c r="ES200" s="3"/>
      <c r="EV200" s="1"/>
      <c r="EW200" s="1"/>
      <c r="EX200" s="2"/>
      <c r="EY200" s="2"/>
      <c r="EZ200" s="3"/>
      <c r="FC200" s="1"/>
      <c r="FD200" s="1"/>
      <c r="FE200" s="2"/>
      <c r="FF200" s="2"/>
      <c r="FG200" s="3"/>
      <c r="FJ200" s="1"/>
      <c r="FK200" s="1"/>
      <c r="FL200" s="2"/>
      <c r="FM200" s="2"/>
      <c r="FN200" s="3"/>
      <c r="FQ200" s="1"/>
      <c r="FR200" s="1"/>
      <c r="FS200" s="2"/>
      <c r="FT200" s="2"/>
      <c r="FU200" s="3"/>
      <c r="FX200" s="1"/>
      <c r="FY200" s="1"/>
      <c r="FZ200" s="2"/>
      <c r="GA200" s="2"/>
      <c r="GB200" s="3"/>
      <c r="GE200" s="1"/>
      <c r="GF200" s="1"/>
      <c r="GG200" s="2"/>
      <c r="GH200" s="2"/>
      <c r="GI200" s="3"/>
      <c r="GL200" s="1"/>
      <c r="GM200" s="1"/>
      <c r="GN200" s="2"/>
      <c r="GO200" s="2"/>
      <c r="GP200" s="3"/>
      <c r="GS200" s="1"/>
      <c r="GT200" s="1"/>
      <c r="GU200" s="2"/>
      <c r="GV200" s="2"/>
      <c r="GW200" s="3"/>
      <c r="GZ200" s="1"/>
      <c r="HA200" s="1"/>
      <c r="HB200" s="2"/>
      <c r="HC200" s="2"/>
      <c r="HD200" s="3"/>
      <c r="HG200" s="1"/>
      <c r="HH200" s="1"/>
      <c r="HI200" s="2"/>
      <c r="HJ200" s="2"/>
      <c r="HK200" s="3"/>
      <c r="HP200" s="2"/>
      <c r="HQ200" s="2"/>
      <c r="HR200" s="3"/>
      <c r="HW200" s="2"/>
      <c r="HX200" s="2"/>
      <c r="HY200" s="3"/>
      <c r="ID200" s="2"/>
      <c r="IE200" s="2"/>
      <c r="IF200" s="3"/>
      <c r="IK200" s="2"/>
      <c r="IL200" s="2"/>
      <c r="IM200" s="3"/>
      <c r="IR200" s="2"/>
      <c r="IS200" s="2"/>
      <c r="IT200" s="3"/>
    </row>
    <row r="201" spans="2:254">
      <c r="B201" s="8"/>
      <c r="EG201" s="8"/>
      <c r="EJ201" s="2"/>
      <c r="EK201" s="3"/>
      <c r="EO201" s="1"/>
      <c r="EP201" s="1"/>
      <c r="EQ201" s="2"/>
      <c r="ER201" s="2"/>
      <c r="ES201" s="3"/>
      <c r="EV201" s="1"/>
      <c r="EW201" s="1"/>
      <c r="EX201" s="2"/>
      <c r="EY201" s="2"/>
      <c r="EZ201" s="3"/>
      <c r="FC201" s="1"/>
      <c r="FD201" s="1"/>
      <c r="FE201" s="2"/>
      <c r="FF201" s="2"/>
      <c r="FG201" s="3"/>
      <c r="FJ201" s="1"/>
      <c r="FK201" s="1"/>
      <c r="FL201" s="2"/>
      <c r="FM201" s="2"/>
      <c r="FN201" s="3"/>
      <c r="FQ201" s="1"/>
      <c r="FR201" s="1"/>
      <c r="FS201" s="2"/>
      <c r="FT201" s="2"/>
      <c r="FU201" s="3"/>
      <c r="FX201" s="1"/>
      <c r="FY201" s="1"/>
      <c r="FZ201" s="2"/>
      <c r="GA201" s="2"/>
      <c r="GB201" s="3"/>
      <c r="GE201" s="1"/>
      <c r="GF201" s="1"/>
      <c r="GG201" s="2"/>
      <c r="GH201" s="2"/>
      <c r="GI201" s="3"/>
      <c r="GL201" s="1"/>
      <c r="GM201" s="1"/>
      <c r="GN201" s="2"/>
      <c r="GO201" s="2"/>
      <c r="GP201" s="3"/>
      <c r="GS201" s="1"/>
      <c r="GT201" s="1"/>
      <c r="GU201" s="2"/>
      <c r="GV201" s="2"/>
      <c r="GW201" s="3"/>
      <c r="GZ201" s="1"/>
      <c r="HA201" s="1"/>
      <c r="HB201" s="2"/>
      <c r="HC201" s="2"/>
      <c r="HD201" s="3"/>
      <c r="HG201" s="1"/>
      <c r="HH201" s="1"/>
      <c r="HI201" s="2"/>
      <c r="HJ201" s="2"/>
      <c r="HK201" s="3"/>
      <c r="HP201" s="2"/>
      <c r="HQ201" s="2"/>
      <c r="HR201" s="3"/>
      <c r="HW201" s="2"/>
      <c r="HX201" s="2"/>
      <c r="HY201" s="3"/>
      <c r="ID201" s="2"/>
      <c r="IE201" s="2"/>
      <c r="IF201" s="3"/>
      <c r="IK201" s="2"/>
      <c r="IL201" s="2"/>
      <c r="IM201" s="3"/>
      <c r="IR201" s="2"/>
      <c r="IS201" s="2"/>
      <c r="IT201" s="3"/>
    </row>
    <row r="202" spans="2:254">
      <c r="EJ202" s="2"/>
      <c r="EK202" s="3"/>
      <c r="EO202" s="1"/>
      <c r="EP202" s="1"/>
      <c r="EQ202" s="2"/>
      <c r="ER202" s="2"/>
      <c r="ES202" s="3"/>
      <c r="EV202" s="1"/>
      <c r="EW202" s="1"/>
      <c r="EX202" s="2"/>
      <c r="EY202" s="2"/>
      <c r="EZ202" s="3"/>
      <c r="FC202" s="1"/>
      <c r="FD202" s="1"/>
      <c r="FE202" s="2"/>
      <c r="FF202" s="2"/>
      <c r="FG202" s="3"/>
      <c r="FJ202" s="1"/>
      <c r="FK202" s="1"/>
      <c r="FL202" s="2"/>
      <c r="FM202" s="2"/>
      <c r="FN202" s="3"/>
      <c r="FQ202" s="1"/>
      <c r="FR202" s="1"/>
      <c r="FS202" s="2"/>
      <c r="FT202" s="2"/>
      <c r="FU202" s="3"/>
      <c r="FX202" s="1"/>
      <c r="FY202" s="1"/>
      <c r="FZ202" s="2"/>
      <c r="GA202" s="2"/>
      <c r="GB202" s="3"/>
      <c r="GE202" s="1"/>
      <c r="GF202" s="1"/>
      <c r="GG202" s="2"/>
      <c r="GH202" s="2"/>
      <c r="GI202" s="3"/>
      <c r="GL202" s="1"/>
      <c r="GM202" s="1"/>
      <c r="GN202" s="2"/>
      <c r="GO202" s="2"/>
      <c r="GP202" s="3"/>
      <c r="GS202" s="1"/>
      <c r="GT202" s="1"/>
      <c r="GU202" s="2"/>
      <c r="GV202" s="2"/>
      <c r="GW202" s="3"/>
      <c r="GZ202" s="1"/>
      <c r="HA202" s="1"/>
      <c r="HB202" s="2"/>
      <c r="HC202" s="2"/>
      <c r="HD202" s="3"/>
      <c r="HG202" s="1"/>
      <c r="HH202" s="1"/>
      <c r="HI202" s="2"/>
      <c r="HJ202" s="2"/>
      <c r="HK202" s="3"/>
      <c r="HP202" s="2"/>
      <c r="HQ202" s="2"/>
      <c r="HR202" s="3"/>
      <c r="HW202" s="2"/>
      <c r="HX202" s="2"/>
      <c r="HY202" s="3"/>
      <c r="ID202" s="2"/>
      <c r="IE202" s="2"/>
      <c r="IF202" s="3"/>
      <c r="IK202" s="2"/>
      <c r="IL202" s="2"/>
      <c r="IM202" s="3"/>
      <c r="IR202" s="2"/>
      <c r="IS202" s="2"/>
      <c r="IT202" s="3"/>
    </row>
    <row r="203" spans="2:254">
      <c r="B203" s="8"/>
      <c r="EG203" s="8"/>
      <c r="EJ203" s="2"/>
      <c r="EK203" s="3"/>
      <c r="EO203" s="1"/>
      <c r="EP203" s="1"/>
      <c r="EQ203" s="2"/>
      <c r="ER203" s="2"/>
      <c r="ES203" s="3"/>
      <c r="EV203" s="1"/>
      <c r="EW203" s="1"/>
      <c r="EX203" s="2"/>
      <c r="EY203" s="2"/>
      <c r="EZ203" s="3"/>
      <c r="FC203" s="1"/>
      <c r="FD203" s="1"/>
      <c r="FE203" s="2"/>
      <c r="FF203" s="2"/>
      <c r="FG203" s="3"/>
      <c r="FJ203" s="1"/>
      <c r="FK203" s="1"/>
      <c r="FL203" s="2"/>
      <c r="FM203" s="2"/>
      <c r="FN203" s="3"/>
      <c r="FQ203" s="1"/>
      <c r="FR203" s="1"/>
      <c r="FS203" s="2"/>
      <c r="FT203" s="2"/>
      <c r="FU203" s="3"/>
      <c r="FX203" s="1"/>
      <c r="FY203" s="1"/>
      <c r="FZ203" s="2"/>
      <c r="GA203" s="2"/>
      <c r="GB203" s="3"/>
      <c r="GE203" s="1"/>
      <c r="GF203" s="1"/>
      <c r="GG203" s="2"/>
      <c r="GH203" s="2"/>
      <c r="GI203" s="3"/>
      <c r="GL203" s="1"/>
      <c r="GM203" s="1"/>
      <c r="GN203" s="2"/>
      <c r="GO203" s="2"/>
      <c r="GP203" s="3"/>
      <c r="GS203" s="1"/>
      <c r="GT203" s="1"/>
      <c r="GU203" s="2"/>
      <c r="GV203" s="2"/>
      <c r="GW203" s="3"/>
      <c r="GZ203" s="1"/>
      <c r="HA203" s="1"/>
      <c r="HB203" s="2"/>
      <c r="HC203" s="2"/>
      <c r="HD203" s="3"/>
      <c r="HG203" s="1"/>
      <c r="HH203" s="1"/>
      <c r="HI203" s="2"/>
      <c r="HJ203" s="2"/>
      <c r="HK203" s="3"/>
      <c r="HP203" s="2"/>
      <c r="HQ203" s="2"/>
      <c r="HR203" s="3"/>
      <c r="HW203" s="2"/>
      <c r="HX203" s="2"/>
      <c r="HY203" s="3"/>
      <c r="ID203" s="2"/>
      <c r="IE203" s="2"/>
      <c r="IF203" s="3"/>
      <c r="IK203" s="2"/>
      <c r="IL203" s="2"/>
      <c r="IM203" s="3"/>
      <c r="IR203" s="2"/>
      <c r="IS203" s="2"/>
      <c r="IT203" s="3"/>
    </row>
    <row r="204" spans="2:254">
      <c r="EJ204" s="2"/>
      <c r="EK204" s="3"/>
      <c r="EO204" s="1"/>
      <c r="EP204" s="1"/>
      <c r="EQ204" s="2"/>
      <c r="ER204" s="2"/>
      <c r="ES204" s="3"/>
      <c r="EV204" s="1"/>
      <c r="EW204" s="1"/>
      <c r="EX204" s="2"/>
      <c r="EY204" s="2"/>
      <c r="EZ204" s="3"/>
      <c r="FC204" s="1"/>
      <c r="FD204" s="1"/>
      <c r="FE204" s="2"/>
      <c r="FF204" s="2"/>
      <c r="FG204" s="3"/>
      <c r="FJ204" s="1"/>
      <c r="FK204" s="1"/>
      <c r="FL204" s="2"/>
      <c r="FM204" s="2"/>
      <c r="FN204" s="3"/>
      <c r="FQ204" s="1"/>
      <c r="FR204" s="1"/>
      <c r="FS204" s="2"/>
      <c r="FT204" s="2"/>
      <c r="FU204" s="3"/>
      <c r="FX204" s="1"/>
      <c r="FY204" s="1"/>
      <c r="FZ204" s="2"/>
      <c r="GA204" s="2"/>
      <c r="GB204" s="3"/>
      <c r="GE204" s="1"/>
      <c r="GF204" s="1"/>
      <c r="GG204" s="2"/>
      <c r="GH204" s="2"/>
      <c r="GI204" s="3"/>
      <c r="GL204" s="1"/>
      <c r="GM204" s="1"/>
      <c r="GN204" s="2"/>
      <c r="GO204" s="2"/>
      <c r="GP204" s="3"/>
      <c r="GS204" s="1"/>
      <c r="GT204" s="1"/>
      <c r="GU204" s="2"/>
      <c r="GV204" s="2"/>
      <c r="GW204" s="3"/>
      <c r="GZ204" s="1"/>
      <c r="HA204" s="1"/>
      <c r="HB204" s="2"/>
      <c r="HC204" s="2"/>
      <c r="HD204" s="3"/>
      <c r="HG204" s="1"/>
      <c r="HH204" s="1"/>
      <c r="HI204" s="2"/>
      <c r="HJ204" s="2"/>
      <c r="HK204" s="3"/>
      <c r="HP204" s="2"/>
      <c r="HQ204" s="2"/>
      <c r="HR204" s="3"/>
      <c r="HW204" s="2"/>
      <c r="HX204" s="2"/>
      <c r="HY204" s="3"/>
      <c r="ID204" s="2"/>
      <c r="IE204" s="2"/>
      <c r="IF204" s="3"/>
      <c r="IK204" s="2"/>
      <c r="IL204" s="2"/>
      <c r="IM204" s="3"/>
      <c r="IR204" s="2"/>
      <c r="IS204" s="2"/>
      <c r="IT204" s="3"/>
    </row>
    <row r="205" spans="2:254">
      <c r="B205" s="8"/>
      <c r="EG205" s="8"/>
      <c r="EJ205" s="2"/>
      <c r="EK205" s="3"/>
      <c r="EO205" s="1"/>
      <c r="EP205" s="1"/>
      <c r="EQ205" s="2"/>
      <c r="ER205" s="2"/>
      <c r="ES205" s="3"/>
      <c r="EV205" s="1"/>
      <c r="EW205" s="1"/>
      <c r="EX205" s="2"/>
      <c r="EY205" s="2"/>
      <c r="EZ205" s="3"/>
      <c r="FC205" s="1"/>
      <c r="FD205" s="1"/>
      <c r="FE205" s="2"/>
      <c r="FF205" s="2"/>
      <c r="FG205" s="3"/>
      <c r="FJ205" s="1"/>
      <c r="FK205" s="1"/>
      <c r="FL205" s="2"/>
      <c r="FM205" s="2"/>
      <c r="FN205" s="3"/>
      <c r="FQ205" s="1"/>
      <c r="FR205" s="1"/>
      <c r="FS205" s="2"/>
      <c r="FT205" s="2"/>
      <c r="FU205" s="3"/>
      <c r="FX205" s="1"/>
      <c r="FY205" s="1"/>
      <c r="FZ205" s="2"/>
      <c r="GA205" s="2"/>
      <c r="GB205" s="3"/>
      <c r="GE205" s="1"/>
      <c r="GF205" s="1"/>
      <c r="GG205" s="2"/>
      <c r="GH205" s="2"/>
      <c r="GI205" s="3"/>
      <c r="GL205" s="1"/>
      <c r="GM205" s="1"/>
      <c r="GN205" s="2"/>
      <c r="GO205" s="2"/>
      <c r="GP205" s="3"/>
      <c r="GS205" s="1"/>
      <c r="GT205" s="1"/>
      <c r="GU205" s="2"/>
      <c r="GV205" s="2"/>
      <c r="GW205" s="3"/>
      <c r="GZ205" s="1"/>
      <c r="HA205" s="1"/>
      <c r="HB205" s="2"/>
      <c r="HC205" s="2"/>
      <c r="HD205" s="3"/>
      <c r="HG205" s="1"/>
      <c r="HH205" s="1"/>
      <c r="HI205" s="2"/>
      <c r="HJ205" s="2"/>
      <c r="HK205" s="3"/>
      <c r="HP205" s="2"/>
      <c r="HQ205" s="2"/>
      <c r="HR205" s="3"/>
      <c r="HW205" s="2"/>
      <c r="HX205" s="2"/>
      <c r="HY205" s="3"/>
      <c r="ID205" s="2"/>
      <c r="IE205" s="2"/>
      <c r="IF205" s="3"/>
      <c r="IK205" s="2"/>
      <c r="IL205" s="2"/>
      <c r="IM205" s="3"/>
      <c r="IR205" s="2"/>
      <c r="IS205" s="2"/>
      <c r="IT205" s="3"/>
    </row>
    <row r="206" spans="2:254">
      <c r="EJ206" s="2"/>
      <c r="EK206" s="3"/>
      <c r="EO206" s="1"/>
      <c r="EP206" s="1"/>
      <c r="EQ206" s="2"/>
      <c r="ER206" s="2"/>
      <c r="ES206" s="3"/>
      <c r="EV206" s="1"/>
      <c r="EW206" s="1"/>
      <c r="EX206" s="2"/>
      <c r="EY206" s="2"/>
      <c r="EZ206" s="3"/>
      <c r="FC206" s="1"/>
      <c r="FD206" s="1"/>
      <c r="FE206" s="2"/>
      <c r="FF206" s="2"/>
      <c r="FG206" s="3"/>
      <c r="FJ206" s="1"/>
      <c r="FK206" s="1"/>
      <c r="FL206" s="2"/>
      <c r="FM206" s="2"/>
      <c r="FN206" s="3"/>
      <c r="FQ206" s="1"/>
      <c r="FR206" s="1"/>
      <c r="FS206" s="2"/>
      <c r="FT206" s="2"/>
      <c r="FU206" s="3"/>
      <c r="FX206" s="1"/>
      <c r="FY206" s="1"/>
      <c r="FZ206" s="2"/>
      <c r="GA206" s="2"/>
      <c r="GB206" s="3"/>
      <c r="GE206" s="1"/>
      <c r="GF206" s="1"/>
      <c r="GG206" s="2"/>
      <c r="GH206" s="2"/>
      <c r="GI206" s="3"/>
      <c r="GL206" s="1"/>
      <c r="GM206" s="1"/>
      <c r="GN206" s="2"/>
      <c r="GO206" s="2"/>
      <c r="GP206" s="3"/>
      <c r="GS206" s="1"/>
      <c r="GT206" s="1"/>
      <c r="GU206" s="2"/>
      <c r="GV206" s="2"/>
      <c r="GW206" s="3"/>
      <c r="GZ206" s="1"/>
      <c r="HA206" s="1"/>
      <c r="HB206" s="2"/>
      <c r="HC206" s="2"/>
      <c r="HD206" s="3"/>
      <c r="HG206" s="1"/>
      <c r="HH206" s="1"/>
      <c r="HI206" s="2"/>
      <c r="HJ206" s="2"/>
      <c r="HK206" s="3"/>
      <c r="HP206" s="2"/>
      <c r="HQ206" s="2"/>
      <c r="HR206" s="3"/>
      <c r="HW206" s="2"/>
      <c r="HX206" s="2"/>
      <c r="HY206" s="3"/>
      <c r="ID206" s="2"/>
      <c r="IE206" s="2"/>
      <c r="IF206" s="3"/>
      <c r="IK206" s="2"/>
      <c r="IL206" s="2"/>
      <c r="IM206" s="3"/>
      <c r="IR206" s="2"/>
      <c r="IS206" s="2"/>
      <c r="IT206" s="3"/>
    </row>
    <row r="207" spans="2:254">
      <c r="B207" s="8"/>
      <c r="EG207" s="8"/>
      <c r="EJ207" s="2"/>
      <c r="EK207" s="3"/>
      <c r="EO207" s="1"/>
      <c r="EP207" s="1"/>
      <c r="EQ207" s="2"/>
      <c r="ER207" s="2"/>
      <c r="ES207" s="3"/>
      <c r="EV207" s="1"/>
      <c r="EW207" s="1"/>
      <c r="EX207" s="2"/>
      <c r="EY207" s="2"/>
      <c r="EZ207" s="3"/>
      <c r="FC207" s="1"/>
      <c r="FD207" s="1"/>
      <c r="FE207" s="2"/>
      <c r="FF207" s="2"/>
      <c r="FG207" s="3"/>
      <c r="FJ207" s="1"/>
      <c r="FK207" s="1"/>
      <c r="FL207" s="2"/>
      <c r="FM207" s="2"/>
      <c r="FN207" s="3"/>
      <c r="FQ207" s="1"/>
      <c r="FR207" s="1"/>
      <c r="FS207" s="2"/>
      <c r="FT207" s="2"/>
      <c r="FU207" s="3"/>
      <c r="FX207" s="1"/>
      <c r="FY207" s="1"/>
      <c r="FZ207" s="2"/>
      <c r="GA207" s="2"/>
      <c r="GB207" s="3"/>
      <c r="GE207" s="1"/>
      <c r="GF207" s="1"/>
      <c r="GG207" s="2"/>
      <c r="GH207" s="2"/>
      <c r="GI207" s="3"/>
      <c r="GL207" s="1"/>
      <c r="GM207" s="1"/>
      <c r="GN207" s="2"/>
      <c r="GO207" s="2"/>
      <c r="GP207" s="3"/>
      <c r="GS207" s="1"/>
      <c r="GT207" s="1"/>
      <c r="GU207" s="2"/>
      <c r="GV207" s="2"/>
      <c r="GW207" s="3"/>
      <c r="GZ207" s="1"/>
      <c r="HA207" s="1"/>
      <c r="HB207" s="2"/>
      <c r="HC207" s="2"/>
      <c r="HD207" s="3"/>
      <c r="HG207" s="1"/>
      <c r="HH207" s="1"/>
      <c r="HI207" s="2"/>
      <c r="HJ207" s="2"/>
      <c r="HK207" s="3"/>
      <c r="HP207" s="2"/>
      <c r="HQ207" s="2"/>
      <c r="HR207" s="3"/>
      <c r="HW207" s="2"/>
      <c r="HX207" s="2"/>
      <c r="HY207" s="3"/>
      <c r="ID207" s="2"/>
      <c r="IE207" s="2"/>
      <c r="IF207" s="3"/>
      <c r="IK207" s="2"/>
      <c r="IL207" s="2"/>
      <c r="IM207" s="3"/>
      <c r="IR207" s="2"/>
      <c r="IS207" s="2"/>
      <c r="IT207" s="3"/>
    </row>
    <row r="208" spans="2:254">
      <c r="EJ208" s="2"/>
      <c r="EK208" s="3"/>
      <c r="EO208" s="1"/>
      <c r="EP208" s="1"/>
      <c r="EQ208" s="2"/>
      <c r="ER208" s="2"/>
      <c r="ES208" s="3"/>
      <c r="EV208" s="1"/>
      <c r="EW208" s="1"/>
      <c r="EX208" s="2"/>
      <c r="EY208" s="2"/>
      <c r="EZ208" s="3"/>
      <c r="FC208" s="1"/>
      <c r="FD208" s="1"/>
      <c r="FE208" s="2"/>
      <c r="FF208" s="2"/>
      <c r="FG208" s="3"/>
      <c r="FJ208" s="1"/>
      <c r="FK208" s="1"/>
      <c r="FL208" s="2"/>
      <c r="FM208" s="2"/>
      <c r="FN208" s="3"/>
      <c r="FQ208" s="1"/>
      <c r="FR208" s="1"/>
      <c r="FS208" s="2"/>
      <c r="FT208" s="2"/>
      <c r="FU208" s="3"/>
      <c r="FX208" s="1"/>
      <c r="FY208" s="1"/>
      <c r="FZ208" s="2"/>
      <c r="GA208" s="2"/>
      <c r="GB208" s="3"/>
      <c r="GE208" s="1"/>
      <c r="GF208" s="1"/>
      <c r="GG208" s="2"/>
      <c r="GH208" s="2"/>
      <c r="GI208" s="3"/>
      <c r="GL208" s="1"/>
      <c r="GM208" s="1"/>
      <c r="GN208" s="2"/>
      <c r="GO208" s="2"/>
      <c r="GP208" s="3"/>
      <c r="GS208" s="1"/>
      <c r="GT208" s="1"/>
      <c r="GU208" s="2"/>
      <c r="GV208" s="2"/>
      <c r="GW208" s="3"/>
      <c r="GZ208" s="1"/>
      <c r="HA208" s="1"/>
      <c r="HB208" s="2"/>
      <c r="HC208" s="2"/>
      <c r="HD208" s="3"/>
      <c r="HG208" s="1"/>
      <c r="HH208" s="1"/>
      <c r="HI208" s="2"/>
      <c r="HJ208" s="2"/>
      <c r="HK208" s="3"/>
      <c r="HP208" s="2"/>
      <c r="HQ208" s="2"/>
      <c r="HR208" s="3"/>
      <c r="HW208" s="2"/>
      <c r="HX208" s="2"/>
      <c r="HY208" s="3"/>
      <c r="ID208" s="2"/>
      <c r="IE208" s="2"/>
      <c r="IF208" s="3"/>
      <c r="IK208" s="2"/>
      <c r="IL208" s="2"/>
      <c r="IM208" s="3"/>
      <c r="IR208" s="2"/>
      <c r="IS208" s="2"/>
      <c r="IT208" s="3"/>
    </row>
    <row r="209" spans="2:254">
      <c r="B209" s="8"/>
      <c r="EG209" s="8"/>
      <c r="EJ209" s="2"/>
      <c r="EK209" s="3"/>
      <c r="EO209" s="1"/>
      <c r="EP209" s="1"/>
      <c r="EQ209" s="2"/>
      <c r="ER209" s="2"/>
      <c r="ES209" s="3"/>
      <c r="EV209" s="1"/>
      <c r="EW209" s="1"/>
      <c r="EX209" s="2"/>
      <c r="EY209" s="2"/>
      <c r="EZ209" s="3"/>
      <c r="FC209" s="1"/>
      <c r="FD209" s="1"/>
      <c r="FE209" s="2"/>
      <c r="FF209" s="2"/>
      <c r="FG209" s="3"/>
      <c r="FJ209" s="1"/>
      <c r="FK209" s="1"/>
      <c r="FL209" s="2"/>
      <c r="FM209" s="2"/>
      <c r="FN209" s="3"/>
      <c r="FQ209" s="1"/>
      <c r="FR209" s="1"/>
      <c r="FS209" s="2"/>
      <c r="FT209" s="2"/>
      <c r="FU209" s="3"/>
      <c r="FX209" s="1"/>
      <c r="FY209" s="1"/>
      <c r="FZ209" s="2"/>
      <c r="GA209" s="2"/>
      <c r="GB209" s="3"/>
      <c r="GE209" s="1"/>
      <c r="GF209" s="1"/>
      <c r="GG209" s="2"/>
      <c r="GH209" s="2"/>
      <c r="GI209" s="3"/>
      <c r="GL209" s="1"/>
      <c r="GM209" s="1"/>
      <c r="GN209" s="2"/>
      <c r="GO209" s="2"/>
      <c r="GP209" s="3"/>
      <c r="GS209" s="1"/>
      <c r="GT209" s="1"/>
      <c r="GU209" s="2"/>
      <c r="GV209" s="2"/>
      <c r="GW209" s="3"/>
      <c r="GZ209" s="1"/>
      <c r="HA209" s="1"/>
      <c r="HB209" s="2"/>
      <c r="HC209" s="2"/>
      <c r="HD209" s="3"/>
      <c r="HG209" s="1"/>
      <c r="HH209" s="1"/>
      <c r="HI209" s="2"/>
      <c r="HJ209" s="2"/>
      <c r="HK209" s="3"/>
      <c r="HP209" s="2"/>
      <c r="HQ209" s="2"/>
      <c r="HR209" s="3"/>
      <c r="HW209" s="2"/>
      <c r="HX209" s="2"/>
      <c r="HY209" s="3"/>
      <c r="ID209" s="2"/>
      <c r="IE209" s="2"/>
      <c r="IF209" s="3"/>
      <c r="IK209" s="2"/>
      <c r="IL209" s="2"/>
      <c r="IM209" s="3"/>
      <c r="IR209" s="2"/>
      <c r="IS209" s="2"/>
      <c r="IT209" s="3"/>
    </row>
    <row r="210" spans="2:254">
      <c r="EJ210" s="2"/>
      <c r="EK210" s="3"/>
      <c r="EO210" s="1"/>
      <c r="EP210" s="1"/>
      <c r="EQ210" s="2"/>
      <c r="ER210" s="2"/>
      <c r="ES210" s="3"/>
      <c r="EV210" s="1"/>
      <c r="EW210" s="1"/>
      <c r="EX210" s="2"/>
      <c r="EY210" s="2"/>
      <c r="EZ210" s="3"/>
      <c r="FC210" s="1"/>
      <c r="FD210" s="1"/>
      <c r="FE210" s="2"/>
      <c r="FF210" s="2"/>
      <c r="FG210" s="3"/>
      <c r="FJ210" s="1"/>
      <c r="FK210" s="1"/>
      <c r="FL210" s="2"/>
      <c r="FM210" s="2"/>
      <c r="FN210" s="3"/>
      <c r="FQ210" s="1"/>
      <c r="FR210" s="1"/>
      <c r="FS210" s="2"/>
      <c r="FT210" s="2"/>
      <c r="FU210" s="3"/>
      <c r="FX210" s="1"/>
      <c r="FY210" s="1"/>
      <c r="FZ210" s="2"/>
      <c r="GA210" s="2"/>
      <c r="GB210" s="3"/>
      <c r="GE210" s="1"/>
      <c r="GF210" s="1"/>
      <c r="GG210" s="2"/>
      <c r="GH210" s="2"/>
      <c r="GI210" s="3"/>
      <c r="GL210" s="1"/>
      <c r="GM210" s="1"/>
      <c r="GN210" s="2"/>
      <c r="GO210" s="2"/>
      <c r="GP210" s="3"/>
      <c r="GS210" s="1"/>
      <c r="GT210" s="1"/>
      <c r="GU210" s="2"/>
      <c r="GV210" s="2"/>
      <c r="GW210" s="3"/>
      <c r="GZ210" s="1"/>
      <c r="HA210" s="1"/>
      <c r="HB210" s="2"/>
      <c r="HC210" s="2"/>
      <c r="HD210" s="3"/>
      <c r="HG210" s="1"/>
      <c r="HH210" s="1"/>
      <c r="HI210" s="2"/>
      <c r="HJ210" s="2"/>
      <c r="HK210" s="3"/>
      <c r="HP210" s="2"/>
      <c r="HQ210" s="2"/>
      <c r="HR210" s="3"/>
      <c r="HW210" s="2"/>
      <c r="HX210" s="2"/>
      <c r="HY210" s="3"/>
      <c r="ID210" s="2"/>
      <c r="IE210" s="2"/>
      <c r="IF210" s="3"/>
      <c r="IK210" s="2"/>
      <c r="IL210" s="2"/>
      <c r="IM210" s="3"/>
      <c r="IR210" s="2"/>
      <c r="IS210" s="2"/>
      <c r="IT210" s="3"/>
    </row>
    <row r="211" spans="2:254">
      <c r="EJ211" s="2"/>
      <c r="EK211" s="3"/>
      <c r="EO211" s="1"/>
      <c r="EP211" s="1"/>
      <c r="EQ211" s="2"/>
      <c r="ER211" s="2"/>
      <c r="ES211" s="3"/>
      <c r="EV211" s="1"/>
      <c r="EW211" s="1"/>
      <c r="EX211" s="2"/>
      <c r="EY211" s="2"/>
      <c r="EZ211" s="3"/>
      <c r="FC211" s="1"/>
      <c r="FD211" s="1"/>
      <c r="FE211" s="2"/>
      <c r="FF211" s="2"/>
      <c r="FG211" s="3"/>
      <c r="FJ211" s="1"/>
      <c r="FK211" s="1"/>
      <c r="FL211" s="2"/>
      <c r="FM211" s="2"/>
      <c r="FN211" s="3"/>
      <c r="FQ211" s="1"/>
      <c r="FR211" s="1"/>
      <c r="FS211" s="2"/>
      <c r="FT211" s="2"/>
      <c r="FU211" s="3"/>
      <c r="FX211" s="1"/>
      <c r="FY211" s="1"/>
      <c r="FZ211" s="2"/>
      <c r="GA211" s="2"/>
      <c r="GB211" s="3"/>
      <c r="GE211" s="1"/>
      <c r="GF211" s="1"/>
      <c r="GG211" s="2"/>
      <c r="GH211" s="2"/>
      <c r="GI211" s="3"/>
      <c r="GL211" s="1"/>
      <c r="GM211" s="1"/>
      <c r="GN211" s="2"/>
      <c r="GO211" s="2"/>
      <c r="GP211" s="3"/>
      <c r="GS211" s="1"/>
      <c r="GT211" s="1"/>
      <c r="GU211" s="2"/>
      <c r="GV211" s="2"/>
      <c r="GW211" s="3"/>
      <c r="GZ211" s="1"/>
      <c r="HA211" s="1"/>
      <c r="HB211" s="2"/>
      <c r="HC211" s="2"/>
      <c r="HD211" s="3"/>
      <c r="HG211" s="1"/>
      <c r="HH211" s="1"/>
      <c r="HI211" s="2"/>
      <c r="HJ211" s="2"/>
      <c r="HK211" s="3"/>
      <c r="HP211" s="2"/>
      <c r="HQ211" s="2"/>
      <c r="HR211" s="3"/>
      <c r="HW211" s="2"/>
      <c r="HX211" s="2"/>
      <c r="HY211" s="3"/>
      <c r="ID211" s="2"/>
      <c r="IE211" s="2"/>
      <c r="IF211" s="3"/>
      <c r="IK211" s="2"/>
      <c r="IL211" s="2"/>
      <c r="IM211" s="3"/>
      <c r="IR211" s="2"/>
      <c r="IS211" s="2"/>
      <c r="IT211" s="3"/>
    </row>
    <row r="212" spans="2:254">
      <c r="EJ212" s="2"/>
      <c r="EK212" s="3"/>
      <c r="EO212" s="1"/>
      <c r="EP212" s="1"/>
      <c r="EQ212" s="2"/>
      <c r="ER212" s="2"/>
      <c r="ES212" s="3"/>
      <c r="EV212" s="1"/>
      <c r="EW212" s="1"/>
      <c r="EX212" s="2"/>
      <c r="EY212" s="2"/>
      <c r="EZ212" s="3"/>
      <c r="FC212" s="1"/>
      <c r="FD212" s="1"/>
      <c r="FE212" s="2"/>
      <c r="FF212" s="2"/>
      <c r="FG212" s="3"/>
      <c r="FJ212" s="1"/>
      <c r="FK212" s="1"/>
      <c r="FL212" s="2"/>
      <c r="FM212" s="2"/>
      <c r="FN212" s="3"/>
      <c r="FQ212" s="1"/>
      <c r="FR212" s="1"/>
      <c r="FS212" s="2"/>
      <c r="FT212" s="2"/>
      <c r="FU212" s="3"/>
      <c r="FX212" s="1"/>
      <c r="FY212" s="1"/>
      <c r="FZ212" s="2"/>
      <c r="GA212" s="2"/>
      <c r="GB212" s="3"/>
      <c r="GE212" s="1"/>
      <c r="GF212" s="1"/>
      <c r="GG212" s="2"/>
      <c r="GH212" s="2"/>
      <c r="GI212" s="3"/>
      <c r="GL212" s="1"/>
      <c r="GM212" s="1"/>
      <c r="GN212" s="2"/>
      <c r="GO212" s="2"/>
      <c r="GP212" s="3"/>
      <c r="GS212" s="1"/>
      <c r="GT212" s="1"/>
      <c r="GU212" s="2"/>
      <c r="GV212" s="2"/>
      <c r="GW212" s="3"/>
      <c r="GZ212" s="1"/>
      <c r="HA212" s="1"/>
      <c r="HB212" s="2"/>
      <c r="HC212" s="2"/>
      <c r="HD212" s="3"/>
      <c r="HG212" s="1"/>
      <c r="HH212" s="1"/>
      <c r="HI212" s="2"/>
      <c r="HJ212" s="2"/>
      <c r="HK212" s="3"/>
      <c r="HP212" s="2"/>
      <c r="HQ212" s="2"/>
      <c r="HR212" s="3"/>
      <c r="HW212" s="2"/>
      <c r="HX212" s="2"/>
      <c r="HY212" s="3"/>
      <c r="ID212" s="2"/>
      <c r="IE212" s="2"/>
      <c r="IF212" s="3"/>
      <c r="IK212" s="2"/>
      <c r="IL212" s="2"/>
      <c r="IM212" s="3"/>
      <c r="IR212" s="2"/>
      <c r="IS212" s="2"/>
      <c r="IT212" s="3"/>
    </row>
    <row r="213" spans="2:254">
      <c r="C213" s="11"/>
      <c r="D213" s="11"/>
      <c r="E213" s="11"/>
      <c r="F213" s="11"/>
      <c r="G213" s="11"/>
      <c r="H213" s="12"/>
      <c r="I213" s="12"/>
      <c r="EH213" s="11"/>
      <c r="EI213" s="11"/>
      <c r="EJ213" s="11"/>
      <c r="EK213" s="11"/>
      <c r="EL213" s="11"/>
      <c r="EM213" s="12"/>
      <c r="EN213" s="12"/>
      <c r="EO213" s="1"/>
      <c r="EP213" s="1"/>
      <c r="EQ213" s="2"/>
      <c r="ER213" s="2"/>
      <c r="ES213" s="3"/>
      <c r="EV213" s="1"/>
      <c r="EW213" s="1"/>
      <c r="EX213" s="2"/>
      <c r="EY213" s="2"/>
      <c r="EZ213" s="3"/>
      <c r="FC213" s="1"/>
      <c r="FD213" s="1"/>
      <c r="FE213" s="2"/>
      <c r="FF213" s="2"/>
      <c r="FG213" s="3"/>
      <c r="FJ213" s="1"/>
      <c r="FK213" s="1"/>
      <c r="FL213" s="2"/>
      <c r="FM213" s="2"/>
      <c r="FN213" s="3"/>
      <c r="FQ213" s="1"/>
      <c r="FR213" s="1"/>
      <c r="FS213" s="2"/>
      <c r="FT213" s="2"/>
      <c r="FU213" s="3"/>
      <c r="FX213" s="1"/>
      <c r="FY213" s="1"/>
      <c r="FZ213" s="2"/>
      <c r="GA213" s="2"/>
      <c r="GB213" s="3"/>
      <c r="GE213" s="1"/>
      <c r="GF213" s="1"/>
      <c r="GG213" s="2"/>
      <c r="GH213" s="2"/>
      <c r="GI213" s="3"/>
      <c r="GL213" s="1"/>
      <c r="GM213" s="1"/>
      <c r="GN213" s="2"/>
      <c r="GO213" s="2"/>
      <c r="GP213" s="3"/>
      <c r="GS213" s="1"/>
      <c r="GT213" s="1"/>
      <c r="GU213" s="2"/>
      <c r="GV213" s="2"/>
      <c r="GW213" s="3"/>
      <c r="GZ213" s="1"/>
      <c r="HA213" s="1"/>
      <c r="HB213" s="2"/>
      <c r="HC213" s="2"/>
      <c r="HD213" s="3"/>
      <c r="HG213" s="1"/>
      <c r="HH213" s="1"/>
      <c r="HI213" s="2"/>
      <c r="HJ213" s="2"/>
      <c r="HK213" s="3"/>
      <c r="HP213" s="2"/>
      <c r="HQ213" s="2"/>
      <c r="HR213" s="3"/>
      <c r="HW213" s="2"/>
      <c r="HX213" s="2"/>
      <c r="HY213" s="3"/>
      <c r="ID213" s="2"/>
      <c r="IE213" s="2"/>
      <c r="IF213" s="3"/>
      <c r="IK213" s="2"/>
      <c r="IL213" s="2"/>
      <c r="IM213" s="3"/>
      <c r="IR213" s="2"/>
      <c r="IS213" s="2"/>
      <c r="IT213" s="3"/>
    </row>
    <row r="214" spans="2:254">
      <c r="B214" s="8"/>
      <c r="G214" s="3"/>
      <c r="H214" s="9"/>
      <c r="I214" s="9"/>
      <c r="EG214" s="8"/>
      <c r="EJ214" s="2"/>
      <c r="EK214" s="3"/>
      <c r="EL214" s="3"/>
      <c r="EM214" s="9"/>
      <c r="EN214" s="9"/>
      <c r="EO214" s="1"/>
      <c r="EP214" s="1"/>
      <c r="EQ214" s="2"/>
      <c r="ER214" s="2"/>
      <c r="ES214" s="3"/>
      <c r="EV214" s="1"/>
      <c r="EW214" s="1"/>
      <c r="EX214" s="2"/>
      <c r="EY214" s="2"/>
      <c r="EZ214" s="3"/>
      <c r="FC214" s="1"/>
      <c r="FD214" s="1"/>
      <c r="FE214" s="2"/>
      <c r="FF214" s="2"/>
      <c r="FG214" s="3"/>
      <c r="FJ214" s="1"/>
      <c r="FK214" s="1"/>
      <c r="FL214" s="2"/>
      <c r="FM214" s="2"/>
      <c r="FN214" s="3"/>
      <c r="FQ214" s="1"/>
      <c r="FR214" s="1"/>
      <c r="FS214" s="2"/>
      <c r="FT214" s="2"/>
      <c r="FU214" s="3"/>
      <c r="FX214" s="1"/>
      <c r="FY214" s="1"/>
      <c r="FZ214" s="2"/>
      <c r="GA214" s="2"/>
      <c r="GB214" s="3"/>
      <c r="GE214" s="1"/>
      <c r="GF214" s="1"/>
      <c r="GG214" s="2"/>
      <c r="GH214" s="2"/>
      <c r="GI214" s="3"/>
      <c r="GL214" s="1"/>
      <c r="GM214" s="1"/>
      <c r="GN214" s="2"/>
      <c r="GO214" s="2"/>
      <c r="GP214" s="3"/>
      <c r="GS214" s="1"/>
      <c r="GT214" s="1"/>
      <c r="GU214" s="2"/>
      <c r="GV214" s="2"/>
      <c r="GW214" s="3"/>
      <c r="GZ214" s="1"/>
      <c r="HA214" s="1"/>
      <c r="HB214" s="2"/>
      <c r="HC214" s="2"/>
      <c r="HD214" s="3"/>
      <c r="HG214" s="1"/>
      <c r="HH214" s="1"/>
      <c r="HI214" s="2"/>
      <c r="HJ214" s="2"/>
      <c r="HK214" s="3"/>
      <c r="HP214" s="2"/>
      <c r="HQ214" s="2"/>
      <c r="HR214" s="3"/>
      <c r="HW214" s="2"/>
      <c r="HX214" s="2"/>
      <c r="HY214" s="3"/>
      <c r="ID214" s="2"/>
      <c r="IE214" s="2"/>
      <c r="IF214" s="3"/>
      <c r="IK214" s="2"/>
      <c r="IL214" s="2"/>
      <c r="IM214" s="3"/>
      <c r="IR214" s="2"/>
      <c r="IS214" s="2"/>
      <c r="IT214" s="3"/>
    </row>
    <row r="215" spans="2:254">
      <c r="C215" s="10"/>
      <c r="D215" s="10"/>
      <c r="E215" s="10"/>
      <c r="EH215" s="10"/>
      <c r="EI215" s="10"/>
      <c r="EJ215" s="10"/>
      <c r="EK215" s="3"/>
      <c r="EO215" s="1"/>
      <c r="EP215" s="1"/>
      <c r="EQ215" s="2"/>
      <c r="ER215" s="2"/>
      <c r="ES215" s="3"/>
      <c r="EV215" s="1"/>
      <c r="EW215" s="1"/>
      <c r="EX215" s="2"/>
      <c r="EY215" s="2"/>
      <c r="EZ215" s="3"/>
      <c r="FC215" s="1"/>
      <c r="FD215" s="1"/>
      <c r="FE215" s="2"/>
      <c r="FF215" s="2"/>
      <c r="FG215" s="3"/>
      <c r="FJ215" s="1"/>
      <c r="FK215" s="1"/>
      <c r="FL215" s="2"/>
      <c r="FM215" s="2"/>
      <c r="FN215" s="3"/>
      <c r="FQ215" s="1"/>
      <c r="FR215" s="1"/>
      <c r="FS215" s="2"/>
      <c r="FT215" s="2"/>
      <c r="FU215" s="3"/>
      <c r="FX215" s="1"/>
      <c r="FY215" s="1"/>
      <c r="FZ215" s="2"/>
      <c r="GA215" s="2"/>
      <c r="GB215" s="3"/>
      <c r="GE215" s="1"/>
      <c r="GF215" s="1"/>
      <c r="GG215" s="2"/>
      <c r="GH215" s="2"/>
      <c r="GI215" s="3"/>
      <c r="GL215" s="1"/>
      <c r="GM215" s="1"/>
      <c r="GN215" s="2"/>
      <c r="GO215" s="2"/>
      <c r="GP215" s="3"/>
      <c r="GS215" s="1"/>
      <c r="GT215" s="1"/>
      <c r="GU215" s="2"/>
      <c r="GV215" s="2"/>
      <c r="GW215" s="3"/>
      <c r="GZ215" s="1"/>
      <c r="HA215" s="1"/>
      <c r="HB215" s="2"/>
      <c r="HC215" s="2"/>
      <c r="HD215" s="3"/>
      <c r="HG215" s="1"/>
      <c r="HH215" s="1"/>
      <c r="HI215" s="2"/>
      <c r="HJ215" s="2"/>
      <c r="HK215" s="3"/>
      <c r="HP215" s="2"/>
      <c r="HQ215" s="2"/>
      <c r="HR215" s="3"/>
      <c r="HW215" s="2"/>
      <c r="HX215" s="2"/>
      <c r="HY215" s="3"/>
      <c r="ID215" s="2"/>
      <c r="IE215" s="2"/>
      <c r="IF215" s="3"/>
      <c r="IK215" s="2"/>
      <c r="IL215" s="2"/>
      <c r="IM215" s="3"/>
      <c r="IR215" s="2"/>
      <c r="IS215" s="2"/>
      <c r="IT215" s="3"/>
    </row>
    <row r="216" spans="2:254">
      <c r="B216" s="8"/>
      <c r="EG216" s="8"/>
      <c r="EJ216" s="2"/>
      <c r="EK216" s="3"/>
      <c r="EO216" s="1"/>
      <c r="EP216" s="1"/>
      <c r="EQ216" s="2"/>
      <c r="ER216" s="2"/>
      <c r="ES216" s="3"/>
      <c r="EV216" s="1"/>
      <c r="EW216" s="1"/>
      <c r="EX216" s="2"/>
      <c r="EY216" s="2"/>
      <c r="EZ216" s="3"/>
      <c r="FC216" s="1"/>
      <c r="FD216" s="1"/>
      <c r="FE216" s="2"/>
      <c r="FF216" s="2"/>
      <c r="FG216" s="3"/>
      <c r="FJ216" s="1"/>
      <c r="FK216" s="1"/>
      <c r="FL216" s="2"/>
      <c r="FM216" s="2"/>
      <c r="FN216" s="3"/>
      <c r="FQ216" s="1"/>
      <c r="FR216" s="1"/>
      <c r="FS216" s="2"/>
      <c r="FT216" s="2"/>
      <c r="FU216" s="3"/>
      <c r="FX216" s="1"/>
      <c r="FY216" s="1"/>
      <c r="FZ216" s="2"/>
      <c r="GA216" s="2"/>
      <c r="GB216" s="3"/>
      <c r="GE216" s="1"/>
      <c r="GF216" s="1"/>
      <c r="GG216" s="2"/>
      <c r="GH216" s="2"/>
      <c r="GI216" s="3"/>
      <c r="GL216" s="1"/>
      <c r="GM216" s="1"/>
      <c r="GN216" s="2"/>
      <c r="GO216" s="2"/>
      <c r="GP216" s="3"/>
      <c r="GS216" s="1"/>
      <c r="GT216" s="1"/>
      <c r="GU216" s="2"/>
      <c r="GV216" s="2"/>
      <c r="GW216" s="3"/>
      <c r="GZ216" s="1"/>
      <c r="HA216" s="1"/>
      <c r="HB216" s="2"/>
      <c r="HC216" s="2"/>
      <c r="HD216" s="3"/>
      <c r="HG216" s="1"/>
      <c r="HH216" s="1"/>
      <c r="HI216" s="2"/>
      <c r="HJ216" s="2"/>
      <c r="HK216" s="3"/>
      <c r="HP216" s="2"/>
      <c r="HQ216" s="2"/>
      <c r="HR216" s="3"/>
      <c r="HW216" s="2"/>
      <c r="HX216" s="2"/>
      <c r="HY216" s="3"/>
      <c r="ID216" s="2"/>
      <c r="IE216" s="2"/>
      <c r="IF216" s="3"/>
      <c r="IK216" s="2"/>
      <c r="IL216" s="2"/>
      <c r="IM216" s="3"/>
      <c r="IR216" s="2"/>
      <c r="IS216" s="2"/>
      <c r="IT216" s="3"/>
    </row>
    <row r="217" spans="2:254">
      <c r="EJ217" s="2"/>
      <c r="EK217" s="3"/>
      <c r="EO217" s="1"/>
      <c r="EP217" s="1"/>
      <c r="EQ217" s="2"/>
      <c r="ER217" s="2"/>
      <c r="ES217" s="3"/>
      <c r="EV217" s="1"/>
      <c r="EW217" s="1"/>
      <c r="EX217" s="2"/>
      <c r="EY217" s="2"/>
      <c r="EZ217" s="3"/>
      <c r="FC217" s="1"/>
      <c r="FD217" s="1"/>
      <c r="FE217" s="2"/>
      <c r="FF217" s="2"/>
      <c r="FG217" s="3"/>
      <c r="FJ217" s="1"/>
      <c r="FK217" s="1"/>
      <c r="FL217" s="2"/>
      <c r="FM217" s="2"/>
      <c r="FN217" s="3"/>
      <c r="FQ217" s="1"/>
      <c r="FR217" s="1"/>
      <c r="FS217" s="2"/>
      <c r="FT217" s="2"/>
      <c r="FU217" s="3"/>
      <c r="FX217" s="1"/>
      <c r="FY217" s="1"/>
      <c r="FZ217" s="2"/>
      <c r="GA217" s="2"/>
      <c r="GB217" s="3"/>
      <c r="GE217" s="1"/>
      <c r="GF217" s="1"/>
      <c r="GG217" s="2"/>
      <c r="GH217" s="2"/>
      <c r="GI217" s="3"/>
      <c r="GL217" s="1"/>
      <c r="GM217" s="1"/>
      <c r="GN217" s="2"/>
      <c r="GO217" s="2"/>
      <c r="GP217" s="3"/>
      <c r="GS217" s="1"/>
      <c r="GT217" s="1"/>
      <c r="GU217" s="2"/>
      <c r="GV217" s="2"/>
      <c r="GW217" s="3"/>
      <c r="GZ217" s="1"/>
      <c r="HA217" s="1"/>
      <c r="HB217" s="2"/>
      <c r="HC217" s="2"/>
      <c r="HD217" s="3"/>
      <c r="HG217" s="1"/>
      <c r="HH217" s="1"/>
      <c r="HI217" s="2"/>
      <c r="HJ217" s="2"/>
      <c r="HK217" s="3"/>
      <c r="HP217" s="2"/>
      <c r="HQ217" s="2"/>
      <c r="HR217" s="3"/>
      <c r="HW217" s="2"/>
      <c r="HX217" s="2"/>
      <c r="HY217" s="3"/>
      <c r="ID217" s="2"/>
      <c r="IE217" s="2"/>
      <c r="IF217" s="3"/>
      <c r="IK217" s="2"/>
      <c r="IL217" s="2"/>
      <c r="IM217" s="3"/>
      <c r="IR217" s="2"/>
      <c r="IS217" s="2"/>
      <c r="IT217" s="3"/>
    </row>
    <row r="218" spans="2:254">
      <c r="B218" s="8"/>
      <c r="EG218" s="8"/>
      <c r="EJ218" s="2"/>
      <c r="EK218" s="3"/>
      <c r="EO218" s="1"/>
      <c r="EP218" s="1"/>
      <c r="EQ218" s="2"/>
      <c r="ER218" s="2"/>
      <c r="ES218" s="3"/>
      <c r="EV218" s="1"/>
      <c r="EW218" s="1"/>
      <c r="EX218" s="2"/>
      <c r="EY218" s="2"/>
      <c r="EZ218" s="3"/>
      <c r="FC218" s="1"/>
      <c r="FD218" s="1"/>
      <c r="FE218" s="2"/>
      <c r="FF218" s="2"/>
      <c r="FG218" s="3"/>
      <c r="FJ218" s="1"/>
      <c r="FK218" s="1"/>
      <c r="FL218" s="2"/>
      <c r="FM218" s="2"/>
      <c r="FN218" s="3"/>
      <c r="FQ218" s="1"/>
      <c r="FR218" s="1"/>
      <c r="FS218" s="2"/>
      <c r="FT218" s="2"/>
      <c r="FU218" s="3"/>
      <c r="FX218" s="1"/>
      <c r="FY218" s="1"/>
      <c r="FZ218" s="2"/>
      <c r="GA218" s="2"/>
      <c r="GB218" s="3"/>
      <c r="GE218" s="1"/>
      <c r="GF218" s="1"/>
      <c r="GG218" s="2"/>
      <c r="GH218" s="2"/>
      <c r="GI218" s="3"/>
      <c r="GL218" s="1"/>
      <c r="GM218" s="1"/>
      <c r="GN218" s="2"/>
      <c r="GO218" s="2"/>
      <c r="GP218" s="3"/>
      <c r="GS218" s="1"/>
      <c r="GT218" s="1"/>
      <c r="GU218" s="2"/>
      <c r="GV218" s="2"/>
      <c r="GW218" s="3"/>
      <c r="GZ218" s="1"/>
      <c r="HA218" s="1"/>
      <c r="HB218" s="2"/>
      <c r="HC218" s="2"/>
      <c r="HD218" s="3"/>
      <c r="HG218" s="1"/>
      <c r="HH218" s="1"/>
      <c r="HI218" s="2"/>
      <c r="HJ218" s="2"/>
      <c r="HK218" s="3"/>
      <c r="HP218" s="2"/>
      <c r="HQ218" s="2"/>
      <c r="HR218" s="3"/>
      <c r="HW218" s="2"/>
      <c r="HX218" s="2"/>
      <c r="HY218" s="3"/>
      <c r="ID218" s="2"/>
      <c r="IE218" s="2"/>
      <c r="IF218" s="3"/>
      <c r="IK218" s="2"/>
      <c r="IL218" s="2"/>
      <c r="IM218" s="3"/>
      <c r="IR218" s="2"/>
      <c r="IS218" s="2"/>
      <c r="IT218" s="3"/>
    </row>
    <row r="219" spans="2:254">
      <c r="EJ219" s="2"/>
      <c r="EK219" s="3"/>
      <c r="EO219" s="1"/>
      <c r="EP219" s="1"/>
      <c r="EQ219" s="2"/>
      <c r="ER219" s="2"/>
      <c r="ES219" s="3"/>
      <c r="EV219" s="1"/>
      <c r="EW219" s="1"/>
      <c r="EX219" s="2"/>
      <c r="EY219" s="2"/>
      <c r="EZ219" s="3"/>
      <c r="FC219" s="1"/>
      <c r="FD219" s="1"/>
      <c r="FE219" s="2"/>
      <c r="FF219" s="2"/>
      <c r="FG219" s="3"/>
      <c r="FJ219" s="1"/>
      <c r="FK219" s="1"/>
      <c r="FL219" s="2"/>
      <c r="FM219" s="2"/>
      <c r="FN219" s="3"/>
      <c r="FQ219" s="1"/>
      <c r="FR219" s="1"/>
      <c r="FS219" s="2"/>
      <c r="FT219" s="2"/>
      <c r="FU219" s="3"/>
      <c r="FX219" s="1"/>
      <c r="FY219" s="1"/>
      <c r="FZ219" s="2"/>
      <c r="GA219" s="2"/>
      <c r="GB219" s="3"/>
      <c r="GE219" s="1"/>
      <c r="GF219" s="1"/>
      <c r="GG219" s="2"/>
      <c r="GH219" s="2"/>
      <c r="GI219" s="3"/>
      <c r="GL219" s="1"/>
      <c r="GM219" s="1"/>
      <c r="GN219" s="2"/>
      <c r="GO219" s="2"/>
      <c r="GP219" s="3"/>
      <c r="GS219" s="1"/>
      <c r="GT219" s="1"/>
      <c r="GU219" s="2"/>
      <c r="GV219" s="2"/>
      <c r="GW219" s="3"/>
      <c r="GZ219" s="1"/>
      <c r="HA219" s="1"/>
      <c r="HB219" s="2"/>
      <c r="HC219" s="2"/>
      <c r="HD219" s="3"/>
      <c r="HG219" s="1"/>
      <c r="HH219" s="1"/>
      <c r="HI219" s="2"/>
      <c r="HJ219" s="2"/>
      <c r="HK219" s="3"/>
      <c r="HP219" s="2"/>
      <c r="HQ219" s="2"/>
      <c r="HR219" s="3"/>
      <c r="HW219" s="2"/>
      <c r="HX219" s="2"/>
      <c r="HY219" s="3"/>
      <c r="ID219" s="2"/>
      <c r="IE219" s="2"/>
      <c r="IF219" s="3"/>
      <c r="IK219" s="2"/>
      <c r="IL219" s="2"/>
      <c r="IM219" s="3"/>
      <c r="IR219" s="2"/>
      <c r="IS219" s="2"/>
      <c r="IT219" s="3"/>
    </row>
    <row r="220" spans="2:254">
      <c r="B220" s="8"/>
      <c r="EG220" s="8"/>
      <c r="EJ220" s="2"/>
      <c r="EK220" s="3"/>
      <c r="EO220" s="1"/>
      <c r="EP220" s="1"/>
      <c r="EQ220" s="2"/>
      <c r="ER220" s="2"/>
      <c r="ES220" s="3"/>
      <c r="EV220" s="1"/>
      <c r="EW220" s="1"/>
      <c r="EX220" s="2"/>
      <c r="EY220" s="2"/>
      <c r="EZ220" s="3"/>
      <c r="FC220" s="1"/>
      <c r="FD220" s="1"/>
      <c r="FE220" s="2"/>
      <c r="FF220" s="2"/>
      <c r="FG220" s="3"/>
      <c r="FJ220" s="1"/>
      <c r="FK220" s="1"/>
      <c r="FL220" s="2"/>
      <c r="FM220" s="2"/>
      <c r="FN220" s="3"/>
      <c r="FQ220" s="1"/>
      <c r="FR220" s="1"/>
      <c r="FS220" s="2"/>
      <c r="FT220" s="2"/>
      <c r="FU220" s="3"/>
      <c r="FX220" s="1"/>
      <c r="FY220" s="1"/>
      <c r="FZ220" s="2"/>
      <c r="GA220" s="2"/>
      <c r="GB220" s="3"/>
      <c r="GE220" s="1"/>
      <c r="GF220" s="1"/>
      <c r="GG220" s="2"/>
      <c r="GH220" s="2"/>
      <c r="GI220" s="3"/>
      <c r="GL220" s="1"/>
      <c r="GM220" s="1"/>
      <c r="GN220" s="2"/>
      <c r="GO220" s="2"/>
      <c r="GP220" s="3"/>
      <c r="GS220" s="1"/>
      <c r="GT220" s="1"/>
      <c r="GU220" s="2"/>
      <c r="GV220" s="2"/>
      <c r="GW220" s="3"/>
      <c r="GZ220" s="1"/>
      <c r="HA220" s="1"/>
      <c r="HB220" s="2"/>
      <c r="HC220" s="2"/>
      <c r="HD220" s="3"/>
      <c r="HG220" s="1"/>
      <c r="HH220" s="1"/>
      <c r="HI220" s="2"/>
      <c r="HJ220" s="2"/>
      <c r="HK220" s="3"/>
      <c r="HP220" s="2"/>
      <c r="HQ220" s="2"/>
      <c r="HR220" s="3"/>
      <c r="HW220" s="2"/>
      <c r="HX220" s="2"/>
      <c r="HY220" s="3"/>
      <c r="ID220" s="2"/>
      <c r="IE220" s="2"/>
      <c r="IF220" s="3"/>
      <c r="IK220" s="2"/>
      <c r="IL220" s="2"/>
      <c r="IM220" s="3"/>
      <c r="IR220" s="2"/>
      <c r="IS220" s="2"/>
      <c r="IT220" s="3"/>
    </row>
    <row r="221" spans="2:254">
      <c r="EJ221" s="2"/>
      <c r="EK221" s="3"/>
      <c r="EO221" s="1"/>
      <c r="EP221" s="1"/>
      <c r="EQ221" s="2"/>
      <c r="ER221" s="2"/>
      <c r="ES221" s="3"/>
      <c r="EV221" s="1"/>
      <c r="EW221" s="1"/>
      <c r="EX221" s="2"/>
      <c r="EY221" s="2"/>
      <c r="EZ221" s="3"/>
      <c r="FC221" s="1"/>
      <c r="FD221" s="1"/>
      <c r="FE221" s="2"/>
      <c r="FF221" s="2"/>
      <c r="FG221" s="3"/>
      <c r="FJ221" s="1"/>
      <c r="FK221" s="1"/>
      <c r="FL221" s="2"/>
      <c r="FM221" s="2"/>
      <c r="FN221" s="3"/>
      <c r="FQ221" s="1"/>
      <c r="FR221" s="1"/>
      <c r="FS221" s="2"/>
      <c r="FT221" s="2"/>
      <c r="FU221" s="3"/>
      <c r="FX221" s="1"/>
      <c r="FY221" s="1"/>
      <c r="FZ221" s="2"/>
      <c r="GA221" s="2"/>
      <c r="GB221" s="3"/>
      <c r="GE221" s="1"/>
      <c r="GF221" s="1"/>
      <c r="GG221" s="2"/>
      <c r="GH221" s="2"/>
      <c r="GI221" s="3"/>
      <c r="GL221" s="1"/>
      <c r="GM221" s="1"/>
      <c r="GN221" s="2"/>
      <c r="GO221" s="2"/>
      <c r="GP221" s="3"/>
      <c r="GS221" s="1"/>
      <c r="GT221" s="1"/>
      <c r="GU221" s="2"/>
      <c r="GV221" s="2"/>
      <c r="GW221" s="3"/>
      <c r="GZ221" s="1"/>
      <c r="HA221" s="1"/>
      <c r="HB221" s="2"/>
      <c r="HC221" s="2"/>
      <c r="HD221" s="3"/>
      <c r="HG221" s="1"/>
      <c r="HH221" s="1"/>
      <c r="HI221" s="2"/>
      <c r="HJ221" s="2"/>
      <c r="HK221" s="3"/>
      <c r="HP221" s="2"/>
      <c r="HQ221" s="2"/>
      <c r="HR221" s="3"/>
      <c r="HW221" s="2"/>
      <c r="HX221" s="2"/>
      <c r="HY221" s="3"/>
      <c r="ID221" s="2"/>
      <c r="IE221" s="2"/>
      <c r="IF221" s="3"/>
      <c r="IK221" s="2"/>
      <c r="IL221" s="2"/>
      <c r="IM221" s="3"/>
      <c r="IR221" s="2"/>
      <c r="IS221" s="2"/>
      <c r="IT221" s="3"/>
    </row>
    <row r="222" spans="2:254">
      <c r="B222" s="8"/>
      <c r="EG222" s="8"/>
      <c r="EJ222" s="2"/>
      <c r="EK222" s="3"/>
      <c r="EO222" s="1"/>
      <c r="EP222" s="1"/>
      <c r="EQ222" s="2"/>
      <c r="ER222" s="2"/>
      <c r="ES222" s="3"/>
      <c r="EV222" s="1"/>
      <c r="EW222" s="1"/>
      <c r="EX222" s="2"/>
      <c r="EY222" s="2"/>
      <c r="EZ222" s="3"/>
      <c r="FC222" s="1"/>
      <c r="FD222" s="1"/>
      <c r="FE222" s="2"/>
      <c r="FF222" s="2"/>
      <c r="FG222" s="3"/>
      <c r="FJ222" s="1"/>
      <c r="FK222" s="1"/>
      <c r="FL222" s="2"/>
      <c r="FM222" s="2"/>
      <c r="FN222" s="3"/>
      <c r="FQ222" s="1"/>
      <c r="FR222" s="1"/>
      <c r="FS222" s="2"/>
      <c r="FT222" s="2"/>
      <c r="FU222" s="3"/>
      <c r="FX222" s="1"/>
      <c r="FY222" s="1"/>
      <c r="FZ222" s="2"/>
      <c r="GA222" s="2"/>
      <c r="GB222" s="3"/>
      <c r="GE222" s="1"/>
      <c r="GF222" s="1"/>
      <c r="GG222" s="2"/>
      <c r="GH222" s="2"/>
      <c r="GI222" s="3"/>
      <c r="GL222" s="1"/>
      <c r="GM222" s="1"/>
      <c r="GN222" s="2"/>
      <c r="GO222" s="2"/>
      <c r="GP222" s="3"/>
      <c r="GS222" s="1"/>
      <c r="GT222" s="1"/>
      <c r="GU222" s="2"/>
      <c r="GV222" s="2"/>
      <c r="GW222" s="3"/>
      <c r="GZ222" s="1"/>
      <c r="HA222" s="1"/>
      <c r="HB222" s="2"/>
      <c r="HC222" s="2"/>
      <c r="HD222" s="3"/>
      <c r="HG222" s="1"/>
      <c r="HH222" s="1"/>
      <c r="HI222" s="2"/>
      <c r="HJ222" s="2"/>
      <c r="HK222" s="3"/>
      <c r="HP222" s="2"/>
      <c r="HQ222" s="2"/>
      <c r="HR222" s="3"/>
      <c r="HW222" s="2"/>
      <c r="HX222" s="2"/>
      <c r="HY222" s="3"/>
      <c r="ID222" s="2"/>
      <c r="IE222" s="2"/>
      <c r="IF222" s="3"/>
      <c r="IK222" s="2"/>
      <c r="IL222" s="2"/>
      <c r="IM222" s="3"/>
      <c r="IR222" s="2"/>
      <c r="IS222" s="2"/>
      <c r="IT222" s="3"/>
    </row>
    <row r="223" spans="2:254">
      <c r="EJ223" s="2"/>
      <c r="EK223" s="3"/>
      <c r="EO223" s="1"/>
      <c r="EP223" s="1"/>
      <c r="EQ223" s="2"/>
      <c r="ER223" s="2"/>
      <c r="ES223" s="3"/>
      <c r="EV223" s="1"/>
      <c r="EW223" s="1"/>
      <c r="EX223" s="2"/>
      <c r="EY223" s="2"/>
      <c r="EZ223" s="3"/>
      <c r="FC223" s="1"/>
      <c r="FD223" s="1"/>
      <c r="FE223" s="2"/>
      <c r="FF223" s="2"/>
      <c r="FG223" s="3"/>
      <c r="FJ223" s="1"/>
      <c r="FK223" s="1"/>
      <c r="FL223" s="2"/>
      <c r="FM223" s="2"/>
      <c r="FN223" s="3"/>
      <c r="FQ223" s="1"/>
      <c r="FR223" s="1"/>
      <c r="FS223" s="2"/>
      <c r="FT223" s="2"/>
      <c r="FU223" s="3"/>
      <c r="FX223" s="1"/>
      <c r="FY223" s="1"/>
      <c r="FZ223" s="2"/>
      <c r="GA223" s="2"/>
      <c r="GB223" s="3"/>
      <c r="GE223" s="1"/>
      <c r="GF223" s="1"/>
      <c r="GG223" s="2"/>
      <c r="GH223" s="2"/>
      <c r="GI223" s="3"/>
      <c r="GL223" s="1"/>
      <c r="GM223" s="1"/>
      <c r="GN223" s="2"/>
      <c r="GO223" s="2"/>
      <c r="GP223" s="3"/>
      <c r="GS223" s="1"/>
      <c r="GT223" s="1"/>
      <c r="GU223" s="2"/>
      <c r="GV223" s="2"/>
      <c r="GW223" s="3"/>
      <c r="GZ223" s="1"/>
      <c r="HA223" s="1"/>
      <c r="HB223" s="2"/>
      <c r="HC223" s="2"/>
      <c r="HD223" s="3"/>
      <c r="HG223" s="1"/>
      <c r="HH223" s="1"/>
      <c r="HI223" s="2"/>
      <c r="HJ223" s="2"/>
      <c r="HK223" s="3"/>
      <c r="HP223" s="2"/>
      <c r="HQ223" s="2"/>
      <c r="HR223" s="3"/>
      <c r="HW223" s="2"/>
      <c r="HX223" s="2"/>
      <c r="HY223" s="3"/>
      <c r="ID223" s="2"/>
      <c r="IE223" s="2"/>
      <c r="IF223" s="3"/>
      <c r="IK223" s="2"/>
      <c r="IL223" s="2"/>
      <c r="IM223" s="3"/>
      <c r="IR223" s="2"/>
      <c r="IS223" s="2"/>
      <c r="IT223" s="3"/>
    </row>
    <row r="224" spans="2:254">
      <c r="B224" s="8"/>
      <c r="EG224" s="8"/>
      <c r="EJ224" s="2"/>
      <c r="EK224" s="3"/>
      <c r="EO224" s="1"/>
      <c r="EP224" s="1"/>
      <c r="EQ224" s="2"/>
      <c r="ER224" s="2"/>
      <c r="ES224" s="3"/>
      <c r="EV224" s="1"/>
      <c r="EW224" s="1"/>
      <c r="EX224" s="2"/>
      <c r="EY224" s="2"/>
      <c r="EZ224" s="3"/>
      <c r="FC224" s="1"/>
      <c r="FD224" s="1"/>
      <c r="FE224" s="2"/>
      <c r="FF224" s="2"/>
      <c r="FG224" s="3"/>
      <c r="FJ224" s="1"/>
      <c r="FK224" s="1"/>
      <c r="FL224" s="2"/>
      <c r="FM224" s="2"/>
      <c r="FN224" s="3"/>
      <c r="FQ224" s="1"/>
      <c r="FR224" s="1"/>
      <c r="FS224" s="2"/>
      <c r="FT224" s="2"/>
      <c r="FU224" s="3"/>
      <c r="FX224" s="1"/>
      <c r="FY224" s="1"/>
      <c r="FZ224" s="2"/>
      <c r="GA224" s="2"/>
      <c r="GB224" s="3"/>
      <c r="GE224" s="1"/>
      <c r="GF224" s="1"/>
      <c r="GG224" s="2"/>
      <c r="GH224" s="2"/>
      <c r="GI224" s="3"/>
      <c r="GL224" s="1"/>
      <c r="GM224" s="1"/>
      <c r="GN224" s="2"/>
      <c r="GO224" s="2"/>
      <c r="GP224" s="3"/>
      <c r="GS224" s="1"/>
      <c r="GT224" s="1"/>
      <c r="GU224" s="2"/>
      <c r="GV224" s="2"/>
      <c r="GW224" s="3"/>
      <c r="GZ224" s="1"/>
      <c r="HA224" s="1"/>
      <c r="HB224" s="2"/>
      <c r="HC224" s="2"/>
      <c r="HD224" s="3"/>
      <c r="HG224" s="1"/>
      <c r="HH224" s="1"/>
      <c r="HI224" s="2"/>
      <c r="HJ224" s="2"/>
      <c r="HK224" s="3"/>
      <c r="HP224" s="2"/>
      <c r="HQ224" s="2"/>
      <c r="HR224" s="3"/>
      <c r="HW224" s="2"/>
      <c r="HX224" s="2"/>
      <c r="HY224" s="3"/>
      <c r="ID224" s="2"/>
      <c r="IE224" s="2"/>
      <c r="IF224" s="3"/>
      <c r="IK224" s="2"/>
      <c r="IL224" s="2"/>
      <c r="IM224" s="3"/>
      <c r="IR224" s="2"/>
      <c r="IS224" s="2"/>
      <c r="IT224" s="3"/>
    </row>
    <row r="225" spans="2:254">
      <c r="EJ225" s="2"/>
      <c r="EK225" s="3"/>
      <c r="EO225" s="1"/>
      <c r="EP225" s="1"/>
      <c r="EQ225" s="2"/>
      <c r="ER225" s="2"/>
      <c r="ES225" s="3"/>
      <c r="EV225" s="1"/>
      <c r="EW225" s="1"/>
      <c r="EX225" s="2"/>
      <c r="EY225" s="2"/>
      <c r="EZ225" s="3"/>
      <c r="FC225" s="1"/>
      <c r="FD225" s="1"/>
      <c r="FE225" s="2"/>
      <c r="FF225" s="2"/>
      <c r="FG225" s="3"/>
      <c r="FJ225" s="1"/>
      <c r="FK225" s="1"/>
      <c r="FL225" s="2"/>
      <c r="FM225" s="2"/>
      <c r="FN225" s="3"/>
      <c r="FQ225" s="1"/>
      <c r="FR225" s="1"/>
      <c r="FS225" s="2"/>
      <c r="FT225" s="2"/>
      <c r="FU225" s="3"/>
      <c r="FX225" s="1"/>
      <c r="FY225" s="1"/>
      <c r="FZ225" s="2"/>
      <c r="GA225" s="2"/>
      <c r="GB225" s="3"/>
      <c r="GE225" s="1"/>
      <c r="GF225" s="1"/>
      <c r="GG225" s="2"/>
      <c r="GH225" s="2"/>
      <c r="GI225" s="3"/>
      <c r="GL225" s="1"/>
      <c r="GM225" s="1"/>
      <c r="GN225" s="2"/>
      <c r="GO225" s="2"/>
      <c r="GP225" s="3"/>
      <c r="GS225" s="1"/>
      <c r="GT225" s="1"/>
      <c r="GU225" s="2"/>
      <c r="GV225" s="2"/>
      <c r="GW225" s="3"/>
      <c r="GZ225" s="1"/>
      <c r="HA225" s="1"/>
      <c r="HB225" s="2"/>
      <c r="HC225" s="2"/>
      <c r="HD225" s="3"/>
      <c r="HG225" s="1"/>
      <c r="HH225" s="1"/>
      <c r="HI225" s="2"/>
      <c r="HJ225" s="2"/>
      <c r="HK225" s="3"/>
      <c r="HP225" s="2"/>
      <c r="HQ225" s="2"/>
      <c r="HR225" s="3"/>
      <c r="HW225" s="2"/>
      <c r="HX225" s="2"/>
      <c r="HY225" s="3"/>
      <c r="ID225" s="2"/>
      <c r="IE225" s="2"/>
      <c r="IF225" s="3"/>
      <c r="IK225" s="2"/>
      <c r="IL225" s="2"/>
      <c r="IM225" s="3"/>
      <c r="IR225" s="2"/>
      <c r="IS225" s="2"/>
      <c r="IT225" s="3"/>
    </row>
    <row r="226" spans="2:254">
      <c r="B226" s="8"/>
      <c r="EG226" s="8"/>
      <c r="EJ226" s="2"/>
      <c r="EK226" s="3"/>
      <c r="EO226" s="1"/>
      <c r="EP226" s="1"/>
      <c r="EQ226" s="2"/>
      <c r="ER226" s="2"/>
      <c r="ES226" s="3"/>
      <c r="EV226" s="1"/>
      <c r="EW226" s="1"/>
      <c r="EX226" s="2"/>
      <c r="EY226" s="2"/>
      <c r="EZ226" s="3"/>
      <c r="FC226" s="1"/>
      <c r="FD226" s="1"/>
      <c r="FE226" s="2"/>
      <c r="FF226" s="2"/>
      <c r="FG226" s="3"/>
      <c r="FJ226" s="1"/>
      <c r="FK226" s="1"/>
      <c r="FL226" s="2"/>
      <c r="FM226" s="2"/>
      <c r="FN226" s="3"/>
      <c r="FQ226" s="1"/>
      <c r="FR226" s="1"/>
      <c r="FS226" s="2"/>
      <c r="FT226" s="2"/>
      <c r="FU226" s="3"/>
      <c r="FX226" s="1"/>
      <c r="FY226" s="1"/>
      <c r="FZ226" s="2"/>
      <c r="GA226" s="2"/>
      <c r="GB226" s="3"/>
      <c r="GE226" s="1"/>
      <c r="GF226" s="1"/>
      <c r="GG226" s="2"/>
      <c r="GH226" s="2"/>
      <c r="GI226" s="3"/>
      <c r="GL226" s="1"/>
      <c r="GM226" s="1"/>
      <c r="GN226" s="2"/>
      <c r="GO226" s="2"/>
      <c r="GP226" s="3"/>
      <c r="GS226" s="1"/>
      <c r="GT226" s="1"/>
      <c r="GU226" s="2"/>
      <c r="GV226" s="2"/>
      <c r="GW226" s="3"/>
      <c r="GZ226" s="1"/>
      <c r="HA226" s="1"/>
      <c r="HB226" s="2"/>
      <c r="HC226" s="2"/>
      <c r="HD226" s="3"/>
      <c r="HG226" s="1"/>
      <c r="HH226" s="1"/>
      <c r="HI226" s="2"/>
      <c r="HJ226" s="2"/>
      <c r="HK226" s="3"/>
      <c r="HP226" s="2"/>
      <c r="HQ226" s="2"/>
      <c r="HR226" s="3"/>
      <c r="HW226" s="2"/>
      <c r="HX226" s="2"/>
      <c r="HY226" s="3"/>
      <c r="ID226" s="2"/>
      <c r="IE226" s="2"/>
      <c r="IF226" s="3"/>
      <c r="IK226" s="2"/>
      <c r="IL226" s="2"/>
      <c r="IM226" s="3"/>
      <c r="IR226" s="2"/>
      <c r="IS226" s="2"/>
      <c r="IT226" s="3"/>
    </row>
    <row r="227" spans="2:254">
      <c r="EJ227" s="2"/>
      <c r="EK227" s="3"/>
      <c r="EO227" s="1"/>
      <c r="EP227" s="1"/>
      <c r="EQ227" s="2"/>
      <c r="ER227" s="2"/>
      <c r="ES227" s="3"/>
      <c r="EV227" s="1"/>
      <c r="EW227" s="1"/>
      <c r="EX227" s="2"/>
      <c r="EY227" s="2"/>
      <c r="EZ227" s="3"/>
      <c r="FC227" s="1"/>
      <c r="FD227" s="1"/>
      <c r="FE227" s="2"/>
      <c r="FF227" s="2"/>
      <c r="FG227" s="3"/>
      <c r="FJ227" s="1"/>
      <c r="FK227" s="1"/>
      <c r="FL227" s="2"/>
      <c r="FM227" s="2"/>
      <c r="FN227" s="3"/>
      <c r="FQ227" s="1"/>
      <c r="FR227" s="1"/>
      <c r="FS227" s="2"/>
      <c r="FT227" s="2"/>
      <c r="FU227" s="3"/>
      <c r="FX227" s="1"/>
      <c r="FY227" s="1"/>
      <c r="FZ227" s="2"/>
      <c r="GA227" s="2"/>
      <c r="GB227" s="3"/>
      <c r="GE227" s="1"/>
      <c r="GF227" s="1"/>
      <c r="GG227" s="2"/>
      <c r="GH227" s="2"/>
      <c r="GI227" s="3"/>
      <c r="GL227" s="1"/>
      <c r="GM227" s="1"/>
      <c r="GN227" s="2"/>
      <c r="GO227" s="2"/>
      <c r="GP227" s="3"/>
      <c r="GS227" s="1"/>
      <c r="GT227" s="1"/>
      <c r="GU227" s="2"/>
      <c r="GV227" s="2"/>
      <c r="GW227" s="3"/>
      <c r="GZ227" s="1"/>
      <c r="HA227" s="1"/>
      <c r="HB227" s="2"/>
      <c r="HC227" s="2"/>
      <c r="HD227" s="3"/>
      <c r="HG227" s="1"/>
      <c r="HH227" s="1"/>
      <c r="HI227" s="2"/>
      <c r="HJ227" s="2"/>
      <c r="HK227" s="3"/>
      <c r="HP227" s="2"/>
      <c r="HQ227" s="2"/>
      <c r="HR227" s="3"/>
      <c r="HW227" s="2"/>
      <c r="HX227" s="2"/>
      <c r="HY227" s="3"/>
      <c r="ID227" s="2"/>
      <c r="IE227" s="2"/>
      <c r="IF227" s="3"/>
      <c r="IK227" s="2"/>
      <c r="IL227" s="2"/>
      <c r="IM227" s="3"/>
      <c r="IR227" s="2"/>
      <c r="IS227" s="2"/>
      <c r="IT227" s="3"/>
    </row>
    <row r="228" spans="2:254">
      <c r="B228" s="8"/>
      <c r="EG228" s="8"/>
      <c r="EJ228" s="2"/>
      <c r="EK228" s="3"/>
      <c r="EO228" s="1"/>
      <c r="EP228" s="1"/>
      <c r="EQ228" s="2"/>
      <c r="ER228" s="2"/>
      <c r="ES228" s="3"/>
      <c r="EV228" s="1"/>
      <c r="EW228" s="1"/>
      <c r="EX228" s="2"/>
      <c r="EY228" s="2"/>
      <c r="EZ228" s="3"/>
      <c r="FC228" s="1"/>
      <c r="FD228" s="1"/>
      <c r="FE228" s="2"/>
      <c r="FF228" s="2"/>
      <c r="FG228" s="3"/>
      <c r="FJ228" s="1"/>
      <c r="FK228" s="1"/>
      <c r="FL228" s="2"/>
      <c r="FM228" s="2"/>
      <c r="FN228" s="3"/>
      <c r="FQ228" s="1"/>
      <c r="FR228" s="1"/>
      <c r="FS228" s="2"/>
      <c r="FT228" s="2"/>
      <c r="FU228" s="3"/>
      <c r="FX228" s="1"/>
      <c r="FY228" s="1"/>
      <c r="FZ228" s="2"/>
      <c r="GA228" s="2"/>
      <c r="GB228" s="3"/>
      <c r="GE228" s="1"/>
      <c r="GF228" s="1"/>
      <c r="GG228" s="2"/>
      <c r="GH228" s="2"/>
      <c r="GI228" s="3"/>
      <c r="GL228" s="1"/>
      <c r="GM228" s="1"/>
      <c r="GN228" s="2"/>
      <c r="GO228" s="2"/>
      <c r="GP228" s="3"/>
      <c r="GS228" s="1"/>
      <c r="GT228" s="1"/>
      <c r="GU228" s="2"/>
      <c r="GV228" s="2"/>
      <c r="GW228" s="3"/>
      <c r="GZ228" s="1"/>
      <c r="HA228" s="1"/>
      <c r="HB228" s="2"/>
      <c r="HC228" s="2"/>
      <c r="HD228" s="3"/>
      <c r="HG228" s="1"/>
      <c r="HH228" s="1"/>
      <c r="HI228" s="2"/>
      <c r="HJ228" s="2"/>
      <c r="HK228" s="3"/>
      <c r="HP228" s="2"/>
      <c r="HQ228" s="2"/>
      <c r="HR228" s="3"/>
      <c r="HW228" s="2"/>
      <c r="HX228" s="2"/>
      <c r="HY228" s="3"/>
      <c r="ID228" s="2"/>
      <c r="IE228" s="2"/>
      <c r="IF228" s="3"/>
      <c r="IK228" s="2"/>
      <c r="IL228" s="2"/>
      <c r="IM228" s="3"/>
      <c r="IR228" s="2"/>
      <c r="IS228" s="2"/>
      <c r="IT228" s="3"/>
    </row>
    <row r="229" spans="2:254">
      <c r="EJ229" s="2"/>
      <c r="EK229" s="3"/>
      <c r="EO229" s="1"/>
      <c r="EP229" s="1"/>
      <c r="EQ229" s="2"/>
      <c r="ER229" s="2"/>
      <c r="ES229" s="3"/>
      <c r="EV229" s="1"/>
      <c r="EW229" s="1"/>
      <c r="EX229" s="2"/>
      <c r="EY229" s="2"/>
      <c r="EZ229" s="3"/>
      <c r="FC229" s="1"/>
      <c r="FD229" s="1"/>
      <c r="FE229" s="2"/>
      <c r="FF229" s="2"/>
      <c r="FG229" s="3"/>
      <c r="FJ229" s="1"/>
      <c r="FK229" s="1"/>
      <c r="FL229" s="2"/>
      <c r="FM229" s="2"/>
      <c r="FN229" s="3"/>
      <c r="FQ229" s="1"/>
      <c r="FR229" s="1"/>
      <c r="FS229" s="2"/>
      <c r="FT229" s="2"/>
      <c r="FU229" s="3"/>
      <c r="FX229" s="1"/>
      <c r="FY229" s="1"/>
      <c r="FZ229" s="2"/>
      <c r="GA229" s="2"/>
      <c r="GB229" s="3"/>
      <c r="GE229" s="1"/>
      <c r="GF229" s="1"/>
      <c r="GG229" s="2"/>
      <c r="GH229" s="2"/>
      <c r="GI229" s="3"/>
      <c r="GL229" s="1"/>
      <c r="GM229" s="1"/>
      <c r="GN229" s="2"/>
      <c r="GO229" s="2"/>
      <c r="GP229" s="3"/>
      <c r="GS229" s="1"/>
      <c r="GT229" s="1"/>
      <c r="GU229" s="2"/>
      <c r="GV229" s="2"/>
      <c r="GW229" s="3"/>
      <c r="GZ229" s="1"/>
      <c r="HA229" s="1"/>
      <c r="HB229" s="2"/>
      <c r="HC229" s="2"/>
      <c r="HD229" s="3"/>
      <c r="HG229" s="1"/>
      <c r="HH229" s="1"/>
      <c r="HI229" s="2"/>
      <c r="HJ229" s="2"/>
      <c r="HK229" s="3"/>
      <c r="HP229" s="2"/>
      <c r="HQ229" s="2"/>
      <c r="HR229" s="3"/>
      <c r="HW229" s="2"/>
      <c r="HX229" s="2"/>
      <c r="HY229" s="3"/>
      <c r="ID229" s="2"/>
      <c r="IE229" s="2"/>
      <c r="IF229" s="3"/>
      <c r="IK229" s="2"/>
      <c r="IL229" s="2"/>
      <c r="IM229" s="3"/>
      <c r="IR229" s="2"/>
      <c r="IS229" s="2"/>
      <c r="IT229" s="3"/>
    </row>
    <row r="230" spans="2:254">
      <c r="B230" s="8"/>
      <c r="EG230" s="8"/>
      <c r="EJ230" s="2"/>
      <c r="EK230" s="3"/>
      <c r="EO230" s="1"/>
      <c r="EP230" s="1"/>
      <c r="EQ230" s="2"/>
      <c r="ER230" s="2"/>
      <c r="ES230" s="3"/>
      <c r="EV230" s="1"/>
      <c r="EW230" s="1"/>
      <c r="EX230" s="2"/>
      <c r="EY230" s="2"/>
      <c r="EZ230" s="3"/>
      <c r="FC230" s="1"/>
      <c r="FD230" s="1"/>
      <c r="FE230" s="2"/>
      <c r="FF230" s="2"/>
      <c r="FG230" s="3"/>
      <c r="FJ230" s="1"/>
      <c r="FK230" s="1"/>
      <c r="FL230" s="2"/>
      <c r="FM230" s="2"/>
      <c r="FN230" s="3"/>
      <c r="FQ230" s="1"/>
      <c r="FR230" s="1"/>
      <c r="FS230" s="2"/>
      <c r="FT230" s="2"/>
      <c r="FU230" s="3"/>
      <c r="FX230" s="1"/>
      <c r="FY230" s="1"/>
      <c r="FZ230" s="2"/>
      <c r="GA230" s="2"/>
      <c r="GB230" s="3"/>
      <c r="GE230" s="1"/>
      <c r="GF230" s="1"/>
      <c r="GG230" s="2"/>
      <c r="GH230" s="2"/>
      <c r="GI230" s="3"/>
      <c r="GL230" s="1"/>
      <c r="GM230" s="1"/>
      <c r="GN230" s="2"/>
      <c r="GO230" s="2"/>
      <c r="GP230" s="3"/>
      <c r="GS230" s="1"/>
      <c r="GT230" s="1"/>
      <c r="GU230" s="2"/>
      <c r="GV230" s="2"/>
      <c r="GW230" s="3"/>
      <c r="GZ230" s="1"/>
      <c r="HA230" s="1"/>
      <c r="HB230" s="2"/>
      <c r="HC230" s="2"/>
      <c r="HD230" s="3"/>
      <c r="HG230" s="1"/>
      <c r="HH230" s="1"/>
      <c r="HI230" s="2"/>
      <c r="HJ230" s="2"/>
      <c r="HK230" s="3"/>
      <c r="HP230" s="2"/>
      <c r="HQ230" s="2"/>
      <c r="HR230" s="3"/>
      <c r="HW230" s="2"/>
      <c r="HX230" s="2"/>
      <c r="HY230" s="3"/>
      <c r="ID230" s="2"/>
      <c r="IE230" s="2"/>
      <c r="IF230" s="3"/>
      <c r="IK230" s="2"/>
      <c r="IL230" s="2"/>
      <c r="IM230" s="3"/>
      <c r="IR230" s="2"/>
      <c r="IS230" s="2"/>
      <c r="IT230" s="3"/>
    </row>
    <row r="231" spans="2:254">
      <c r="EJ231" s="2"/>
      <c r="EK231" s="3"/>
      <c r="EO231" s="1"/>
      <c r="EP231" s="1"/>
      <c r="EQ231" s="2"/>
      <c r="ER231" s="2"/>
      <c r="ES231" s="3"/>
      <c r="EV231" s="1"/>
      <c r="EW231" s="1"/>
      <c r="EX231" s="2"/>
      <c r="EY231" s="2"/>
      <c r="EZ231" s="3"/>
      <c r="FC231" s="1"/>
      <c r="FD231" s="1"/>
      <c r="FE231" s="2"/>
      <c r="FF231" s="2"/>
      <c r="FG231" s="3"/>
      <c r="FJ231" s="1"/>
      <c r="FK231" s="1"/>
      <c r="FL231" s="2"/>
      <c r="FM231" s="2"/>
      <c r="FN231" s="3"/>
      <c r="FQ231" s="1"/>
      <c r="FR231" s="1"/>
      <c r="FS231" s="2"/>
      <c r="FT231" s="2"/>
      <c r="FU231" s="3"/>
      <c r="FX231" s="1"/>
      <c r="FY231" s="1"/>
      <c r="FZ231" s="2"/>
      <c r="GA231" s="2"/>
      <c r="GB231" s="3"/>
      <c r="GE231" s="1"/>
      <c r="GF231" s="1"/>
      <c r="GG231" s="2"/>
      <c r="GH231" s="2"/>
      <c r="GI231" s="3"/>
      <c r="GL231" s="1"/>
      <c r="GM231" s="1"/>
      <c r="GN231" s="2"/>
      <c r="GO231" s="2"/>
      <c r="GP231" s="3"/>
      <c r="GS231" s="1"/>
      <c r="GT231" s="1"/>
      <c r="GU231" s="2"/>
      <c r="GV231" s="2"/>
      <c r="GW231" s="3"/>
      <c r="GZ231" s="1"/>
      <c r="HA231" s="1"/>
      <c r="HB231" s="2"/>
      <c r="HC231" s="2"/>
      <c r="HD231" s="3"/>
      <c r="HG231" s="1"/>
      <c r="HH231" s="1"/>
      <c r="HI231" s="2"/>
      <c r="HJ231" s="2"/>
      <c r="HK231" s="3"/>
      <c r="HP231" s="2"/>
      <c r="HQ231" s="2"/>
      <c r="HR231" s="3"/>
      <c r="HW231" s="2"/>
      <c r="HX231" s="2"/>
      <c r="HY231" s="3"/>
      <c r="ID231" s="2"/>
      <c r="IE231" s="2"/>
      <c r="IF231" s="3"/>
      <c r="IK231" s="2"/>
      <c r="IL231" s="2"/>
      <c r="IM231" s="3"/>
      <c r="IR231" s="2"/>
      <c r="IS231" s="2"/>
      <c r="IT231" s="3"/>
    </row>
    <row r="232" spans="2:254">
      <c r="EJ232" s="2"/>
      <c r="EK232" s="3"/>
      <c r="EO232" s="1"/>
      <c r="EP232" s="1"/>
      <c r="EQ232" s="2"/>
      <c r="ER232" s="2"/>
      <c r="ES232" s="3"/>
      <c r="EV232" s="1"/>
      <c r="EW232" s="1"/>
      <c r="EX232" s="2"/>
      <c r="EY232" s="2"/>
      <c r="EZ232" s="3"/>
      <c r="FC232" s="1"/>
      <c r="FD232" s="1"/>
      <c r="FE232" s="2"/>
      <c r="FF232" s="2"/>
      <c r="FG232" s="3"/>
      <c r="FJ232" s="1"/>
      <c r="FK232" s="1"/>
      <c r="FL232" s="2"/>
      <c r="FM232" s="2"/>
      <c r="FN232" s="3"/>
      <c r="FQ232" s="1"/>
      <c r="FR232" s="1"/>
      <c r="FS232" s="2"/>
      <c r="FT232" s="2"/>
      <c r="FU232" s="3"/>
      <c r="FX232" s="1"/>
      <c r="FY232" s="1"/>
      <c r="FZ232" s="2"/>
      <c r="GA232" s="2"/>
      <c r="GB232" s="3"/>
      <c r="GE232" s="1"/>
      <c r="GF232" s="1"/>
      <c r="GG232" s="2"/>
      <c r="GH232" s="2"/>
      <c r="GI232" s="3"/>
      <c r="GL232" s="1"/>
      <c r="GM232" s="1"/>
      <c r="GN232" s="2"/>
      <c r="GO232" s="2"/>
      <c r="GP232" s="3"/>
      <c r="GS232" s="1"/>
      <c r="GT232" s="1"/>
      <c r="GU232" s="2"/>
      <c r="GV232" s="2"/>
      <c r="GW232" s="3"/>
      <c r="GZ232" s="1"/>
      <c r="HA232" s="1"/>
      <c r="HB232" s="2"/>
      <c r="HC232" s="2"/>
      <c r="HD232" s="3"/>
      <c r="HG232" s="1"/>
      <c r="HH232" s="1"/>
      <c r="HI232" s="2"/>
      <c r="HJ232" s="2"/>
      <c r="HK232" s="3"/>
      <c r="HP232" s="2"/>
      <c r="HQ232" s="2"/>
      <c r="HR232" s="3"/>
      <c r="HW232" s="2"/>
      <c r="HX232" s="2"/>
      <c r="HY232" s="3"/>
      <c r="ID232" s="2"/>
      <c r="IE232" s="2"/>
      <c r="IF232" s="3"/>
      <c r="IK232" s="2"/>
      <c r="IL232" s="2"/>
      <c r="IM232" s="3"/>
      <c r="IR232" s="2"/>
      <c r="IS232" s="2"/>
      <c r="IT232" s="3"/>
    </row>
    <row r="233" spans="2:254">
      <c r="EJ233" s="2"/>
      <c r="EK233" s="3"/>
      <c r="EO233" s="1"/>
      <c r="EP233" s="1"/>
      <c r="EQ233" s="2"/>
      <c r="ER233" s="2"/>
      <c r="ES233" s="3"/>
      <c r="EV233" s="1"/>
      <c r="EW233" s="1"/>
      <c r="EX233" s="2"/>
      <c r="EY233" s="2"/>
      <c r="EZ233" s="3"/>
      <c r="FC233" s="1"/>
      <c r="FD233" s="1"/>
      <c r="FE233" s="2"/>
      <c r="FF233" s="2"/>
      <c r="FG233" s="3"/>
      <c r="FJ233" s="1"/>
      <c r="FK233" s="1"/>
      <c r="FL233" s="2"/>
      <c r="FM233" s="2"/>
      <c r="FN233" s="3"/>
      <c r="FQ233" s="1"/>
      <c r="FR233" s="1"/>
      <c r="FS233" s="2"/>
      <c r="FT233" s="2"/>
      <c r="FU233" s="3"/>
      <c r="FX233" s="1"/>
      <c r="FY233" s="1"/>
      <c r="FZ233" s="2"/>
      <c r="GA233" s="2"/>
      <c r="GB233" s="3"/>
      <c r="GE233" s="1"/>
      <c r="GF233" s="1"/>
      <c r="GG233" s="2"/>
      <c r="GH233" s="2"/>
      <c r="GI233" s="3"/>
      <c r="GL233" s="1"/>
      <c r="GM233" s="1"/>
      <c r="GN233" s="2"/>
      <c r="GO233" s="2"/>
      <c r="GP233" s="3"/>
      <c r="GS233" s="1"/>
      <c r="GT233" s="1"/>
      <c r="GU233" s="2"/>
      <c r="GV233" s="2"/>
      <c r="GW233" s="3"/>
      <c r="GZ233" s="1"/>
      <c r="HA233" s="1"/>
      <c r="HB233" s="2"/>
      <c r="HC233" s="2"/>
      <c r="HD233" s="3"/>
      <c r="HG233" s="1"/>
      <c r="HH233" s="1"/>
      <c r="HI233" s="2"/>
      <c r="HJ233" s="2"/>
      <c r="HK233" s="3"/>
      <c r="HP233" s="2"/>
      <c r="HQ233" s="2"/>
      <c r="HR233" s="3"/>
      <c r="HW233" s="2"/>
      <c r="HX233" s="2"/>
      <c r="HY233" s="3"/>
      <c r="ID233" s="2"/>
      <c r="IE233" s="2"/>
      <c r="IF233" s="3"/>
      <c r="IK233" s="2"/>
      <c r="IL233" s="2"/>
      <c r="IM233" s="3"/>
      <c r="IR233" s="2"/>
      <c r="IS233" s="2"/>
      <c r="IT233" s="3"/>
    </row>
    <row r="234" spans="2:254">
      <c r="C234" s="11"/>
      <c r="D234" s="11"/>
      <c r="E234" s="11"/>
      <c r="F234" s="11"/>
      <c r="G234" s="11"/>
      <c r="H234" s="12"/>
      <c r="I234" s="12"/>
      <c r="EH234" s="11"/>
      <c r="EI234" s="11"/>
      <c r="EJ234" s="11"/>
      <c r="EK234" s="11"/>
      <c r="EL234" s="11"/>
      <c r="EM234" s="12"/>
      <c r="EN234" s="12"/>
      <c r="EO234" s="1"/>
      <c r="EP234" s="1"/>
      <c r="EQ234" s="2"/>
      <c r="ER234" s="2"/>
      <c r="ES234" s="3"/>
      <c r="EV234" s="1"/>
      <c r="EW234" s="1"/>
      <c r="EX234" s="2"/>
      <c r="EY234" s="2"/>
      <c r="EZ234" s="3"/>
      <c r="FC234" s="1"/>
      <c r="FD234" s="1"/>
      <c r="FE234" s="2"/>
      <c r="FF234" s="2"/>
      <c r="FG234" s="3"/>
      <c r="FJ234" s="1"/>
      <c r="FK234" s="1"/>
      <c r="FL234" s="2"/>
      <c r="FM234" s="2"/>
      <c r="FN234" s="3"/>
      <c r="FQ234" s="1"/>
      <c r="FR234" s="1"/>
      <c r="FS234" s="2"/>
      <c r="FT234" s="2"/>
      <c r="FU234" s="3"/>
      <c r="FX234" s="1"/>
      <c r="FY234" s="1"/>
      <c r="FZ234" s="2"/>
      <c r="GA234" s="2"/>
      <c r="GB234" s="3"/>
      <c r="GE234" s="1"/>
      <c r="GF234" s="1"/>
      <c r="GG234" s="2"/>
      <c r="GH234" s="2"/>
      <c r="GI234" s="3"/>
      <c r="GL234" s="1"/>
      <c r="GM234" s="1"/>
      <c r="GN234" s="2"/>
      <c r="GO234" s="2"/>
      <c r="GP234" s="3"/>
      <c r="GS234" s="1"/>
      <c r="GT234" s="1"/>
      <c r="GU234" s="2"/>
      <c r="GV234" s="2"/>
      <c r="GW234" s="3"/>
      <c r="GZ234" s="1"/>
      <c r="HA234" s="1"/>
      <c r="HB234" s="2"/>
      <c r="HC234" s="2"/>
      <c r="HD234" s="3"/>
      <c r="HG234" s="1"/>
      <c r="HH234" s="1"/>
      <c r="HI234" s="2"/>
      <c r="HJ234" s="2"/>
      <c r="HK234" s="3"/>
      <c r="HP234" s="2"/>
      <c r="HQ234" s="2"/>
      <c r="HR234" s="3"/>
      <c r="HW234" s="2"/>
      <c r="HX234" s="2"/>
      <c r="HY234" s="3"/>
      <c r="ID234" s="2"/>
      <c r="IE234" s="2"/>
      <c r="IF234" s="3"/>
      <c r="IK234" s="2"/>
      <c r="IL234" s="2"/>
      <c r="IM234" s="3"/>
      <c r="IR234" s="2"/>
      <c r="IS234" s="2"/>
      <c r="IT234" s="3"/>
    </row>
    <row r="235" spans="2:254">
      <c r="B235" s="8"/>
      <c r="G235" s="3"/>
      <c r="H235" s="9"/>
      <c r="I235" s="9"/>
      <c r="EG235" s="8"/>
      <c r="EJ235" s="2"/>
      <c r="EK235" s="3"/>
      <c r="EL235" s="3"/>
      <c r="EM235" s="9"/>
      <c r="EN235" s="9"/>
      <c r="EO235" s="1"/>
      <c r="EP235" s="1"/>
      <c r="EQ235" s="2"/>
      <c r="ER235" s="2"/>
      <c r="ES235" s="3"/>
      <c r="EV235" s="1"/>
      <c r="EW235" s="1"/>
      <c r="EX235" s="2"/>
      <c r="EY235" s="2"/>
      <c r="EZ235" s="3"/>
      <c r="FC235" s="1"/>
      <c r="FD235" s="1"/>
      <c r="FE235" s="2"/>
      <c r="FF235" s="2"/>
      <c r="FG235" s="3"/>
      <c r="FJ235" s="1"/>
      <c r="FK235" s="1"/>
      <c r="FL235" s="2"/>
      <c r="FM235" s="2"/>
      <c r="FN235" s="3"/>
      <c r="FQ235" s="1"/>
      <c r="FR235" s="1"/>
      <c r="FS235" s="2"/>
      <c r="FT235" s="2"/>
      <c r="FU235" s="3"/>
      <c r="FX235" s="1"/>
      <c r="FY235" s="1"/>
      <c r="FZ235" s="2"/>
      <c r="GA235" s="2"/>
      <c r="GB235" s="3"/>
      <c r="GE235" s="1"/>
      <c r="GF235" s="1"/>
      <c r="GG235" s="2"/>
      <c r="GH235" s="2"/>
      <c r="GI235" s="3"/>
      <c r="GL235" s="1"/>
      <c r="GM235" s="1"/>
      <c r="GN235" s="2"/>
      <c r="GO235" s="2"/>
      <c r="GP235" s="3"/>
      <c r="GS235" s="1"/>
      <c r="GT235" s="1"/>
      <c r="GU235" s="2"/>
      <c r="GV235" s="2"/>
      <c r="GW235" s="3"/>
      <c r="GZ235" s="1"/>
      <c r="HA235" s="1"/>
      <c r="HB235" s="2"/>
      <c r="HC235" s="2"/>
      <c r="HD235" s="3"/>
      <c r="HG235" s="1"/>
      <c r="HH235" s="1"/>
      <c r="HI235" s="2"/>
      <c r="HJ235" s="2"/>
      <c r="HK235" s="3"/>
      <c r="HP235" s="2"/>
      <c r="HQ235" s="2"/>
      <c r="HR235" s="3"/>
      <c r="HW235" s="2"/>
      <c r="HX235" s="2"/>
      <c r="HY235" s="3"/>
      <c r="ID235" s="2"/>
      <c r="IE235" s="2"/>
      <c r="IF235" s="3"/>
      <c r="IK235" s="2"/>
      <c r="IL235" s="2"/>
      <c r="IM235" s="3"/>
      <c r="IR235" s="2"/>
      <c r="IS235" s="2"/>
      <c r="IT235" s="3"/>
    </row>
    <row r="236" spans="2:254">
      <c r="C236" s="10"/>
      <c r="D236" s="10"/>
      <c r="E236" s="10"/>
      <c r="EH236" s="10"/>
      <c r="EI236" s="10"/>
      <c r="EJ236" s="10"/>
      <c r="EK236" s="3"/>
      <c r="EO236" s="1"/>
      <c r="EP236" s="1"/>
      <c r="EQ236" s="2"/>
      <c r="ER236" s="2"/>
      <c r="ES236" s="3"/>
      <c r="EV236" s="1"/>
      <c r="EW236" s="1"/>
      <c r="EX236" s="2"/>
      <c r="EY236" s="2"/>
      <c r="EZ236" s="3"/>
      <c r="FC236" s="1"/>
      <c r="FD236" s="1"/>
      <c r="FE236" s="2"/>
      <c r="FF236" s="2"/>
      <c r="FG236" s="3"/>
      <c r="FJ236" s="1"/>
      <c r="FK236" s="1"/>
      <c r="FL236" s="2"/>
      <c r="FM236" s="2"/>
      <c r="FN236" s="3"/>
      <c r="FQ236" s="1"/>
      <c r="FR236" s="1"/>
      <c r="FS236" s="2"/>
      <c r="FT236" s="2"/>
      <c r="FU236" s="3"/>
      <c r="FX236" s="1"/>
      <c r="FY236" s="1"/>
      <c r="FZ236" s="2"/>
      <c r="GA236" s="2"/>
      <c r="GB236" s="3"/>
      <c r="GE236" s="1"/>
      <c r="GF236" s="1"/>
      <c r="GG236" s="2"/>
      <c r="GH236" s="2"/>
      <c r="GI236" s="3"/>
      <c r="GL236" s="1"/>
      <c r="GM236" s="1"/>
      <c r="GN236" s="2"/>
      <c r="GO236" s="2"/>
      <c r="GP236" s="3"/>
      <c r="GS236" s="1"/>
      <c r="GT236" s="1"/>
      <c r="GU236" s="2"/>
      <c r="GV236" s="2"/>
      <c r="GW236" s="3"/>
      <c r="GZ236" s="1"/>
      <c r="HA236" s="1"/>
      <c r="HB236" s="2"/>
      <c r="HC236" s="2"/>
      <c r="HD236" s="3"/>
      <c r="HG236" s="1"/>
      <c r="HH236" s="1"/>
      <c r="HI236" s="2"/>
      <c r="HJ236" s="2"/>
      <c r="HK236" s="3"/>
      <c r="HP236" s="2"/>
      <c r="HQ236" s="2"/>
      <c r="HR236" s="3"/>
      <c r="HW236" s="2"/>
      <c r="HX236" s="2"/>
      <c r="HY236" s="3"/>
      <c r="ID236" s="2"/>
      <c r="IE236" s="2"/>
      <c r="IF236" s="3"/>
      <c r="IK236" s="2"/>
      <c r="IL236" s="2"/>
      <c r="IM236" s="3"/>
      <c r="IR236" s="2"/>
      <c r="IS236" s="2"/>
      <c r="IT236" s="3"/>
    </row>
    <row r="237" spans="2:254">
      <c r="B237" s="8"/>
      <c r="EG237" s="8"/>
      <c r="EJ237" s="2"/>
      <c r="EK237" s="3"/>
      <c r="EO237" s="1"/>
      <c r="EP237" s="1"/>
      <c r="EQ237" s="2"/>
      <c r="ER237" s="2"/>
      <c r="ES237" s="3"/>
      <c r="EV237" s="1"/>
      <c r="EW237" s="1"/>
      <c r="EX237" s="2"/>
      <c r="EY237" s="2"/>
      <c r="EZ237" s="3"/>
      <c r="FC237" s="1"/>
      <c r="FD237" s="1"/>
      <c r="FE237" s="2"/>
      <c r="FF237" s="2"/>
      <c r="FG237" s="3"/>
      <c r="FJ237" s="1"/>
      <c r="FK237" s="1"/>
      <c r="FL237" s="2"/>
      <c r="FM237" s="2"/>
      <c r="FN237" s="3"/>
      <c r="FQ237" s="1"/>
      <c r="FR237" s="1"/>
      <c r="FS237" s="2"/>
      <c r="FT237" s="2"/>
      <c r="FU237" s="3"/>
      <c r="FX237" s="1"/>
      <c r="FY237" s="1"/>
      <c r="FZ237" s="2"/>
      <c r="GA237" s="2"/>
      <c r="GB237" s="3"/>
      <c r="GE237" s="1"/>
      <c r="GF237" s="1"/>
      <c r="GG237" s="2"/>
      <c r="GH237" s="2"/>
      <c r="GI237" s="3"/>
      <c r="GL237" s="1"/>
      <c r="GM237" s="1"/>
      <c r="GN237" s="2"/>
      <c r="GO237" s="2"/>
      <c r="GP237" s="3"/>
      <c r="GS237" s="1"/>
      <c r="GT237" s="1"/>
      <c r="GU237" s="2"/>
      <c r="GV237" s="2"/>
      <c r="GW237" s="3"/>
      <c r="GZ237" s="1"/>
      <c r="HA237" s="1"/>
      <c r="HB237" s="2"/>
      <c r="HC237" s="2"/>
      <c r="HD237" s="3"/>
      <c r="HG237" s="1"/>
      <c r="HH237" s="1"/>
      <c r="HI237" s="2"/>
      <c r="HJ237" s="2"/>
      <c r="HK237" s="3"/>
      <c r="HP237" s="2"/>
      <c r="HQ237" s="2"/>
      <c r="HR237" s="3"/>
      <c r="HW237" s="2"/>
      <c r="HX237" s="2"/>
      <c r="HY237" s="3"/>
      <c r="ID237" s="2"/>
      <c r="IE237" s="2"/>
      <c r="IF237" s="3"/>
      <c r="IK237" s="2"/>
      <c r="IL237" s="2"/>
      <c r="IM237" s="3"/>
      <c r="IR237" s="2"/>
      <c r="IS237" s="2"/>
      <c r="IT237" s="3"/>
    </row>
    <row r="238" spans="2:254">
      <c r="EJ238" s="2"/>
      <c r="EK238" s="3"/>
      <c r="EO238" s="1"/>
      <c r="EP238" s="1"/>
      <c r="EQ238" s="2"/>
      <c r="ER238" s="2"/>
      <c r="ES238" s="3"/>
      <c r="EV238" s="1"/>
      <c r="EW238" s="1"/>
      <c r="EX238" s="2"/>
      <c r="EY238" s="2"/>
      <c r="EZ238" s="3"/>
      <c r="FC238" s="1"/>
      <c r="FD238" s="1"/>
      <c r="FE238" s="2"/>
      <c r="FF238" s="2"/>
      <c r="FG238" s="3"/>
      <c r="FJ238" s="1"/>
      <c r="FK238" s="1"/>
      <c r="FL238" s="2"/>
      <c r="FM238" s="2"/>
      <c r="FN238" s="3"/>
      <c r="FQ238" s="1"/>
      <c r="FR238" s="1"/>
      <c r="FS238" s="2"/>
      <c r="FT238" s="2"/>
      <c r="FU238" s="3"/>
      <c r="FX238" s="1"/>
      <c r="FY238" s="1"/>
      <c r="FZ238" s="2"/>
      <c r="GA238" s="2"/>
      <c r="GB238" s="3"/>
      <c r="GE238" s="1"/>
      <c r="GF238" s="1"/>
      <c r="GG238" s="2"/>
      <c r="GH238" s="2"/>
      <c r="GI238" s="3"/>
      <c r="GL238" s="1"/>
      <c r="GM238" s="1"/>
      <c r="GN238" s="2"/>
      <c r="GO238" s="2"/>
      <c r="GP238" s="3"/>
      <c r="GS238" s="1"/>
      <c r="GT238" s="1"/>
      <c r="GU238" s="2"/>
      <c r="GV238" s="2"/>
      <c r="GW238" s="3"/>
      <c r="GZ238" s="1"/>
      <c r="HA238" s="1"/>
      <c r="HB238" s="2"/>
      <c r="HC238" s="2"/>
      <c r="HD238" s="3"/>
      <c r="HG238" s="1"/>
      <c r="HH238" s="1"/>
      <c r="HI238" s="2"/>
      <c r="HJ238" s="2"/>
      <c r="HK238" s="3"/>
      <c r="HP238" s="2"/>
      <c r="HQ238" s="2"/>
      <c r="HR238" s="3"/>
      <c r="HW238" s="2"/>
      <c r="HX238" s="2"/>
      <c r="HY238" s="3"/>
      <c r="ID238" s="2"/>
      <c r="IE238" s="2"/>
      <c r="IF238" s="3"/>
      <c r="IK238" s="2"/>
      <c r="IL238" s="2"/>
      <c r="IM238" s="3"/>
      <c r="IR238" s="2"/>
      <c r="IS238" s="2"/>
      <c r="IT238" s="3"/>
    </row>
    <row r="239" spans="2:254">
      <c r="B239" s="8"/>
      <c r="EG239" s="8"/>
      <c r="EJ239" s="2"/>
      <c r="EK239" s="3"/>
      <c r="EO239" s="1"/>
      <c r="EP239" s="1"/>
      <c r="EQ239" s="2"/>
      <c r="ER239" s="2"/>
      <c r="ES239" s="3"/>
      <c r="EV239" s="1"/>
      <c r="EW239" s="1"/>
      <c r="EX239" s="2"/>
      <c r="EY239" s="2"/>
      <c r="EZ239" s="3"/>
      <c r="FC239" s="1"/>
      <c r="FD239" s="1"/>
      <c r="FE239" s="2"/>
      <c r="FF239" s="2"/>
      <c r="FG239" s="3"/>
      <c r="FJ239" s="1"/>
      <c r="FK239" s="1"/>
      <c r="FL239" s="2"/>
      <c r="FM239" s="2"/>
      <c r="FN239" s="3"/>
      <c r="FQ239" s="1"/>
      <c r="FR239" s="1"/>
      <c r="FS239" s="2"/>
      <c r="FT239" s="2"/>
      <c r="FU239" s="3"/>
      <c r="FX239" s="1"/>
      <c r="FY239" s="1"/>
      <c r="FZ239" s="2"/>
      <c r="GA239" s="2"/>
      <c r="GB239" s="3"/>
      <c r="GE239" s="1"/>
      <c r="GF239" s="1"/>
      <c r="GG239" s="2"/>
      <c r="GH239" s="2"/>
      <c r="GI239" s="3"/>
      <c r="GL239" s="1"/>
      <c r="GM239" s="1"/>
      <c r="GN239" s="2"/>
      <c r="GO239" s="2"/>
      <c r="GP239" s="3"/>
      <c r="GS239" s="1"/>
      <c r="GT239" s="1"/>
      <c r="GU239" s="2"/>
      <c r="GV239" s="2"/>
      <c r="GW239" s="3"/>
      <c r="GZ239" s="1"/>
      <c r="HA239" s="1"/>
      <c r="HB239" s="2"/>
      <c r="HC239" s="2"/>
      <c r="HD239" s="3"/>
      <c r="HG239" s="1"/>
      <c r="HH239" s="1"/>
      <c r="HI239" s="2"/>
      <c r="HJ239" s="2"/>
      <c r="HK239" s="3"/>
      <c r="HP239" s="2"/>
      <c r="HQ239" s="2"/>
      <c r="HR239" s="3"/>
      <c r="HW239" s="2"/>
      <c r="HX239" s="2"/>
      <c r="HY239" s="3"/>
      <c r="ID239" s="2"/>
      <c r="IE239" s="2"/>
      <c r="IF239" s="3"/>
      <c r="IK239" s="2"/>
      <c r="IL239" s="2"/>
      <c r="IM239" s="3"/>
      <c r="IR239" s="2"/>
      <c r="IS239" s="2"/>
      <c r="IT239" s="3"/>
    </row>
    <row r="240" spans="2:254">
      <c r="EJ240" s="2"/>
      <c r="EK240" s="3"/>
      <c r="EO240" s="1"/>
      <c r="EP240" s="1"/>
      <c r="EQ240" s="2"/>
      <c r="ER240" s="2"/>
      <c r="ES240" s="3"/>
      <c r="EV240" s="1"/>
      <c r="EW240" s="1"/>
      <c r="EX240" s="2"/>
      <c r="EY240" s="2"/>
      <c r="EZ240" s="3"/>
      <c r="FC240" s="1"/>
      <c r="FD240" s="1"/>
      <c r="FE240" s="2"/>
      <c r="FF240" s="2"/>
      <c r="FG240" s="3"/>
      <c r="FJ240" s="1"/>
      <c r="FK240" s="1"/>
      <c r="FL240" s="2"/>
      <c r="FM240" s="2"/>
      <c r="FN240" s="3"/>
      <c r="FQ240" s="1"/>
      <c r="FR240" s="1"/>
      <c r="FS240" s="2"/>
      <c r="FT240" s="2"/>
      <c r="FU240" s="3"/>
      <c r="FX240" s="1"/>
      <c r="FY240" s="1"/>
      <c r="FZ240" s="2"/>
      <c r="GA240" s="2"/>
      <c r="GB240" s="3"/>
      <c r="GE240" s="1"/>
      <c r="GF240" s="1"/>
      <c r="GG240" s="2"/>
      <c r="GH240" s="2"/>
      <c r="GI240" s="3"/>
      <c r="GL240" s="1"/>
      <c r="GM240" s="1"/>
      <c r="GN240" s="2"/>
      <c r="GO240" s="2"/>
      <c r="GP240" s="3"/>
      <c r="GS240" s="1"/>
      <c r="GT240" s="1"/>
      <c r="GU240" s="2"/>
      <c r="GV240" s="2"/>
      <c r="GW240" s="3"/>
      <c r="GZ240" s="1"/>
      <c r="HA240" s="1"/>
      <c r="HB240" s="2"/>
      <c r="HC240" s="2"/>
      <c r="HD240" s="3"/>
      <c r="HG240" s="1"/>
      <c r="HH240" s="1"/>
      <c r="HI240" s="2"/>
      <c r="HJ240" s="2"/>
      <c r="HK240" s="3"/>
      <c r="HP240" s="2"/>
      <c r="HQ240" s="2"/>
      <c r="HR240" s="3"/>
      <c r="HW240" s="2"/>
      <c r="HX240" s="2"/>
      <c r="HY240" s="3"/>
      <c r="ID240" s="2"/>
      <c r="IE240" s="2"/>
      <c r="IF240" s="3"/>
      <c r="IK240" s="2"/>
      <c r="IL240" s="2"/>
      <c r="IM240" s="3"/>
      <c r="IR240" s="2"/>
      <c r="IS240" s="2"/>
      <c r="IT240" s="3"/>
    </row>
    <row r="241" spans="2:254">
      <c r="B241" s="8"/>
      <c r="EG241" s="8"/>
      <c r="EJ241" s="2"/>
      <c r="EK241" s="3"/>
      <c r="EO241" s="1"/>
      <c r="EP241" s="1"/>
      <c r="EQ241" s="2"/>
      <c r="ER241" s="2"/>
      <c r="ES241" s="3"/>
      <c r="EV241" s="1"/>
      <c r="EW241" s="1"/>
      <c r="EX241" s="2"/>
      <c r="EY241" s="2"/>
      <c r="EZ241" s="3"/>
      <c r="FC241" s="1"/>
      <c r="FD241" s="1"/>
      <c r="FE241" s="2"/>
      <c r="FF241" s="2"/>
      <c r="FG241" s="3"/>
      <c r="FJ241" s="1"/>
      <c r="FK241" s="1"/>
      <c r="FL241" s="2"/>
      <c r="FM241" s="2"/>
      <c r="FN241" s="3"/>
      <c r="FQ241" s="1"/>
      <c r="FR241" s="1"/>
      <c r="FS241" s="2"/>
      <c r="FT241" s="2"/>
      <c r="FU241" s="3"/>
      <c r="FX241" s="1"/>
      <c r="FY241" s="1"/>
      <c r="FZ241" s="2"/>
      <c r="GA241" s="2"/>
      <c r="GB241" s="3"/>
      <c r="GE241" s="1"/>
      <c r="GF241" s="1"/>
      <c r="GG241" s="2"/>
      <c r="GH241" s="2"/>
      <c r="GI241" s="3"/>
      <c r="GL241" s="1"/>
      <c r="GM241" s="1"/>
      <c r="GN241" s="2"/>
      <c r="GO241" s="2"/>
      <c r="GP241" s="3"/>
      <c r="GS241" s="1"/>
      <c r="GT241" s="1"/>
      <c r="GU241" s="2"/>
      <c r="GV241" s="2"/>
      <c r="GW241" s="3"/>
      <c r="GZ241" s="1"/>
      <c r="HA241" s="1"/>
      <c r="HB241" s="2"/>
      <c r="HC241" s="2"/>
      <c r="HD241" s="3"/>
      <c r="HG241" s="1"/>
      <c r="HH241" s="1"/>
      <c r="HI241" s="2"/>
      <c r="HJ241" s="2"/>
      <c r="HK241" s="3"/>
      <c r="HP241" s="2"/>
      <c r="HQ241" s="2"/>
      <c r="HR241" s="3"/>
      <c r="HW241" s="2"/>
      <c r="HX241" s="2"/>
      <c r="HY241" s="3"/>
      <c r="ID241" s="2"/>
      <c r="IE241" s="2"/>
      <c r="IF241" s="3"/>
      <c r="IK241" s="2"/>
      <c r="IL241" s="2"/>
      <c r="IM241" s="3"/>
      <c r="IR241" s="2"/>
      <c r="IS241" s="2"/>
      <c r="IT241" s="3"/>
    </row>
    <row r="242" spans="2:254">
      <c r="EJ242" s="2"/>
      <c r="EK242" s="3"/>
      <c r="EO242" s="1"/>
      <c r="EP242" s="1"/>
      <c r="EQ242" s="2"/>
      <c r="ER242" s="2"/>
      <c r="ES242" s="3"/>
      <c r="EV242" s="1"/>
      <c r="EW242" s="1"/>
      <c r="EX242" s="2"/>
      <c r="EY242" s="2"/>
      <c r="EZ242" s="3"/>
      <c r="FC242" s="1"/>
      <c r="FD242" s="1"/>
      <c r="FE242" s="2"/>
      <c r="FF242" s="2"/>
      <c r="FG242" s="3"/>
      <c r="FJ242" s="1"/>
      <c r="FK242" s="1"/>
      <c r="FL242" s="2"/>
      <c r="FM242" s="2"/>
      <c r="FN242" s="3"/>
      <c r="FQ242" s="1"/>
      <c r="FR242" s="1"/>
      <c r="FS242" s="2"/>
      <c r="FT242" s="2"/>
      <c r="FU242" s="3"/>
      <c r="FX242" s="1"/>
      <c r="FY242" s="1"/>
      <c r="FZ242" s="2"/>
      <c r="GA242" s="2"/>
      <c r="GB242" s="3"/>
      <c r="GE242" s="1"/>
      <c r="GF242" s="1"/>
      <c r="GG242" s="2"/>
      <c r="GH242" s="2"/>
      <c r="GI242" s="3"/>
      <c r="GL242" s="1"/>
      <c r="GM242" s="1"/>
      <c r="GN242" s="2"/>
      <c r="GO242" s="2"/>
      <c r="GP242" s="3"/>
      <c r="GS242" s="1"/>
      <c r="GT242" s="1"/>
      <c r="GU242" s="2"/>
      <c r="GV242" s="2"/>
      <c r="GW242" s="3"/>
      <c r="GZ242" s="1"/>
      <c r="HA242" s="1"/>
      <c r="HB242" s="2"/>
      <c r="HC242" s="2"/>
      <c r="HD242" s="3"/>
      <c r="HG242" s="1"/>
      <c r="HH242" s="1"/>
      <c r="HI242" s="2"/>
      <c r="HJ242" s="2"/>
      <c r="HK242" s="3"/>
      <c r="HP242" s="2"/>
      <c r="HQ242" s="2"/>
      <c r="HR242" s="3"/>
      <c r="HW242" s="2"/>
      <c r="HX242" s="2"/>
      <c r="HY242" s="3"/>
      <c r="ID242" s="2"/>
      <c r="IE242" s="2"/>
      <c r="IF242" s="3"/>
      <c r="IK242" s="2"/>
      <c r="IL242" s="2"/>
      <c r="IM242" s="3"/>
      <c r="IR242" s="2"/>
      <c r="IS242" s="2"/>
      <c r="IT242" s="3"/>
    </row>
    <row r="243" spans="2:254">
      <c r="B243" s="8"/>
      <c r="EG243" s="8"/>
      <c r="EJ243" s="2"/>
      <c r="EK243" s="3"/>
      <c r="EO243" s="1"/>
      <c r="EP243" s="1"/>
      <c r="EQ243" s="2"/>
      <c r="ER243" s="2"/>
      <c r="ES243" s="3"/>
      <c r="EV243" s="1"/>
      <c r="EW243" s="1"/>
      <c r="EX243" s="2"/>
      <c r="EY243" s="2"/>
      <c r="EZ243" s="3"/>
      <c r="FC243" s="1"/>
      <c r="FD243" s="1"/>
      <c r="FE243" s="2"/>
      <c r="FF243" s="2"/>
      <c r="FG243" s="3"/>
      <c r="FJ243" s="1"/>
      <c r="FK243" s="1"/>
      <c r="FL243" s="2"/>
      <c r="FM243" s="2"/>
      <c r="FN243" s="3"/>
      <c r="FQ243" s="1"/>
      <c r="FR243" s="1"/>
      <c r="FS243" s="2"/>
      <c r="FT243" s="2"/>
      <c r="FU243" s="3"/>
      <c r="FX243" s="1"/>
      <c r="FY243" s="1"/>
      <c r="FZ243" s="2"/>
      <c r="GA243" s="2"/>
      <c r="GB243" s="3"/>
      <c r="GE243" s="1"/>
      <c r="GF243" s="1"/>
      <c r="GG243" s="2"/>
      <c r="GH243" s="2"/>
      <c r="GI243" s="3"/>
      <c r="GL243" s="1"/>
      <c r="GM243" s="1"/>
      <c r="GN243" s="2"/>
      <c r="GO243" s="2"/>
      <c r="GP243" s="3"/>
      <c r="GS243" s="1"/>
      <c r="GT243" s="1"/>
      <c r="GU243" s="2"/>
      <c r="GV243" s="2"/>
      <c r="GW243" s="3"/>
      <c r="GZ243" s="1"/>
      <c r="HA243" s="1"/>
      <c r="HB243" s="2"/>
      <c r="HC243" s="2"/>
      <c r="HD243" s="3"/>
      <c r="HG243" s="1"/>
      <c r="HH243" s="1"/>
      <c r="HI243" s="2"/>
      <c r="HJ243" s="2"/>
      <c r="HK243" s="3"/>
      <c r="HP243" s="2"/>
      <c r="HQ243" s="2"/>
      <c r="HR243" s="3"/>
      <c r="HW243" s="2"/>
      <c r="HX243" s="2"/>
      <c r="HY243" s="3"/>
      <c r="ID243" s="2"/>
      <c r="IE243" s="2"/>
      <c r="IF243" s="3"/>
      <c r="IK243" s="2"/>
      <c r="IL243" s="2"/>
      <c r="IM243" s="3"/>
      <c r="IR243" s="2"/>
      <c r="IS243" s="2"/>
      <c r="IT243" s="3"/>
    </row>
    <row r="244" spans="2:254">
      <c r="EJ244" s="2"/>
      <c r="EK244" s="3"/>
      <c r="EO244" s="1"/>
      <c r="EP244" s="1"/>
      <c r="EQ244" s="2"/>
      <c r="ER244" s="2"/>
      <c r="ES244" s="3"/>
      <c r="EV244" s="1"/>
      <c r="EW244" s="1"/>
      <c r="EX244" s="2"/>
      <c r="EY244" s="2"/>
      <c r="EZ244" s="3"/>
      <c r="FC244" s="1"/>
      <c r="FD244" s="1"/>
      <c r="FE244" s="2"/>
      <c r="FF244" s="2"/>
      <c r="FG244" s="3"/>
      <c r="FJ244" s="1"/>
      <c r="FK244" s="1"/>
      <c r="FL244" s="2"/>
      <c r="FM244" s="2"/>
      <c r="FN244" s="3"/>
      <c r="FQ244" s="1"/>
      <c r="FR244" s="1"/>
      <c r="FS244" s="2"/>
      <c r="FT244" s="2"/>
      <c r="FU244" s="3"/>
      <c r="FX244" s="1"/>
      <c r="FY244" s="1"/>
      <c r="FZ244" s="2"/>
      <c r="GA244" s="2"/>
      <c r="GB244" s="3"/>
      <c r="GE244" s="1"/>
      <c r="GF244" s="1"/>
      <c r="GG244" s="2"/>
      <c r="GH244" s="2"/>
      <c r="GI244" s="3"/>
      <c r="GL244" s="1"/>
      <c r="GM244" s="1"/>
      <c r="GN244" s="2"/>
      <c r="GO244" s="2"/>
      <c r="GP244" s="3"/>
      <c r="GS244" s="1"/>
      <c r="GT244" s="1"/>
      <c r="GU244" s="2"/>
      <c r="GV244" s="2"/>
      <c r="GW244" s="3"/>
      <c r="GZ244" s="1"/>
      <c r="HA244" s="1"/>
      <c r="HB244" s="2"/>
      <c r="HC244" s="2"/>
      <c r="HD244" s="3"/>
      <c r="HG244" s="1"/>
      <c r="HH244" s="1"/>
      <c r="HI244" s="2"/>
      <c r="HJ244" s="2"/>
      <c r="HK244" s="3"/>
      <c r="HP244" s="2"/>
      <c r="HQ244" s="2"/>
      <c r="HR244" s="3"/>
      <c r="HW244" s="2"/>
      <c r="HX244" s="2"/>
      <c r="HY244" s="3"/>
      <c r="ID244" s="2"/>
      <c r="IE244" s="2"/>
      <c r="IF244" s="3"/>
      <c r="IK244" s="2"/>
      <c r="IL244" s="2"/>
      <c r="IM244" s="3"/>
      <c r="IR244" s="2"/>
      <c r="IS244" s="2"/>
      <c r="IT244" s="3"/>
    </row>
    <row r="245" spans="2:254">
      <c r="B245" s="8"/>
      <c r="EG245" s="8"/>
      <c r="EJ245" s="2"/>
      <c r="EK245" s="3"/>
      <c r="EO245" s="1"/>
      <c r="EP245" s="1"/>
      <c r="EQ245" s="2"/>
      <c r="ER245" s="2"/>
      <c r="ES245" s="3"/>
      <c r="EV245" s="1"/>
      <c r="EW245" s="1"/>
      <c r="EX245" s="2"/>
      <c r="EY245" s="2"/>
      <c r="EZ245" s="3"/>
      <c r="FC245" s="1"/>
      <c r="FD245" s="1"/>
      <c r="FE245" s="2"/>
      <c r="FF245" s="2"/>
      <c r="FG245" s="3"/>
      <c r="FJ245" s="1"/>
      <c r="FK245" s="1"/>
      <c r="FL245" s="2"/>
      <c r="FM245" s="2"/>
      <c r="FN245" s="3"/>
      <c r="FQ245" s="1"/>
      <c r="FR245" s="1"/>
      <c r="FS245" s="2"/>
      <c r="FT245" s="2"/>
      <c r="FU245" s="3"/>
      <c r="FX245" s="1"/>
      <c r="FY245" s="1"/>
      <c r="FZ245" s="2"/>
      <c r="GA245" s="2"/>
      <c r="GB245" s="3"/>
      <c r="GE245" s="1"/>
      <c r="GF245" s="1"/>
      <c r="GG245" s="2"/>
      <c r="GH245" s="2"/>
      <c r="GI245" s="3"/>
      <c r="GL245" s="1"/>
      <c r="GM245" s="1"/>
      <c r="GN245" s="2"/>
      <c r="GO245" s="2"/>
      <c r="GP245" s="3"/>
      <c r="GS245" s="1"/>
      <c r="GT245" s="1"/>
      <c r="GU245" s="2"/>
      <c r="GV245" s="2"/>
      <c r="GW245" s="3"/>
      <c r="GZ245" s="1"/>
      <c r="HA245" s="1"/>
      <c r="HB245" s="2"/>
      <c r="HC245" s="2"/>
      <c r="HD245" s="3"/>
      <c r="HG245" s="1"/>
      <c r="HH245" s="1"/>
      <c r="HI245" s="2"/>
      <c r="HJ245" s="2"/>
      <c r="HK245" s="3"/>
      <c r="HP245" s="2"/>
      <c r="HQ245" s="2"/>
      <c r="HR245" s="3"/>
      <c r="HW245" s="2"/>
      <c r="HX245" s="2"/>
      <c r="HY245" s="3"/>
      <c r="ID245" s="2"/>
      <c r="IE245" s="2"/>
      <c r="IF245" s="3"/>
      <c r="IK245" s="2"/>
      <c r="IL245" s="2"/>
      <c r="IM245" s="3"/>
      <c r="IR245" s="2"/>
      <c r="IS245" s="2"/>
      <c r="IT245" s="3"/>
    </row>
    <row r="246" spans="2:254">
      <c r="EJ246" s="2"/>
      <c r="EK246" s="3"/>
      <c r="EO246" s="1"/>
      <c r="EP246" s="1"/>
      <c r="EQ246" s="2"/>
      <c r="ER246" s="2"/>
      <c r="ES246" s="3"/>
      <c r="EV246" s="1"/>
      <c r="EW246" s="1"/>
      <c r="EX246" s="2"/>
      <c r="EY246" s="2"/>
      <c r="EZ246" s="3"/>
      <c r="FC246" s="1"/>
      <c r="FD246" s="1"/>
      <c r="FE246" s="2"/>
      <c r="FF246" s="2"/>
      <c r="FG246" s="3"/>
      <c r="FJ246" s="1"/>
      <c r="FK246" s="1"/>
      <c r="FL246" s="2"/>
      <c r="FM246" s="2"/>
      <c r="FN246" s="3"/>
      <c r="FQ246" s="1"/>
      <c r="FR246" s="1"/>
      <c r="FS246" s="2"/>
      <c r="FT246" s="2"/>
      <c r="FU246" s="3"/>
      <c r="FX246" s="1"/>
      <c r="FY246" s="1"/>
      <c r="FZ246" s="2"/>
      <c r="GA246" s="2"/>
      <c r="GB246" s="3"/>
      <c r="GE246" s="1"/>
      <c r="GF246" s="1"/>
      <c r="GG246" s="2"/>
      <c r="GH246" s="2"/>
      <c r="GI246" s="3"/>
      <c r="GL246" s="1"/>
      <c r="GM246" s="1"/>
      <c r="GN246" s="2"/>
      <c r="GO246" s="2"/>
      <c r="GP246" s="3"/>
      <c r="GS246" s="1"/>
      <c r="GT246" s="1"/>
      <c r="GU246" s="2"/>
      <c r="GV246" s="2"/>
      <c r="GW246" s="3"/>
      <c r="GZ246" s="1"/>
      <c r="HA246" s="1"/>
      <c r="HB246" s="2"/>
      <c r="HC246" s="2"/>
      <c r="HD246" s="3"/>
      <c r="HG246" s="1"/>
      <c r="HH246" s="1"/>
      <c r="HI246" s="2"/>
      <c r="HJ246" s="2"/>
      <c r="HK246" s="3"/>
      <c r="HP246" s="2"/>
      <c r="HQ246" s="2"/>
      <c r="HR246" s="3"/>
      <c r="HW246" s="2"/>
      <c r="HX246" s="2"/>
      <c r="HY246" s="3"/>
      <c r="ID246" s="2"/>
      <c r="IE246" s="2"/>
      <c r="IF246" s="3"/>
      <c r="IK246" s="2"/>
      <c r="IL246" s="2"/>
      <c r="IM246" s="3"/>
      <c r="IR246" s="2"/>
      <c r="IS246" s="2"/>
      <c r="IT246" s="3"/>
    </row>
    <row r="247" spans="2:254">
      <c r="B247" s="8"/>
      <c r="EG247" s="8"/>
      <c r="EJ247" s="2"/>
      <c r="EK247" s="3"/>
      <c r="EO247" s="1"/>
      <c r="EP247" s="1"/>
      <c r="EQ247" s="2"/>
      <c r="ER247" s="2"/>
      <c r="ES247" s="3"/>
      <c r="EV247" s="1"/>
      <c r="EW247" s="1"/>
      <c r="EX247" s="2"/>
      <c r="EY247" s="2"/>
      <c r="EZ247" s="3"/>
      <c r="FC247" s="1"/>
      <c r="FD247" s="1"/>
      <c r="FE247" s="2"/>
      <c r="FF247" s="2"/>
      <c r="FG247" s="3"/>
      <c r="FJ247" s="1"/>
      <c r="FK247" s="1"/>
      <c r="FL247" s="2"/>
      <c r="FM247" s="2"/>
      <c r="FN247" s="3"/>
      <c r="FQ247" s="1"/>
      <c r="FR247" s="1"/>
      <c r="FS247" s="2"/>
      <c r="FT247" s="2"/>
      <c r="FU247" s="3"/>
      <c r="FX247" s="1"/>
      <c r="FY247" s="1"/>
      <c r="FZ247" s="2"/>
      <c r="GA247" s="2"/>
      <c r="GB247" s="3"/>
      <c r="GE247" s="1"/>
      <c r="GF247" s="1"/>
      <c r="GG247" s="2"/>
      <c r="GH247" s="2"/>
      <c r="GI247" s="3"/>
      <c r="GL247" s="1"/>
      <c r="GM247" s="1"/>
      <c r="GN247" s="2"/>
      <c r="GO247" s="2"/>
      <c r="GP247" s="3"/>
      <c r="GS247" s="1"/>
      <c r="GT247" s="1"/>
      <c r="GU247" s="2"/>
      <c r="GV247" s="2"/>
      <c r="GW247" s="3"/>
      <c r="GZ247" s="1"/>
      <c r="HA247" s="1"/>
      <c r="HB247" s="2"/>
      <c r="HC247" s="2"/>
      <c r="HD247" s="3"/>
      <c r="HG247" s="1"/>
      <c r="HH247" s="1"/>
      <c r="HI247" s="2"/>
      <c r="HJ247" s="2"/>
      <c r="HK247" s="3"/>
      <c r="HP247" s="2"/>
      <c r="HQ247" s="2"/>
      <c r="HR247" s="3"/>
      <c r="HW247" s="2"/>
      <c r="HX247" s="2"/>
      <c r="HY247" s="3"/>
      <c r="ID247" s="2"/>
      <c r="IE247" s="2"/>
      <c r="IF247" s="3"/>
      <c r="IK247" s="2"/>
      <c r="IL247" s="2"/>
      <c r="IM247" s="3"/>
      <c r="IR247" s="2"/>
      <c r="IS247" s="2"/>
      <c r="IT247" s="3"/>
    </row>
    <row r="248" spans="2:254">
      <c r="EJ248" s="2"/>
      <c r="EK248" s="3"/>
      <c r="EO248" s="1"/>
      <c r="EP248" s="1"/>
      <c r="EQ248" s="2"/>
      <c r="ER248" s="2"/>
      <c r="ES248" s="3"/>
      <c r="EV248" s="1"/>
      <c r="EW248" s="1"/>
      <c r="EX248" s="2"/>
      <c r="EY248" s="2"/>
      <c r="EZ248" s="3"/>
      <c r="FC248" s="1"/>
      <c r="FD248" s="1"/>
      <c r="FE248" s="2"/>
      <c r="FF248" s="2"/>
      <c r="FG248" s="3"/>
      <c r="FJ248" s="1"/>
      <c r="FK248" s="1"/>
      <c r="FL248" s="2"/>
      <c r="FM248" s="2"/>
      <c r="FN248" s="3"/>
      <c r="FQ248" s="1"/>
      <c r="FR248" s="1"/>
      <c r="FS248" s="2"/>
      <c r="FT248" s="2"/>
      <c r="FU248" s="3"/>
      <c r="FX248" s="1"/>
      <c r="FY248" s="1"/>
      <c r="FZ248" s="2"/>
      <c r="GA248" s="2"/>
      <c r="GB248" s="3"/>
      <c r="GE248" s="1"/>
      <c r="GF248" s="1"/>
      <c r="GG248" s="2"/>
      <c r="GH248" s="2"/>
      <c r="GI248" s="3"/>
      <c r="GL248" s="1"/>
      <c r="GM248" s="1"/>
      <c r="GN248" s="2"/>
      <c r="GO248" s="2"/>
      <c r="GP248" s="3"/>
      <c r="GS248" s="1"/>
      <c r="GT248" s="1"/>
      <c r="GU248" s="2"/>
      <c r="GV248" s="2"/>
      <c r="GW248" s="3"/>
      <c r="GZ248" s="1"/>
      <c r="HA248" s="1"/>
      <c r="HB248" s="2"/>
      <c r="HC248" s="2"/>
      <c r="HD248" s="3"/>
      <c r="HG248" s="1"/>
      <c r="HH248" s="1"/>
      <c r="HI248" s="2"/>
      <c r="HJ248" s="2"/>
      <c r="HK248" s="3"/>
      <c r="HP248" s="2"/>
      <c r="HQ248" s="2"/>
      <c r="HR248" s="3"/>
      <c r="HW248" s="2"/>
      <c r="HX248" s="2"/>
      <c r="HY248" s="3"/>
      <c r="ID248" s="2"/>
      <c r="IE248" s="2"/>
      <c r="IF248" s="3"/>
      <c r="IK248" s="2"/>
      <c r="IL248" s="2"/>
      <c r="IM248" s="3"/>
      <c r="IR248" s="2"/>
      <c r="IS248" s="2"/>
      <c r="IT248" s="3"/>
    </row>
    <row r="249" spans="2:254">
      <c r="B249" s="8"/>
      <c r="EG249" s="8"/>
      <c r="EJ249" s="2"/>
      <c r="EK249" s="3"/>
      <c r="EO249" s="1"/>
      <c r="EP249" s="1"/>
      <c r="EQ249" s="2"/>
      <c r="ER249" s="2"/>
      <c r="ES249" s="3"/>
      <c r="EV249" s="1"/>
      <c r="EW249" s="1"/>
      <c r="EX249" s="2"/>
      <c r="EY249" s="2"/>
      <c r="EZ249" s="3"/>
      <c r="FC249" s="1"/>
      <c r="FD249" s="1"/>
      <c r="FE249" s="2"/>
      <c r="FF249" s="2"/>
      <c r="FG249" s="3"/>
      <c r="FJ249" s="1"/>
      <c r="FK249" s="1"/>
      <c r="FL249" s="2"/>
      <c r="FM249" s="2"/>
      <c r="FN249" s="3"/>
      <c r="FQ249" s="1"/>
      <c r="FR249" s="1"/>
      <c r="FS249" s="2"/>
      <c r="FT249" s="2"/>
      <c r="FU249" s="3"/>
      <c r="FX249" s="1"/>
      <c r="FY249" s="1"/>
      <c r="FZ249" s="2"/>
      <c r="GA249" s="2"/>
      <c r="GB249" s="3"/>
      <c r="GE249" s="1"/>
      <c r="GF249" s="1"/>
      <c r="GG249" s="2"/>
      <c r="GH249" s="2"/>
      <c r="GI249" s="3"/>
      <c r="GL249" s="1"/>
      <c r="GM249" s="1"/>
      <c r="GN249" s="2"/>
      <c r="GO249" s="2"/>
      <c r="GP249" s="3"/>
      <c r="GS249" s="1"/>
      <c r="GT249" s="1"/>
      <c r="GU249" s="2"/>
      <c r="GV249" s="2"/>
      <c r="GW249" s="3"/>
      <c r="GZ249" s="1"/>
      <c r="HA249" s="1"/>
      <c r="HB249" s="2"/>
      <c r="HC249" s="2"/>
      <c r="HD249" s="3"/>
      <c r="HG249" s="1"/>
      <c r="HH249" s="1"/>
      <c r="HI249" s="2"/>
      <c r="HJ249" s="2"/>
      <c r="HK249" s="3"/>
      <c r="HP249" s="2"/>
      <c r="HQ249" s="2"/>
      <c r="HR249" s="3"/>
      <c r="HW249" s="2"/>
      <c r="HX249" s="2"/>
      <c r="HY249" s="3"/>
      <c r="ID249" s="2"/>
      <c r="IE249" s="2"/>
      <c r="IF249" s="3"/>
      <c r="IK249" s="2"/>
      <c r="IL249" s="2"/>
      <c r="IM249" s="3"/>
      <c r="IR249" s="2"/>
      <c r="IS249" s="2"/>
      <c r="IT249" s="3"/>
    </row>
    <row r="250" spans="2:254">
      <c r="EJ250" s="2"/>
      <c r="EK250" s="3"/>
      <c r="EO250" s="1"/>
      <c r="EP250" s="1"/>
      <c r="EQ250" s="2"/>
      <c r="ER250" s="2"/>
      <c r="ES250" s="3"/>
      <c r="EV250" s="1"/>
      <c r="EW250" s="1"/>
      <c r="EX250" s="2"/>
      <c r="EY250" s="2"/>
      <c r="EZ250" s="3"/>
      <c r="FC250" s="1"/>
      <c r="FD250" s="1"/>
      <c r="FE250" s="2"/>
      <c r="FF250" s="2"/>
      <c r="FG250" s="3"/>
      <c r="FJ250" s="1"/>
      <c r="FK250" s="1"/>
      <c r="FL250" s="2"/>
      <c r="FM250" s="2"/>
      <c r="FN250" s="3"/>
      <c r="FQ250" s="1"/>
      <c r="FR250" s="1"/>
      <c r="FS250" s="2"/>
      <c r="FT250" s="2"/>
      <c r="FU250" s="3"/>
      <c r="FX250" s="1"/>
      <c r="FY250" s="1"/>
      <c r="FZ250" s="2"/>
      <c r="GA250" s="2"/>
      <c r="GB250" s="3"/>
      <c r="GE250" s="1"/>
      <c r="GF250" s="1"/>
      <c r="GG250" s="2"/>
      <c r="GH250" s="2"/>
      <c r="GI250" s="3"/>
      <c r="GL250" s="1"/>
      <c r="GM250" s="1"/>
      <c r="GN250" s="2"/>
      <c r="GO250" s="2"/>
      <c r="GP250" s="3"/>
      <c r="GS250" s="1"/>
      <c r="GT250" s="1"/>
      <c r="GU250" s="2"/>
      <c r="GV250" s="2"/>
      <c r="GW250" s="3"/>
      <c r="GZ250" s="1"/>
      <c r="HA250" s="1"/>
      <c r="HB250" s="2"/>
      <c r="HC250" s="2"/>
      <c r="HD250" s="3"/>
      <c r="HG250" s="1"/>
      <c r="HH250" s="1"/>
      <c r="HI250" s="2"/>
      <c r="HJ250" s="2"/>
      <c r="HK250" s="3"/>
      <c r="HP250" s="2"/>
      <c r="HQ250" s="2"/>
      <c r="HR250" s="3"/>
      <c r="HW250" s="2"/>
      <c r="HX250" s="2"/>
      <c r="HY250" s="3"/>
      <c r="ID250" s="2"/>
      <c r="IE250" s="2"/>
      <c r="IF250" s="3"/>
      <c r="IK250" s="2"/>
      <c r="IL250" s="2"/>
      <c r="IM250" s="3"/>
      <c r="IR250" s="2"/>
      <c r="IS250" s="2"/>
      <c r="IT250" s="3"/>
    </row>
    <row r="251" spans="2:254">
      <c r="B251" s="8"/>
      <c r="EG251" s="8"/>
      <c r="EJ251" s="2"/>
      <c r="EK251" s="3"/>
      <c r="EO251" s="1"/>
      <c r="EP251" s="1"/>
      <c r="EQ251" s="2"/>
      <c r="ER251" s="2"/>
      <c r="ES251" s="3"/>
      <c r="EV251" s="1"/>
      <c r="EW251" s="1"/>
      <c r="EX251" s="2"/>
      <c r="EY251" s="2"/>
      <c r="EZ251" s="3"/>
      <c r="FC251" s="1"/>
      <c r="FD251" s="1"/>
      <c r="FE251" s="2"/>
      <c r="FF251" s="2"/>
      <c r="FG251" s="3"/>
      <c r="FJ251" s="1"/>
      <c r="FK251" s="1"/>
      <c r="FL251" s="2"/>
      <c r="FM251" s="2"/>
      <c r="FN251" s="3"/>
      <c r="FQ251" s="1"/>
      <c r="FR251" s="1"/>
      <c r="FS251" s="2"/>
      <c r="FT251" s="2"/>
      <c r="FU251" s="3"/>
      <c r="FX251" s="1"/>
      <c r="FY251" s="1"/>
      <c r="FZ251" s="2"/>
      <c r="GA251" s="2"/>
      <c r="GB251" s="3"/>
      <c r="GE251" s="1"/>
      <c r="GF251" s="1"/>
      <c r="GG251" s="2"/>
      <c r="GH251" s="2"/>
      <c r="GI251" s="3"/>
      <c r="GL251" s="1"/>
      <c r="GM251" s="1"/>
      <c r="GN251" s="2"/>
      <c r="GO251" s="2"/>
      <c r="GP251" s="3"/>
      <c r="GS251" s="1"/>
      <c r="GT251" s="1"/>
      <c r="GU251" s="2"/>
      <c r="GV251" s="2"/>
      <c r="GW251" s="3"/>
      <c r="GZ251" s="1"/>
      <c r="HA251" s="1"/>
      <c r="HB251" s="2"/>
      <c r="HC251" s="2"/>
      <c r="HD251" s="3"/>
      <c r="HG251" s="1"/>
      <c r="HH251" s="1"/>
      <c r="HI251" s="2"/>
      <c r="HJ251" s="2"/>
      <c r="HK251" s="3"/>
      <c r="HP251" s="2"/>
      <c r="HQ251" s="2"/>
      <c r="HR251" s="3"/>
      <c r="HW251" s="2"/>
      <c r="HX251" s="2"/>
      <c r="HY251" s="3"/>
      <c r="ID251" s="2"/>
      <c r="IE251" s="2"/>
      <c r="IF251" s="3"/>
      <c r="IK251" s="2"/>
      <c r="IL251" s="2"/>
      <c r="IM251" s="3"/>
      <c r="IR251" s="2"/>
      <c r="IS251" s="2"/>
      <c r="IT251" s="3"/>
    </row>
    <row r="252" spans="2:254">
      <c r="EJ252" s="2"/>
      <c r="EK252" s="3"/>
      <c r="EO252" s="1"/>
      <c r="EP252" s="1"/>
      <c r="EQ252" s="2"/>
      <c r="ER252" s="2"/>
      <c r="ES252" s="3"/>
      <c r="EV252" s="1"/>
      <c r="EW252" s="1"/>
      <c r="EX252" s="2"/>
      <c r="EY252" s="2"/>
      <c r="EZ252" s="3"/>
      <c r="FC252" s="1"/>
      <c r="FD252" s="1"/>
      <c r="FE252" s="2"/>
      <c r="FF252" s="2"/>
      <c r="FG252" s="3"/>
      <c r="FJ252" s="1"/>
      <c r="FK252" s="1"/>
      <c r="FL252" s="2"/>
      <c r="FM252" s="2"/>
      <c r="FN252" s="3"/>
      <c r="FQ252" s="1"/>
      <c r="FR252" s="1"/>
      <c r="FS252" s="2"/>
      <c r="FT252" s="2"/>
      <c r="FU252" s="3"/>
      <c r="FX252" s="1"/>
      <c r="FY252" s="1"/>
      <c r="FZ252" s="2"/>
      <c r="GA252" s="2"/>
      <c r="GB252" s="3"/>
      <c r="GE252" s="1"/>
      <c r="GF252" s="1"/>
      <c r="GG252" s="2"/>
      <c r="GH252" s="2"/>
      <c r="GI252" s="3"/>
      <c r="GL252" s="1"/>
      <c r="GM252" s="1"/>
      <c r="GN252" s="2"/>
      <c r="GO252" s="2"/>
      <c r="GP252" s="3"/>
      <c r="GS252" s="1"/>
      <c r="GT252" s="1"/>
      <c r="GU252" s="2"/>
      <c r="GV252" s="2"/>
      <c r="GW252" s="3"/>
      <c r="GZ252" s="1"/>
      <c r="HA252" s="1"/>
      <c r="HB252" s="2"/>
      <c r="HC252" s="2"/>
      <c r="HD252" s="3"/>
      <c r="HG252" s="1"/>
      <c r="HH252" s="1"/>
      <c r="HI252" s="2"/>
      <c r="HJ252" s="2"/>
      <c r="HK252" s="3"/>
      <c r="HP252" s="2"/>
      <c r="HQ252" s="2"/>
      <c r="HR252" s="3"/>
      <c r="HW252" s="2"/>
      <c r="HX252" s="2"/>
      <c r="HY252" s="3"/>
      <c r="ID252" s="2"/>
      <c r="IE252" s="2"/>
      <c r="IF252" s="3"/>
      <c r="IK252" s="2"/>
      <c r="IL252" s="2"/>
      <c r="IM252" s="3"/>
      <c r="IR252" s="2"/>
      <c r="IS252" s="2"/>
      <c r="IT252" s="3"/>
    </row>
    <row r="253" spans="2:254">
      <c r="EJ253" s="2"/>
      <c r="EK253" s="3"/>
      <c r="EO253" s="1"/>
      <c r="EP253" s="1"/>
      <c r="EQ253" s="2"/>
      <c r="ER253" s="2"/>
      <c r="ES253" s="3"/>
      <c r="EV253" s="1"/>
      <c r="EW253" s="1"/>
      <c r="EX253" s="2"/>
      <c r="EY253" s="2"/>
      <c r="EZ253" s="3"/>
      <c r="FC253" s="1"/>
      <c r="FD253" s="1"/>
      <c r="FE253" s="2"/>
      <c r="FF253" s="2"/>
      <c r="FG253" s="3"/>
      <c r="FJ253" s="1"/>
      <c r="FK253" s="1"/>
      <c r="FL253" s="2"/>
      <c r="FM253" s="2"/>
      <c r="FN253" s="3"/>
      <c r="FQ253" s="1"/>
      <c r="FR253" s="1"/>
      <c r="FS253" s="2"/>
      <c r="FT253" s="2"/>
      <c r="FU253" s="3"/>
      <c r="FX253" s="1"/>
      <c r="FY253" s="1"/>
      <c r="FZ253" s="2"/>
      <c r="GA253" s="2"/>
      <c r="GB253" s="3"/>
      <c r="GE253" s="1"/>
      <c r="GF253" s="1"/>
      <c r="GG253" s="2"/>
      <c r="GH253" s="2"/>
      <c r="GI253" s="3"/>
      <c r="GL253" s="1"/>
      <c r="GM253" s="1"/>
      <c r="GN253" s="2"/>
      <c r="GO253" s="2"/>
      <c r="GP253" s="3"/>
      <c r="GS253" s="1"/>
      <c r="GT253" s="1"/>
      <c r="GU253" s="2"/>
      <c r="GV253" s="2"/>
      <c r="GW253" s="3"/>
      <c r="GZ253" s="1"/>
      <c r="HA253" s="1"/>
      <c r="HB253" s="2"/>
      <c r="HC253" s="2"/>
      <c r="HD253" s="3"/>
      <c r="HG253" s="1"/>
      <c r="HH253" s="1"/>
      <c r="HI253" s="2"/>
      <c r="HJ253" s="2"/>
      <c r="HK253" s="3"/>
      <c r="HP253" s="2"/>
      <c r="HQ253" s="2"/>
      <c r="HR253" s="3"/>
      <c r="HW253" s="2"/>
      <c r="HX253" s="2"/>
      <c r="HY253" s="3"/>
      <c r="ID253" s="2"/>
      <c r="IE253" s="2"/>
      <c r="IF253" s="3"/>
      <c r="IK253" s="2"/>
      <c r="IL253" s="2"/>
      <c r="IM253" s="3"/>
      <c r="IR253" s="2"/>
      <c r="IS253" s="2"/>
      <c r="IT253" s="3"/>
    </row>
    <row r="254" spans="2:254">
      <c r="EJ254" s="2"/>
      <c r="EK254" s="3"/>
      <c r="EO254" s="1"/>
      <c r="EP254" s="1"/>
      <c r="EQ254" s="2"/>
      <c r="ER254" s="2"/>
      <c r="ES254" s="3"/>
      <c r="EV254" s="1"/>
      <c r="EW254" s="1"/>
      <c r="EX254" s="2"/>
      <c r="EY254" s="2"/>
      <c r="EZ254" s="3"/>
      <c r="FC254" s="1"/>
      <c r="FD254" s="1"/>
      <c r="FE254" s="2"/>
      <c r="FF254" s="2"/>
      <c r="FG254" s="3"/>
      <c r="FJ254" s="1"/>
      <c r="FK254" s="1"/>
      <c r="FL254" s="2"/>
      <c r="FM254" s="2"/>
      <c r="FN254" s="3"/>
      <c r="FQ254" s="1"/>
      <c r="FR254" s="1"/>
      <c r="FS254" s="2"/>
      <c r="FT254" s="2"/>
      <c r="FU254" s="3"/>
      <c r="FX254" s="1"/>
      <c r="FY254" s="1"/>
      <c r="FZ254" s="2"/>
      <c r="GA254" s="2"/>
      <c r="GB254" s="3"/>
      <c r="GE254" s="1"/>
      <c r="GF254" s="1"/>
      <c r="GG254" s="2"/>
      <c r="GH254" s="2"/>
      <c r="GI254" s="3"/>
      <c r="GL254" s="1"/>
      <c r="GM254" s="1"/>
      <c r="GN254" s="2"/>
      <c r="GO254" s="2"/>
      <c r="GP254" s="3"/>
      <c r="GS254" s="1"/>
      <c r="GT254" s="1"/>
      <c r="GU254" s="2"/>
      <c r="GV254" s="2"/>
      <c r="GW254" s="3"/>
      <c r="GZ254" s="1"/>
      <c r="HA254" s="1"/>
      <c r="HB254" s="2"/>
      <c r="HC254" s="2"/>
      <c r="HD254" s="3"/>
      <c r="HG254" s="1"/>
      <c r="HH254" s="1"/>
      <c r="HI254" s="2"/>
      <c r="HJ254" s="2"/>
      <c r="HK254" s="3"/>
      <c r="HP254" s="2"/>
      <c r="HQ254" s="2"/>
      <c r="HR254" s="3"/>
      <c r="HW254" s="2"/>
      <c r="HX254" s="2"/>
      <c r="HY254" s="3"/>
      <c r="ID254" s="2"/>
      <c r="IE254" s="2"/>
      <c r="IF254" s="3"/>
      <c r="IK254" s="2"/>
      <c r="IL254" s="2"/>
      <c r="IM254" s="3"/>
      <c r="IR254" s="2"/>
      <c r="IS254" s="2"/>
      <c r="IT254" s="3"/>
    </row>
    <row r="255" spans="2:254">
      <c r="C255" s="11"/>
      <c r="D255" s="11"/>
      <c r="E255" s="11"/>
      <c r="F255" s="11"/>
      <c r="G255" s="11"/>
      <c r="H255" s="12"/>
      <c r="I255" s="12"/>
      <c r="EH255" s="11"/>
      <c r="EI255" s="11"/>
      <c r="EJ255" s="11"/>
      <c r="EK255" s="11"/>
      <c r="EL255" s="11"/>
      <c r="EM255" s="12"/>
      <c r="EN255" s="12"/>
      <c r="EO255" s="1"/>
      <c r="EP255" s="1"/>
      <c r="EQ255" s="2"/>
      <c r="ER255" s="2"/>
      <c r="ES255" s="3"/>
      <c r="EV255" s="1"/>
      <c r="EW255" s="1"/>
      <c r="EX255" s="2"/>
      <c r="EY255" s="2"/>
      <c r="EZ255" s="3"/>
      <c r="FC255" s="1"/>
      <c r="FD255" s="1"/>
      <c r="FE255" s="2"/>
      <c r="FF255" s="2"/>
      <c r="FG255" s="3"/>
      <c r="FJ255" s="1"/>
      <c r="FK255" s="1"/>
      <c r="FL255" s="2"/>
      <c r="FM255" s="2"/>
      <c r="FN255" s="3"/>
      <c r="FQ255" s="1"/>
      <c r="FR255" s="1"/>
      <c r="FS255" s="2"/>
      <c r="FT255" s="2"/>
      <c r="FU255" s="3"/>
      <c r="FX255" s="1"/>
      <c r="FY255" s="1"/>
      <c r="FZ255" s="2"/>
      <c r="GA255" s="2"/>
      <c r="GB255" s="3"/>
      <c r="GE255" s="1"/>
      <c r="GF255" s="1"/>
      <c r="GG255" s="2"/>
      <c r="GH255" s="2"/>
      <c r="GI255" s="3"/>
      <c r="GL255" s="1"/>
      <c r="GM255" s="1"/>
      <c r="GN255" s="2"/>
      <c r="GO255" s="2"/>
      <c r="GP255" s="3"/>
      <c r="GS255" s="1"/>
      <c r="GT255" s="1"/>
      <c r="GU255" s="2"/>
      <c r="GV255" s="2"/>
      <c r="GW255" s="3"/>
      <c r="GZ255" s="1"/>
      <c r="HA255" s="1"/>
      <c r="HB255" s="2"/>
      <c r="HC255" s="2"/>
      <c r="HD255" s="3"/>
      <c r="HG255" s="1"/>
      <c r="HH255" s="1"/>
      <c r="HI255" s="2"/>
      <c r="HJ255" s="2"/>
      <c r="HK255" s="3"/>
      <c r="HP255" s="2"/>
      <c r="HQ255" s="2"/>
      <c r="HR255" s="3"/>
      <c r="HW255" s="2"/>
      <c r="HX255" s="2"/>
      <c r="HY255" s="3"/>
      <c r="ID255" s="2"/>
      <c r="IE255" s="2"/>
      <c r="IF255" s="3"/>
      <c r="IK255" s="2"/>
      <c r="IL255" s="2"/>
      <c r="IM255" s="3"/>
      <c r="IR255" s="2"/>
      <c r="IS255" s="2"/>
      <c r="IT255" s="3"/>
    </row>
    <row r="256" spans="2:254">
      <c r="B256" s="8"/>
      <c r="G256" s="3"/>
      <c r="H256" s="9"/>
      <c r="I256" s="9"/>
      <c r="EG256" s="8"/>
      <c r="EJ256" s="2"/>
      <c r="EK256" s="3"/>
      <c r="EL256" s="3"/>
      <c r="EM256" s="9"/>
      <c r="EN256" s="9"/>
      <c r="EO256" s="1"/>
      <c r="EP256" s="1"/>
      <c r="EQ256" s="2"/>
      <c r="ER256" s="2"/>
      <c r="ES256" s="3"/>
      <c r="EV256" s="1"/>
      <c r="EW256" s="1"/>
      <c r="EX256" s="2"/>
      <c r="EY256" s="2"/>
      <c r="EZ256" s="3"/>
      <c r="FC256" s="1"/>
      <c r="FD256" s="1"/>
      <c r="FE256" s="2"/>
      <c r="FF256" s="2"/>
      <c r="FG256" s="3"/>
      <c r="FJ256" s="1"/>
      <c r="FK256" s="1"/>
      <c r="FL256" s="2"/>
      <c r="FM256" s="2"/>
      <c r="FN256" s="3"/>
      <c r="FQ256" s="1"/>
      <c r="FR256" s="1"/>
      <c r="FS256" s="2"/>
      <c r="FT256" s="2"/>
      <c r="FU256" s="3"/>
      <c r="FX256" s="1"/>
      <c r="FY256" s="1"/>
      <c r="FZ256" s="2"/>
      <c r="GA256" s="2"/>
      <c r="GB256" s="3"/>
      <c r="GE256" s="1"/>
      <c r="GF256" s="1"/>
      <c r="GG256" s="2"/>
      <c r="GH256" s="2"/>
      <c r="GI256" s="3"/>
      <c r="GL256" s="1"/>
      <c r="GM256" s="1"/>
      <c r="GN256" s="2"/>
      <c r="GO256" s="2"/>
      <c r="GP256" s="3"/>
      <c r="GS256" s="1"/>
      <c r="GT256" s="1"/>
      <c r="GU256" s="2"/>
      <c r="GV256" s="2"/>
      <c r="GW256" s="3"/>
      <c r="GZ256" s="1"/>
      <c r="HA256" s="1"/>
      <c r="HB256" s="2"/>
      <c r="HC256" s="2"/>
      <c r="HD256" s="3"/>
      <c r="HG256" s="1"/>
      <c r="HH256" s="1"/>
      <c r="HI256" s="2"/>
      <c r="HJ256" s="2"/>
      <c r="HK256" s="3"/>
      <c r="HP256" s="2"/>
      <c r="HQ256" s="2"/>
      <c r="HR256" s="3"/>
      <c r="HW256" s="2"/>
      <c r="HX256" s="2"/>
      <c r="HY256" s="3"/>
      <c r="ID256" s="2"/>
      <c r="IE256" s="2"/>
      <c r="IF256" s="3"/>
      <c r="IK256" s="2"/>
      <c r="IL256" s="2"/>
      <c r="IM256" s="3"/>
      <c r="IR256" s="2"/>
      <c r="IS256" s="2"/>
      <c r="IT256" s="3"/>
    </row>
    <row r="257" spans="2:254">
      <c r="C257" s="10"/>
      <c r="D257" s="10"/>
      <c r="E257" s="10"/>
      <c r="EH257" s="10"/>
      <c r="EI257" s="10"/>
      <c r="EJ257" s="10"/>
      <c r="EK257" s="3"/>
      <c r="EO257" s="1"/>
      <c r="EP257" s="1"/>
      <c r="EQ257" s="2"/>
      <c r="ER257" s="2"/>
      <c r="ES257" s="3"/>
      <c r="EV257" s="1"/>
      <c r="EW257" s="1"/>
      <c r="EX257" s="2"/>
      <c r="EY257" s="2"/>
      <c r="EZ257" s="3"/>
      <c r="FC257" s="1"/>
      <c r="FD257" s="1"/>
      <c r="FE257" s="2"/>
      <c r="FF257" s="2"/>
      <c r="FG257" s="3"/>
      <c r="FJ257" s="1"/>
      <c r="FK257" s="1"/>
      <c r="FL257" s="2"/>
      <c r="FM257" s="2"/>
      <c r="FN257" s="3"/>
      <c r="FQ257" s="1"/>
      <c r="FR257" s="1"/>
      <c r="FS257" s="2"/>
      <c r="FT257" s="2"/>
      <c r="FU257" s="3"/>
      <c r="FX257" s="1"/>
      <c r="FY257" s="1"/>
      <c r="FZ257" s="2"/>
      <c r="GA257" s="2"/>
      <c r="GB257" s="3"/>
      <c r="GE257" s="1"/>
      <c r="GF257" s="1"/>
      <c r="GG257" s="2"/>
      <c r="GH257" s="2"/>
      <c r="GI257" s="3"/>
      <c r="GL257" s="1"/>
      <c r="GM257" s="1"/>
      <c r="GN257" s="2"/>
      <c r="GO257" s="2"/>
      <c r="GP257" s="3"/>
      <c r="GS257" s="1"/>
      <c r="GT257" s="1"/>
      <c r="GU257" s="2"/>
      <c r="GV257" s="2"/>
      <c r="GW257" s="3"/>
      <c r="GZ257" s="1"/>
      <c r="HA257" s="1"/>
      <c r="HB257" s="2"/>
      <c r="HC257" s="2"/>
      <c r="HD257" s="3"/>
      <c r="HG257" s="1"/>
      <c r="HH257" s="1"/>
      <c r="HI257" s="2"/>
      <c r="HJ257" s="2"/>
      <c r="HK257" s="3"/>
      <c r="HP257" s="2"/>
      <c r="HQ257" s="2"/>
      <c r="HR257" s="3"/>
      <c r="HW257" s="2"/>
      <c r="HX257" s="2"/>
      <c r="HY257" s="3"/>
      <c r="ID257" s="2"/>
      <c r="IE257" s="2"/>
      <c r="IF257" s="3"/>
      <c r="IK257" s="2"/>
      <c r="IL257" s="2"/>
      <c r="IM257" s="3"/>
      <c r="IR257" s="2"/>
      <c r="IS257" s="2"/>
      <c r="IT257" s="3"/>
    </row>
    <row r="258" spans="2:254">
      <c r="B258" s="8"/>
      <c r="EG258" s="8"/>
      <c r="EJ258" s="2"/>
      <c r="EK258" s="3"/>
      <c r="EO258" s="1"/>
      <c r="EP258" s="1"/>
      <c r="EQ258" s="2"/>
      <c r="ER258" s="2"/>
      <c r="ES258" s="3"/>
      <c r="EV258" s="1"/>
      <c r="EW258" s="1"/>
      <c r="EX258" s="2"/>
      <c r="EY258" s="2"/>
      <c r="EZ258" s="3"/>
      <c r="FC258" s="1"/>
      <c r="FD258" s="1"/>
      <c r="FE258" s="2"/>
      <c r="FF258" s="2"/>
      <c r="FG258" s="3"/>
      <c r="FJ258" s="1"/>
      <c r="FK258" s="1"/>
      <c r="FL258" s="2"/>
      <c r="FM258" s="2"/>
      <c r="FN258" s="3"/>
      <c r="FQ258" s="1"/>
      <c r="FR258" s="1"/>
      <c r="FS258" s="2"/>
      <c r="FT258" s="2"/>
      <c r="FU258" s="3"/>
      <c r="FX258" s="1"/>
      <c r="FY258" s="1"/>
      <c r="FZ258" s="2"/>
      <c r="GA258" s="2"/>
      <c r="GB258" s="3"/>
      <c r="GE258" s="1"/>
      <c r="GF258" s="1"/>
      <c r="GG258" s="2"/>
      <c r="GH258" s="2"/>
      <c r="GI258" s="3"/>
      <c r="GL258" s="1"/>
      <c r="GM258" s="1"/>
      <c r="GN258" s="2"/>
      <c r="GO258" s="2"/>
      <c r="GP258" s="3"/>
      <c r="GS258" s="1"/>
      <c r="GT258" s="1"/>
      <c r="GU258" s="2"/>
      <c r="GV258" s="2"/>
      <c r="GW258" s="3"/>
      <c r="GZ258" s="1"/>
      <c r="HA258" s="1"/>
      <c r="HB258" s="2"/>
      <c r="HC258" s="2"/>
      <c r="HD258" s="3"/>
      <c r="HG258" s="1"/>
      <c r="HH258" s="1"/>
      <c r="HI258" s="2"/>
      <c r="HJ258" s="2"/>
      <c r="HK258" s="3"/>
      <c r="HP258" s="2"/>
      <c r="HQ258" s="2"/>
      <c r="HR258" s="3"/>
      <c r="HW258" s="2"/>
      <c r="HX258" s="2"/>
      <c r="HY258" s="3"/>
      <c r="ID258" s="2"/>
      <c r="IE258" s="2"/>
      <c r="IF258" s="3"/>
      <c r="IK258" s="2"/>
      <c r="IL258" s="2"/>
      <c r="IM258" s="3"/>
      <c r="IR258" s="2"/>
      <c r="IS258" s="2"/>
      <c r="IT258" s="3"/>
    </row>
    <row r="259" spans="2:254">
      <c r="EJ259" s="2"/>
      <c r="EK259" s="3"/>
      <c r="EO259" s="1"/>
      <c r="EP259" s="1"/>
      <c r="EQ259" s="2"/>
      <c r="ER259" s="2"/>
      <c r="ES259" s="3"/>
      <c r="EV259" s="1"/>
      <c r="EW259" s="1"/>
      <c r="EX259" s="2"/>
      <c r="EY259" s="2"/>
      <c r="EZ259" s="3"/>
      <c r="FC259" s="1"/>
      <c r="FD259" s="1"/>
      <c r="FE259" s="2"/>
      <c r="FF259" s="2"/>
      <c r="FG259" s="3"/>
      <c r="FJ259" s="1"/>
      <c r="FK259" s="1"/>
      <c r="FL259" s="2"/>
      <c r="FM259" s="2"/>
      <c r="FN259" s="3"/>
      <c r="FQ259" s="1"/>
      <c r="FR259" s="1"/>
      <c r="FS259" s="2"/>
      <c r="FT259" s="2"/>
      <c r="FU259" s="3"/>
      <c r="FX259" s="1"/>
      <c r="FY259" s="1"/>
      <c r="FZ259" s="2"/>
      <c r="GA259" s="2"/>
      <c r="GB259" s="3"/>
      <c r="GE259" s="1"/>
      <c r="GF259" s="1"/>
      <c r="GG259" s="2"/>
      <c r="GH259" s="2"/>
      <c r="GI259" s="3"/>
      <c r="GL259" s="1"/>
      <c r="GM259" s="1"/>
      <c r="GN259" s="2"/>
      <c r="GO259" s="2"/>
      <c r="GP259" s="3"/>
      <c r="GS259" s="1"/>
      <c r="GT259" s="1"/>
      <c r="GU259" s="2"/>
      <c r="GV259" s="2"/>
      <c r="GW259" s="3"/>
      <c r="GZ259" s="1"/>
      <c r="HA259" s="1"/>
      <c r="HB259" s="2"/>
      <c r="HC259" s="2"/>
      <c r="HD259" s="3"/>
      <c r="HG259" s="1"/>
      <c r="HH259" s="1"/>
      <c r="HI259" s="2"/>
      <c r="HJ259" s="2"/>
      <c r="HK259" s="3"/>
      <c r="HP259" s="2"/>
      <c r="HQ259" s="2"/>
      <c r="HR259" s="3"/>
      <c r="HW259" s="2"/>
      <c r="HX259" s="2"/>
      <c r="HY259" s="3"/>
      <c r="ID259" s="2"/>
      <c r="IE259" s="2"/>
      <c r="IF259" s="3"/>
      <c r="IK259" s="2"/>
      <c r="IL259" s="2"/>
      <c r="IM259" s="3"/>
      <c r="IR259" s="2"/>
      <c r="IS259" s="2"/>
      <c r="IT259" s="3"/>
    </row>
    <row r="260" spans="2:254">
      <c r="B260" s="8"/>
      <c r="EG260" s="8"/>
      <c r="EJ260" s="2"/>
      <c r="EK260" s="3"/>
      <c r="EO260" s="1"/>
      <c r="EP260" s="1"/>
      <c r="EQ260" s="2"/>
      <c r="ER260" s="2"/>
      <c r="ES260" s="3"/>
      <c r="EV260" s="1"/>
      <c r="EW260" s="1"/>
      <c r="EX260" s="2"/>
      <c r="EY260" s="2"/>
      <c r="EZ260" s="3"/>
      <c r="FC260" s="1"/>
      <c r="FD260" s="1"/>
      <c r="FE260" s="2"/>
      <c r="FF260" s="2"/>
      <c r="FG260" s="3"/>
      <c r="FJ260" s="1"/>
      <c r="FK260" s="1"/>
      <c r="FL260" s="2"/>
      <c r="FM260" s="2"/>
      <c r="FN260" s="3"/>
      <c r="FQ260" s="1"/>
      <c r="FR260" s="1"/>
      <c r="FS260" s="2"/>
      <c r="FT260" s="2"/>
      <c r="FU260" s="3"/>
      <c r="FX260" s="1"/>
      <c r="FY260" s="1"/>
      <c r="FZ260" s="2"/>
      <c r="GA260" s="2"/>
      <c r="GB260" s="3"/>
      <c r="GE260" s="1"/>
      <c r="GF260" s="1"/>
      <c r="GG260" s="2"/>
      <c r="GH260" s="2"/>
      <c r="GI260" s="3"/>
      <c r="GL260" s="1"/>
      <c r="GM260" s="1"/>
      <c r="GN260" s="2"/>
      <c r="GO260" s="2"/>
      <c r="GP260" s="3"/>
      <c r="GS260" s="1"/>
      <c r="GT260" s="1"/>
      <c r="GU260" s="2"/>
      <c r="GV260" s="2"/>
      <c r="GW260" s="3"/>
      <c r="GZ260" s="1"/>
      <c r="HA260" s="1"/>
      <c r="HB260" s="2"/>
      <c r="HC260" s="2"/>
      <c r="HD260" s="3"/>
      <c r="HG260" s="1"/>
      <c r="HH260" s="1"/>
      <c r="HI260" s="2"/>
      <c r="HJ260" s="2"/>
      <c r="HK260" s="3"/>
      <c r="HP260" s="2"/>
      <c r="HQ260" s="2"/>
      <c r="HR260" s="3"/>
      <c r="HW260" s="2"/>
      <c r="HX260" s="2"/>
      <c r="HY260" s="3"/>
      <c r="ID260" s="2"/>
      <c r="IE260" s="2"/>
      <c r="IF260" s="3"/>
      <c r="IK260" s="2"/>
      <c r="IL260" s="2"/>
      <c r="IM260" s="3"/>
      <c r="IR260" s="2"/>
      <c r="IS260" s="2"/>
      <c r="IT260" s="3"/>
    </row>
    <row r="261" spans="2:254">
      <c r="EJ261" s="2"/>
      <c r="EK261" s="3"/>
      <c r="EO261" s="1"/>
      <c r="EP261" s="1"/>
      <c r="EQ261" s="2"/>
      <c r="ER261" s="2"/>
      <c r="ES261" s="3"/>
      <c r="EV261" s="1"/>
      <c r="EW261" s="1"/>
      <c r="EX261" s="2"/>
      <c r="EY261" s="2"/>
      <c r="EZ261" s="3"/>
      <c r="FC261" s="1"/>
      <c r="FD261" s="1"/>
      <c r="FE261" s="2"/>
      <c r="FF261" s="2"/>
      <c r="FG261" s="3"/>
      <c r="FJ261" s="1"/>
      <c r="FK261" s="1"/>
      <c r="FL261" s="2"/>
      <c r="FM261" s="2"/>
      <c r="FN261" s="3"/>
      <c r="FQ261" s="1"/>
      <c r="FR261" s="1"/>
      <c r="FS261" s="2"/>
      <c r="FT261" s="2"/>
      <c r="FU261" s="3"/>
      <c r="FX261" s="1"/>
      <c r="FY261" s="1"/>
      <c r="FZ261" s="2"/>
      <c r="GA261" s="2"/>
      <c r="GB261" s="3"/>
      <c r="GE261" s="1"/>
      <c r="GF261" s="1"/>
      <c r="GG261" s="2"/>
      <c r="GH261" s="2"/>
      <c r="GI261" s="3"/>
      <c r="GL261" s="1"/>
      <c r="GM261" s="1"/>
      <c r="GN261" s="2"/>
      <c r="GO261" s="2"/>
      <c r="GP261" s="3"/>
      <c r="GS261" s="1"/>
      <c r="GT261" s="1"/>
      <c r="GU261" s="2"/>
      <c r="GV261" s="2"/>
      <c r="GW261" s="3"/>
      <c r="GZ261" s="1"/>
      <c r="HA261" s="1"/>
      <c r="HB261" s="2"/>
      <c r="HC261" s="2"/>
      <c r="HD261" s="3"/>
      <c r="HG261" s="1"/>
      <c r="HH261" s="1"/>
      <c r="HI261" s="2"/>
      <c r="HJ261" s="2"/>
      <c r="HK261" s="3"/>
      <c r="HP261" s="2"/>
      <c r="HQ261" s="2"/>
      <c r="HR261" s="3"/>
      <c r="HW261" s="2"/>
      <c r="HX261" s="2"/>
      <c r="HY261" s="3"/>
      <c r="ID261" s="2"/>
      <c r="IE261" s="2"/>
      <c r="IF261" s="3"/>
      <c r="IK261" s="2"/>
      <c r="IL261" s="2"/>
      <c r="IM261" s="3"/>
      <c r="IR261" s="2"/>
      <c r="IS261" s="2"/>
      <c r="IT261" s="3"/>
    </row>
    <row r="262" spans="2:254">
      <c r="B262" s="8"/>
      <c r="EG262" s="8"/>
      <c r="EJ262" s="2"/>
      <c r="EK262" s="3"/>
      <c r="EO262" s="1"/>
      <c r="EP262" s="1"/>
      <c r="EQ262" s="2"/>
      <c r="ER262" s="2"/>
      <c r="ES262" s="3"/>
      <c r="EV262" s="1"/>
      <c r="EW262" s="1"/>
      <c r="EX262" s="2"/>
      <c r="EY262" s="2"/>
      <c r="EZ262" s="3"/>
      <c r="FC262" s="1"/>
      <c r="FD262" s="1"/>
      <c r="FE262" s="2"/>
      <c r="FF262" s="2"/>
      <c r="FG262" s="3"/>
      <c r="FJ262" s="1"/>
      <c r="FK262" s="1"/>
      <c r="FL262" s="2"/>
      <c r="FM262" s="2"/>
      <c r="FN262" s="3"/>
      <c r="FQ262" s="1"/>
      <c r="FR262" s="1"/>
      <c r="FS262" s="2"/>
      <c r="FT262" s="2"/>
      <c r="FU262" s="3"/>
      <c r="FX262" s="1"/>
      <c r="FY262" s="1"/>
      <c r="FZ262" s="2"/>
      <c r="GA262" s="2"/>
      <c r="GB262" s="3"/>
      <c r="GE262" s="1"/>
      <c r="GF262" s="1"/>
      <c r="GG262" s="2"/>
      <c r="GH262" s="2"/>
      <c r="GI262" s="3"/>
      <c r="GL262" s="1"/>
      <c r="GM262" s="1"/>
      <c r="GN262" s="2"/>
      <c r="GO262" s="2"/>
      <c r="GP262" s="3"/>
      <c r="GS262" s="1"/>
      <c r="GT262" s="1"/>
      <c r="GU262" s="2"/>
      <c r="GV262" s="2"/>
      <c r="GW262" s="3"/>
      <c r="GZ262" s="1"/>
      <c r="HA262" s="1"/>
      <c r="HB262" s="2"/>
      <c r="HC262" s="2"/>
      <c r="HD262" s="3"/>
      <c r="HG262" s="1"/>
      <c r="HH262" s="1"/>
      <c r="HI262" s="2"/>
      <c r="HJ262" s="2"/>
      <c r="HK262" s="3"/>
      <c r="HP262" s="2"/>
      <c r="HQ262" s="2"/>
      <c r="HR262" s="3"/>
      <c r="HW262" s="2"/>
      <c r="HX262" s="2"/>
      <c r="HY262" s="3"/>
      <c r="ID262" s="2"/>
      <c r="IE262" s="2"/>
      <c r="IF262" s="3"/>
      <c r="IK262" s="2"/>
      <c r="IL262" s="2"/>
      <c r="IM262" s="3"/>
      <c r="IR262" s="2"/>
      <c r="IS262" s="2"/>
      <c r="IT262" s="3"/>
    </row>
    <row r="263" spans="2:254">
      <c r="EJ263" s="2"/>
      <c r="EK263" s="3"/>
      <c r="EO263" s="1"/>
      <c r="EP263" s="1"/>
      <c r="EQ263" s="2"/>
      <c r="ER263" s="2"/>
      <c r="ES263" s="3"/>
      <c r="EV263" s="1"/>
      <c r="EW263" s="1"/>
      <c r="EX263" s="2"/>
      <c r="EY263" s="2"/>
      <c r="EZ263" s="3"/>
      <c r="FC263" s="1"/>
      <c r="FD263" s="1"/>
      <c r="FE263" s="2"/>
      <c r="FF263" s="2"/>
      <c r="FG263" s="3"/>
      <c r="FJ263" s="1"/>
      <c r="FK263" s="1"/>
      <c r="FL263" s="2"/>
      <c r="FM263" s="2"/>
      <c r="FN263" s="3"/>
      <c r="FQ263" s="1"/>
      <c r="FR263" s="1"/>
      <c r="FS263" s="2"/>
      <c r="FT263" s="2"/>
      <c r="FU263" s="3"/>
      <c r="FX263" s="1"/>
      <c r="FY263" s="1"/>
      <c r="FZ263" s="2"/>
      <c r="GA263" s="2"/>
      <c r="GB263" s="3"/>
      <c r="GE263" s="1"/>
      <c r="GF263" s="1"/>
      <c r="GG263" s="2"/>
      <c r="GH263" s="2"/>
      <c r="GI263" s="3"/>
      <c r="GL263" s="1"/>
      <c r="GM263" s="1"/>
      <c r="GN263" s="2"/>
      <c r="GO263" s="2"/>
      <c r="GP263" s="3"/>
      <c r="GS263" s="1"/>
      <c r="GT263" s="1"/>
      <c r="GU263" s="2"/>
      <c r="GV263" s="2"/>
      <c r="GW263" s="3"/>
      <c r="GZ263" s="1"/>
      <c r="HA263" s="1"/>
      <c r="HB263" s="2"/>
      <c r="HC263" s="2"/>
      <c r="HD263" s="3"/>
      <c r="HG263" s="1"/>
      <c r="HH263" s="1"/>
      <c r="HI263" s="2"/>
      <c r="HJ263" s="2"/>
      <c r="HK263" s="3"/>
      <c r="HP263" s="2"/>
      <c r="HQ263" s="2"/>
      <c r="HR263" s="3"/>
      <c r="HW263" s="2"/>
      <c r="HX263" s="2"/>
      <c r="HY263" s="3"/>
      <c r="ID263" s="2"/>
      <c r="IE263" s="2"/>
      <c r="IF263" s="3"/>
      <c r="IK263" s="2"/>
      <c r="IL263" s="2"/>
      <c r="IM263" s="3"/>
      <c r="IR263" s="2"/>
      <c r="IS263" s="2"/>
      <c r="IT263" s="3"/>
    </row>
    <row r="264" spans="2:254">
      <c r="B264" s="8"/>
      <c r="EG264" s="8"/>
      <c r="EJ264" s="2"/>
      <c r="EK264" s="3"/>
      <c r="EO264" s="1"/>
      <c r="EP264" s="1"/>
      <c r="EQ264" s="2"/>
      <c r="ER264" s="2"/>
      <c r="ES264" s="3"/>
      <c r="EV264" s="1"/>
      <c r="EW264" s="1"/>
      <c r="EX264" s="2"/>
      <c r="EY264" s="2"/>
      <c r="EZ264" s="3"/>
      <c r="FC264" s="1"/>
      <c r="FD264" s="1"/>
      <c r="FE264" s="2"/>
      <c r="FF264" s="2"/>
      <c r="FG264" s="3"/>
      <c r="FJ264" s="1"/>
      <c r="FK264" s="1"/>
      <c r="FL264" s="2"/>
      <c r="FM264" s="2"/>
      <c r="FN264" s="3"/>
      <c r="FQ264" s="1"/>
      <c r="FR264" s="1"/>
      <c r="FS264" s="2"/>
      <c r="FT264" s="2"/>
      <c r="FU264" s="3"/>
      <c r="FX264" s="1"/>
      <c r="FY264" s="1"/>
      <c r="FZ264" s="2"/>
      <c r="GA264" s="2"/>
      <c r="GB264" s="3"/>
      <c r="GE264" s="1"/>
      <c r="GF264" s="1"/>
      <c r="GG264" s="2"/>
      <c r="GH264" s="2"/>
      <c r="GI264" s="3"/>
      <c r="GL264" s="1"/>
      <c r="GM264" s="1"/>
      <c r="GN264" s="2"/>
      <c r="GO264" s="2"/>
      <c r="GP264" s="3"/>
      <c r="GS264" s="1"/>
      <c r="GT264" s="1"/>
      <c r="GU264" s="2"/>
      <c r="GV264" s="2"/>
      <c r="GW264" s="3"/>
      <c r="GZ264" s="1"/>
      <c r="HA264" s="1"/>
      <c r="HB264" s="2"/>
      <c r="HC264" s="2"/>
      <c r="HD264" s="3"/>
      <c r="HG264" s="1"/>
      <c r="HH264" s="1"/>
      <c r="HI264" s="2"/>
      <c r="HJ264" s="2"/>
      <c r="HK264" s="3"/>
      <c r="HP264" s="2"/>
      <c r="HQ264" s="2"/>
      <c r="HR264" s="3"/>
      <c r="HW264" s="2"/>
      <c r="HX264" s="2"/>
      <c r="HY264" s="3"/>
      <c r="ID264" s="2"/>
      <c r="IE264" s="2"/>
      <c r="IF264" s="3"/>
      <c r="IK264" s="2"/>
      <c r="IL264" s="2"/>
      <c r="IM264" s="3"/>
      <c r="IR264" s="2"/>
      <c r="IS264" s="2"/>
      <c r="IT264" s="3"/>
    </row>
    <row r="265" spans="2:254">
      <c r="EJ265" s="2"/>
      <c r="EK265" s="3"/>
      <c r="EO265" s="1"/>
      <c r="EP265" s="1"/>
      <c r="EQ265" s="2"/>
      <c r="ER265" s="2"/>
      <c r="ES265" s="3"/>
      <c r="EV265" s="1"/>
      <c r="EW265" s="1"/>
      <c r="EX265" s="2"/>
      <c r="EY265" s="2"/>
      <c r="EZ265" s="3"/>
      <c r="FC265" s="1"/>
      <c r="FD265" s="1"/>
      <c r="FE265" s="2"/>
      <c r="FF265" s="2"/>
      <c r="FG265" s="3"/>
      <c r="FJ265" s="1"/>
      <c r="FK265" s="1"/>
      <c r="FL265" s="2"/>
      <c r="FM265" s="2"/>
      <c r="FN265" s="3"/>
      <c r="FQ265" s="1"/>
      <c r="FR265" s="1"/>
      <c r="FS265" s="2"/>
      <c r="FT265" s="2"/>
      <c r="FU265" s="3"/>
      <c r="FX265" s="1"/>
      <c r="FY265" s="1"/>
      <c r="FZ265" s="2"/>
      <c r="GA265" s="2"/>
      <c r="GB265" s="3"/>
      <c r="GE265" s="1"/>
      <c r="GF265" s="1"/>
      <c r="GG265" s="2"/>
      <c r="GH265" s="2"/>
      <c r="GI265" s="3"/>
      <c r="GL265" s="1"/>
      <c r="GM265" s="1"/>
      <c r="GN265" s="2"/>
      <c r="GO265" s="2"/>
      <c r="GP265" s="3"/>
      <c r="GS265" s="1"/>
      <c r="GT265" s="1"/>
      <c r="GU265" s="2"/>
      <c r="GV265" s="2"/>
      <c r="GW265" s="3"/>
      <c r="GZ265" s="1"/>
      <c r="HA265" s="1"/>
      <c r="HB265" s="2"/>
      <c r="HC265" s="2"/>
      <c r="HD265" s="3"/>
      <c r="HG265" s="1"/>
      <c r="HH265" s="1"/>
      <c r="HI265" s="2"/>
      <c r="HJ265" s="2"/>
      <c r="HK265" s="3"/>
      <c r="HP265" s="2"/>
      <c r="HQ265" s="2"/>
      <c r="HR265" s="3"/>
      <c r="HW265" s="2"/>
      <c r="HX265" s="2"/>
      <c r="HY265" s="3"/>
      <c r="ID265" s="2"/>
      <c r="IE265" s="2"/>
      <c r="IF265" s="3"/>
      <c r="IK265" s="2"/>
      <c r="IL265" s="2"/>
      <c r="IM265" s="3"/>
      <c r="IR265" s="2"/>
      <c r="IS265" s="2"/>
      <c r="IT265" s="3"/>
    </row>
    <row r="266" spans="2:254">
      <c r="B266" s="8"/>
      <c r="EG266" s="8"/>
      <c r="EJ266" s="2"/>
      <c r="EK266" s="3"/>
      <c r="EO266" s="1"/>
      <c r="EP266" s="1"/>
      <c r="EQ266" s="2"/>
      <c r="ER266" s="2"/>
      <c r="ES266" s="3"/>
      <c r="EV266" s="1"/>
      <c r="EW266" s="1"/>
      <c r="EX266" s="2"/>
      <c r="EY266" s="2"/>
      <c r="EZ266" s="3"/>
      <c r="FC266" s="1"/>
      <c r="FD266" s="1"/>
      <c r="FE266" s="2"/>
      <c r="FF266" s="2"/>
      <c r="FG266" s="3"/>
      <c r="FJ266" s="1"/>
      <c r="FK266" s="1"/>
      <c r="FL266" s="2"/>
      <c r="FM266" s="2"/>
      <c r="FN266" s="3"/>
      <c r="FQ266" s="1"/>
      <c r="FR266" s="1"/>
      <c r="FS266" s="2"/>
      <c r="FT266" s="2"/>
      <c r="FU266" s="3"/>
      <c r="FX266" s="1"/>
      <c r="FY266" s="1"/>
      <c r="FZ266" s="2"/>
      <c r="GA266" s="2"/>
      <c r="GB266" s="3"/>
      <c r="GE266" s="1"/>
      <c r="GF266" s="1"/>
      <c r="GG266" s="2"/>
      <c r="GH266" s="2"/>
      <c r="GI266" s="3"/>
      <c r="GL266" s="1"/>
      <c r="GM266" s="1"/>
      <c r="GN266" s="2"/>
      <c r="GO266" s="2"/>
      <c r="GP266" s="3"/>
      <c r="GS266" s="1"/>
      <c r="GT266" s="1"/>
      <c r="GU266" s="2"/>
      <c r="GV266" s="2"/>
      <c r="GW266" s="3"/>
      <c r="GZ266" s="1"/>
      <c r="HA266" s="1"/>
      <c r="HB266" s="2"/>
      <c r="HC266" s="2"/>
      <c r="HD266" s="3"/>
      <c r="HG266" s="1"/>
      <c r="HH266" s="1"/>
      <c r="HI266" s="2"/>
      <c r="HJ266" s="2"/>
      <c r="HK266" s="3"/>
      <c r="HP266" s="2"/>
      <c r="HQ266" s="2"/>
      <c r="HR266" s="3"/>
      <c r="HW266" s="2"/>
      <c r="HX266" s="2"/>
      <c r="HY266" s="3"/>
      <c r="ID266" s="2"/>
      <c r="IE266" s="2"/>
      <c r="IF266" s="3"/>
      <c r="IK266" s="2"/>
      <c r="IL266" s="2"/>
      <c r="IM266" s="3"/>
      <c r="IR266" s="2"/>
      <c r="IS266" s="2"/>
      <c r="IT266" s="3"/>
    </row>
    <row r="267" spans="2:254">
      <c r="EJ267" s="2"/>
      <c r="EK267" s="3"/>
      <c r="EO267" s="1"/>
      <c r="EP267" s="1"/>
      <c r="EQ267" s="2"/>
      <c r="ER267" s="2"/>
      <c r="ES267" s="3"/>
      <c r="EV267" s="1"/>
      <c r="EW267" s="1"/>
      <c r="EX267" s="2"/>
      <c r="EY267" s="2"/>
      <c r="EZ267" s="3"/>
      <c r="FC267" s="1"/>
      <c r="FD267" s="1"/>
      <c r="FE267" s="2"/>
      <c r="FF267" s="2"/>
      <c r="FG267" s="3"/>
      <c r="FJ267" s="1"/>
      <c r="FK267" s="1"/>
      <c r="FL267" s="2"/>
      <c r="FM267" s="2"/>
      <c r="FN267" s="3"/>
      <c r="FQ267" s="1"/>
      <c r="FR267" s="1"/>
      <c r="FS267" s="2"/>
      <c r="FT267" s="2"/>
      <c r="FU267" s="3"/>
      <c r="FX267" s="1"/>
      <c r="FY267" s="1"/>
      <c r="FZ267" s="2"/>
      <c r="GA267" s="2"/>
      <c r="GB267" s="3"/>
      <c r="GE267" s="1"/>
      <c r="GF267" s="1"/>
      <c r="GG267" s="2"/>
      <c r="GH267" s="2"/>
      <c r="GI267" s="3"/>
      <c r="GL267" s="1"/>
      <c r="GM267" s="1"/>
      <c r="GN267" s="2"/>
      <c r="GO267" s="2"/>
      <c r="GP267" s="3"/>
      <c r="GS267" s="1"/>
      <c r="GT267" s="1"/>
      <c r="GU267" s="2"/>
      <c r="GV267" s="2"/>
      <c r="GW267" s="3"/>
      <c r="GZ267" s="1"/>
      <c r="HA267" s="1"/>
      <c r="HB267" s="2"/>
      <c r="HC267" s="2"/>
      <c r="HD267" s="3"/>
      <c r="HG267" s="1"/>
      <c r="HH267" s="1"/>
      <c r="HI267" s="2"/>
      <c r="HJ267" s="2"/>
      <c r="HK267" s="3"/>
      <c r="HP267" s="2"/>
      <c r="HQ267" s="2"/>
      <c r="HR267" s="3"/>
      <c r="HW267" s="2"/>
      <c r="HX267" s="2"/>
      <c r="HY267" s="3"/>
      <c r="ID267" s="2"/>
      <c r="IE267" s="2"/>
      <c r="IF267" s="3"/>
      <c r="IK267" s="2"/>
      <c r="IL267" s="2"/>
      <c r="IM267" s="3"/>
      <c r="IR267" s="2"/>
      <c r="IS267" s="2"/>
      <c r="IT267" s="3"/>
    </row>
    <row r="268" spans="2:254">
      <c r="B268" s="8"/>
      <c r="EG268" s="8"/>
      <c r="EJ268" s="2"/>
      <c r="EK268" s="3"/>
      <c r="EO268" s="1"/>
      <c r="EP268" s="1"/>
      <c r="EQ268" s="2"/>
      <c r="ER268" s="2"/>
      <c r="ES268" s="3"/>
      <c r="EV268" s="1"/>
      <c r="EW268" s="1"/>
      <c r="EX268" s="2"/>
      <c r="EY268" s="2"/>
      <c r="EZ268" s="3"/>
      <c r="FC268" s="1"/>
      <c r="FD268" s="1"/>
      <c r="FE268" s="2"/>
      <c r="FF268" s="2"/>
      <c r="FG268" s="3"/>
      <c r="FJ268" s="1"/>
      <c r="FK268" s="1"/>
      <c r="FL268" s="2"/>
      <c r="FM268" s="2"/>
      <c r="FN268" s="3"/>
      <c r="FQ268" s="1"/>
      <c r="FR268" s="1"/>
      <c r="FS268" s="2"/>
      <c r="FT268" s="2"/>
      <c r="FU268" s="3"/>
      <c r="FX268" s="1"/>
      <c r="FY268" s="1"/>
      <c r="FZ268" s="2"/>
      <c r="GA268" s="2"/>
      <c r="GB268" s="3"/>
      <c r="GE268" s="1"/>
      <c r="GF268" s="1"/>
      <c r="GG268" s="2"/>
      <c r="GH268" s="2"/>
      <c r="GI268" s="3"/>
      <c r="GL268" s="1"/>
      <c r="GM268" s="1"/>
      <c r="GN268" s="2"/>
      <c r="GO268" s="2"/>
      <c r="GP268" s="3"/>
      <c r="GS268" s="1"/>
      <c r="GT268" s="1"/>
      <c r="GU268" s="2"/>
      <c r="GV268" s="2"/>
      <c r="GW268" s="3"/>
      <c r="GZ268" s="1"/>
      <c r="HA268" s="1"/>
      <c r="HB268" s="2"/>
      <c r="HC268" s="2"/>
      <c r="HD268" s="3"/>
      <c r="HG268" s="1"/>
      <c r="HH268" s="1"/>
      <c r="HI268" s="2"/>
      <c r="HJ268" s="2"/>
      <c r="HK268" s="3"/>
      <c r="HP268" s="2"/>
      <c r="HQ268" s="2"/>
      <c r="HR268" s="3"/>
      <c r="HW268" s="2"/>
      <c r="HX268" s="2"/>
      <c r="HY268" s="3"/>
      <c r="ID268" s="2"/>
      <c r="IE268" s="2"/>
      <c r="IF268" s="3"/>
      <c r="IK268" s="2"/>
      <c r="IL268" s="2"/>
      <c r="IM268" s="3"/>
      <c r="IR268" s="2"/>
      <c r="IS268" s="2"/>
      <c r="IT268" s="3"/>
    </row>
    <row r="269" spans="2:254">
      <c r="EJ269" s="2"/>
      <c r="EK269" s="3"/>
      <c r="EO269" s="1"/>
      <c r="EP269" s="1"/>
      <c r="EQ269" s="2"/>
      <c r="ER269" s="2"/>
      <c r="ES269" s="3"/>
      <c r="EV269" s="1"/>
      <c r="EW269" s="1"/>
      <c r="EX269" s="2"/>
      <c r="EY269" s="2"/>
      <c r="EZ269" s="3"/>
      <c r="FC269" s="1"/>
      <c r="FD269" s="1"/>
      <c r="FE269" s="2"/>
      <c r="FF269" s="2"/>
      <c r="FG269" s="3"/>
      <c r="FJ269" s="1"/>
      <c r="FK269" s="1"/>
      <c r="FL269" s="2"/>
      <c r="FM269" s="2"/>
      <c r="FN269" s="3"/>
      <c r="FQ269" s="1"/>
      <c r="FR269" s="1"/>
      <c r="FS269" s="2"/>
      <c r="FT269" s="2"/>
      <c r="FU269" s="3"/>
      <c r="FX269" s="1"/>
      <c r="FY269" s="1"/>
      <c r="FZ269" s="2"/>
      <c r="GA269" s="2"/>
      <c r="GB269" s="3"/>
      <c r="GE269" s="1"/>
      <c r="GF269" s="1"/>
      <c r="GG269" s="2"/>
      <c r="GH269" s="2"/>
      <c r="GI269" s="3"/>
      <c r="GL269" s="1"/>
      <c r="GM269" s="1"/>
      <c r="GN269" s="2"/>
      <c r="GO269" s="2"/>
      <c r="GP269" s="3"/>
      <c r="GS269" s="1"/>
      <c r="GT269" s="1"/>
      <c r="GU269" s="2"/>
      <c r="GV269" s="2"/>
      <c r="GW269" s="3"/>
      <c r="GZ269" s="1"/>
      <c r="HA269" s="1"/>
      <c r="HB269" s="2"/>
      <c r="HC269" s="2"/>
      <c r="HD269" s="3"/>
      <c r="HG269" s="1"/>
      <c r="HH269" s="1"/>
      <c r="HI269" s="2"/>
      <c r="HJ269" s="2"/>
      <c r="HK269" s="3"/>
      <c r="HP269" s="2"/>
      <c r="HQ269" s="2"/>
      <c r="HR269" s="3"/>
      <c r="HW269" s="2"/>
      <c r="HX269" s="2"/>
      <c r="HY269" s="3"/>
      <c r="ID269" s="2"/>
      <c r="IE269" s="2"/>
      <c r="IF269" s="3"/>
      <c r="IK269" s="2"/>
      <c r="IL269" s="2"/>
      <c r="IM269" s="3"/>
      <c r="IR269" s="2"/>
      <c r="IS269" s="2"/>
      <c r="IT269" s="3"/>
    </row>
    <row r="270" spans="2:254">
      <c r="B270" s="8"/>
      <c r="EG270" s="8"/>
      <c r="EJ270" s="2"/>
      <c r="EK270" s="3"/>
      <c r="EO270" s="1"/>
      <c r="EP270" s="1"/>
      <c r="EQ270" s="2"/>
      <c r="ER270" s="2"/>
      <c r="ES270" s="3"/>
      <c r="EV270" s="1"/>
      <c r="EW270" s="1"/>
      <c r="EX270" s="2"/>
      <c r="EY270" s="2"/>
      <c r="EZ270" s="3"/>
      <c r="FC270" s="1"/>
      <c r="FD270" s="1"/>
      <c r="FE270" s="2"/>
      <c r="FF270" s="2"/>
      <c r="FG270" s="3"/>
      <c r="FJ270" s="1"/>
      <c r="FK270" s="1"/>
      <c r="FL270" s="2"/>
      <c r="FM270" s="2"/>
      <c r="FN270" s="3"/>
      <c r="FQ270" s="1"/>
      <c r="FR270" s="1"/>
      <c r="FS270" s="2"/>
      <c r="FT270" s="2"/>
      <c r="FU270" s="3"/>
      <c r="FX270" s="1"/>
      <c r="FY270" s="1"/>
      <c r="FZ270" s="2"/>
      <c r="GA270" s="2"/>
      <c r="GB270" s="3"/>
      <c r="GE270" s="1"/>
      <c r="GF270" s="1"/>
      <c r="GG270" s="2"/>
      <c r="GH270" s="2"/>
      <c r="GI270" s="3"/>
      <c r="GL270" s="1"/>
      <c r="GM270" s="1"/>
      <c r="GN270" s="2"/>
      <c r="GO270" s="2"/>
      <c r="GP270" s="3"/>
      <c r="GS270" s="1"/>
      <c r="GT270" s="1"/>
      <c r="GU270" s="2"/>
      <c r="GV270" s="2"/>
      <c r="GW270" s="3"/>
      <c r="GZ270" s="1"/>
      <c r="HA270" s="1"/>
      <c r="HB270" s="2"/>
      <c r="HC270" s="2"/>
      <c r="HD270" s="3"/>
      <c r="HG270" s="1"/>
      <c r="HH270" s="1"/>
      <c r="HI270" s="2"/>
      <c r="HJ270" s="2"/>
      <c r="HK270" s="3"/>
      <c r="HP270" s="2"/>
      <c r="HQ270" s="2"/>
      <c r="HR270" s="3"/>
      <c r="HW270" s="2"/>
      <c r="HX270" s="2"/>
      <c r="HY270" s="3"/>
      <c r="ID270" s="2"/>
      <c r="IE270" s="2"/>
      <c r="IF270" s="3"/>
      <c r="IK270" s="2"/>
      <c r="IL270" s="2"/>
      <c r="IM270" s="3"/>
      <c r="IR270" s="2"/>
      <c r="IS270" s="2"/>
      <c r="IT270" s="3"/>
    </row>
    <row r="271" spans="2:254">
      <c r="EJ271" s="2"/>
      <c r="EK271" s="3"/>
      <c r="EO271" s="1"/>
      <c r="EP271" s="1"/>
      <c r="EQ271" s="2"/>
      <c r="ER271" s="2"/>
      <c r="ES271" s="3"/>
      <c r="EV271" s="1"/>
      <c r="EW271" s="1"/>
      <c r="EX271" s="2"/>
      <c r="EY271" s="2"/>
      <c r="EZ271" s="3"/>
      <c r="FC271" s="1"/>
      <c r="FD271" s="1"/>
      <c r="FE271" s="2"/>
      <c r="FF271" s="2"/>
      <c r="FG271" s="3"/>
      <c r="FJ271" s="1"/>
      <c r="FK271" s="1"/>
      <c r="FL271" s="2"/>
      <c r="FM271" s="2"/>
      <c r="FN271" s="3"/>
      <c r="FQ271" s="1"/>
      <c r="FR271" s="1"/>
      <c r="FS271" s="2"/>
      <c r="FT271" s="2"/>
      <c r="FU271" s="3"/>
      <c r="FX271" s="1"/>
      <c r="FY271" s="1"/>
      <c r="FZ271" s="2"/>
      <c r="GA271" s="2"/>
      <c r="GB271" s="3"/>
      <c r="GE271" s="1"/>
      <c r="GF271" s="1"/>
      <c r="GG271" s="2"/>
      <c r="GH271" s="2"/>
      <c r="GI271" s="3"/>
      <c r="GL271" s="1"/>
      <c r="GM271" s="1"/>
      <c r="GN271" s="2"/>
      <c r="GO271" s="2"/>
      <c r="GP271" s="3"/>
      <c r="GS271" s="1"/>
      <c r="GT271" s="1"/>
      <c r="GU271" s="2"/>
      <c r="GV271" s="2"/>
      <c r="GW271" s="3"/>
      <c r="GZ271" s="1"/>
      <c r="HA271" s="1"/>
      <c r="HB271" s="2"/>
      <c r="HC271" s="2"/>
      <c r="HD271" s="3"/>
      <c r="HG271" s="1"/>
      <c r="HH271" s="1"/>
      <c r="HI271" s="2"/>
      <c r="HJ271" s="2"/>
      <c r="HK271" s="3"/>
      <c r="HP271" s="2"/>
      <c r="HQ271" s="2"/>
      <c r="HR271" s="3"/>
      <c r="HW271" s="2"/>
      <c r="HX271" s="2"/>
      <c r="HY271" s="3"/>
      <c r="ID271" s="2"/>
      <c r="IE271" s="2"/>
      <c r="IF271" s="3"/>
      <c r="IK271" s="2"/>
      <c r="IL271" s="2"/>
      <c r="IM271" s="3"/>
      <c r="IR271" s="2"/>
      <c r="IS271" s="2"/>
      <c r="IT271" s="3"/>
    </row>
    <row r="272" spans="2:254">
      <c r="B272" s="8"/>
      <c r="EG272" s="8"/>
      <c r="EJ272" s="2"/>
      <c r="EK272" s="3"/>
      <c r="EO272" s="1"/>
      <c r="EP272" s="1"/>
      <c r="EQ272" s="2"/>
      <c r="ER272" s="2"/>
      <c r="ES272" s="3"/>
      <c r="EV272" s="1"/>
      <c r="EW272" s="1"/>
      <c r="EX272" s="2"/>
      <c r="EY272" s="2"/>
      <c r="EZ272" s="3"/>
      <c r="FC272" s="1"/>
      <c r="FD272" s="1"/>
      <c r="FE272" s="2"/>
      <c r="FF272" s="2"/>
      <c r="FG272" s="3"/>
      <c r="FJ272" s="1"/>
      <c r="FK272" s="1"/>
      <c r="FL272" s="2"/>
      <c r="FM272" s="2"/>
      <c r="FN272" s="3"/>
      <c r="FQ272" s="1"/>
      <c r="FR272" s="1"/>
      <c r="FS272" s="2"/>
      <c r="FT272" s="2"/>
      <c r="FU272" s="3"/>
      <c r="FX272" s="1"/>
      <c r="FY272" s="1"/>
      <c r="FZ272" s="2"/>
      <c r="GA272" s="2"/>
      <c r="GB272" s="3"/>
      <c r="GE272" s="1"/>
      <c r="GF272" s="1"/>
      <c r="GG272" s="2"/>
      <c r="GH272" s="2"/>
      <c r="GI272" s="3"/>
      <c r="GL272" s="1"/>
      <c r="GM272" s="1"/>
      <c r="GN272" s="2"/>
      <c r="GO272" s="2"/>
      <c r="GP272" s="3"/>
      <c r="GS272" s="1"/>
      <c r="GT272" s="1"/>
      <c r="GU272" s="2"/>
      <c r="GV272" s="2"/>
      <c r="GW272" s="3"/>
      <c r="GZ272" s="1"/>
      <c r="HA272" s="1"/>
      <c r="HB272" s="2"/>
      <c r="HC272" s="2"/>
      <c r="HD272" s="3"/>
      <c r="HG272" s="1"/>
      <c r="HH272" s="1"/>
      <c r="HI272" s="2"/>
      <c r="HJ272" s="2"/>
      <c r="HK272" s="3"/>
      <c r="HP272" s="2"/>
      <c r="HQ272" s="2"/>
      <c r="HR272" s="3"/>
      <c r="HW272" s="2"/>
      <c r="HX272" s="2"/>
      <c r="HY272" s="3"/>
      <c r="ID272" s="2"/>
      <c r="IE272" s="2"/>
      <c r="IF272" s="3"/>
      <c r="IK272" s="2"/>
      <c r="IL272" s="2"/>
      <c r="IM272" s="3"/>
      <c r="IR272" s="2"/>
      <c r="IS272" s="2"/>
      <c r="IT272" s="3"/>
    </row>
    <row r="273" spans="2:254">
      <c r="EJ273" s="2"/>
      <c r="EK273" s="3"/>
      <c r="EO273" s="1"/>
      <c r="EP273" s="1"/>
      <c r="EQ273" s="2"/>
      <c r="ER273" s="2"/>
      <c r="ES273" s="3"/>
      <c r="EV273" s="1"/>
      <c r="EW273" s="1"/>
      <c r="EX273" s="2"/>
      <c r="EY273" s="2"/>
      <c r="EZ273" s="3"/>
      <c r="FC273" s="1"/>
      <c r="FD273" s="1"/>
      <c r="FE273" s="2"/>
      <c r="FF273" s="2"/>
      <c r="FG273" s="3"/>
      <c r="FJ273" s="1"/>
      <c r="FK273" s="1"/>
      <c r="FL273" s="2"/>
      <c r="FM273" s="2"/>
      <c r="FN273" s="3"/>
      <c r="FQ273" s="1"/>
      <c r="FR273" s="1"/>
      <c r="FS273" s="2"/>
      <c r="FT273" s="2"/>
      <c r="FU273" s="3"/>
      <c r="FX273" s="1"/>
      <c r="FY273" s="1"/>
      <c r="FZ273" s="2"/>
      <c r="GA273" s="2"/>
      <c r="GB273" s="3"/>
      <c r="GE273" s="1"/>
      <c r="GF273" s="1"/>
      <c r="GG273" s="2"/>
      <c r="GH273" s="2"/>
      <c r="GI273" s="3"/>
      <c r="GL273" s="1"/>
      <c r="GM273" s="1"/>
      <c r="GN273" s="2"/>
      <c r="GO273" s="2"/>
      <c r="GP273" s="3"/>
      <c r="GS273" s="1"/>
      <c r="GT273" s="1"/>
      <c r="GU273" s="2"/>
      <c r="GV273" s="2"/>
      <c r="GW273" s="3"/>
      <c r="GZ273" s="1"/>
      <c r="HA273" s="1"/>
      <c r="HB273" s="2"/>
      <c r="HC273" s="2"/>
      <c r="HD273" s="3"/>
      <c r="HG273" s="1"/>
      <c r="HH273" s="1"/>
      <c r="HI273" s="2"/>
      <c r="HJ273" s="2"/>
      <c r="HK273" s="3"/>
      <c r="HP273" s="2"/>
      <c r="HQ273" s="2"/>
      <c r="HR273" s="3"/>
      <c r="HW273" s="2"/>
      <c r="HX273" s="2"/>
      <c r="HY273" s="3"/>
      <c r="ID273" s="2"/>
      <c r="IE273" s="2"/>
      <c r="IF273" s="3"/>
      <c r="IK273" s="2"/>
      <c r="IL273" s="2"/>
      <c r="IM273" s="3"/>
      <c r="IR273" s="2"/>
      <c r="IS273" s="2"/>
      <c r="IT273" s="3"/>
    </row>
    <row r="274" spans="2:254">
      <c r="EJ274" s="2"/>
      <c r="EK274" s="3"/>
      <c r="EO274" s="1"/>
      <c r="EP274" s="1"/>
      <c r="EQ274" s="2"/>
      <c r="ER274" s="2"/>
      <c r="ES274" s="3"/>
      <c r="EV274" s="1"/>
      <c r="EW274" s="1"/>
      <c r="EX274" s="2"/>
      <c r="EY274" s="2"/>
      <c r="EZ274" s="3"/>
      <c r="FC274" s="1"/>
      <c r="FD274" s="1"/>
      <c r="FE274" s="2"/>
      <c r="FF274" s="2"/>
      <c r="FG274" s="3"/>
      <c r="FJ274" s="1"/>
      <c r="FK274" s="1"/>
      <c r="FL274" s="2"/>
      <c r="FM274" s="2"/>
      <c r="FN274" s="3"/>
      <c r="FQ274" s="1"/>
      <c r="FR274" s="1"/>
      <c r="FS274" s="2"/>
      <c r="FT274" s="2"/>
      <c r="FU274" s="3"/>
      <c r="FX274" s="1"/>
      <c r="FY274" s="1"/>
      <c r="FZ274" s="2"/>
      <c r="GA274" s="2"/>
      <c r="GB274" s="3"/>
      <c r="GE274" s="1"/>
      <c r="GF274" s="1"/>
      <c r="GG274" s="2"/>
      <c r="GH274" s="2"/>
      <c r="GI274" s="3"/>
      <c r="GL274" s="1"/>
      <c r="GM274" s="1"/>
      <c r="GN274" s="2"/>
      <c r="GO274" s="2"/>
      <c r="GP274" s="3"/>
      <c r="GS274" s="1"/>
      <c r="GT274" s="1"/>
      <c r="GU274" s="2"/>
      <c r="GV274" s="2"/>
      <c r="GW274" s="3"/>
      <c r="GZ274" s="1"/>
      <c r="HA274" s="1"/>
      <c r="HB274" s="2"/>
      <c r="HC274" s="2"/>
      <c r="HD274" s="3"/>
      <c r="HG274" s="1"/>
      <c r="HH274" s="1"/>
      <c r="HI274" s="2"/>
      <c r="HJ274" s="2"/>
      <c r="HK274" s="3"/>
      <c r="HP274" s="2"/>
      <c r="HQ274" s="2"/>
      <c r="HR274" s="3"/>
      <c r="HW274" s="2"/>
      <c r="HX274" s="2"/>
      <c r="HY274" s="3"/>
      <c r="ID274" s="2"/>
      <c r="IE274" s="2"/>
      <c r="IF274" s="3"/>
      <c r="IK274" s="2"/>
      <c r="IL274" s="2"/>
      <c r="IM274" s="3"/>
      <c r="IR274" s="2"/>
      <c r="IS274" s="2"/>
      <c r="IT274" s="3"/>
    </row>
    <row r="275" spans="2:254">
      <c r="EJ275" s="2"/>
      <c r="EK275" s="3"/>
      <c r="EO275" s="1"/>
      <c r="EP275" s="1"/>
      <c r="EQ275" s="2"/>
      <c r="ER275" s="2"/>
      <c r="ES275" s="3"/>
      <c r="EV275" s="1"/>
      <c r="EW275" s="1"/>
      <c r="EX275" s="2"/>
      <c r="EY275" s="2"/>
      <c r="EZ275" s="3"/>
      <c r="FC275" s="1"/>
      <c r="FD275" s="1"/>
      <c r="FE275" s="2"/>
      <c r="FF275" s="2"/>
      <c r="FG275" s="3"/>
      <c r="FJ275" s="1"/>
      <c r="FK275" s="1"/>
      <c r="FL275" s="2"/>
      <c r="FM275" s="2"/>
      <c r="FN275" s="3"/>
      <c r="FQ275" s="1"/>
      <c r="FR275" s="1"/>
      <c r="FS275" s="2"/>
      <c r="FT275" s="2"/>
      <c r="FU275" s="3"/>
      <c r="FX275" s="1"/>
      <c r="FY275" s="1"/>
      <c r="FZ275" s="2"/>
      <c r="GA275" s="2"/>
      <c r="GB275" s="3"/>
      <c r="GE275" s="1"/>
      <c r="GF275" s="1"/>
      <c r="GG275" s="2"/>
      <c r="GH275" s="2"/>
      <c r="GI275" s="3"/>
      <c r="GL275" s="1"/>
      <c r="GM275" s="1"/>
      <c r="GN275" s="2"/>
      <c r="GO275" s="2"/>
      <c r="GP275" s="3"/>
      <c r="GS275" s="1"/>
      <c r="GT275" s="1"/>
      <c r="GU275" s="2"/>
      <c r="GV275" s="2"/>
      <c r="GW275" s="3"/>
      <c r="GZ275" s="1"/>
      <c r="HA275" s="1"/>
      <c r="HB275" s="2"/>
      <c r="HC275" s="2"/>
      <c r="HD275" s="3"/>
      <c r="HG275" s="1"/>
      <c r="HH275" s="1"/>
      <c r="HI275" s="2"/>
      <c r="HJ275" s="2"/>
      <c r="HK275" s="3"/>
      <c r="HP275" s="2"/>
      <c r="HQ275" s="2"/>
      <c r="HR275" s="3"/>
      <c r="HW275" s="2"/>
      <c r="HX275" s="2"/>
      <c r="HY275" s="3"/>
      <c r="ID275" s="2"/>
      <c r="IE275" s="2"/>
      <c r="IF275" s="3"/>
      <c r="IK275" s="2"/>
      <c r="IL275" s="2"/>
      <c r="IM275" s="3"/>
      <c r="IR275" s="2"/>
      <c r="IS275" s="2"/>
      <c r="IT275" s="3"/>
    </row>
    <row r="276" spans="2:254">
      <c r="C276" s="11"/>
      <c r="D276" s="11"/>
      <c r="E276" s="11"/>
      <c r="F276" s="11"/>
      <c r="G276" s="11"/>
      <c r="H276" s="12"/>
      <c r="I276" s="12"/>
      <c r="EH276" s="11"/>
      <c r="EI276" s="11"/>
      <c r="EJ276" s="11"/>
      <c r="EK276" s="11"/>
      <c r="EL276" s="11"/>
      <c r="EM276" s="12"/>
      <c r="EN276" s="12"/>
      <c r="EO276" s="1"/>
      <c r="EP276" s="1"/>
      <c r="EQ276" s="2"/>
      <c r="ER276" s="2"/>
      <c r="ES276" s="3"/>
      <c r="EV276" s="1"/>
      <c r="EW276" s="1"/>
      <c r="EX276" s="2"/>
      <c r="EY276" s="2"/>
      <c r="EZ276" s="3"/>
      <c r="FC276" s="1"/>
      <c r="FD276" s="1"/>
      <c r="FE276" s="2"/>
      <c r="FF276" s="2"/>
      <c r="FG276" s="3"/>
      <c r="FJ276" s="1"/>
      <c r="FK276" s="1"/>
      <c r="FL276" s="2"/>
      <c r="FM276" s="2"/>
      <c r="FN276" s="3"/>
      <c r="FQ276" s="1"/>
      <c r="FR276" s="1"/>
      <c r="FS276" s="2"/>
      <c r="FT276" s="2"/>
      <c r="FU276" s="3"/>
      <c r="FX276" s="1"/>
      <c r="FY276" s="1"/>
      <c r="FZ276" s="2"/>
      <c r="GA276" s="2"/>
      <c r="GB276" s="3"/>
      <c r="GE276" s="1"/>
      <c r="GF276" s="1"/>
      <c r="GG276" s="2"/>
      <c r="GH276" s="2"/>
      <c r="GI276" s="3"/>
      <c r="GL276" s="1"/>
      <c r="GM276" s="1"/>
      <c r="GN276" s="2"/>
      <c r="GO276" s="2"/>
      <c r="GP276" s="3"/>
      <c r="GS276" s="1"/>
      <c r="GT276" s="1"/>
      <c r="GU276" s="2"/>
      <c r="GV276" s="2"/>
      <c r="GW276" s="3"/>
      <c r="GZ276" s="1"/>
      <c r="HA276" s="1"/>
      <c r="HB276" s="2"/>
      <c r="HC276" s="2"/>
      <c r="HD276" s="3"/>
      <c r="HG276" s="1"/>
      <c r="HH276" s="1"/>
      <c r="HI276" s="2"/>
      <c r="HJ276" s="2"/>
      <c r="HK276" s="3"/>
      <c r="HP276" s="2"/>
      <c r="HQ276" s="2"/>
      <c r="HR276" s="3"/>
      <c r="HW276" s="2"/>
      <c r="HX276" s="2"/>
      <c r="HY276" s="3"/>
      <c r="ID276" s="2"/>
      <c r="IE276" s="2"/>
      <c r="IF276" s="3"/>
      <c r="IK276" s="2"/>
      <c r="IL276" s="2"/>
      <c r="IM276" s="3"/>
      <c r="IR276" s="2"/>
      <c r="IS276" s="2"/>
      <c r="IT276" s="3"/>
    </row>
    <row r="277" spans="2:254">
      <c r="B277" s="8"/>
      <c r="G277" s="3"/>
      <c r="H277" s="9"/>
      <c r="I277" s="9"/>
      <c r="EG277" s="8"/>
      <c r="EJ277" s="2"/>
      <c r="EK277" s="3"/>
      <c r="EL277" s="3"/>
      <c r="EM277" s="9"/>
      <c r="EN277" s="9"/>
      <c r="EO277" s="1"/>
      <c r="EP277" s="1"/>
      <c r="EQ277" s="2"/>
      <c r="ER277" s="2"/>
      <c r="ES277" s="3"/>
      <c r="EV277" s="1"/>
      <c r="EW277" s="1"/>
      <c r="EX277" s="2"/>
      <c r="EY277" s="2"/>
      <c r="EZ277" s="3"/>
      <c r="FC277" s="1"/>
      <c r="FD277" s="1"/>
      <c r="FE277" s="2"/>
      <c r="FF277" s="2"/>
      <c r="FG277" s="3"/>
      <c r="FJ277" s="1"/>
      <c r="FK277" s="1"/>
      <c r="FL277" s="2"/>
      <c r="FM277" s="2"/>
      <c r="FN277" s="3"/>
      <c r="FQ277" s="1"/>
      <c r="FR277" s="1"/>
      <c r="FS277" s="2"/>
      <c r="FT277" s="2"/>
      <c r="FU277" s="3"/>
      <c r="FX277" s="1"/>
      <c r="FY277" s="1"/>
      <c r="FZ277" s="2"/>
      <c r="GA277" s="2"/>
      <c r="GB277" s="3"/>
      <c r="GE277" s="1"/>
      <c r="GF277" s="1"/>
      <c r="GG277" s="2"/>
      <c r="GH277" s="2"/>
      <c r="GI277" s="3"/>
      <c r="GL277" s="1"/>
      <c r="GM277" s="1"/>
      <c r="GN277" s="2"/>
      <c r="GO277" s="2"/>
      <c r="GP277" s="3"/>
      <c r="GS277" s="1"/>
      <c r="GT277" s="1"/>
      <c r="GU277" s="2"/>
      <c r="GV277" s="2"/>
      <c r="GW277" s="3"/>
      <c r="GZ277" s="1"/>
      <c r="HA277" s="1"/>
      <c r="HB277" s="2"/>
      <c r="HC277" s="2"/>
      <c r="HD277" s="3"/>
      <c r="HG277" s="1"/>
      <c r="HH277" s="1"/>
      <c r="HI277" s="2"/>
      <c r="HJ277" s="2"/>
      <c r="HK277" s="3"/>
      <c r="HP277" s="2"/>
      <c r="HQ277" s="2"/>
      <c r="HR277" s="3"/>
      <c r="HW277" s="2"/>
      <c r="HX277" s="2"/>
      <c r="HY277" s="3"/>
      <c r="ID277" s="2"/>
      <c r="IE277" s="2"/>
      <c r="IF277" s="3"/>
      <c r="IK277" s="2"/>
      <c r="IL277" s="2"/>
      <c r="IM277" s="3"/>
      <c r="IR277" s="2"/>
      <c r="IS277" s="2"/>
      <c r="IT277" s="3"/>
    </row>
    <row r="278" spans="2:254">
      <c r="C278" s="10"/>
      <c r="D278" s="10"/>
      <c r="E278" s="10"/>
      <c r="EH278" s="10"/>
      <c r="EI278" s="10"/>
      <c r="EJ278" s="10"/>
      <c r="EK278" s="3"/>
      <c r="EO278" s="1"/>
      <c r="EP278" s="1"/>
      <c r="EQ278" s="2"/>
      <c r="ER278" s="2"/>
      <c r="ES278" s="3"/>
      <c r="EV278" s="1"/>
      <c r="EW278" s="1"/>
      <c r="EX278" s="2"/>
      <c r="EY278" s="2"/>
      <c r="EZ278" s="3"/>
      <c r="FC278" s="1"/>
      <c r="FD278" s="1"/>
      <c r="FE278" s="2"/>
      <c r="FF278" s="2"/>
      <c r="FG278" s="3"/>
      <c r="FJ278" s="1"/>
      <c r="FK278" s="1"/>
      <c r="FL278" s="2"/>
      <c r="FM278" s="2"/>
      <c r="FN278" s="3"/>
      <c r="FQ278" s="1"/>
      <c r="FR278" s="1"/>
      <c r="FS278" s="2"/>
      <c r="FT278" s="2"/>
      <c r="FU278" s="3"/>
      <c r="FX278" s="1"/>
      <c r="FY278" s="1"/>
      <c r="FZ278" s="2"/>
      <c r="GA278" s="2"/>
      <c r="GB278" s="3"/>
      <c r="GE278" s="1"/>
      <c r="GF278" s="1"/>
      <c r="GG278" s="2"/>
      <c r="GH278" s="2"/>
      <c r="GI278" s="3"/>
      <c r="GL278" s="1"/>
      <c r="GM278" s="1"/>
      <c r="GN278" s="2"/>
      <c r="GO278" s="2"/>
      <c r="GP278" s="3"/>
      <c r="GS278" s="1"/>
      <c r="GT278" s="1"/>
      <c r="GU278" s="2"/>
      <c r="GV278" s="2"/>
      <c r="GW278" s="3"/>
      <c r="GZ278" s="1"/>
      <c r="HA278" s="1"/>
      <c r="HB278" s="2"/>
      <c r="HC278" s="2"/>
      <c r="HD278" s="3"/>
      <c r="HG278" s="1"/>
      <c r="HH278" s="1"/>
      <c r="HI278" s="2"/>
      <c r="HJ278" s="2"/>
      <c r="HK278" s="3"/>
      <c r="HP278" s="2"/>
      <c r="HQ278" s="2"/>
      <c r="HR278" s="3"/>
      <c r="HW278" s="2"/>
      <c r="HX278" s="2"/>
      <c r="HY278" s="3"/>
      <c r="ID278" s="2"/>
      <c r="IE278" s="2"/>
      <c r="IF278" s="3"/>
      <c r="IK278" s="2"/>
      <c r="IL278" s="2"/>
      <c r="IM278" s="3"/>
      <c r="IR278" s="2"/>
      <c r="IS278" s="2"/>
      <c r="IT278" s="3"/>
    </row>
    <row r="279" spans="2:254">
      <c r="B279" s="8"/>
      <c r="EG279" s="8"/>
      <c r="EJ279" s="2"/>
      <c r="EK279" s="3"/>
      <c r="EO279" s="1"/>
      <c r="EP279" s="1"/>
      <c r="EQ279" s="2"/>
      <c r="ER279" s="2"/>
      <c r="ES279" s="3"/>
      <c r="EV279" s="1"/>
      <c r="EW279" s="1"/>
      <c r="EX279" s="2"/>
      <c r="EY279" s="2"/>
      <c r="EZ279" s="3"/>
      <c r="FC279" s="1"/>
      <c r="FD279" s="1"/>
      <c r="FE279" s="2"/>
      <c r="FF279" s="2"/>
      <c r="FG279" s="3"/>
      <c r="FJ279" s="1"/>
      <c r="FK279" s="1"/>
      <c r="FL279" s="2"/>
      <c r="FM279" s="2"/>
      <c r="FN279" s="3"/>
      <c r="FQ279" s="1"/>
      <c r="FR279" s="1"/>
      <c r="FS279" s="2"/>
      <c r="FT279" s="2"/>
      <c r="FU279" s="3"/>
      <c r="FX279" s="1"/>
      <c r="FY279" s="1"/>
      <c r="FZ279" s="2"/>
      <c r="GA279" s="2"/>
      <c r="GB279" s="3"/>
      <c r="GE279" s="1"/>
      <c r="GF279" s="1"/>
      <c r="GG279" s="2"/>
      <c r="GH279" s="2"/>
      <c r="GI279" s="3"/>
      <c r="GL279" s="1"/>
      <c r="GM279" s="1"/>
      <c r="GN279" s="2"/>
      <c r="GO279" s="2"/>
      <c r="GP279" s="3"/>
      <c r="GS279" s="1"/>
      <c r="GT279" s="1"/>
      <c r="GU279" s="2"/>
      <c r="GV279" s="2"/>
      <c r="GW279" s="3"/>
      <c r="GZ279" s="1"/>
      <c r="HA279" s="1"/>
      <c r="HB279" s="2"/>
      <c r="HC279" s="2"/>
      <c r="HD279" s="3"/>
      <c r="HG279" s="1"/>
      <c r="HH279" s="1"/>
      <c r="HI279" s="2"/>
      <c r="HJ279" s="2"/>
      <c r="HK279" s="3"/>
      <c r="HP279" s="2"/>
      <c r="HQ279" s="2"/>
      <c r="HR279" s="3"/>
      <c r="HW279" s="2"/>
      <c r="HX279" s="2"/>
      <c r="HY279" s="3"/>
      <c r="ID279" s="2"/>
      <c r="IE279" s="2"/>
      <c r="IF279" s="3"/>
      <c r="IK279" s="2"/>
      <c r="IL279" s="2"/>
      <c r="IM279" s="3"/>
      <c r="IR279" s="2"/>
      <c r="IS279" s="2"/>
      <c r="IT279" s="3"/>
    </row>
    <row r="280" spans="2:254">
      <c r="EJ280" s="2"/>
      <c r="EK280" s="3"/>
      <c r="EO280" s="1"/>
      <c r="EP280" s="1"/>
      <c r="EQ280" s="2"/>
      <c r="ER280" s="2"/>
      <c r="ES280" s="3"/>
      <c r="EV280" s="1"/>
      <c r="EW280" s="1"/>
      <c r="EX280" s="2"/>
      <c r="EY280" s="2"/>
      <c r="EZ280" s="3"/>
      <c r="FC280" s="1"/>
      <c r="FD280" s="1"/>
      <c r="FE280" s="2"/>
      <c r="FF280" s="2"/>
      <c r="FG280" s="3"/>
      <c r="FJ280" s="1"/>
      <c r="FK280" s="1"/>
      <c r="FL280" s="2"/>
      <c r="FM280" s="2"/>
      <c r="FN280" s="3"/>
      <c r="FQ280" s="1"/>
      <c r="FR280" s="1"/>
      <c r="FS280" s="2"/>
      <c r="FT280" s="2"/>
      <c r="FU280" s="3"/>
      <c r="FX280" s="1"/>
      <c r="FY280" s="1"/>
      <c r="FZ280" s="2"/>
      <c r="GA280" s="2"/>
      <c r="GB280" s="3"/>
      <c r="GE280" s="1"/>
      <c r="GF280" s="1"/>
      <c r="GG280" s="2"/>
      <c r="GH280" s="2"/>
      <c r="GI280" s="3"/>
      <c r="GL280" s="1"/>
      <c r="GM280" s="1"/>
      <c r="GN280" s="2"/>
      <c r="GO280" s="2"/>
      <c r="GP280" s="3"/>
      <c r="GS280" s="1"/>
      <c r="GT280" s="1"/>
      <c r="GU280" s="2"/>
      <c r="GV280" s="2"/>
      <c r="GW280" s="3"/>
      <c r="GZ280" s="1"/>
      <c r="HA280" s="1"/>
      <c r="HB280" s="2"/>
      <c r="HC280" s="2"/>
      <c r="HD280" s="3"/>
      <c r="HG280" s="1"/>
      <c r="HH280" s="1"/>
      <c r="HI280" s="2"/>
      <c r="HJ280" s="2"/>
      <c r="HK280" s="3"/>
      <c r="HP280" s="2"/>
      <c r="HQ280" s="2"/>
      <c r="HR280" s="3"/>
      <c r="HW280" s="2"/>
      <c r="HX280" s="2"/>
      <c r="HY280" s="3"/>
      <c r="ID280" s="2"/>
      <c r="IE280" s="2"/>
      <c r="IF280" s="3"/>
      <c r="IK280" s="2"/>
      <c r="IL280" s="2"/>
      <c r="IM280" s="3"/>
      <c r="IR280" s="2"/>
      <c r="IS280" s="2"/>
      <c r="IT280" s="3"/>
    </row>
    <row r="281" spans="2:254">
      <c r="B281" s="8"/>
      <c r="EG281" s="8"/>
      <c r="EJ281" s="2"/>
      <c r="EK281" s="3"/>
      <c r="EO281" s="1"/>
      <c r="EP281" s="1"/>
      <c r="EQ281" s="2"/>
      <c r="ER281" s="2"/>
      <c r="ES281" s="3"/>
      <c r="EV281" s="1"/>
      <c r="EW281" s="1"/>
      <c r="EX281" s="2"/>
      <c r="EY281" s="2"/>
      <c r="EZ281" s="3"/>
      <c r="FC281" s="1"/>
      <c r="FD281" s="1"/>
      <c r="FE281" s="2"/>
      <c r="FF281" s="2"/>
      <c r="FG281" s="3"/>
      <c r="FJ281" s="1"/>
      <c r="FK281" s="1"/>
      <c r="FL281" s="2"/>
      <c r="FM281" s="2"/>
      <c r="FN281" s="3"/>
      <c r="FQ281" s="1"/>
      <c r="FR281" s="1"/>
      <c r="FS281" s="2"/>
      <c r="FT281" s="2"/>
      <c r="FU281" s="3"/>
      <c r="FX281" s="1"/>
      <c r="FY281" s="1"/>
      <c r="FZ281" s="2"/>
      <c r="GA281" s="2"/>
      <c r="GB281" s="3"/>
      <c r="GE281" s="1"/>
      <c r="GF281" s="1"/>
      <c r="GG281" s="2"/>
      <c r="GH281" s="2"/>
      <c r="GI281" s="3"/>
      <c r="GL281" s="1"/>
      <c r="GM281" s="1"/>
      <c r="GN281" s="2"/>
      <c r="GO281" s="2"/>
      <c r="GP281" s="3"/>
      <c r="GS281" s="1"/>
      <c r="GT281" s="1"/>
      <c r="GU281" s="2"/>
      <c r="GV281" s="2"/>
      <c r="GW281" s="3"/>
      <c r="GZ281" s="1"/>
      <c r="HA281" s="1"/>
      <c r="HB281" s="2"/>
      <c r="HC281" s="2"/>
      <c r="HD281" s="3"/>
      <c r="HG281" s="1"/>
      <c r="HH281" s="1"/>
      <c r="HI281" s="2"/>
      <c r="HJ281" s="2"/>
      <c r="HK281" s="3"/>
      <c r="HP281" s="2"/>
      <c r="HQ281" s="2"/>
      <c r="HR281" s="3"/>
      <c r="HW281" s="2"/>
      <c r="HX281" s="2"/>
      <c r="HY281" s="3"/>
      <c r="ID281" s="2"/>
      <c r="IE281" s="2"/>
      <c r="IF281" s="3"/>
      <c r="IK281" s="2"/>
      <c r="IL281" s="2"/>
      <c r="IM281" s="3"/>
      <c r="IR281" s="2"/>
      <c r="IS281" s="2"/>
      <c r="IT281" s="3"/>
    </row>
    <row r="282" spans="2:254">
      <c r="EJ282" s="2"/>
      <c r="EK282" s="3"/>
      <c r="EO282" s="1"/>
      <c r="EP282" s="1"/>
      <c r="EQ282" s="2"/>
      <c r="ER282" s="2"/>
      <c r="ES282" s="3"/>
      <c r="EV282" s="1"/>
      <c r="EW282" s="1"/>
      <c r="EX282" s="2"/>
      <c r="EY282" s="2"/>
      <c r="EZ282" s="3"/>
      <c r="FC282" s="1"/>
      <c r="FD282" s="1"/>
      <c r="FE282" s="2"/>
      <c r="FF282" s="2"/>
      <c r="FG282" s="3"/>
      <c r="FJ282" s="1"/>
      <c r="FK282" s="1"/>
      <c r="FL282" s="2"/>
      <c r="FM282" s="2"/>
      <c r="FN282" s="3"/>
      <c r="FQ282" s="1"/>
      <c r="FR282" s="1"/>
      <c r="FS282" s="2"/>
      <c r="FT282" s="2"/>
      <c r="FU282" s="3"/>
      <c r="FX282" s="1"/>
      <c r="FY282" s="1"/>
      <c r="FZ282" s="2"/>
      <c r="GA282" s="2"/>
      <c r="GB282" s="3"/>
      <c r="GE282" s="1"/>
      <c r="GF282" s="1"/>
      <c r="GG282" s="2"/>
      <c r="GH282" s="2"/>
      <c r="GI282" s="3"/>
      <c r="GL282" s="1"/>
      <c r="GM282" s="1"/>
      <c r="GN282" s="2"/>
      <c r="GO282" s="2"/>
      <c r="GP282" s="3"/>
      <c r="GS282" s="1"/>
      <c r="GT282" s="1"/>
      <c r="GU282" s="2"/>
      <c r="GV282" s="2"/>
      <c r="GW282" s="3"/>
      <c r="GZ282" s="1"/>
      <c r="HA282" s="1"/>
      <c r="HB282" s="2"/>
      <c r="HC282" s="2"/>
      <c r="HD282" s="3"/>
      <c r="HG282" s="1"/>
      <c r="HH282" s="1"/>
      <c r="HI282" s="2"/>
      <c r="HJ282" s="2"/>
      <c r="HK282" s="3"/>
      <c r="HP282" s="2"/>
      <c r="HQ282" s="2"/>
      <c r="HR282" s="3"/>
      <c r="HW282" s="2"/>
      <c r="HX282" s="2"/>
      <c r="HY282" s="3"/>
      <c r="ID282" s="2"/>
      <c r="IE282" s="2"/>
      <c r="IF282" s="3"/>
      <c r="IK282" s="2"/>
      <c r="IL282" s="2"/>
      <c r="IM282" s="3"/>
      <c r="IR282" s="2"/>
      <c r="IS282" s="2"/>
      <c r="IT282" s="3"/>
    </row>
    <row r="283" spans="2:254">
      <c r="B283" s="8"/>
      <c r="EG283" s="8"/>
      <c r="EJ283" s="2"/>
      <c r="EK283" s="3"/>
      <c r="EO283" s="1"/>
      <c r="EP283" s="1"/>
      <c r="EQ283" s="2"/>
      <c r="ER283" s="2"/>
      <c r="ES283" s="3"/>
      <c r="EV283" s="1"/>
      <c r="EW283" s="1"/>
      <c r="EX283" s="2"/>
      <c r="EY283" s="2"/>
      <c r="EZ283" s="3"/>
      <c r="FC283" s="1"/>
      <c r="FD283" s="1"/>
      <c r="FE283" s="2"/>
      <c r="FF283" s="2"/>
      <c r="FG283" s="3"/>
      <c r="FJ283" s="1"/>
      <c r="FK283" s="1"/>
      <c r="FL283" s="2"/>
      <c r="FM283" s="2"/>
      <c r="FN283" s="3"/>
      <c r="FQ283" s="1"/>
      <c r="FR283" s="1"/>
      <c r="FS283" s="2"/>
      <c r="FT283" s="2"/>
      <c r="FU283" s="3"/>
      <c r="FX283" s="1"/>
      <c r="FY283" s="1"/>
      <c r="FZ283" s="2"/>
      <c r="GA283" s="2"/>
      <c r="GB283" s="3"/>
      <c r="GE283" s="1"/>
      <c r="GF283" s="1"/>
      <c r="GG283" s="2"/>
      <c r="GH283" s="2"/>
      <c r="GI283" s="3"/>
      <c r="GL283" s="1"/>
      <c r="GM283" s="1"/>
      <c r="GN283" s="2"/>
      <c r="GO283" s="2"/>
      <c r="GP283" s="3"/>
      <c r="GS283" s="1"/>
      <c r="GT283" s="1"/>
      <c r="GU283" s="2"/>
      <c r="GV283" s="2"/>
      <c r="GW283" s="3"/>
      <c r="GZ283" s="1"/>
      <c r="HA283" s="1"/>
      <c r="HB283" s="2"/>
      <c r="HC283" s="2"/>
      <c r="HD283" s="3"/>
      <c r="HG283" s="1"/>
      <c r="HH283" s="1"/>
      <c r="HI283" s="2"/>
      <c r="HJ283" s="2"/>
      <c r="HK283" s="3"/>
      <c r="HP283" s="2"/>
      <c r="HQ283" s="2"/>
      <c r="HR283" s="3"/>
      <c r="HW283" s="2"/>
      <c r="HX283" s="2"/>
      <c r="HY283" s="3"/>
      <c r="ID283" s="2"/>
      <c r="IE283" s="2"/>
      <c r="IF283" s="3"/>
      <c r="IK283" s="2"/>
      <c r="IL283" s="2"/>
      <c r="IM283" s="3"/>
      <c r="IR283" s="2"/>
      <c r="IS283" s="2"/>
      <c r="IT283" s="3"/>
    </row>
    <row r="284" spans="2:254">
      <c r="EJ284" s="2"/>
      <c r="EK284" s="3"/>
      <c r="EO284" s="1"/>
      <c r="EP284" s="1"/>
      <c r="EQ284" s="2"/>
      <c r="ER284" s="2"/>
      <c r="ES284" s="3"/>
      <c r="EV284" s="1"/>
      <c r="EW284" s="1"/>
      <c r="EX284" s="2"/>
      <c r="EY284" s="2"/>
      <c r="EZ284" s="3"/>
      <c r="FC284" s="1"/>
      <c r="FD284" s="1"/>
      <c r="FE284" s="2"/>
      <c r="FF284" s="2"/>
      <c r="FG284" s="3"/>
      <c r="FJ284" s="1"/>
      <c r="FK284" s="1"/>
      <c r="FL284" s="2"/>
      <c r="FM284" s="2"/>
      <c r="FN284" s="3"/>
      <c r="FQ284" s="1"/>
      <c r="FR284" s="1"/>
      <c r="FS284" s="2"/>
      <c r="FT284" s="2"/>
      <c r="FU284" s="3"/>
      <c r="FX284" s="1"/>
      <c r="FY284" s="1"/>
      <c r="FZ284" s="2"/>
      <c r="GA284" s="2"/>
      <c r="GB284" s="3"/>
      <c r="GE284" s="1"/>
      <c r="GF284" s="1"/>
      <c r="GG284" s="2"/>
      <c r="GH284" s="2"/>
      <c r="GI284" s="3"/>
      <c r="GL284" s="1"/>
      <c r="GM284" s="1"/>
      <c r="GN284" s="2"/>
      <c r="GO284" s="2"/>
      <c r="GP284" s="3"/>
      <c r="GS284" s="1"/>
      <c r="GT284" s="1"/>
      <c r="GU284" s="2"/>
      <c r="GV284" s="2"/>
      <c r="GW284" s="3"/>
      <c r="GZ284" s="1"/>
      <c r="HA284" s="1"/>
      <c r="HB284" s="2"/>
      <c r="HC284" s="2"/>
      <c r="HD284" s="3"/>
      <c r="HG284" s="1"/>
      <c r="HH284" s="1"/>
      <c r="HI284" s="2"/>
      <c r="HJ284" s="2"/>
      <c r="HK284" s="3"/>
      <c r="HP284" s="2"/>
      <c r="HQ284" s="2"/>
      <c r="HR284" s="3"/>
      <c r="HW284" s="2"/>
      <c r="HX284" s="2"/>
      <c r="HY284" s="3"/>
      <c r="ID284" s="2"/>
      <c r="IE284" s="2"/>
      <c r="IF284" s="3"/>
      <c r="IK284" s="2"/>
      <c r="IL284" s="2"/>
      <c r="IM284" s="3"/>
      <c r="IR284" s="2"/>
      <c r="IS284" s="2"/>
      <c r="IT284" s="3"/>
    </row>
    <row r="285" spans="2:254">
      <c r="B285" s="8"/>
    </row>
    <row r="287" spans="2:254">
      <c r="B287" s="8"/>
    </row>
    <row r="289" spans="2:9">
      <c r="B289" s="8"/>
    </row>
    <row r="291" spans="2:9">
      <c r="B291" s="8"/>
    </row>
    <row r="293" spans="2:9">
      <c r="B293" s="8"/>
    </row>
    <row r="297" spans="2:9">
      <c r="C297" s="11"/>
      <c r="D297" s="11"/>
      <c r="E297" s="11"/>
      <c r="F297" s="11"/>
      <c r="G297" s="11"/>
      <c r="H297" s="12"/>
      <c r="I297" s="12"/>
    </row>
  </sheetData>
  <mergeCells count="193">
    <mergeCell ref="A1:I1"/>
    <mergeCell ref="J1:R1"/>
    <mergeCell ref="S1:AA1"/>
    <mergeCell ref="AB1:AJ1"/>
    <mergeCell ref="AK1:AS1"/>
    <mergeCell ref="AT1:BB1"/>
    <mergeCell ref="BC1:BK1"/>
    <mergeCell ref="BL1:BT1"/>
    <mergeCell ref="BU1:CC1"/>
    <mergeCell ref="CD1:CL1"/>
    <mergeCell ref="CM1:CU1"/>
    <mergeCell ref="CV1:DD1"/>
    <mergeCell ref="DE1:DM1"/>
    <mergeCell ref="DN1:DV1"/>
    <mergeCell ref="DW1:EE1"/>
    <mergeCell ref="EF1:EN1"/>
    <mergeCell ref="EO1:EW1"/>
    <mergeCell ref="EX1:FF1"/>
    <mergeCell ref="FG1:FO1"/>
    <mergeCell ref="FP1:FX1"/>
    <mergeCell ref="FY1:GG1"/>
    <mergeCell ref="GH1:GP1"/>
    <mergeCell ref="GQ1:GY1"/>
    <mergeCell ref="GZ1:HH1"/>
    <mergeCell ref="AW23:AZ23"/>
    <mergeCell ref="HI1:HQ1"/>
    <mergeCell ref="HR1:HZ1"/>
    <mergeCell ref="IA1:II1"/>
    <mergeCell ref="IM23:IP23"/>
    <mergeCell ref="IV23"/>
    <mergeCell ref="IJ1:IR1"/>
    <mergeCell ref="IS1:IV1"/>
    <mergeCell ref="HQ3:HQ22"/>
    <mergeCell ref="IR3:IR22"/>
    <mergeCell ref="BO23:BR23"/>
    <mergeCell ref="BX23:CA23"/>
    <mergeCell ref="CG23:CJ23"/>
    <mergeCell ref="CP23:CS23"/>
    <mergeCell ref="CY23:DB23"/>
    <mergeCell ref="D23:G23"/>
    <mergeCell ref="M23:P23"/>
    <mergeCell ref="V23:Y23"/>
    <mergeCell ref="AE23:AH23"/>
    <mergeCell ref="AN23:AQ23"/>
    <mergeCell ref="GK45:GN45"/>
    <mergeCell ref="GB23:GE23"/>
    <mergeCell ref="GK23:GN23"/>
    <mergeCell ref="DH23:DK23"/>
    <mergeCell ref="DQ23:DT23"/>
    <mergeCell ref="DZ23:EC23"/>
    <mergeCell ref="EI23:EL23"/>
    <mergeCell ref="ER23:EU23"/>
    <mergeCell ref="FA23:FD23"/>
    <mergeCell ref="HL23:HO23"/>
    <mergeCell ref="FJ23:FM23"/>
    <mergeCell ref="FS23:FV23"/>
    <mergeCell ref="CG45:CJ45"/>
    <mergeCell ref="CP45:CS45"/>
    <mergeCell ref="CY45:DB45"/>
    <mergeCell ref="DH45:DK45"/>
    <mergeCell ref="DQ45:DT45"/>
    <mergeCell ref="FJ45:FM45"/>
    <mergeCell ref="FS45:FV45"/>
    <mergeCell ref="D45:G45"/>
    <mergeCell ref="M45:P45"/>
    <mergeCell ref="V45:Y45"/>
    <mergeCell ref="AE45:AH45"/>
    <mergeCell ref="AN45:AQ45"/>
    <mergeCell ref="AW45:AZ45"/>
    <mergeCell ref="BO45:BR45"/>
    <mergeCell ref="BX45:CA45"/>
    <mergeCell ref="GT45:GW45"/>
    <mergeCell ref="HC45:HF45"/>
    <mergeCell ref="HL45:HO45"/>
    <mergeCell ref="DZ45:EC45"/>
    <mergeCell ref="EI45:EL45"/>
    <mergeCell ref="ER45:EU45"/>
    <mergeCell ref="FA45:FD45"/>
    <mergeCell ref="GB45:GE45"/>
    <mergeCell ref="HU45:HX45"/>
    <mergeCell ref="ID45:IG45"/>
    <mergeCell ref="IM45:IP45"/>
    <mergeCell ref="IV45"/>
    <mergeCell ref="GK67:GN67"/>
    <mergeCell ref="D89:G89"/>
    <mergeCell ref="M89:P89"/>
    <mergeCell ref="V89:Y89"/>
    <mergeCell ref="BF89:BI89"/>
    <mergeCell ref="EI89:EL89"/>
    <mergeCell ref="FA89:FD89"/>
    <mergeCell ref="BK69:BK88"/>
    <mergeCell ref="EN69:EN88"/>
    <mergeCell ref="D67:G67"/>
    <mergeCell ref="M67:P67"/>
    <mergeCell ref="V67:Y67"/>
    <mergeCell ref="AN67:AQ67"/>
    <mergeCell ref="AW67:AZ67"/>
    <mergeCell ref="BF67:BI67"/>
    <mergeCell ref="EI67:EL67"/>
    <mergeCell ref="ER67:EU67"/>
    <mergeCell ref="M111:P111"/>
    <mergeCell ref="V111:Y111"/>
    <mergeCell ref="ER111:EU111"/>
    <mergeCell ref="ER89:EU89"/>
    <mergeCell ref="V133:Y133"/>
    <mergeCell ref="ER133:EU133"/>
    <mergeCell ref="FA133:FD133"/>
    <mergeCell ref="I3:I22"/>
    <mergeCell ref="I25:I44"/>
    <mergeCell ref="I47:I66"/>
    <mergeCell ref="I69:I88"/>
    <mergeCell ref="R3:R22"/>
    <mergeCell ref="R25:R44"/>
    <mergeCell ref="DZ67:EC67"/>
    <mergeCell ref="R47:R66"/>
    <mergeCell ref="R69:R88"/>
    <mergeCell ref="R91:R110"/>
    <mergeCell ref="AA3:AA22"/>
    <mergeCell ref="AA25:AA44"/>
    <mergeCell ref="AA47:AA66"/>
    <mergeCell ref="AA69:AA88"/>
    <mergeCell ref="AA91:AA110"/>
    <mergeCell ref="AA113:AA132"/>
    <mergeCell ref="AJ3:AJ22"/>
    <mergeCell ref="AJ25:AJ44"/>
    <mergeCell ref="AS3:AS22"/>
    <mergeCell ref="AS25:AS44"/>
    <mergeCell ref="AS47:AS66"/>
    <mergeCell ref="BB3:BB22"/>
    <mergeCell ref="BB25:BB44"/>
    <mergeCell ref="BB47:BB66"/>
    <mergeCell ref="BK3:BK22"/>
    <mergeCell ref="BK25:BK44"/>
    <mergeCell ref="BK47:BK66"/>
    <mergeCell ref="BF45:BI45"/>
    <mergeCell ref="BF23:BI23"/>
    <mergeCell ref="BT3:BT22"/>
    <mergeCell ref="BT25:BT44"/>
    <mergeCell ref="CC3:CC22"/>
    <mergeCell ref="CC25:CC44"/>
    <mergeCell ref="CL3:CL22"/>
    <mergeCell ref="CL25:CL44"/>
    <mergeCell ref="CU3:CU22"/>
    <mergeCell ref="CU25:CU44"/>
    <mergeCell ref="DD3:DD22"/>
    <mergeCell ref="DD25:DD44"/>
    <mergeCell ref="DM3:DM22"/>
    <mergeCell ref="DM25:DM44"/>
    <mergeCell ref="DV3:DV22"/>
    <mergeCell ref="DV25:DV44"/>
    <mergeCell ref="EE3:EE22"/>
    <mergeCell ref="EE25:EE44"/>
    <mergeCell ref="EE47:EE66"/>
    <mergeCell ref="EN3:EN22"/>
    <mergeCell ref="EN25:EN44"/>
    <mergeCell ref="EN47:EN66"/>
    <mergeCell ref="FF69:FF88"/>
    <mergeCell ref="FF91:FF110"/>
    <mergeCell ref="FF113:FF132"/>
    <mergeCell ref="EW3:EW22"/>
    <mergeCell ref="EW25:EW44"/>
    <mergeCell ref="EW47:EW66"/>
    <mergeCell ref="EW69:EW88"/>
    <mergeCell ref="EW91:EW110"/>
    <mergeCell ref="EW113:EW132"/>
    <mergeCell ref="FA111:FD111"/>
    <mergeCell ref="FA67:FD67"/>
    <mergeCell ref="FO3:FO22"/>
    <mergeCell ref="FO25:FO44"/>
    <mergeCell ref="FX3:FX22"/>
    <mergeCell ref="FX25:FX44"/>
    <mergeCell ref="GG3:GG22"/>
    <mergeCell ref="GG25:GG44"/>
    <mergeCell ref="FF3:FF22"/>
    <mergeCell ref="FF25:FF44"/>
    <mergeCell ref="FF47:FF66"/>
    <mergeCell ref="GP3:GP22"/>
    <mergeCell ref="GP25:GP44"/>
    <mergeCell ref="GP47:GP66"/>
    <mergeCell ref="GY3:GY22"/>
    <mergeCell ref="GY25:GY44"/>
    <mergeCell ref="HH3:HH22"/>
    <mergeCell ref="HH25:HH44"/>
    <mergeCell ref="GT23:GW23"/>
    <mergeCell ref="HC23:HF23"/>
    <mergeCell ref="IR25:IR44"/>
    <mergeCell ref="HQ25:HQ44"/>
    <mergeCell ref="HZ3:HZ22"/>
    <mergeCell ref="HZ25:HZ44"/>
    <mergeCell ref="II3:II22"/>
    <mergeCell ref="II25:II44"/>
    <mergeCell ref="HU23:HX23"/>
    <mergeCell ref="ID23:IG23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3" topLeftCell="A19" activePane="bottomLeft" state="frozen"/>
      <selection pane="bottomLeft" activeCell="F36" sqref="F36"/>
    </sheetView>
  </sheetViews>
  <sheetFormatPr defaultColWidth="9" defaultRowHeight="15"/>
  <cols>
    <col min="1" max="1" width="9.85546875" style="35" customWidth="1"/>
    <col min="2" max="2" width="9" style="17"/>
    <col min="3" max="3" width="11.42578125" style="19" customWidth="1"/>
    <col min="4" max="7" width="9" style="16"/>
    <col min="8" max="8" width="9.5703125" style="16" customWidth="1"/>
    <col min="9" max="9" width="13.42578125" style="16" customWidth="1"/>
    <col min="10" max="10" width="11.85546875" style="16" customWidth="1"/>
    <col min="11" max="11" width="13.42578125" style="35" customWidth="1"/>
    <col min="12" max="12" width="11.42578125" style="35" customWidth="1"/>
    <col min="13" max="16384" width="9" style="35"/>
  </cols>
  <sheetData>
    <row r="1" spans="1:12">
      <c r="A1" s="78" t="s">
        <v>211</v>
      </c>
      <c r="B1" s="78" t="s">
        <v>212</v>
      </c>
      <c r="C1" s="78"/>
      <c r="D1" s="78"/>
      <c r="E1" s="78"/>
      <c r="F1" s="78"/>
      <c r="G1" s="78"/>
      <c r="H1" s="78"/>
      <c r="I1" s="78"/>
      <c r="J1" s="78"/>
      <c r="K1" s="78" t="s">
        <v>213</v>
      </c>
    </row>
    <row r="2" spans="1:12">
      <c r="A2" s="78"/>
      <c r="B2" s="78" t="s">
        <v>214</v>
      </c>
      <c r="C2" s="78"/>
      <c r="D2" s="78" t="s">
        <v>215</v>
      </c>
      <c r="E2" s="78"/>
      <c r="F2" s="78" t="s">
        <v>216</v>
      </c>
      <c r="G2" s="78"/>
      <c r="H2" s="78" t="s">
        <v>217</v>
      </c>
      <c r="I2" s="78"/>
      <c r="J2" s="78"/>
      <c r="K2" s="78"/>
    </row>
    <row r="3" spans="1:12">
      <c r="A3" s="78"/>
      <c r="B3" s="36" t="s">
        <v>218</v>
      </c>
      <c r="C3" s="15" t="s">
        <v>219</v>
      </c>
      <c r="D3" s="14" t="s">
        <v>218</v>
      </c>
      <c r="E3" s="14" t="s">
        <v>219</v>
      </c>
      <c r="F3" s="14" t="s">
        <v>218</v>
      </c>
      <c r="G3" s="14" t="s">
        <v>219</v>
      </c>
      <c r="H3" s="14" t="s">
        <v>220</v>
      </c>
      <c r="I3" s="14" t="s">
        <v>221</v>
      </c>
      <c r="J3" s="14" t="s">
        <v>222</v>
      </c>
      <c r="K3" s="78"/>
    </row>
    <row r="4" spans="1:12">
      <c r="A4" s="37">
        <v>43831</v>
      </c>
      <c r="B4" s="17">
        <f>COUNTA('OFF-01-20(CN1)'!$A3:$A500)</f>
        <v>4</v>
      </c>
      <c r="C4" s="19">
        <f>SUMIF('OFF-01-20(CN1)'!$C$1:$C$5001,"TONG DON:",'OFF-01-20(CN1)'!H:H)</f>
        <v>968400</v>
      </c>
      <c r="D4" s="17">
        <f>COUNTA('FACE-1-20(CN1)'!$A$3:$A$5000)</f>
        <v>0</v>
      </c>
      <c r="E4" s="19">
        <f>SUMIF('WEB - 1-20(CN1)'!$C$3:$C$5000,"TONG DON:",'FACE-1-20(CN1)'!$G$3:$G$5000)</f>
        <v>0</v>
      </c>
      <c r="F4" s="17">
        <f>COUNTA('FACE-1-20(CN1)'!$A$3:$A$5000)</f>
        <v>0</v>
      </c>
      <c r="G4" s="19">
        <f>SUMIF('FACE-1-20(CN1)'!$C$3:$C$5000,"TONG DON:",'FACE-1-20(CN1)'!$G$3:$G$5000)</f>
        <v>0</v>
      </c>
      <c r="H4" s="19">
        <v>278900</v>
      </c>
      <c r="I4" s="19">
        <v>178600</v>
      </c>
      <c r="J4" s="19">
        <v>876900</v>
      </c>
      <c r="K4" s="39">
        <f>C4+E4+G4+SUM(H4:J4)</f>
        <v>2302800</v>
      </c>
      <c r="L4" s="40"/>
    </row>
    <row r="5" spans="1:12">
      <c r="A5" s="37">
        <v>43832</v>
      </c>
      <c r="B5" s="17">
        <f>COUNTA('OFF-01-20(CN1)'!$J$3:$J$5001)</f>
        <v>5</v>
      </c>
      <c r="C5" s="19">
        <f>SUMIF('OFF-01-20(CN1)'!L:L,"TONG DON:",'OFF-01-20(CN1)'!Q:Q)</f>
        <v>1525500</v>
      </c>
      <c r="D5" s="17">
        <f>COUNTA('FACE-1-20(CN1)'!$A$3:$A$5000)</f>
        <v>0</v>
      </c>
      <c r="E5" s="19">
        <f>SUMIF('WEB - 1-20(CN1)'!$C$3:$C$5000,"TONG DON:",'FACE-1-20(CN1)'!$G$3:$G$5000)</f>
        <v>0</v>
      </c>
      <c r="F5" s="17">
        <f>COUNTA('FACE-1-20(CN1)'!$A$3:$A$5000)</f>
        <v>0</v>
      </c>
      <c r="G5" s="19">
        <f>SUMIF('FACE-1-20(CN1)'!$C$3:$C$5000,"TONG DON:",'FACE-1-20(CN1)'!$G$3:$G$5000)</f>
        <v>0</v>
      </c>
      <c r="H5" s="19">
        <v>454300</v>
      </c>
      <c r="I5" s="19">
        <v>322400</v>
      </c>
      <c r="J5" s="19">
        <v>242300</v>
      </c>
      <c r="K5" s="39">
        <f>SUM(C7,E5,G5:I5)</f>
        <v>1296600</v>
      </c>
      <c r="L5" s="40"/>
    </row>
    <row r="6" spans="1:12">
      <c r="A6" s="37">
        <v>43833</v>
      </c>
      <c r="B6" s="17">
        <f>COUNTA('OFF-01-20(CN1)'!$S$3:$S$5001)</f>
        <v>6</v>
      </c>
      <c r="C6" s="19">
        <f>SUMIF('OFF-01-20(CN1)'!U:U,"TONG DON:",'OFF-01-20(CN1)'!Z:Z)</f>
        <v>1741400</v>
      </c>
      <c r="D6" s="17">
        <f>COUNTA('FACE-1-20(CN1)'!$A$3:$A$5000)</f>
        <v>0</v>
      </c>
      <c r="E6" s="19">
        <f>SUMIF('WEB - 1-20(CN1)'!$C$3:$C$5000,"TONG DON:",'FACE-1-20(CN1)'!$G$3:$G$5000)</f>
        <v>0</v>
      </c>
      <c r="F6" s="17">
        <f>COUNTA('FACE-1-20(CN1)'!$A$3:$A$5000)</f>
        <v>0</v>
      </c>
      <c r="G6" s="19">
        <f>SUMIF('FACE-1-20(CN1)'!$C$3:$C$5000,"TONG DON:",'FACE-1-20(CN1)'!$G$3:$G$5000)</f>
        <v>0</v>
      </c>
      <c r="H6" s="19">
        <v>347600</v>
      </c>
      <c r="I6" s="19">
        <v>463800</v>
      </c>
      <c r="J6" s="19">
        <v>784000</v>
      </c>
      <c r="K6" s="39">
        <f>SUM(C6,E6,G6:I6)</f>
        <v>2552800</v>
      </c>
    </row>
    <row r="7" spans="1:12">
      <c r="A7" s="37">
        <v>43834</v>
      </c>
      <c r="B7" s="17">
        <f>COUNTA('OFF-01-20(CN1)'!$AB$3:$AB$5001)</f>
        <v>2</v>
      </c>
      <c r="C7" s="19">
        <f>SUMIF('OFF-01-20(CN1)'!AD:AD,"TONG DON:",'OFF-01-20(CN1)'!AI:AI)</f>
        <v>519900</v>
      </c>
      <c r="D7" s="17">
        <f>COUNTA('FACE-1-20(CN1)'!$A$3:$A$5000)</f>
        <v>0</v>
      </c>
      <c r="E7" s="19">
        <f>SUMIF('WEB - 1-20(CN1)'!$C$3:$C$5000,"TONG DON:",'FACE-1-20(CN1)'!$G$3:$G$5000)</f>
        <v>0</v>
      </c>
      <c r="F7" s="17">
        <f>COUNTA('FACE-1-20(CN1)'!$A$3:$A$5000)</f>
        <v>0</v>
      </c>
      <c r="G7" s="19">
        <f>SUMIF('FACE-1-20(CN1)'!$C$3:$C$5000,"TONG DON:",'FACE-1-20(CN1)'!$G$3:$G$5000)</f>
        <v>0</v>
      </c>
      <c r="H7" s="19">
        <v>642000</v>
      </c>
      <c r="I7" s="19">
        <v>236000</v>
      </c>
      <c r="J7" s="19">
        <v>38000</v>
      </c>
      <c r="K7" s="39">
        <v>683000</v>
      </c>
    </row>
    <row r="8" spans="1:12">
      <c r="A8" s="37">
        <v>43835</v>
      </c>
      <c r="B8" s="17">
        <f>COUNTA('OFF-01-20(CN1)'!$AK$3:$AK$5001)</f>
        <v>3</v>
      </c>
      <c r="C8" s="19">
        <f>SUMIF('OFF-01-20(CN1)'!AM:AM,"TONG DON:",'OFF-01-20(CN1)'!AR:AR)</f>
        <v>690100</v>
      </c>
      <c r="D8" s="17">
        <f>COUNTA('FACE-1-20(CN1)'!$A$3:$A$5000)</f>
        <v>0</v>
      </c>
      <c r="E8" s="19">
        <f>SUMIF('WEB - 1-20(CN1)'!$C$3:$C$5000,"TONG DON:",'FACE-1-20(CN1)'!$G$3:$G$5000)</f>
        <v>0</v>
      </c>
      <c r="F8" s="17">
        <f>COUNTA('FACE-1-20(CN1)'!$A$3:$A$5000)</f>
        <v>0</v>
      </c>
      <c r="G8" s="19">
        <f>SUMIF('FACE-1-20(CN1)'!$C$3:$C$5000,"TONG DON:",'FACE-1-20(CN1)'!$G$3:$G$5000)</f>
        <v>0</v>
      </c>
      <c r="H8" s="19">
        <v>624000</v>
      </c>
      <c r="I8" s="19">
        <v>238700</v>
      </c>
      <c r="J8" s="19">
        <v>397000</v>
      </c>
      <c r="K8" s="39">
        <f>SUM(C8,E8,G8:I8)</f>
        <v>1552800</v>
      </c>
    </row>
    <row r="9" spans="1:12">
      <c r="A9" s="37">
        <v>43836</v>
      </c>
      <c r="B9" s="38">
        <f>COUNTA('OFF-01-20(CN1)'!$AT$3:$AT$5001)</f>
        <v>3</v>
      </c>
      <c r="C9" s="19">
        <f>SUMIF('OFF-01-20(CN1)'!AV1:AV5001,"TONG DON:",'OFF-01-20(CN1)'!BA:BA)</f>
        <v>910600</v>
      </c>
      <c r="D9" s="17">
        <f>COUNTA('FACE-1-20(CN1)'!$A$3:$A$5000)</f>
        <v>0</v>
      </c>
      <c r="E9" s="19">
        <f>SUMIF('WEB - 1-20(CN1)'!$C$3:$C$5000,"TONG DON:",'FACE-1-20(CN1)'!$G$3:$G$5000)</f>
        <v>0</v>
      </c>
      <c r="F9" s="17">
        <f>COUNTA('FACE-1-20(CN1)'!$A$3:$A$5000)</f>
        <v>0</v>
      </c>
      <c r="G9" s="19">
        <f>SUMIF('FACE-1-20(CN1)'!$C$3:$C$5000,"TONG DON:",'FACE-1-20(CN1)'!$G$3:$G$5000)</f>
        <v>0</v>
      </c>
      <c r="H9" s="19">
        <v>354000</v>
      </c>
      <c r="I9" s="19">
        <v>236000</v>
      </c>
      <c r="J9" s="19">
        <v>279000</v>
      </c>
      <c r="K9" s="39">
        <f t="shared" ref="K9:K34" si="0">SUM(C9,E9,G9:I9)</f>
        <v>1500600</v>
      </c>
    </row>
    <row r="10" spans="1:12">
      <c r="A10" s="37">
        <v>43837</v>
      </c>
      <c r="B10" s="38">
        <f>COUNTA('OFF-01-20(CN1)'!$BC$3:$BC$5001)</f>
        <v>4</v>
      </c>
      <c r="C10" s="19">
        <f>SUMIF('OFF-01-20(CN1)'!BE:BE,"TONG DON:",'OFF-01-20(CN1)'!BJ:BJ)</f>
        <v>2137000</v>
      </c>
      <c r="D10" s="17">
        <f>COUNTA('FACE-1-20(CN1)'!$A$3:$A$5000)</f>
        <v>0</v>
      </c>
      <c r="E10" s="19">
        <f>SUMIF('WEB - 1-20(CN1)'!$C$3:$C$5000,"TONG DON:",'FACE-1-20(CN1)'!$G$3:$G$5000)</f>
        <v>0</v>
      </c>
      <c r="F10" s="17">
        <f>COUNTA('FACE-1-20(CN1)'!$A$3:$A$5000)</f>
        <v>0</v>
      </c>
      <c r="G10" s="19">
        <f>SUMIF('FACE-1-20(CN1)'!$C$3:$C$5000,"TONG DON:",'FACE-1-20(CN1)'!$G$3:$G$5000)</f>
        <v>0</v>
      </c>
      <c r="H10" s="19">
        <v>634700</v>
      </c>
      <c r="I10" s="19">
        <v>637000</v>
      </c>
      <c r="J10" s="19">
        <v>83000</v>
      </c>
      <c r="K10" s="39">
        <f t="shared" si="0"/>
        <v>3408700</v>
      </c>
    </row>
    <row r="11" spans="1:12">
      <c r="A11" s="37">
        <v>43838</v>
      </c>
      <c r="B11" s="38">
        <f>COUNTA('OFF-01-20(CN1)'!$BL$3:$BL$5001)</f>
        <v>2</v>
      </c>
      <c r="C11" s="19">
        <f>SUMIF('OFF-01-20(CN1)'!$BN1:$BN5001,"TONG DON:",'OFF-01-20(CN1)'!BS:BS)</f>
        <v>1277200</v>
      </c>
      <c r="D11" s="17">
        <f>COUNTA('FACE-1-20(CN1)'!$A$3:$A$5000)</f>
        <v>0</v>
      </c>
      <c r="E11" s="19">
        <f>SUMIF('WEB - 1-20(CN1)'!$C$3:$C$5000,"TONG DON:",'FACE-1-20(CN1)'!$G$3:$G$5000)</f>
        <v>0</v>
      </c>
      <c r="F11" s="17">
        <f>COUNTA('FACE-1-20(CN1)'!$A$3:$A$5000)</f>
        <v>0</v>
      </c>
      <c r="G11" s="19">
        <f>SUMIF('FACE-1-20(CN1)'!$C$3:$C$5000,"TONG DON:",'FACE-1-20(CN1)'!$G$3:$G$5000)</f>
        <v>0</v>
      </c>
      <c r="H11" s="19">
        <v>347600</v>
      </c>
      <c r="I11" s="19">
        <v>736000</v>
      </c>
      <c r="J11" s="19">
        <v>28000</v>
      </c>
      <c r="K11" s="39">
        <f t="shared" si="0"/>
        <v>2360800</v>
      </c>
    </row>
    <row r="12" spans="1:12">
      <c r="A12" s="37">
        <v>43839</v>
      </c>
      <c r="B12" s="38">
        <f>COUNTA('OFF-01-20(CN1)'!$BU$3:$BU$5001)</f>
        <v>2</v>
      </c>
      <c r="C12" s="19">
        <f>SUMIF('OFF-01-20(CN1)'!$BW1:$BW5001,"TONG DON:",'OFF-01-20(CN1)'!CB:CB)</f>
        <v>589700</v>
      </c>
      <c r="D12" s="17">
        <f>COUNTA('FACE-1-20(CN1)'!$A$3:$A$5000)</f>
        <v>0</v>
      </c>
      <c r="E12" s="19">
        <f>SUMIF('WEB - 1-20(CN1)'!$C$3:$C$5000,"TONG DON:",'FACE-1-20(CN1)'!$G$3:$G$5000)</f>
        <v>0</v>
      </c>
      <c r="F12" s="17">
        <f>COUNTA('FACE-1-20(CN1)'!$A$3:$A$5000)</f>
        <v>0</v>
      </c>
      <c r="G12" s="19">
        <f>SUMIF('FACE-1-20(CN1)'!$C$3:$C$5000,"TONG DON:",'FACE-1-20(CN1)'!$G$3:$G$5000)</f>
        <v>0</v>
      </c>
      <c r="H12" s="19">
        <v>276300</v>
      </c>
      <c r="I12" s="19">
        <v>237600</v>
      </c>
      <c r="J12" s="19">
        <v>83000</v>
      </c>
      <c r="K12" s="39">
        <f t="shared" si="0"/>
        <v>1103600</v>
      </c>
    </row>
    <row r="13" spans="1:12">
      <c r="A13" s="37">
        <v>43840</v>
      </c>
      <c r="B13" s="38">
        <f>COUNTA('OFF-01-20(CN1)'!$CD$3:$CD$5001)</f>
        <v>2</v>
      </c>
      <c r="C13" s="19">
        <f>SUMIF('OFF-01-20(CN1)'!$CF1:$CF5001,"TONG DON:",'OFF-01-20(CN1)'!CK:CK)</f>
        <v>538600</v>
      </c>
      <c r="D13" s="17">
        <f>COUNTA('FACE-1-20(CN1)'!$A$3:$A$5000)</f>
        <v>0</v>
      </c>
      <c r="E13" s="19">
        <f>SUMIF('WEB - 1-20(CN1)'!$C$3:$C$5000,"TONG DON:",'FACE-1-20(CN1)'!$G$3:$G$5000)</f>
        <v>0</v>
      </c>
      <c r="F13" s="17">
        <f>COUNTA('FACE-1-20(CN1)'!$A$3:$A$5000)</f>
        <v>0</v>
      </c>
      <c r="G13" s="19">
        <f>SUMIF('FACE-1-20(CN1)'!$C$3:$C$5000,"TONG DON:",'FACE-1-20(CN1)'!$G$3:$G$5000)</f>
        <v>0</v>
      </c>
      <c r="H13" s="19">
        <v>347600</v>
      </c>
      <c r="I13" s="19">
        <v>268300</v>
      </c>
      <c r="J13" s="19">
        <v>347000</v>
      </c>
      <c r="K13" s="39">
        <f t="shared" si="0"/>
        <v>1154500</v>
      </c>
    </row>
    <row r="14" spans="1:12">
      <c r="A14" s="37">
        <v>43841</v>
      </c>
      <c r="B14" s="38">
        <f>COUNTA('OFF-01-20(CN1)'!$CM$3:$CM$5001)</f>
        <v>2</v>
      </c>
      <c r="C14" s="19">
        <f>SUMIF('OFF-01-20(CN1)'!$CO1:$CO5001,"TONG DON:",'OFF-01-20(CN1)'!CT:CT)</f>
        <v>648400</v>
      </c>
      <c r="D14" s="17">
        <f>COUNTA('FACE-1-20(CN1)'!$A$3:$A$5000)</f>
        <v>0</v>
      </c>
      <c r="E14" s="19">
        <f>SUMIF('WEB - 1-20(CN1)'!$C$3:$C$5000,"TONG DON:",'FACE-1-20(CN1)'!$G$3:$G$5000)</f>
        <v>0</v>
      </c>
      <c r="F14" s="17">
        <f>COUNTA('FACE-1-20(CN1)'!$A$3:$A$5000)</f>
        <v>0</v>
      </c>
      <c r="G14" s="19">
        <f>SUMIF('FACE-1-20(CN1)'!$C$3:$C$5000,"TONG DON:",'FACE-1-20(CN1)'!$G$3:$G$5000)</f>
        <v>0</v>
      </c>
      <c r="H14" s="19">
        <v>250000</v>
      </c>
      <c r="I14" s="19">
        <v>816200</v>
      </c>
      <c r="J14" s="19">
        <v>384700</v>
      </c>
      <c r="K14" s="39">
        <f t="shared" si="0"/>
        <v>1714600</v>
      </c>
    </row>
    <row r="15" spans="1:12">
      <c r="A15" s="37">
        <v>43842</v>
      </c>
      <c r="B15" s="38">
        <f>COUNTA('OFF-01-20(CN1)'!$CV$3:$CV$5001)</f>
        <v>2</v>
      </c>
      <c r="C15" s="19">
        <f>SUMIF('OFF-01-20(CN1)'!$CX1:$CX5001,"TONG DON:",'OFF-01-20(CN1)'!DC:DC)</f>
        <v>701800</v>
      </c>
      <c r="D15" s="17">
        <f>COUNTA('FACE-1-20(CN1)'!$A$3:$A$5000)</f>
        <v>0</v>
      </c>
      <c r="E15" s="19">
        <f>SUMIF('WEB - 1-20(CN1)'!$C$3:$C$5000,"TONG DON:",'FACE-1-20(CN1)'!$G$3:$G$5000)</f>
        <v>0</v>
      </c>
      <c r="F15" s="17">
        <f>COUNTA('FACE-1-20(CN1)'!$A$3:$A$5000)</f>
        <v>0</v>
      </c>
      <c r="G15" s="19">
        <f>SUMIF('FACE-1-20(CN1)'!$C$3:$C$5000,"TONG DON:",'FACE-1-20(CN1)'!$G$3:$G$5000)</f>
        <v>0</v>
      </c>
      <c r="H15" s="19">
        <v>836400</v>
      </c>
      <c r="I15" s="19">
        <v>826300</v>
      </c>
      <c r="J15" s="19">
        <v>103870</v>
      </c>
      <c r="K15" s="39">
        <f t="shared" si="0"/>
        <v>2364500</v>
      </c>
    </row>
    <row r="16" spans="1:12">
      <c r="A16" s="37">
        <v>43843</v>
      </c>
      <c r="B16" s="38">
        <f>COUNTA('OFF-01-20(CN1)'!$DE$3:$DE$5001)</f>
        <v>2</v>
      </c>
      <c r="C16" s="19">
        <f>SUMIF('OFF-01-20(CN1)'!$DG1:$DG5001,"TONG DON:",'OFF-01-20(CN1)'!DL:DL)</f>
        <v>576700</v>
      </c>
      <c r="D16" s="17">
        <f>COUNTA('FACE-1-20(CN1)'!$A$3:$A$5000)</f>
        <v>0</v>
      </c>
      <c r="E16" s="19">
        <f>SUMIF('WEB - 1-20(CN1)'!$C$3:$C$5000,"TONG DON:",'FACE-1-20(CN1)'!$G$3:$G$5000)</f>
        <v>0</v>
      </c>
      <c r="F16" s="17">
        <f>COUNTA('FACE-1-20(CN1)'!$A$3:$A$5000)</f>
        <v>0</v>
      </c>
      <c r="G16" s="19">
        <f>SUMIF('FACE-1-20(CN1)'!$C$3:$C$5000,"TONG DON:",'FACE-1-20(CN1)'!$G$3:$G$5000)</f>
        <v>0</v>
      </c>
      <c r="H16" s="19">
        <v>792000</v>
      </c>
      <c r="I16" s="19">
        <v>387000</v>
      </c>
      <c r="J16" s="19">
        <v>374000</v>
      </c>
      <c r="K16" s="39">
        <f t="shared" si="0"/>
        <v>1755700</v>
      </c>
    </row>
    <row r="17" spans="1:11">
      <c r="A17" s="37">
        <v>43844</v>
      </c>
      <c r="B17" s="38">
        <f>COUNTA('OFF-01-20(CN1)'!$DN$3:$DN$5001)</f>
        <v>2</v>
      </c>
      <c r="C17" s="19">
        <f>SUMIF('OFF-01-20(CN1)'!$DP1:$DP5001,"TONG DON:",'OFF-01-20(CN1)'!DU:DU)</f>
        <v>638300</v>
      </c>
      <c r="D17" s="17">
        <f>COUNTA('FACE-1-20(CN1)'!$A$3:$A$5000)</f>
        <v>0</v>
      </c>
      <c r="E17" s="19">
        <f>SUMIF('WEB - 1-20(CN1)'!$C$3:$C$5000,"TONG DON:",'FACE-1-20(CN1)'!$G$3:$G$5000)</f>
        <v>0</v>
      </c>
      <c r="F17" s="17">
        <f>COUNTA('FACE-1-20(CN1)'!$A$3:$A$5000)</f>
        <v>0</v>
      </c>
      <c r="G17" s="19">
        <f>SUMIF('FACE-1-20(CN1)'!$C$3:$C$5000,"TONG DON:",'FACE-1-20(CN1)'!$G$3:$G$5000)</f>
        <v>0</v>
      </c>
      <c r="H17" s="19">
        <v>375000</v>
      </c>
      <c r="I17" s="19">
        <v>67000</v>
      </c>
      <c r="J17" s="19">
        <v>276000</v>
      </c>
      <c r="K17" s="39">
        <f t="shared" si="0"/>
        <v>1080300</v>
      </c>
    </row>
    <row r="18" spans="1:11">
      <c r="A18" s="37">
        <v>43845</v>
      </c>
      <c r="B18" s="38">
        <f>COUNTA('OFF-01-20(CN1)'!$DW$3:$DW$5001)</f>
        <v>3</v>
      </c>
      <c r="C18" s="19">
        <f>SUMIF('OFF-01-20(CN1)'!$DY1:$DY5001,"TONG DON:",'OFF-01-20(CN1)'!ED:ED)</f>
        <v>831500</v>
      </c>
      <c r="D18" s="17">
        <f>COUNTA('FACE-1-20(CN1)'!$A$3:$A$5000)</f>
        <v>0</v>
      </c>
      <c r="E18" s="19">
        <f>SUMIF('WEB - 1-20(CN1)'!$C$3:$C$5000,"TONG DON:",'FACE-1-20(CN1)'!$G$3:$G$5000)</f>
        <v>0</v>
      </c>
      <c r="F18" s="17">
        <f>COUNTA('FACE-1-20(CN1)'!$A$3:$A$5000)</f>
        <v>0</v>
      </c>
      <c r="G18" s="19">
        <f>SUMIF('FACE-1-20(CN1)'!$C$3:$C$5000,"TONG DON:",'FACE-1-20(CN1)'!$G$3:$G$5000)</f>
        <v>0</v>
      </c>
      <c r="H18" s="19">
        <v>625000</v>
      </c>
      <c r="I18" s="19">
        <v>384600</v>
      </c>
      <c r="J18" s="19">
        <v>237260</v>
      </c>
      <c r="K18" s="39">
        <f t="shared" si="0"/>
        <v>1841100</v>
      </c>
    </row>
    <row r="19" spans="1:11">
      <c r="A19" s="37">
        <v>43846</v>
      </c>
      <c r="B19" s="38">
        <f>COUNTA('OFF-01-20(CN1)'!$EF$3:$EF$5001)</f>
        <v>4</v>
      </c>
      <c r="C19" s="19">
        <f>SUMIF('OFF-01-20(CN1)'!$EH1:$EH5001,"TONG DON:",'OFF-01-20(CN1)'!EM:EM)</f>
        <v>893900</v>
      </c>
      <c r="D19" s="17">
        <f>COUNTA('FACE-1-20(CN1)'!$A$3:$A$5000)</f>
        <v>0</v>
      </c>
      <c r="E19" s="19">
        <f>SUMIF('WEB - 1-20(CN1)'!$C$3:$C$5000,"TONG DON:",'FACE-1-20(CN1)'!$G$3:$G$5000)</f>
        <v>0</v>
      </c>
      <c r="F19" s="17">
        <f>COUNTA('FACE-1-20(CN1)'!$A$3:$A$5000)</f>
        <v>0</v>
      </c>
      <c r="G19" s="19">
        <f>SUMIF('FACE-1-20(CN1)'!$C$3:$C$5000,"TONG DON:",'FACE-1-20(CN1)'!$G$3:$G$5000)</f>
        <v>0</v>
      </c>
      <c r="H19" s="19">
        <v>365400</v>
      </c>
      <c r="I19" s="19">
        <v>286000</v>
      </c>
      <c r="J19" s="19">
        <v>38000</v>
      </c>
      <c r="K19" s="39">
        <f t="shared" si="0"/>
        <v>1545300</v>
      </c>
    </row>
    <row r="20" spans="1:11">
      <c r="A20" s="37">
        <v>43847</v>
      </c>
      <c r="B20" s="38">
        <f>COUNTA('OFF-01-20(CN1)'!$EO$3:$EO$5001)</f>
        <v>6</v>
      </c>
      <c r="C20" s="19">
        <f>SUMIF('OFF-01-20(CN1)'!$EQ1:$EQ5001,"TONG DON:",'OFF-01-20(CN1)'!EV:EV)</f>
        <v>1809600</v>
      </c>
      <c r="D20" s="17">
        <f>COUNTA('FACE-1-20(CN1)'!$A$3:$A$5000)</f>
        <v>0</v>
      </c>
      <c r="E20" s="19">
        <f>SUMIF('WEB - 1-20(CN1)'!$C$3:$C$5000,"TONG DON:",'FACE-1-20(CN1)'!$G$3:$G$5000)</f>
        <v>0</v>
      </c>
      <c r="F20" s="17">
        <f>COUNTA('FACE-1-20(CN1)'!$A$3:$A$5000)</f>
        <v>0</v>
      </c>
      <c r="G20" s="19">
        <f>SUMIF('FACE-1-20(CN1)'!$C$3:$C$5000,"TONG DON:",'FACE-1-20(CN1)'!$G$3:$G$5000)</f>
        <v>0</v>
      </c>
      <c r="H20" s="19">
        <v>263000</v>
      </c>
      <c r="I20" s="19">
        <v>657000</v>
      </c>
      <c r="J20" s="19">
        <v>387400</v>
      </c>
      <c r="K20" s="39">
        <f t="shared" si="0"/>
        <v>2729600</v>
      </c>
    </row>
    <row r="21" spans="1:11">
      <c r="A21" s="37">
        <v>43848</v>
      </c>
      <c r="B21" s="38">
        <f>COUNTA('OFF-01-20(CN1)'!$EX$3:$EX$5001)</f>
        <v>6</v>
      </c>
      <c r="C21" s="19">
        <f>SUMIF('OFF-01-20(CN1)'!$EZ1:$EZ5001,"TONG DON:",'OFF-01-20(CN1)'!FE:FE)</f>
        <v>1747800</v>
      </c>
      <c r="D21" s="17">
        <f>COUNTA('FACE-1-20(CN1)'!$A$3:$A$5000)</f>
        <v>0</v>
      </c>
      <c r="E21" s="19">
        <f>SUMIF('WEB - 1-20(CN1)'!$C$3:$C$5000,"TONG DON:",'FACE-1-20(CN1)'!$G$3:$G$5000)</f>
        <v>0</v>
      </c>
      <c r="F21" s="17">
        <f>COUNTA('FACE-1-20(CN1)'!$A$3:$A$5000)</f>
        <v>0</v>
      </c>
      <c r="G21" s="19">
        <f>SUMIF('FACE-1-20(CN1)'!$C$3:$C$5000,"TONG DON:",'FACE-1-20(CN1)'!$G$3:$G$5000)</f>
        <v>0</v>
      </c>
      <c r="H21" s="19">
        <v>672300</v>
      </c>
      <c r="I21" s="19">
        <v>878000</v>
      </c>
      <c r="J21" s="19">
        <v>250000</v>
      </c>
      <c r="K21" s="39">
        <f t="shared" si="0"/>
        <v>3298100</v>
      </c>
    </row>
    <row r="22" spans="1:11">
      <c r="A22" s="37">
        <v>43849</v>
      </c>
      <c r="B22" s="38">
        <f>COUNTA('OFF-01-20(CN1)'!$FG$3:$FG$5001)</f>
        <v>2</v>
      </c>
      <c r="C22" s="19">
        <f>SUMIF('OFF-01-20(CN1)'!$FI1:$FI5001,"TONG DON:",'OFF-01-20(CN1)'!FN:FN)</f>
        <v>590100</v>
      </c>
      <c r="D22" s="17">
        <f>COUNTA('FACE-1-20(CN1)'!$A$3:$A$5000)</f>
        <v>0</v>
      </c>
      <c r="E22" s="19">
        <f>SUMIF('WEB - 1-20(CN1)'!$C$3:$C$5000,"TONG DON:",'FACE-1-20(CN1)'!$G$3:$G$5000)</f>
        <v>0</v>
      </c>
      <c r="F22" s="17">
        <f>COUNTA('FACE-1-20(CN1)'!$A$3:$A$5000)</f>
        <v>0</v>
      </c>
      <c r="G22" s="19">
        <f>SUMIF('FACE-1-20(CN1)'!$C$3:$C$5000,"TONG DON:",'FACE-1-20(CN1)'!$G$3:$G$5000)</f>
        <v>0</v>
      </c>
      <c r="H22" s="19">
        <v>237000</v>
      </c>
      <c r="I22" s="19">
        <v>276000</v>
      </c>
      <c r="J22" s="19">
        <v>843000</v>
      </c>
      <c r="K22" s="39">
        <f t="shared" si="0"/>
        <v>1103100</v>
      </c>
    </row>
    <row r="23" spans="1:11">
      <c r="A23" s="37">
        <v>43850</v>
      </c>
      <c r="B23" s="38">
        <f>COUNTA('OFF-01-20(CN1)'!$FP$3:$FP$5001)</f>
        <v>2</v>
      </c>
      <c r="C23" s="19">
        <f>SUMIF('OFF-01-20(CN1)'!$FR1:$FR5001,"TONG DON:",'OFF-01-20(CN1)'!FW:FW)</f>
        <v>583300</v>
      </c>
      <c r="D23" s="17">
        <f>COUNTA('FACE-1-20(CN1)'!$A$3:$A$5000)</f>
        <v>0</v>
      </c>
      <c r="E23" s="19">
        <f>SUMIF('WEB - 1-20(CN1)'!$C$3:$C$5000,"TONG DON:",'FACE-1-20(CN1)'!$G$3:$G$5000)</f>
        <v>0</v>
      </c>
      <c r="F23" s="17">
        <f>COUNTA('FACE-1-20(CN1)'!$A$3:$A$5000)</f>
        <v>0</v>
      </c>
      <c r="G23" s="19">
        <f>SUMIF('FACE-1-20(CN1)'!$C$3:$C$5000,"TONG DON:",'FACE-1-20(CN1)'!$G$3:$G$5000)</f>
        <v>0</v>
      </c>
      <c r="H23" s="19">
        <v>364000</v>
      </c>
      <c r="I23" s="41">
        <v>384000</v>
      </c>
      <c r="J23" s="42">
        <v>329700</v>
      </c>
      <c r="K23" s="39">
        <f t="shared" si="0"/>
        <v>1331300</v>
      </c>
    </row>
    <row r="24" spans="1:11">
      <c r="A24" s="37">
        <v>43851</v>
      </c>
      <c r="B24" s="38">
        <f>COUNTA('OFF-01-20(CN1)'!$FY$3:$FY$5001)</f>
        <v>2</v>
      </c>
      <c r="C24" s="19">
        <f>SUMIF('OFF-01-20(CN1)'!$GA1:$GA5001,"TONG DON:",'OFF-01-20(CN1)'!GF:GF)</f>
        <v>642100</v>
      </c>
      <c r="D24" s="17">
        <f>COUNTA('FACE-1-20(CN1)'!$A$3:$A$5000)</f>
        <v>0</v>
      </c>
      <c r="E24" s="19">
        <f>SUMIF('WEB - 1-20(CN1)'!$C$3:$C$5000,"TONG DON:",'FACE-1-20(CN1)'!$G$3:$G$5000)</f>
        <v>0</v>
      </c>
      <c r="F24" s="17">
        <f>COUNTA('FACE-1-20(CN1)'!$A$3:$A$5000)</f>
        <v>0</v>
      </c>
      <c r="G24" s="19">
        <f>SUMIF('FACE-1-20(CN1)'!$C$3:$C$5000,"TONG DON:",'FACE-1-20(CN1)'!$G$3:$G$5000)</f>
        <v>0</v>
      </c>
      <c r="H24" s="19">
        <v>378200</v>
      </c>
      <c r="I24" s="41">
        <v>376400</v>
      </c>
      <c r="J24" s="42">
        <v>38700</v>
      </c>
      <c r="K24" s="39">
        <f t="shared" si="0"/>
        <v>1396700</v>
      </c>
    </row>
    <row r="25" spans="1:11">
      <c r="A25" s="37">
        <v>43852</v>
      </c>
      <c r="B25" s="38">
        <f>COUNTA('OFF-01-20(CN1)'!$GH$3:$GH$5001)</f>
        <v>3</v>
      </c>
      <c r="C25" s="19">
        <f>SUMIF('OFF-01-20(CN1)'!$GJ1:$GJ5001,"TONG DON:",'OFF-01-20(CN1)'!GO:GO)</f>
        <v>1970200</v>
      </c>
      <c r="D25" s="17">
        <f>COUNTA('FACE-1-20(CN1)'!$A$3:$A$5000)</f>
        <v>0</v>
      </c>
      <c r="E25" s="19">
        <f>SUMIF('WEB - 1-20(CN1)'!$C$3:$C$5000,"TONG DON:",'FACE-1-20(CN1)'!$G$3:$G$5000)</f>
        <v>0</v>
      </c>
      <c r="F25" s="17">
        <f>COUNTA('FACE-1-20(CN1)'!$A$3:$A$5000)</f>
        <v>0</v>
      </c>
      <c r="G25" s="19">
        <f>SUMIF('FACE-1-20(CN1)'!$C$3:$C$5000,"TONG DON:",'FACE-1-20(CN1)'!$G$3:$G$5000)</f>
        <v>0</v>
      </c>
      <c r="H25" s="19">
        <v>928000</v>
      </c>
      <c r="I25" s="41">
        <v>47000</v>
      </c>
      <c r="J25" s="42">
        <v>382700</v>
      </c>
      <c r="K25" s="39">
        <f t="shared" si="0"/>
        <v>2945200</v>
      </c>
    </row>
    <row r="26" spans="1:11">
      <c r="A26" s="37">
        <v>43853</v>
      </c>
      <c r="B26" s="38">
        <f>COUNTA('OFF-01-20(CN1)'!$GQ$3:$GQ$5001)</f>
        <v>2</v>
      </c>
      <c r="C26" s="19">
        <f>SUMIF('OFF-01-20(CN1)'!$GS1:$GS5001,"TONG DON:",'OFF-01-20(CN1)'!GX:GX)</f>
        <v>1277200</v>
      </c>
      <c r="D26" s="17">
        <f>COUNTA('FACE-1-20(CN1)'!$A$3:$A$5000)</f>
        <v>0</v>
      </c>
      <c r="E26" s="19">
        <f>SUMIF('WEB - 1-20(CN1)'!$C$3:$C$5000,"TONG DON:",'FACE-1-20(CN1)'!$G$3:$G$5000)</f>
        <v>0</v>
      </c>
      <c r="F26" s="17">
        <f>COUNTA('FACE-1-20(CN1)'!$A$3:$A$5000)</f>
        <v>0</v>
      </c>
      <c r="G26" s="19">
        <f>SUMIF('FACE-1-20(CN1)'!$C$3:$C$5000,"TONG DON:",'FACE-1-20(CN1)'!$G$3:$G$5000)</f>
        <v>0</v>
      </c>
      <c r="H26" s="19">
        <v>546000</v>
      </c>
      <c r="I26" s="41">
        <v>736000</v>
      </c>
      <c r="J26" s="42">
        <v>837000</v>
      </c>
      <c r="K26" s="39">
        <f t="shared" si="0"/>
        <v>2559200</v>
      </c>
    </row>
    <row r="27" spans="1:11">
      <c r="A27" s="37">
        <v>43854</v>
      </c>
      <c r="B27" s="38">
        <f>COUNTA('OFF-01-20(CN1)'!$GZ$3:$GZ$5001)</f>
        <v>2</v>
      </c>
      <c r="C27" s="19">
        <f>SUMIF('OFF-01-20(CN1)'!HB:HB,"TONG DON:",'OFF-01-20(CN1)'!HG:HG)</f>
        <v>583600</v>
      </c>
      <c r="D27" s="17">
        <f>COUNTA('FACE-1-20(CN1)'!$A$3:$A$5000)</f>
        <v>0</v>
      </c>
      <c r="E27" s="19">
        <f>SUMIF('WEB - 1-20(CN1)'!$C$3:$C$5000,"TONG DON:",'FACE-1-20(CN1)'!$G$3:$G$5000)</f>
        <v>0</v>
      </c>
      <c r="F27" s="17">
        <f>COUNTA('FACE-1-20(CN1)'!$A$3:$A$5000)</f>
        <v>0</v>
      </c>
      <c r="G27" s="19">
        <f>SUMIF('FACE-1-20(CN1)'!$C$3:$C$5000,"TONG DON:",'FACE-1-20(CN1)'!$G$3:$G$5000)</f>
        <v>0</v>
      </c>
      <c r="H27" s="19">
        <v>874900</v>
      </c>
      <c r="I27" s="41">
        <v>3600</v>
      </c>
      <c r="J27" s="42">
        <v>328640</v>
      </c>
      <c r="K27" s="39">
        <f t="shared" si="0"/>
        <v>1462100</v>
      </c>
    </row>
    <row r="28" spans="1:11">
      <c r="A28" s="37">
        <v>43855</v>
      </c>
      <c r="B28" s="38">
        <f>COUNTA('OFF-01-20(CN1)'!$HI$3:$HI$5001)</f>
        <v>2</v>
      </c>
      <c r="C28" s="19">
        <f>SUMIF('OFF-01-20(CN1)'!$HK1:$HK5001,"TONG DON:",'OFF-01-20(CN1)'!HP:HP)</f>
        <v>576600</v>
      </c>
      <c r="D28" s="17">
        <f>COUNTA('FACE-1-20(CN1)'!$A$3:$A$5000)</f>
        <v>0</v>
      </c>
      <c r="E28" s="19">
        <f>SUMIF('WEB - 1-20(CN1)'!$C$3:$C$5000,"TONG DON:",'FACE-1-20(CN1)'!$G$3:$G$5000)</f>
        <v>0</v>
      </c>
      <c r="F28" s="17">
        <f>COUNTA('FACE-1-20(CN1)'!$A$3:$A$5000)</f>
        <v>0</v>
      </c>
      <c r="G28" s="19">
        <f>SUMIF('FACE-1-20(CN1)'!$C$3:$C$5000,"TONG DON:",'FACE-1-20(CN1)'!$G$3:$G$5000)</f>
        <v>0</v>
      </c>
      <c r="H28" s="19">
        <v>384600</v>
      </c>
      <c r="I28" s="41">
        <v>354000</v>
      </c>
      <c r="J28" s="42">
        <v>268000</v>
      </c>
      <c r="K28" s="39">
        <f t="shared" si="0"/>
        <v>1315200</v>
      </c>
    </row>
    <row r="29" spans="1:11">
      <c r="A29" s="37">
        <v>43856</v>
      </c>
      <c r="B29" s="38">
        <f>COUNTA('OFF-01-20(CN1)'!$HR$3:$HR$5001)</f>
        <v>2</v>
      </c>
      <c r="C29" s="19">
        <f>SUMIF('OFF-01-20(CN1)'!$HT1:$HT5001,"TONG DON:",'OFF-01-20(CN1)'!HY:HY)</f>
        <v>563100</v>
      </c>
      <c r="D29" s="17">
        <f>COUNTA('FACE-1-20(CN1)'!$A$3:$A$5000)</f>
        <v>0</v>
      </c>
      <c r="E29" s="19">
        <f>SUMIF('WEB - 1-20(CN1)'!$C$3:$C$5000,"TONG DON:",'FACE-1-20(CN1)'!$G$3:$G$5000)</f>
        <v>0</v>
      </c>
      <c r="F29" s="17">
        <f>COUNTA('FACE-1-20(CN1)'!$A$3:$A$5000)</f>
        <v>0</v>
      </c>
      <c r="G29" s="19">
        <f>SUMIF('FACE-1-20(CN1)'!$C$3:$C$5000,"TONG DON:",'FACE-1-20(CN1)'!$G$3:$G$5000)</f>
        <v>0</v>
      </c>
      <c r="H29" s="19">
        <v>723000</v>
      </c>
      <c r="I29" s="41">
        <v>328000</v>
      </c>
      <c r="J29" s="42">
        <v>123400</v>
      </c>
      <c r="K29" s="39">
        <f t="shared" si="0"/>
        <v>1614100</v>
      </c>
    </row>
    <row r="30" spans="1:11">
      <c r="A30" s="37">
        <v>43857</v>
      </c>
      <c r="B30" s="38">
        <f>COUNTA('OFF-01-20(CN1)'!$IA$3:$IA$5001)</f>
        <v>2</v>
      </c>
      <c r="C30" s="19">
        <f>SUMIF('OFF-01-20(CN1)'!$IC1:$IC5001,"TONG DON:",'OFF-01-20(CN1)'!IH:IH)</f>
        <v>412000</v>
      </c>
      <c r="D30" s="17">
        <f>COUNTA('FACE-1-20(CN1)'!$A$3:$A$5000)</f>
        <v>0</v>
      </c>
      <c r="E30" s="19">
        <f>SUMIF('WEB - 1-20(CN1)'!$C$3:$C$5000,"TONG DON:",'FACE-1-20(CN1)'!$G$3:$G$5000)</f>
        <v>0</v>
      </c>
      <c r="F30" s="17">
        <f>COUNTA('FACE-1-20(CN1)'!$A$3:$A$5000)</f>
        <v>0</v>
      </c>
      <c r="G30" s="19">
        <f>SUMIF('FACE-1-20(CN1)'!$C$3:$C$5000,"TONG DON:",'FACE-1-20(CN1)'!$G$3:$G$5000)</f>
        <v>0</v>
      </c>
      <c r="H30" s="19">
        <v>274800</v>
      </c>
      <c r="I30" s="41">
        <v>88000</v>
      </c>
      <c r="J30" s="42">
        <v>836400</v>
      </c>
      <c r="K30" s="39">
        <f t="shared" si="0"/>
        <v>774800</v>
      </c>
    </row>
    <row r="31" spans="1:11">
      <c r="A31" s="37">
        <v>43858</v>
      </c>
      <c r="B31" s="38">
        <f>COUNTA('OFF-01-20(CN1)'!$IJ$3:$IJ$5001)</f>
        <v>2</v>
      </c>
      <c r="C31" s="19">
        <f>SUMIF('OFF-01-20(CN1)'!$IL1:$IL$5001,"TONG DON:",'OFF-01-20(CN1)'!IQ:IQ)</f>
        <v>486500</v>
      </c>
      <c r="D31" s="17">
        <f>COUNTA('FACE-1-20(CN1)'!$A$3:$A$5000)</f>
        <v>0</v>
      </c>
      <c r="E31" s="19">
        <f>SUMIF('WEB - 1-20(CN1)'!$C$3:$C$5000,"TONG DON:",'FACE-1-20(CN1)'!$G$3:$G$5000)</f>
        <v>0</v>
      </c>
      <c r="F31" s="17">
        <f>COUNTA('FACE-1-20(CN1)'!$A$3:$A$5000)</f>
        <v>0</v>
      </c>
      <c r="G31" s="19">
        <f>SUMIF('FACE-1-20(CN1)'!$C$3:$C$5000,"TONG DON:",'FACE-1-20(CN1)'!$G$3:$G$5000)</f>
        <v>0</v>
      </c>
      <c r="H31" s="19">
        <v>297300</v>
      </c>
      <c r="I31" s="41">
        <v>837000</v>
      </c>
      <c r="J31" s="42">
        <v>836000</v>
      </c>
      <c r="K31" s="39">
        <f t="shared" si="0"/>
        <v>1620800</v>
      </c>
    </row>
    <row r="32" spans="1:11">
      <c r="A32" s="37">
        <v>43859</v>
      </c>
      <c r="B32" s="38">
        <f>COUNTA('OFF-01-20(CN1)'!$IS$3:$IS$5001)</f>
        <v>2</v>
      </c>
      <c r="C32" s="19" t="e">
        <f>SUMIF('OFF-01-20(CN1)'!$IU1:$IU5001,"TONG DON:",'OFF-01-20(CN1)'!#REF!)</f>
        <v>#REF!</v>
      </c>
      <c r="D32" s="17">
        <f>COUNTA('FACE-1-20(CN1)'!$A$3:$A$5000)</f>
        <v>0</v>
      </c>
      <c r="E32" s="19">
        <f>SUMIF('WEB - 1-20(CN1)'!$C$3:$C$5000,"TONG DON:",'FACE-1-20(CN1)'!$G$3:$G$5000)</f>
        <v>0</v>
      </c>
      <c r="F32" s="17">
        <f>COUNTA('FACE-1-20(CN1)'!$A$3:$A$5000)</f>
        <v>0</v>
      </c>
      <c r="G32" s="19">
        <f>SUMIF('FACE-1-20(CN1)'!$C$3:$C$5000,"TONG DON:",'FACE-1-20(CN1)'!$G$3:$G$5000)</f>
        <v>0</v>
      </c>
      <c r="H32" s="19">
        <v>734600</v>
      </c>
      <c r="I32" s="41">
        <v>397000</v>
      </c>
      <c r="J32" s="42">
        <v>7600</v>
      </c>
      <c r="K32" s="39" t="e">
        <f t="shared" si="0"/>
        <v>#REF!</v>
      </c>
    </row>
    <row r="33" spans="1:11">
      <c r="A33" s="37">
        <v>43860</v>
      </c>
      <c r="B33" s="38">
        <f>COUNTA('OFF-01-20(CN1)'!#REF!)</f>
        <v>1</v>
      </c>
      <c r="C33" s="19" t="e">
        <f>SUMIF('OFF-01-20(CN1)'!#REF!,"TONG DON:",'OFF-01-20(CN1)'!#REF!)</f>
        <v>#REF!</v>
      </c>
      <c r="D33" s="17">
        <f>COUNTA('FACE-1-20(CN1)'!$A$3:$A$5000)</f>
        <v>0</v>
      </c>
      <c r="E33" s="19">
        <f>SUMIF('WEB - 1-20(CN1)'!$C$3:$C$5000,"TONG DON:",'FACE-1-20(CN1)'!$G$3:$G$5000)</f>
        <v>0</v>
      </c>
      <c r="F33" s="17">
        <f>COUNTA('FACE-1-20(CN1)'!$A$3:$A$5000)</f>
        <v>0</v>
      </c>
      <c r="G33" s="19">
        <f>SUMIF('FACE-1-20(CN1)'!$C$3:$C$5000,"TONG DON:",'FACE-1-20(CN1)'!$G$3:$G$5000)</f>
        <v>0</v>
      </c>
      <c r="H33" s="19">
        <v>657000</v>
      </c>
      <c r="I33" s="41">
        <v>38000</v>
      </c>
      <c r="J33" s="42">
        <v>485700</v>
      </c>
      <c r="K33" s="39" t="e">
        <f t="shared" si="0"/>
        <v>#REF!</v>
      </c>
    </row>
    <row r="34" spans="1:11">
      <c r="A34" s="37">
        <v>43861</v>
      </c>
      <c r="B34" s="17">
        <f>COUNTA('OFF-01-20(CN1)'!#REF!)</f>
        <v>1</v>
      </c>
      <c r="C34" s="19" t="e">
        <f>SUMIF('OFF-01-20(CN1)'!#REF!,"TONG DON:",'OFF-01-20(CN1)'!#REF!)</f>
        <v>#REF!</v>
      </c>
      <c r="D34" s="17">
        <f>COUNTA('FACE-1-20(CN1)'!$A$3:$A$5000)</f>
        <v>0</v>
      </c>
      <c r="E34" s="19">
        <f>SUMIF('WEB - 1-20(CN1)'!$C$3:$C$5000,"TONG DON:",'FACE-1-20(CN1)'!$G$3:$G$5000)</f>
        <v>0</v>
      </c>
      <c r="F34" s="17">
        <f>COUNTA('FACE-1-20(CN1)'!$A$3:$A$5000)</f>
        <v>0</v>
      </c>
      <c r="G34" s="19">
        <f>SUMIF('FACE-1-20(CN1)'!$C$3:$C$5000,"TONG DON:",'FACE-1-20(CN1)'!$G$3:$G$5000)</f>
        <v>0</v>
      </c>
      <c r="H34" s="19">
        <v>834000</v>
      </c>
      <c r="I34" s="41">
        <v>83000</v>
      </c>
      <c r="J34" s="42">
        <v>376000</v>
      </c>
      <c r="K34" s="39" t="e">
        <f t="shared" si="0"/>
        <v>#REF!</v>
      </c>
    </row>
  </sheetData>
  <sheetCalcPr fullCalcOnLoad="1"/>
  <mergeCells count="7">
    <mergeCell ref="A1:A3"/>
    <mergeCell ref="K1:K3"/>
    <mergeCell ref="B1:J1"/>
    <mergeCell ref="B2:C2"/>
    <mergeCell ref="D2:E2"/>
    <mergeCell ref="F2:G2"/>
    <mergeCell ref="H2:J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93"/>
  <sheetViews>
    <sheetView zoomScale="55" zoomScaleNormal="55" workbookViewId="0">
      <selection activeCell="I2" sqref="I2:I21"/>
    </sheetView>
  </sheetViews>
  <sheetFormatPr defaultColWidth="9" defaultRowHeight="15"/>
  <cols>
    <col min="8" max="8" width="11.85546875" customWidth="1"/>
    <col min="18" max="18" width="86.140625" customWidth="1"/>
    <col min="19" max="19" width="11.42578125" customWidth="1"/>
    <col min="20" max="20" width="9.5703125" customWidth="1"/>
    <col min="21" max="21" width="10.42578125" customWidth="1"/>
  </cols>
  <sheetData>
    <row r="1" spans="1:29">
      <c r="A1" s="13" t="s">
        <v>192</v>
      </c>
      <c r="B1" s="14" t="s">
        <v>0</v>
      </c>
      <c r="C1" s="14" t="s">
        <v>36</v>
      </c>
      <c r="D1" s="14" t="s">
        <v>193</v>
      </c>
      <c r="E1" s="14" t="s">
        <v>194</v>
      </c>
      <c r="F1" s="15" t="s">
        <v>195</v>
      </c>
      <c r="G1" s="14" t="s">
        <v>196</v>
      </c>
      <c r="H1" s="14" t="s">
        <v>197</v>
      </c>
      <c r="I1" s="14" t="s">
        <v>198</v>
      </c>
      <c r="AA1" s="34"/>
      <c r="AB1" s="34"/>
      <c r="AC1" s="34"/>
    </row>
    <row r="2" spans="1:29">
      <c r="A2" s="63" t="s">
        <v>199</v>
      </c>
      <c r="B2" s="17">
        <v>1</v>
      </c>
      <c r="C2" s="18" t="s">
        <v>54</v>
      </c>
      <c r="D2" s="18" t="s">
        <v>200</v>
      </c>
      <c r="E2" s="18">
        <v>2</v>
      </c>
      <c r="F2" s="19">
        <f>IF(ISBLANK(C2),0,IF(ISERROR(VLOOKUP(C2,Menu!$A$3:$L$5000,10,FALSE)),0,IF(D2="M",VLOOKUP(C2,Menu!$A$3:$L$57,10,FALSE)*E2,VLOOKUP(C2,Menu!$A$3:$L$57,12,FALSE)*E2)))</f>
        <v>70000</v>
      </c>
      <c r="G2" s="19">
        <f>-IF(ISBLANK(H2),0,IF(ISERROR(VLOOKUP(H2,MaKhuyenMai!$B$4:$H$5001,7,FALSE)),0,IF(AND(VLOOKUP(H2,MaKhuyenMai!$B$4:$K$5001,8,FALSE)&lt;=$F$24,VLOOKUP(H2,MaKhuyenMai!$B$4:$L$18,3,FALSE)="x",VLOOKUP(H2,MaKhuyenMai!$B$4:$L$18,11,FALSE)="x"),VLOOKUP(H2,MaKhuyenMai!$B$4:$H$5001,7,FALSE)*F2,0)))</f>
        <v>-7000</v>
      </c>
      <c r="H2" s="20" t="s">
        <v>18</v>
      </c>
      <c r="I2" s="68">
        <v>3</v>
      </c>
      <c r="AA2" s="34"/>
      <c r="AB2" s="34"/>
      <c r="AC2" s="34"/>
    </row>
    <row r="3" spans="1:29">
      <c r="A3" s="16"/>
      <c r="B3" s="16">
        <v>2</v>
      </c>
      <c r="C3" s="21" t="s">
        <v>82</v>
      </c>
      <c r="D3" s="21" t="s">
        <v>200</v>
      </c>
      <c r="E3" s="21">
        <v>1</v>
      </c>
      <c r="F3" s="19">
        <f>IF(ISBLANK(C3),0,IF(ISERROR(VLOOKUP(C3,Menu!$A$3:$L$5000,10,FALSE)),0,IF(D3="M",VLOOKUP(C3,Menu!$A$3:$L$57,10,FALSE)*E3,VLOOKUP(C3,Menu!$A$3:$L$57,12,FALSE)*E3)))</f>
        <v>18000</v>
      </c>
      <c r="G3" s="19">
        <f>-IF(ISBLANK(H3),0,IF(ISERROR(VLOOKUP(H3,MaKhuyenMai!$B$4:$H$5001,7,FALSE)),0,IF(AND(VLOOKUP(H3,MaKhuyenMai!$B$4:$K$5001,8,FALSE)&lt;=$F$24,VLOOKUP(H3,MaKhuyenMai!$B$4:$L$18,3,FALSE)="x",VLOOKUP(H3,MaKhuyenMai!$B$4:$L$18,11,FALSE)="x"),VLOOKUP(H3,MaKhuyenMai!$B$4:$H$5001,7,FALSE)*F3,0)))</f>
        <v>-1800</v>
      </c>
      <c r="H3" s="20" t="s">
        <v>18</v>
      </c>
      <c r="I3" s="68"/>
      <c r="AA3" s="11"/>
      <c r="AB3" s="11"/>
      <c r="AC3" s="11"/>
    </row>
    <row r="4" spans="1:29">
      <c r="A4" s="16"/>
      <c r="B4" s="17">
        <v>3</v>
      </c>
      <c r="C4" s="22" t="s">
        <v>105</v>
      </c>
      <c r="D4" s="18" t="s">
        <v>201</v>
      </c>
      <c r="E4" s="18">
        <v>1</v>
      </c>
      <c r="F4" s="19">
        <f>IF(ISBLANK(C4),0,IF(ISERROR(VLOOKUP(C4,Menu!$A$3:$L$5000,10,FALSE)),0,IF(D4="M",VLOOKUP(C4,Menu!$A$3:$L$57,10,FALSE)*E4,VLOOKUP(C4,Menu!$A$3:$L$57,12,FALSE)*E4)))</f>
        <v>33000</v>
      </c>
      <c r="G4" s="19">
        <f>-IF(ISBLANK(H4),0,IF(ISERROR(VLOOKUP(H4,MaKhuyenMai!$B$4:$H$5001,7,FALSE)),0,IF(AND(VLOOKUP(H4,MaKhuyenMai!$B$4:$K$5001,8,FALSE)&lt;=$F$24,VLOOKUP(H4,MaKhuyenMai!$B$4:$L$18,3,FALSE)="x",VLOOKUP(H4,MaKhuyenMai!$B$4:$L$18,11,FALSE)="x"),VLOOKUP(H4,MaKhuyenMai!$B$4:$H$5001,7,FALSE)*F4,0)))</f>
        <v>-3300</v>
      </c>
      <c r="H4" s="20" t="s">
        <v>18</v>
      </c>
      <c r="I4" s="68"/>
      <c r="AA4" s="9"/>
      <c r="AB4" s="9"/>
      <c r="AC4" s="9"/>
    </row>
    <row r="5" spans="1:29">
      <c r="A5" s="16"/>
      <c r="B5" s="16">
        <v>4</v>
      </c>
      <c r="C5" s="22" t="s">
        <v>145</v>
      </c>
      <c r="D5" s="18" t="s">
        <v>200</v>
      </c>
      <c r="E5" s="18">
        <v>2</v>
      </c>
      <c r="F5" s="19">
        <f>IF(ISBLANK(C5),0,IF(ISERROR(VLOOKUP(C5,Menu!$A$3:$L$5000,10,FALSE)),0,IF(D5="M",VLOOKUP(C5,Menu!$A$3:$L$57,10,FALSE)*E5,VLOOKUP(C5,Menu!$A$3:$L$57,12,FALSE)*E5)))</f>
        <v>120000</v>
      </c>
      <c r="G5" s="19">
        <f>-IF(ISBLANK(H5),0,IF(ISERROR(VLOOKUP(H5,MaKhuyenMai!$B$4:$H$5001,7,FALSE)),0,IF(AND(VLOOKUP(H5,MaKhuyenMai!$B$4:$K$5001,8,FALSE)&lt;=$F$24,VLOOKUP(H5,MaKhuyenMai!$B$4:$L$18,3,FALSE)="x",VLOOKUP(H5,MaKhuyenMai!$B$4:$L$18,11,FALSE)="x"),VLOOKUP(H5,MaKhuyenMai!$B$4:$H$5001,7,FALSE)*F5,0)))</f>
        <v>-12000</v>
      </c>
      <c r="H5" s="20" t="s">
        <v>18</v>
      </c>
      <c r="I5" s="68"/>
      <c r="AA5" s="9"/>
      <c r="AB5" s="9"/>
      <c r="AC5" s="9"/>
    </row>
    <row r="6" spans="1:29">
      <c r="A6" s="16"/>
      <c r="B6" s="17">
        <v>5</v>
      </c>
      <c r="C6" s="18" t="s">
        <v>166</v>
      </c>
      <c r="D6" s="18" t="s">
        <v>200</v>
      </c>
      <c r="E6" s="18">
        <v>1</v>
      </c>
      <c r="F6" s="19">
        <f>IF(ISBLANK(C6),0,IF(ISERROR(VLOOKUP(C6,Menu!$A$3:$L$5000,10,FALSE)),0,IF(D6="M",VLOOKUP(C6,Menu!$A$3:$L$57,10,FALSE)*E6,VLOOKUP(C6,Menu!$A$3:$L$57,12,FALSE)*E6)))</f>
        <v>12000</v>
      </c>
      <c r="G6" s="19">
        <f>-IF(ISBLANK(H6),0,IF(ISERROR(VLOOKUP(H6,MaKhuyenMai!$B$4:$H$5001,7,FALSE)),0,IF(AND(VLOOKUP(H6,MaKhuyenMai!$B$4:$K$5001,8,FALSE)&lt;=$F$24,VLOOKUP(H6,MaKhuyenMai!$B$4:$L$18,3,FALSE)="x",VLOOKUP(H6,MaKhuyenMai!$B$4:$L$18,11,FALSE)="x"),VLOOKUP(H6,MaKhuyenMai!$B$4:$H$5001,7,FALSE)*F6,0)))</f>
        <v>-1200</v>
      </c>
      <c r="H6" s="20" t="s">
        <v>18</v>
      </c>
      <c r="I6" s="68"/>
      <c r="AA6" s="9"/>
      <c r="AB6" s="9"/>
      <c r="AC6" s="9"/>
    </row>
    <row r="7" spans="1:29">
      <c r="A7" s="16"/>
      <c r="B7" s="16">
        <v>6</v>
      </c>
      <c r="C7" s="18" t="s">
        <v>185</v>
      </c>
      <c r="D7" s="18" t="s">
        <v>200</v>
      </c>
      <c r="E7" s="18">
        <v>1</v>
      </c>
      <c r="F7" s="19">
        <f>IF(ISBLANK(C7),0,IF(ISERROR(VLOOKUP(C7,Menu!$A$3:$L$5000,10,FALSE)),0,IF(D7="M",VLOOKUP(C7,Menu!$A$3:$L$57,10,FALSE)*E7,VLOOKUP(C7,Menu!$A$3:$L$57,12,FALSE)*E7)))</f>
        <v>12000</v>
      </c>
      <c r="G7" s="19">
        <f>-IF(ISBLANK(H7),0,IF(ISERROR(VLOOKUP(H7,MaKhuyenMai!$B$4:$H$5001,7,FALSE)),0,IF(AND(VLOOKUP(H7,MaKhuyenMai!$B$4:$K$5001,8,FALSE)&lt;=$F$24,VLOOKUP(H7,MaKhuyenMai!$B$4:$L$18,3,FALSE)="x",VLOOKUP(H7,MaKhuyenMai!$B$4:$L$18,11,FALSE)="x"),VLOOKUP(H7,MaKhuyenMai!$B$4:$H$5001,7,FALSE)*F7,0)))</f>
        <v>-1200</v>
      </c>
      <c r="H7" s="20" t="s">
        <v>18</v>
      </c>
      <c r="I7" s="68"/>
      <c r="AA7" s="9"/>
      <c r="AB7" s="9"/>
      <c r="AC7" s="9"/>
    </row>
    <row r="8" spans="1:29">
      <c r="A8" s="16"/>
      <c r="B8" s="17">
        <v>7</v>
      </c>
      <c r="C8" s="18" t="s">
        <v>60</v>
      </c>
      <c r="D8" s="18" t="s">
        <v>200</v>
      </c>
      <c r="E8" s="18">
        <v>1</v>
      </c>
      <c r="F8" s="19">
        <f>IF(ISBLANK(C8),0,IF(ISERROR(VLOOKUP(C8,Menu!$A$3:$L$5000,10,FALSE)),0,IF(D8="M",VLOOKUP(C8,Menu!$A$3:$L$57,10,FALSE)*E8,VLOOKUP(C8,Menu!$A$3:$L$57,12,FALSE)*E8)))</f>
        <v>35000</v>
      </c>
      <c r="G8" s="19">
        <f>-IF(ISBLANK(H8),0,IF(ISERROR(VLOOKUP(H8,MaKhuyenMai!$B$4:$H$5001,7,FALSE)),0,IF(AND(VLOOKUP(H8,MaKhuyenMai!$B$4:$K$5001,8,FALSE)&lt;=$F$24,VLOOKUP(H8,MaKhuyenMai!$B$4:$L$18,3,FALSE)="x",VLOOKUP(H8,MaKhuyenMai!$B$4:$L$18,11,FALSE)="x"),VLOOKUP(H8,MaKhuyenMai!$B$4:$H$5001,7,FALSE)*F8,0)))</f>
        <v>-3500</v>
      </c>
      <c r="H8" s="20" t="s">
        <v>18</v>
      </c>
      <c r="I8" s="68"/>
      <c r="AA8" s="11"/>
      <c r="AB8" s="9"/>
      <c r="AC8" s="9"/>
    </row>
    <row r="9" spans="1:29">
      <c r="A9" s="16"/>
      <c r="B9" s="16">
        <v>8</v>
      </c>
      <c r="C9" s="18"/>
      <c r="D9" s="18"/>
      <c r="E9" s="18"/>
      <c r="F9" s="19">
        <f>IF(ISBLANK(C9),0,IF(ISERROR(VLOOKUP(C9,Menu!$A$3:$L$5000,10,FALSE)),0,IF(D9="M",VLOOKUP(C9,Menu!$A$3:$L$57,10,FALSE)*E9,VLOOKUP(C9,Menu!$A$3:$L$57,12,FALSE)*E9)))</f>
        <v>0</v>
      </c>
      <c r="G9" s="19">
        <f>-IF(ISBLANK(H9),0,IF(ISERROR(VLOOKUP(H9,MaKhuyenMai!$B$4:$H$5001,7,FALSE)),0,IF(AND(VLOOKUP(H9,MaKhuyenMai!$B$4:$K$5001,8,FALSE)&lt;=$F$24,VLOOKUP(H9,MaKhuyenMai!$B$4:$L$18,3,FALSE)="x",VLOOKUP(H9,MaKhuyenMai!$B$4:$L$18,11,FALSE)="x"),VLOOKUP(H9,MaKhuyenMai!$B$4:$H$5001,7,FALSE)*F9,0)))</f>
        <v>0</v>
      </c>
      <c r="H9" s="20"/>
      <c r="I9" s="68"/>
      <c r="AA9" s="11"/>
      <c r="AB9" s="9"/>
      <c r="AC9" s="9"/>
    </row>
    <row r="10" spans="1:29">
      <c r="A10" s="16"/>
      <c r="B10" s="17">
        <v>9</v>
      </c>
      <c r="C10" s="18"/>
      <c r="D10" s="18"/>
      <c r="E10" s="18"/>
      <c r="F10" s="19">
        <f>IF(ISBLANK(C10),0,IF(ISERROR(VLOOKUP(C10,Menu!$A$3:$L$5000,10,FALSE)),0,IF(D10="M",VLOOKUP(C10,Menu!$A$3:$L$57,10,FALSE)*E10,VLOOKUP(C10,Menu!$A$3:$L$57,12,FALSE)*E10)))</f>
        <v>0</v>
      </c>
      <c r="G10" s="19">
        <f>-IF(ISBLANK(H10),0,IF(ISERROR(VLOOKUP(H10,MaKhuyenMai!$B$4:$H$5001,7,FALSE)),0,IF(AND(VLOOKUP(H10,MaKhuyenMai!$B$4:$K$5001,8,FALSE)&lt;=$F$24,VLOOKUP(H10,MaKhuyenMai!$B$4:$L$18,3,FALSE)="x",VLOOKUP(H10,MaKhuyenMai!$B$4:$L$18,11,FALSE)="x"),VLOOKUP(H10,MaKhuyenMai!$B$4:$H$5001,7,FALSE)*F10,0)))</f>
        <v>0</v>
      </c>
      <c r="H10" s="20"/>
      <c r="I10" s="68"/>
      <c r="AA10" s="9"/>
      <c r="AB10" s="9"/>
      <c r="AC10" s="9"/>
    </row>
    <row r="11" spans="1:29">
      <c r="A11" s="16"/>
      <c r="B11" s="16">
        <v>10</v>
      </c>
      <c r="C11" s="18"/>
      <c r="D11" s="18"/>
      <c r="E11" s="18"/>
      <c r="F11" s="19">
        <f>IF(ISBLANK(C11),0,IF(ISERROR(VLOOKUP(C11,Menu!$A$3:$L$5000,10,FALSE)),0,IF(D11="M",VLOOKUP(C11,Menu!$A$3:$L$57,10,FALSE)*E11,VLOOKUP(C11,Menu!$A$3:$L$57,12,FALSE)*E11)))</f>
        <v>0</v>
      </c>
      <c r="G11" s="19">
        <f>-IF(ISBLANK(H11),0,IF(ISERROR(VLOOKUP(H11,MaKhuyenMai!$B$4:$H$5001,7,FALSE)),0,IF(AND(VLOOKUP(H11,MaKhuyenMai!$B$4:$K$5001,8,FALSE)&lt;=$F$24,VLOOKUP(H11,MaKhuyenMai!$B$4:$L$18,3,FALSE)="x",VLOOKUP(H11,MaKhuyenMai!$B$4:$L$18,11,FALSE)="x"),VLOOKUP(H11,MaKhuyenMai!$B$4:$H$5001,7,FALSE)*F11,0)))</f>
        <v>0</v>
      </c>
      <c r="H11" s="20"/>
      <c r="I11" s="68"/>
      <c r="AA11" s="9"/>
      <c r="AB11" s="9"/>
      <c r="AC11" s="9"/>
    </row>
    <row r="12" spans="1:29">
      <c r="A12" s="16"/>
      <c r="B12" s="17">
        <v>11</v>
      </c>
      <c r="C12" s="18"/>
      <c r="D12" s="18"/>
      <c r="E12" s="18"/>
      <c r="F12" s="19">
        <f>IF(ISBLANK(C12),0,IF(ISERROR(VLOOKUP(C12,Menu!$A$3:$L$5000,10,FALSE)),0,IF(D12="M",VLOOKUP(C12,Menu!$A$3:$L$57,10,FALSE)*E12,VLOOKUP(C12,Menu!$A$3:$L$57,12,FALSE)*E12)))</f>
        <v>0</v>
      </c>
      <c r="G12" s="19">
        <f>-IF(ISBLANK(H12),0,IF(ISERROR(VLOOKUP(H12,MaKhuyenMai!$B$4:$H$5001,7,FALSE)),0,IF(AND(VLOOKUP(H12,MaKhuyenMai!$B$4:$K$5001,8,FALSE)&lt;=$F$24,VLOOKUP(H12,MaKhuyenMai!$B$4:$L$18,3,FALSE)="x",VLOOKUP(H12,MaKhuyenMai!$B$4:$L$18,11,FALSE)="x"),VLOOKUP(H12,MaKhuyenMai!$B$4:$H$5001,7,FALSE)*F12,0)))</f>
        <v>0</v>
      </c>
      <c r="H12" s="20"/>
      <c r="I12" s="68"/>
      <c r="AA12" s="9"/>
      <c r="AB12" s="9"/>
      <c r="AC12" s="9"/>
    </row>
    <row r="13" spans="1:29">
      <c r="A13" s="16"/>
      <c r="B13" s="16">
        <v>12</v>
      </c>
      <c r="C13" s="18"/>
      <c r="D13" s="18"/>
      <c r="E13" s="18"/>
      <c r="F13" s="19">
        <f>IF(ISBLANK(C13),0,IF(ISERROR(VLOOKUP(C13,Menu!$A$3:$L$5000,10,FALSE)),0,IF(D13="M",VLOOKUP(C13,Menu!$A$3:$L$57,10,FALSE)*E13,VLOOKUP(C13,Menu!$A$3:$L$57,12,FALSE)*E13)))</f>
        <v>0</v>
      </c>
      <c r="G13" s="19">
        <f>-IF(ISBLANK(H13),0,IF(ISERROR(VLOOKUP(H13,MaKhuyenMai!$B$4:$H$5001,7,FALSE)),0,IF(AND(VLOOKUP(H13,MaKhuyenMai!$B$4:$K$5001,8,FALSE)&lt;=$F$24,VLOOKUP(H13,MaKhuyenMai!$B$4:$L$18,3,FALSE)="x",VLOOKUP(H13,MaKhuyenMai!$B$4:$L$18,11,FALSE)="x"),VLOOKUP(H13,MaKhuyenMai!$B$4:$H$5001,7,FALSE)*F13,0)))</f>
        <v>0</v>
      </c>
      <c r="H13" s="20"/>
      <c r="I13" s="68"/>
      <c r="AA13" s="9"/>
      <c r="AB13" s="9"/>
      <c r="AC13" s="9"/>
    </row>
    <row r="14" spans="1:29">
      <c r="A14" s="16"/>
      <c r="B14" s="17">
        <v>13</v>
      </c>
      <c r="C14" s="18"/>
      <c r="D14" s="18"/>
      <c r="E14" s="18"/>
      <c r="F14" s="19">
        <f>IF(ISBLANK(C14),0,IF(ISERROR(VLOOKUP(C14,Menu!$A$3:$L$5000,10,FALSE)),0,IF(D14="M",VLOOKUP(C14,Menu!$A$3:$L$57,10,FALSE)*E14,VLOOKUP(C14,Menu!$A$3:$L$57,12,FALSE)*E14)))</f>
        <v>0</v>
      </c>
      <c r="G14" s="19">
        <f>-IF(ISBLANK(H14),0,IF(ISERROR(VLOOKUP(H14,MaKhuyenMai!$B$4:$H$5001,7,FALSE)),0,IF(AND(VLOOKUP(H14,MaKhuyenMai!$B$4:$K$5001,8,FALSE)&lt;=$F$24,VLOOKUP(H14,MaKhuyenMai!$B$4:$L$18,3,FALSE)="x",VLOOKUP(H14,MaKhuyenMai!$B$4:$L$18,11,FALSE)="x"),VLOOKUP(H14,MaKhuyenMai!$B$4:$H$5001,7,FALSE)*F14,0)))</f>
        <v>0</v>
      </c>
      <c r="H14" s="20"/>
      <c r="I14" s="68"/>
      <c r="AA14" s="9"/>
      <c r="AB14" s="9"/>
      <c r="AC14" s="9"/>
    </row>
    <row r="15" spans="1:29">
      <c r="A15" s="16"/>
      <c r="B15" s="16">
        <v>14</v>
      </c>
      <c r="C15" s="18"/>
      <c r="D15" s="18"/>
      <c r="E15" s="18"/>
      <c r="F15" s="19">
        <f>IF(ISBLANK(C15),0,IF(ISERROR(VLOOKUP(C15,Menu!$A$3:$L$5000,10,FALSE)),0,IF(D15="M",VLOOKUP(C15,Menu!$A$3:$L$57,10,FALSE)*E15,VLOOKUP(C15,Menu!$A$3:$L$57,12,FALSE)*E15)))</f>
        <v>0</v>
      </c>
      <c r="G15" s="19">
        <f>-IF(ISBLANK(H15),0,IF(ISERROR(VLOOKUP(H15,MaKhuyenMai!$B$4:$H$5001,7,FALSE)),0,IF(AND(VLOOKUP(H15,MaKhuyenMai!$B$4:$K$5001,8,FALSE)&lt;=$F$24,VLOOKUP(H15,MaKhuyenMai!$B$4:$L$18,3,FALSE)="x",VLOOKUP(H15,MaKhuyenMai!$B$4:$L$18,11,FALSE)="x"),VLOOKUP(H15,MaKhuyenMai!$B$4:$H$5001,7,FALSE)*F15,0)))</f>
        <v>0</v>
      </c>
      <c r="H15" s="20"/>
      <c r="I15" s="68"/>
      <c r="AA15" s="9"/>
      <c r="AB15" s="9"/>
      <c r="AC15" s="9"/>
    </row>
    <row r="16" spans="1:29">
      <c r="A16" s="16"/>
      <c r="B16" s="17">
        <v>15</v>
      </c>
      <c r="C16" s="18"/>
      <c r="D16" s="18"/>
      <c r="E16" s="18"/>
      <c r="F16" s="19">
        <f>IF(ISBLANK(C16),0,IF(ISERROR(VLOOKUP(C16,Menu!$A$3:$L$5000,10,FALSE)),0,IF(D16="M",VLOOKUP(C16,Menu!$A$3:$L$57,10,FALSE)*E16,VLOOKUP(C16,Menu!$A$3:$L$57,12,FALSE)*E16)))</f>
        <v>0</v>
      </c>
      <c r="G16" s="19">
        <f>-IF(ISBLANK(H16),0,IF(ISERROR(VLOOKUP(H16,MaKhuyenMai!$B$4:$H$5001,7,FALSE)),0,IF(AND(VLOOKUP(H16,MaKhuyenMai!$B$4:$K$5001,8,FALSE)&lt;=$F$24,VLOOKUP(H16,MaKhuyenMai!$B$4:$L$18,3,FALSE)="x",VLOOKUP(H16,MaKhuyenMai!$B$4:$L$18,11,FALSE)="x"),VLOOKUP(H16,MaKhuyenMai!$B$4:$H$5001,7,FALSE)*F16,0)))</f>
        <v>0</v>
      </c>
      <c r="H16" s="20"/>
      <c r="I16" s="68"/>
      <c r="AA16" s="9"/>
      <c r="AB16" s="9"/>
      <c r="AC16" s="9"/>
    </row>
    <row r="17" spans="1:29">
      <c r="A17" s="16"/>
      <c r="B17" s="16">
        <v>16</v>
      </c>
      <c r="C17" s="18"/>
      <c r="D17" s="18"/>
      <c r="E17" s="18"/>
      <c r="F17" s="19">
        <f>IF(ISBLANK(C17),0,IF(ISERROR(VLOOKUP(C17,Menu!$A$3:$L$5000,10,FALSE)),0,IF(D17="M",VLOOKUP(C17,Menu!$A$3:$L$57,10,FALSE)*E17,VLOOKUP(C17,Menu!$A$3:$L$57,12,FALSE)*E17)))</f>
        <v>0</v>
      </c>
      <c r="G17" s="19">
        <f>-IF(ISBLANK(H17),0,IF(ISERROR(VLOOKUP(H17,MaKhuyenMai!$B$4:$H$5001,7,FALSE)),0,IF(AND(VLOOKUP(H17,MaKhuyenMai!$B$4:$K$5001,8,FALSE)&lt;=$F$24,VLOOKUP(H17,MaKhuyenMai!$B$4:$L$18,3,FALSE)="x",VLOOKUP(H17,MaKhuyenMai!$B$4:$L$18,11,FALSE)="x"),VLOOKUP(H17,MaKhuyenMai!$B$4:$H$5001,7,FALSE)*F17,0)))</f>
        <v>0</v>
      </c>
      <c r="H17" s="20"/>
      <c r="I17" s="68"/>
      <c r="AA17" s="9"/>
      <c r="AB17" s="9"/>
      <c r="AC17" s="9"/>
    </row>
    <row r="18" spans="1:29">
      <c r="A18" s="16"/>
      <c r="B18" s="17">
        <v>17</v>
      </c>
      <c r="C18" s="18"/>
      <c r="D18" s="18"/>
      <c r="E18" s="18"/>
      <c r="F18" s="19">
        <f>IF(ISBLANK(C18),0,IF(ISERROR(VLOOKUP(C18,Menu!$A$3:$L$5000,10,FALSE)),0,IF(D18="M",VLOOKUP(C18,Menu!$A$3:$L$57,10,FALSE)*E18,VLOOKUP(C18,Menu!$A$3:$L$57,12,FALSE)*E18)))</f>
        <v>0</v>
      </c>
      <c r="G18" s="19">
        <f>-IF(ISBLANK(H18),0,IF(ISERROR(VLOOKUP(H18,MaKhuyenMai!$B$4:$H$5001,7,FALSE)),0,IF(AND(VLOOKUP(H18,MaKhuyenMai!$B$4:$K$5001,8,FALSE)&lt;=$F$24,VLOOKUP(H18,MaKhuyenMai!$B$4:$L$18,3,FALSE)="x",VLOOKUP(H18,MaKhuyenMai!$B$4:$L$18,11,FALSE)="x"),VLOOKUP(H18,MaKhuyenMai!$B$4:$H$5001,7,FALSE)*F18,0)))</f>
        <v>0</v>
      </c>
      <c r="H18" s="20"/>
      <c r="I18" s="68"/>
      <c r="AA18" s="9"/>
      <c r="AB18" s="9"/>
      <c r="AC18" s="9"/>
    </row>
    <row r="19" spans="1:29">
      <c r="A19" s="16"/>
      <c r="B19" s="16">
        <v>18</v>
      </c>
      <c r="C19" s="18"/>
      <c r="D19" s="18"/>
      <c r="E19" s="18"/>
      <c r="F19" s="19">
        <f>IF(ISBLANK(C19),0,IF(ISERROR(VLOOKUP(C19,Menu!$A$3:$L$5000,10,FALSE)),0,IF(D19="M",VLOOKUP(C19,Menu!$A$3:$L$57,10,FALSE)*E19,VLOOKUP(C19,Menu!$A$3:$L$57,12,FALSE)*E19)))</f>
        <v>0</v>
      </c>
      <c r="G19" s="19">
        <f>-IF(ISBLANK(H19),0,IF(ISERROR(VLOOKUP(H19,MaKhuyenMai!$B$4:$H$5001,7,FALSE)),0,IF(AND(VLOOKUP(H19,MaKhuyenMai!$B$4:$K$5001,8,FALSE)&lt;=$F$24,VLOOKUP(H19,MaKhuyenMai!$B$4:$L$18,3,FALSE)="x",VLOOKUP(H19,MaKhuyenMai!$B$4:$L$18,11,FALSE)="x"),VLOOKUP(H19,MaKhuyenMai!$B$4:$H$5001,7,FALSE)*F19,0)))</f>
        <v>0</v>
      </c>
      <c r="H19" s="20"/>
      <c r="I19" s="68"/>
      <c r="AA19" s="9"/>
      <c r="AB19" s="9"/>
      <c r="AC19" s="9"/>
    </row>
    <row r="20" spans="1:29">
      <c r="A20" s="16"/>
      <c r="B20" s="16">
        <v>19</v>
      </c>
      <c r="C20" s="18"/>
      <c r="D20" s="18"/>
      <c r="E20" s="18"/>
      <c r="F20" s="19">
        <f>IF(ISBLANK(C20),0,IF(ISERROR(VLOOKUP(C20,Menu!$A$3:$L$5000,10,FALSE)),0,IF(D20="M",VLOOKUP(C20,Menu!$A$3:$L$57,10,FALSE)*E20,VLOOKUP(C20,Menu!$A$3:$L$57,12,FALSE)*E20)))</f>
        <v>0</v>
      </c>
      <c r="G20" s="19">
        <f>-IF(ISBLANK(H20),0,IF(ISERROR(VLOOKUP(H20,MaKhuyenMai!$B$4:$H$5001,7,FALSE)),0,IF(AND(VLOOKUP(H20,MaKhuyenMai!$B$4:$K$5001,8,FALSE)&lt;=$F$24,VLOOKUP(H20,MaKhuyenMai!$B$4:$L$18,3,FALSE)="x",VLOOKUP(H20,MaKhuyenMai!$B$4:$L$18,11,FALSE)="x"),VLOOKUP(H20,MaKhuyenMai!$B$4:$H$5001,7,FALSE)*F20,0)))</f>
        <v>0</v>
      </c>
      <c r="H20" s="20"/>
      <c r="I20" s="68"/>
      <c r="AA20" s="9"/>
      <c r="AB20" s="9"/>
      <c r="AC20" s="9"/>
    </row>
    <row r="21" spans="1:29">
      <c r="A21" s="16"/>
      <c r="B21" s="16">
        <v>20</v>
      </c>
      <c r="C21" s="18"/>
      <c r="D21" s="18"/>
      <c r="E21" s="18"/>
      <c r="F21" s="19">
        <f>IF(ISBLANK(C21),0,IF(ISERROR(VLOOKUP(C21,Menu!$A$3:$L$5000,10,FALSE)),0,IF(D21="M",VLOOKUP(C21,Menu!$A$3:$L$57,10,FALSE)*E21,VLOOKUP(C21,Menu!$A$3:$L$57,12,FALSE)*E21)))</f>
        <v>0</v>
      </c>
      <c r="G21" s="19">
        <f>-IF(ISBLANK(H21),0,IF(ISERROR(VLOOKUP(H21,MaKhuyenMai!$B$4:$H$5001,7,FALSE)),0,IF(AND(VLOOKUP(H21,MaKhuyenMai!$B$4:$K$5001,8,FALSE)&lt;=$F$24,VLOOKUP(H21,MaKhuyenMai!$B$4:$L$18,3,FALSE)="x",VLOOKUP(H21,MaKhuyenMai!$B$4:$L$18,11,FALSE)="x"),VLOOKUP(H21,MaKhuyenMai!$B$4:$H$5001,7,FALSE)*F21,0)))</f>
        <v>0</v>
      </c>
      <c r="H21" s="20"/>
      <c r="I21" s="68"/>
      <c r="AA21" s="9"/>
      <c r="AB21" s="9"/>
      <c r="AC21" s="9"/>
    </row>
    <row r="22" spans="1:29">
      <c r="A22" s="16"/>
      <c r="B22" s="16"/>
      <c r="C22" s="23" t="s">
        <v>203</v>
      </c>
      <c r="D22" s="69" t="s">
        <v>15</v>
      </c>
      <c r="E22" s="69"/>
      <c r="F22" s="69"/>
      <c r="G22" s="69"/>
      <c r="H22" s="24" t="s">
        <v>204</v>
      </c>
      <c r="I22" s="28">
        <f>-IF(ISBLANK(D22),0,IF(ISERROR(VLOOKUP(D22,MaKhuyenMai!$B$4:$H$5001,7,FALSE)),0,IF(AND(VLOOKUP(D22,MaKhuyenMai!$B$4:$K$5001,8,FALSE)&lt;=H23,VLOOKUP(D22,MaKhuyenMai!$B$4:$L$18,3,FALSE)="x",VLOOKUP(D22,MaKhuyenMai!$B$4:$L$18,10,FALSE)&gt;=(VLOOKUP(D22,MaKhuyenMai!$B$4:$L$18,7,FALSE)*H23)),VLOOKUP(D22,MaKhuyenMai!$B$4:$L$18,7,FALSE)*H23,VLOOKUP(D22,MaKhuyenMai!$B$4:$L$18,10,FALSE))))</f>
        <v>-50000</v>
      </c>
      <c r="AA22" s="9"/>
      <c r="AB22" s="9"/>
      <c r="AC22" s="9"/>
    </row>
    <row r="23" spans="1:29">
      <c r="A23" s="16"/>
      <c r="B23" s="16"/>
      <c r="C23" s="25" t="s">
        <v>205</v>
      </c>
      <c r="D23" s="25"/>
      <c r="E23" s="25"/>
      <c r="F23" s="25"/>
      <c r="G23" s="26">
        <f>SUM(F2:F21)</f>
        <v>300000</v>
      </c>
      <c r="H23" s="27">
        <f>G23+SUM(G2:G21)</f>
        <v>270000</v>
      </c>
      <c r="I23" s="29">
        <f>H23+I22</f>
        <v>220000</v>
      </c>
      <c r="AA23" s="9"/>
      <c r="AB23" s="9"/>
      <c r="AC23" s="9"/>
    </row>
    <row r="24" spans="1:29">
      <c r="AA24" s="9"/>
      <c r="AB24" s="9"/>
      <c r="AC24" s="9"/>
    </row>
    <row r="25" spans="1:29">
      <c r="AA25" s="9"/>
      <c r="AB25" s="9"/>
      <c r="AC25" s="9"/>
    </row>
    <row r="26" spans="1:29">
      <c r="AA26" s="9"/>
      <c r="AB26" s="9"/>
      <c r="AC26" s="9"/>
    </row>
    <row r="27" spans="1:29">
      <c r="AA27" s="9"/>
      <c r="AB27" s="9"/>
      <c r="AC27" s="9"/>
    </row>
    <row r="28" spans="1:29">
      <c r="AA28" s="9"/>
      <c r="AB28" s="9"/>
      <c r="AC28" s="9"/>
    </row>
    <row r="29" spans="1:29">
      <c r="AA29" s="9"/>
      <c r="AB29" s="9"/>
      <c r="AC29" s="9"/>
    </row>
    <row r="30" spans="1:29">
      <c r="AA30" s="9"/>
      <c r="AB30" s="9"/>
      <c r="AC30" s="9"/>
    </row>
    <row r="31" spans="1:29">
      <c r="AA31" s="9"/>
      <c r="AB31" s="9"/>
      <c r="AC31" s="9"/>
    </row>
    <row r="32" spans="1:29">
      <c r="AA32" s="9"/>
      <c r="AB32" s="9"/>
      <c r="AC32" s="9"/>
    </row>
    <row r="33" spans="27:29">
      <c r="AA33" s="9"/>
      <c r="AB33" s="9"/>
      <c r="AC33" s="9"/>
    </row>
    <row r="34" spans="27:29">
      <c r="AA34" s="9"/>
      <c r="AB34" s="9"/>
      <c r="AC34" s="9"/>
    </row>
    <row r="35" spans="27:29">
      <c r="AA35" s="9"/>
      <c r="AB35" s="9"/>
      <c r="AC35" s="9"/>
    </row>
    <row r="36" spans="27:29">
      <c r="AA36" s="9"/>
      <c r="AB36" s="9"/>
      <c r="AC36" s="9"/>
    </row>
    <row r="37" spans="27:29">
      <c r="AA37" s="9"/>
      <c r="AB37" s="9"/>
      <c r="AC37" s="9"/>
    </row>
    <row r="38" spans="27:29">
      <c r="AA38" s="9"/>
      <c r="AB38" s="9"/>
      <c r="AC38" s="9"/>
    </row>
    <row r="39" spans="27:29">
      <c r="AA39" s="9"/>
      <c r="AB39" s="9"/>
      <c r="AC39" s="9"/>
    </row>
    <row r="40" spans="27:29">
      <c r="AA40" s="9"/>
      <c r="AB40" s="9"/>
      <c r="AC40" s="9"/>
    </row>
    <row r="41" spans="27:29">
      <c r="AA41" s="9"/>
      <c r="AB41" s="9"/>
      <c r="AC41" s="9"/>
    </row>
    <row r="42" spans="27:29">
      <c r="AA42" s="9"/>
      <c r="AB42" s="9"/>
      <c r="AC42" s="9"/>
    </row>
    <row r="43" spans="27:29">
      <c r="AA43" s="9"/>
      <c r="AB43" s="9"/>
      <c r="AC43" s="9"/>
    </row>
    <row r="44" spans="27:29">
      <c r="AA44" s="9"/>
      <c r="AB44" s="9"/>
      <c r="AC44" s="9"/>
    </row>
    <row r="45" spans="27:29">
      <c r="AA45" s="9"/>
      <c r="AB45" s="9"/>
      <c r="AC45" s="9"/>
    </row>
    <row r="46" spans="27:29">
      <c r="AA46" s="9"/>
      <c r="AB46" s="9"/>
      <c r="AC46" s="9"/>
    </row>
    <row r="47" spans="27:29">
      <c r="AA47" s="9"/>
      <c r="AB47" s="9"/>
      <c r="AC47" s="9"/>
    </row>
    <row r="48" spans="27:29">
      <c r="AA48" s="9"/>
      <c r="AB48" s="9"/>
      <c r="AC48" s="9"/>
    </row>
    <row r="49" spans="11:29">
      <c r="AA49" s="9"/>
      <c r="AB49" s="9"/>
      <c r="AC49" s="9"/>
    </row>
    <row r="50" spans="11:29">
      <c r="AA50" s="9"/>
      <c r="AB50" s="9"/>
      <c r="AC50" s="9"/>
    </row>
    <row r="51" spans="11:29">
      <c r="AA51" s="9"/>
      <c r="AB51" s="9"/>
      <c r="AC51" s="9"/>
    </row>
    <row r="52" spans="11:29">
      <c r="AA52" s="9"/>
      <c r="AB52" s="9"/>
      <c r="AC52" s="9"/>
    </row>
    <row r="53" spans="11:29">
      <c r="AA53" s="9"/>
      <c r="AB53" s="9"/>
      <c r="AC53" s="9"/>
    </row>
    <row r="54" spans="11:29">
      <c r="AA54" s="9"/>
      <c r="AB54" s="9"/>
      <c r="AC54" s="9"/>
    </row>
    <row r="55" spans="11:29">
      <c r="AA55" s="9"/>
      <c r="AB55" s="9"/>
      <c r="AC55" s="9"/>
    </row>
    <row r="56" spans="11:29">
      <c r="AA56" s="9"/>
      <c r="AB56" s="9"/>
      <c r="AC56" s="9"/>
    </row>
    <row r="57" spans="11:29">
      <c r="AA57" s="9"/>
      <c r="AB57" s="9"/>
      <c r="AC57" s="9"/>
    </row>
    <row r="58" spans="11:29">
      <c r="AA58" s="9"/>
      <c r="AB58" s="9"/>
      <c r="AC58" s="9"/>
    </row>
    <row r="59" spans="11:29">
      <c r="AA59" s="9"/>
      <c r="AB59" s="9"/>
      <c r="AC59" s="9"/>
    </row>
    <row r="60" spans="11:29">
      <c r="K60" s="22"/>
      <c r="L60" s="22"/>
      <c r="M60" s="22"/>
      <c r="N60" s="22"/>
      <c r="O60" s="22"/>
      <c r="P60" s="22"/>
      <c r="Q60" s="22"/>
      <c r="R60" s="30"/>
      <c r="S60" s="31"/>
      <c r="T60" s="32"/>
      <c r="U60" s="31"/>
      <c r="V60" s="33"/>
      <c r="W60" s="22"/>
      <c r="X60" s="22"/>
      <c r="Y60" s="22"/>
      <c r="Z60" s="22"/>
      <c r="AA60" s="9"/>
      <c r="AB60" s="9"/>
      <c r="AC60" s="9"/>
    </row>
    <row r="61" spans="11:29">
      <c r="K61" s="22"/>
      <c r="L61" s="22"/>
      <c r="M61" s="22"/>
      <c r="N61" s="22"/>
      <c r="O61" s="22"/>
      <c r="P61" s="22"/>
      <c r="Q61" s="22"/>
      <c r="R61" s="30"/>
      <c r="S61" s="31"/>
      <c r="T61" s="32"/>
      <c r="U61" s="31"/>
      <c r="V61" s="33"/>
      <c r="W61" s="22"/>
      <c r="X61" s="22"/>
      <c r="Y61" s="22"/>
      <c r="Z61" s="22"/>
      <c r="AA61" s="9"/>
      <c r="AB61" s="9"/>
      <c r="AC61" s="9"/>
    </row>
    <row r="62" spans="11:29">
      <c r="K62" s="22"/>
      <c r="L62" s="22"/>
      <c r="M62" s="22"/>
      <c r="N62" s="22"/>
      <c r="O62" s="22"/>
      <c r="P62" s="22"/>
      <c r="Q62" s="22"/>
      <c r="R62" s="30"/>
      <c r="S62" s="31"/>
      <c r="T62" s="32"/>
      <c r="U62" s="31"/>
      <c r="V62" s="33"/>
      <c r="W62" s="22"/>
      <c r="X62" s="22"/>
      <c r="Y62" s="22"/>
      <c r="Z62" s="22"/>
      <c r="AA62" s="9"/>
      <c r="AB62" s="9"/>
      <c r="AC62" s="9"/>
    </row>
    <row r="63" spans="11:29">
      <c r="K63" s="22"/>
      <c r="L63" s="22"/>
      <c r="M63" s="22"/>
      <c r="N63" s="22"/>
      <c r="O63" s="22"/>
      <c r="P63" s="22"/>
      <c r="Q63" s="22"/>
      <c r="R63" s="30"/>
      <c r="S63" s="31"/>
      <c r="T63" s="32"/>
      <c r="U63" s="31"/>
      <c r="V63" s="33"/>
      <c r="W63" s="22"/>
      <c r="X63" s="22"/>
      <c r="Y63" s="22"/>
      <c r="Z63" s="22"/>
      <c r="AA63" s="9"/>
      <c r="AB63" s="9"/>
      <c r="AC63" s="9"/>
    </row>
    <row r="64" spans="11:29">
      <c r="K64" s="22"/>
      <c r="L64" s="22"/>
      <c r="M64" s="22"/>
      <c r="N64" s="22"/>
      <c r="O64" s="22"/>
      <c r="P64" s="22"/>
      <c r="Q64" s="22"/>
      <c r="R64" s="30"/>
      <c r="S64" s="31"/>
      <c r="T64" s="32"/>
      <c r="U64" s="31"/>
      <c r="V64" s="33"/>
      <c r="W64" s="22"/>
      <c r="X64" s="22"/>
      <c r="Y64" s="22"/>
      <c r="Z64" s="22"/>
      <c r="AA64" s="9"/>
      <c r="AB64" s="9"/>
      <c r="AC64" s="9"/>
    </row>
    <row r="65" spans="11:29">
      <c r="K65" s="22"/>
      <c r="L65" s="22"/>
      <c r="M65" s="22"/>
      <c r="N65" s="22"/>
      <c r="O65" s="22"/>
      <c r="P65" s="22"/>
      <c r="Q65" s="22"/>
      <c r="R65" s="30"/>
      <c r="S65" s="31"/>
      <c r="T65" s="32"/>
      <c r="U65" s="31"/>
      <c r="V65" s="33"/>
      <c r="W65" s="22"/>
      <c r="X65" s="22"/>
      <c r="Y65" s="22"/>
      <c r="Z65" s="22"/>
      <c r="AA65" s="9"/>
      <c r="AB65" s="9"/>
      <c r="AC65" s="9"/>
    </row>
    <row r="66" spans="11:29">
      <c r="K66" s="22"/>
      <c r="L66" s="22"/>
      <c r="M66" s="22"/>
      <c r="N66" s="22"/>
      <c r="O66" s="22"/>
      <c r="P66" s="22"/>
      <c r="Q66" s="22"/>
      <c r="R66" s="30"/>
      <c r="S66" s="31"/>
      <c r="T66" s="32"/>
      <c r="U66" s="31"/>
      <c r="V66" s="33"/>
      <c r="W66" s="22"/>
      <c r="X66" s="22"/>
      <c r="Y66" s="22"/>
      <c r="Z66" s="22"/>
      <c r="AA66" s="9"/>
      <c r="AB66" s="9"/>
      <c r="AC66" s="9"/>
    </row>
    <row r="67" spans="11:29">
      <c r="K67" s="22"/>
      <c r="L67" s="22"/>
      <c r="M67" s="22"/>
      <c r="N67" s="22"/>
      <c r="O67" s="22"/>
      <c r="P67" s="22"/>
      <c r="Q67" s="22"/>
      <c r="R67" s="30"/>
      <c r="S67" s="31"/>
      <c r="T67" s="32"/>
      <c r="U67" s="31"/>
      <c r="V67" s="33"/>
      <c r="W67" s="22"/>
      <c r="X67" s="22"/>
      <c r="Y67" s="22"/>
      <c r="Z67" s="22"/>
      <c r="AA67" s="9"/>
      <c r="AB67" s="9"/>
      <c r="AC67" s="9"/>
    </row>
    <row r="68" spans="11:29">
      <c r="K68" s="22"/>
      <c r="L68" s="22"/>
      <c r="M68" s="22"/>
      <c r="N68" s="22"/>
      <c r="O68" s="22"/>
      <c r="P68" s="22"/>
      <c r="Q68" s="22"/>
      <c r="R68" s="30"/>
      <c r="S68" s="31"/>
      <c r="T68" s="32"/>
      <c r="U68" s="31"/>
      <c r="V68" s="33"/>
      <c r="W68" s="22"/>
      <c r="X68" s="22"/>
      <c r="Y68" s="22"/>
      <c r="Z68" s="22"/>
      <c r="AA68" s="9"/>
      <c r="AB68" s="9"/>
      <c r="AC68" s="9"/>
    </row>
    <row r="69" spans="11:29">
      <c r="K69" s="22"/>
      <c r="L69" s="22"/>
      <c r="M69" s="22"/>
      <c r="N69" s="22"/>
      <c r="O69" s="22"/>
      <c r="P69" s="22"/>
      <c r="Q69" s="22"/>
      <c r="R69" s="30"/>
      <c r="S69" s="31"/>
      <c r="T69" s="32"/>
      <c r="U69" s="31"/>
      <c r="V69" s="33"/>
      <c r="W69" s="22"/>
      <c r="X69" s="22"/>
      <c r="Y69" s="22"/>
      <c r="Z69" s="22"/>
      <c r="AA69" s="9"/>
      <c r="AB69" s="9"/>
      <c r="AC69" s="9"/>
    </row>
    <row r="70" spans="11:29">
      <c r="K70" s="22"/>
      <c r="L70" s="22"/>
      <c r="M70" s="22"/>
      <c r="N70" s="22"/>
      <c r="O70" s="22"/>
      <c r="P70" s="22"/>
      <c r="Q70" s="22"/>
      <c r="R70" s="30"/>
      <c r="S70" s="31"/>
      <c r="T70" s="32"/>
      <c r="U70" s="31"/>
      <c r="V70" s="33"/>
      <c r="W70" s="22"/>
      <c r="X70" s="22"/>
      <c r="Y70" s="22"/>
      <c r="Z70" s="22"/>
      <c r="AA70" s="9"/>
      <c r="AB70" s="9"/>
      <c r="AC70" s="9"/>
    </row>
    <row r="71" spans="11:29">
      <c r="K71" s="22"/>
      <c r="L71" s="22"/>
      <c r="M71" s="22"/>
      <c r="N71" s="22"/>
      <c r="O71" s="22"/>
      <c r="P71" s="22"/>
      <c r="Q71" s="22"/>
      <c r="R71" s="30"/>
      <c r="S71" s="31"/>
      <c r="T71" s="32"/>
      <c r="U71" s="31"/>
      <c r="V71" s="33"/>
      <c r="W71" s="22"/>
      <c r="X71" s="22"/>
      <c r="Y71" s="22"/>
      <c r="Z71" s="22"/>
      <c r="AA71" s="9"/>
      <c r="AB71" s="9"/>
      <c r="AC71" s="9"/>
    </row>
    <row r="72" spans="11:29">
      <c r="K72" s="22"/>
      <c r="L72" s="22"/>
      <c r="M72" s="22"/>
      <c r="N72" s="22"/>
      <c r="O72" s="22"/>
      <c r="P72" s="22"/>
      <c r="Q72" s="22"/>
      <c r="R72" s="30"/>
      <c r="S72" s="31"/>
      <c r="T72" s="32"/>
      <c r="U72" s="31"/>
      <c r="V72" s="33"/>
      <c r="W72" s="22"/>
      <c r="X72" s="22"/>
      <c r="Y72" s="22"/>
      <c r="Z72" s="22"/>
      <c r="AA72" s="9"/>
      <c r="AB72" s="9"/>
      <c r="AC72" s="9"/>
    </row>
    <row r="73" spans="11:29">
      <c r="K73" s="22"/>
      <c r="L73" s="22"/>
      <c r="M73" s="22"/>
      <c r="N73" s="22"/>
      <c r="O73" s="22"/>
      <c r="P73" s="22"/>
      <c r="Q73" s="22"/>
      <c r="R73" s="30"/>
      <c r="S73" s="31"/>
      <c r="T73" s="32"/>
      <c r="U73" s="31"/>
      <c r="V73" s="33"/>
      <c r="W73" s="22"/>
      <c r="X73" s="22"/>
      <c r="Y73" s="22"/>
      <c r="Z73" s="22"/>
      <c r="AA73" s="9"/>
      <c r="AB73" s="9"/>
      <c r="AC73" s="9"/>
    </row>
    <row r="74" spans="11:29">
      <c r="K74" s="22"/>
      <c r="L74" s="22"/>
      <c r="M74" s="22"/>
      <c r="N74" s="22"/>
      <c r="O74" s="22"/>
      <c r="P74" s="22"/>
      <c r="Q74" s="22"/>
      <c r="R74" s="30"/>
      <c r="S74" s="31"/>
      <c r="T74" s="32"/>
      <c r="U74" s="31"/>
      <c r="V74" s="33"/>
      <c r="W74" s="22"/>
      <c r="X74" s="22"/>
      <c r="Y74" s="22"/>
      <c r="Z74" s="22"/>
      <c r="AA74" s="9"/>
      <c r="AB74" s="9"/>
      <c r="AC74" s="9"/>
    </row>
    <row r="75" spans="11:29">
      <c r="K75" s="22"/>
      <c r="L75" s="22"/>
      <c r="M75" s="22"/>
      <c r="N75" s="22"/>
      <c r="O75" s="22"/>
      <c r="P75" s="22"/>
      <c r="Q75" s="22"/>
      <c r="R75" s="30"/>
      <c r="S75" s="31"/>
      <c r="T75" s="32"/>
      <c r="U75" s="31"/>
      <c r="V75" s="33"/>
      <c r="W75" s="22"/>
      <c r="X75" s="22"/>
      <c r="Y75" s="22"/>
      <c r="Z75" s="22"/>
      <c r="AA75" s="9"/>
      <c r="AB75" s="9"/>
      <c r="AC75" s="9"/>
    </row>
    <row r="76" spans="11:29">
      <c r="K76" s="22"/>
      <c r="L76" s="22"/>
      <c r="M76" s="22"/>
      <c r="N76" s="22"/>
      <c r="O76" s="22"/>
      <c r="P76" s="22"/>
      <c r="Q76" s="22"/>
      <c r="R76" s="30"/>
      <c r="S76" s="31"/>
      <c r="T76" s="32"/>
      <c r="U76" s="31"/>
      <c r="V76" s="33"/>
      <c r="W76" s="22"/>
      <c r="X76" s="22"/>
      <c r="Y76" s="22"/>
      <c r="Z76" s="22"/>
      <c r="AA76" s="9"/>
      <c r="AB76" s="9"/>
      <c r="AC76" s="9"/>
    </row>
    <row r="77" spans="11:29">
      <c r="K77" s="22"/>
      <c r="L77" s="22"/>
      <c r="M77" s="22"/>
      <c r="N77" s="22"/>
      <c r="O77" s="22"/>
      <c r="P77" s="22"/>
      <c r="Q77" s="22"/>
      <c r="R77" s="30"/>
      <c r="S77" s="31"/>
      <c r="T77" s="32"/>
      <c r="U77" s="31"/>
      <c r="V77" s="33"/>
      <c r="W77" s="22"/>
      <c r="X77" s="22"/>
      <c r="Y77" s="22"/>
      <c r="Z77" s="22"/>
      <c r="AA77" s="9"/>
      <c r="AB77" s="9"/>
      <c r="AC77" s="9"/>
    </row>
    <row r="78" spans="11:29">
      <c r="K78" s="22"/>
      <c r="L78" s="22"/>
      <c r="M78" s="22"/>
      <c r="N78" s="22"/>
      <c r="O78" s="22"/>
      <c r="P78" s="22"/>
      <c r="Q78" s="22"/>
      <c r="R78" s="30"/>
      <c r="S78" s="31"/>
      <c r="T78" s="32"/>
      <c r="U78" s="31"/>
      <c r="V78" s="33"/>
      <c r="W78" s="22"/>
      <c r="X78" s="22"/>
      <c r="Y78" s="22"/>
      <c r="Z78" s="22"/>
      <c r="AA78" s="9"/>
      <c r="AB78" s="9"/>
      <c r="AC78" s="9"/>
    </row>
    <row r="79" spans="11:29">
      <c r="K79" s="22"/>
      <c r="L79" s="22"/>
      <c r="M79" s="22"/>
      <c r="N79" s="22"/>
      <c r="O79" s="22"/>
      <c r="P79" s="22"/>
      <c r="Q79" s="22"/>
      <c r="R79" s="30"/>
      <c r="S79" s="31"/>
      <c r="T79" s="32"/>
      <c r="U79" s="31"/>
      <c r="V79" s="33"/>
      <c r="W79" s="22"/>
      <c r="X79" s="22"/>
      <c r="Y79" s="22"/>
      <c r="Z79" s="22"/>
      <c r="AA79" s="9"/>
      <c r="AB79" s="9"/>
      <c r="AC79" s="9"/>
    </row>
    <row r="80" spans="11:29">
      <c r="K80" s="22"/>
      <c r="L80" s="22"/>
      <c r="M80" s="22"/>
      <c r="N80" s="22"/>
      <c r="O80" s="22"/>
      <c r="P80" s="22"/>
      <c r="Q80" s="22"/>
      <c r="R80" s="30"/>
      <c r="S80" s="31"/>
      <c r="T80" s="32"/>
      <c r="U80" s="31"/>
      <c r="V80" s="33"/>
      <c r="W80" s="22"/>
      <c r="X80" s="22"/>
      <c r="Y80" s="22"/>
      <c r="Z80" s="22"/>
      <c r="AA80" s="9"/>
      <c r="AB80" s="9"/>
      <c r="AC80" s="9"/>
    </row>
    <row r="81" spans="11:29">
      <c r="K81" s="22"/>
      <c r="L81" s="22"/>
      <c r="M81" s="22"/>
      <c r="N81" s="22"/>
      <c r="O81" s="22"/>
      <c r="P81" s="22"/>
      <c r="Q81" s="22"/>
      <c r="R81" s="30"/>
      <c r="S81" s="31"/>
      <c r="T81" s="32"/>
      <c r="U81" s="31"/>
      <c r="V81" s="33"/>
      <c r="W81" s="22"/>
      <c r="X81" s="22"/>
      <c r="Y81" s="22"/>
      <c r="Z81" s="22"/>
      <c r="AA81" s="9"/>
      <c r="AB81" s="9"/>
      <c r="AC81" s="9"/>
    </row>
    <row r="82" spans="11:29">
      <c r="K82" s="22"/>
      <c r="L82" s="22"/>
      <c r="M82" s="22"/>
      <c r="N82" s="22"/>
      <c r="O82" s="22"/>
      <c r="P82" s="22"/>
      <c r="Q82" s="22"/>
      <c r="R82" s="30"/>
      <c r="S82" s="31"/>
      <c r="T82" s="32"/>
      <c r="U82" s="31"/>
      <c r="V82" s="33"/>
      <c r="W82" s="22"/>
      <c r="X82" s="22"/>
      <c r="Y82" s="22"/>
      <c r="Z82" s="22"/>
      <c r="AA82" s="9"/>
      <c r="AB82" s="9"/>
      <c r="AC82" s="9"/>
    </row>
    <row r="83" spans="11:29">
      <c r="K83" s="22"/>
      <c r="L83" s="22"/>
      <c r="M83" s="22"/>
      <c r="N83" s="22"/>
      <c r="O83" s="22"/>
      <c r="P83" s="22"/>
      <c r="Q83" s="22"/>
      <c r="R83" s="30"/>
      <c r="S83" s="31"/>
      <c r="T83" s="32"/>
      <c r="U83" s="31"/>
      <c r="V83" s="33"/>
      <c r="W83" s="22"/>
      <c r="X83" s="22"/>
      <c r="Y83" s="22"/>
      <c r="Z83" s="22"/>
      <c r="AA83" s="9"/>
      <c r="AB83" s="9"/>
      <c r="AC83" s="9"/>
    </row>
    <row r="84" spans="11:29">
      <c r="K84" s="22"/>
      <c r="L84" s="22"/>
      <c r="M84" s="22"/>
      <c r="N84" s="22"/>
      <c r="O84" s="22"/>
      <c r="P84" s="22"/>
      <c r="Q84" s="22"/>
      <c r="R84" s="30"/>
      <c r="S84" s="31"/>
      <c r="T84" s="32"/>
      <c r="U84" s="31"/>
      <c r="V84" s="33"/>
      <c r="W84" s="22"/>
      <c r="X84" s="22"/>
      <c r="Y84" s="22"/>
      <c r="Z84" s="22"/>
      <c r="AA84" s="9"/>
      <c r="AB84" s="9"/>
      <c r="AC84" s="9"/>
    </row>
    <row r="85" spans="11:29">
      <c r="K85" s="22"/>
      <c r="L85" s="22"/>
      <c r="M85" s="22"/>
      <c r="N85" s="22"/>
      <c r="O85" s="22"/>
      <c r="P85" s="22"/>
      <c r="Q85" s="22"/>
      <c r="R85" s="30"/>
      <c r="S85" s="31"/>
      <c r="T85" s="32"/>
      <c r="U85" s="31"/>
      <c r="V85" s="33"/>
      <c r="W85" s="22"/>
      <c r="X85" s="22"/>
      <c r="Y85" s="22"/>
      <c r="Z85" s="22"/>
      <c r="AA85" s="9"/>
      <c r="AB85" s="9"/>
      <c r="AC85" s="9"/>
    </row>
    <row r="86" spans="11:29">
      <c r="K86" s="22"/>
      <c r="L86" s="22"/>
      <c r="M86" s="22"/>
      <c r="N86" s="22"/>
      <c r="O86" s="22"/>
      <c r="P86" s="22"/>
      <c r="Q86" s="22"/>
      <c r="R86" s="30"/>
      <c r="S86" s="31"/>
      <c r="T86" s="32"/>
      <c r="U86" s="31"/>
      <c r="V86" s="33"/>
      <c r="W86" s="22"/>
      <c r="X86" s="22"/>
      <c r="Y86" s="22"/>
      <c r="Z86" s="22"/>
      <c r="AA86" s="9"/>
      <c r="AB86" s="9"/>
      <c r="AC86" s="9"/>
    </row>
    <row r="87" spans="11:29">
      <c r="K87" s="22"/>
      <c r="L87" s="22"/>
      <c r="M87" s="22"/>
      <c r="N87" s="22"/>
      <c r="O87" s="22"/>
      <c r="P87" s="22"/>
      <c r="Q87" s="22"/>
      <c r="R87" s="30"/>
      <c r="S87" s="31"/>
      <c r="T87" s="32"/>
      <c r="U87" s="31"/>
      <c r="V87" s="33"/>
      <c r="W87" s="22"/>
      <c r="X87" s="22"/>
      <c r="Y87" s="22"/>
      <c r="Z87" s="22"/>
      <c r="AA87" s="9"/>
      <c r="AB87" s="9"/>
      <c r="AC87" s="9"/>
    </row>
    <row r="88" spans="11:29">
      <c r="K88" s="22"/>
      <c r="L88" s="22"/>
      <c r="M88" s="22"/>
      <c r="N88" s="22"/>
      <c r="O88" s="22"/>
      <c r="P88" s="22"/>
      <c r="Q88" s="22"/>
      <c r="R88" s="30"/>
      <c r="S88" s="31"/>
      <c r="T88" s="32"/>
      <c r="U88" s="31"/>
      <c r="V88" s="33"/>
      <c r="W88" s="22"/>
      <c r="X88" s="22"/>
      <c r="Y88" s="22"/>
      <c r="Z88" s="22"/>
      <c r="AA88" s="9"/>
      <c r="AB88" s="9"/>
      <c r="AC88" s="9"/>
    </row>
    <row r="89" spans="11:29">
      <c r="K89" s="22"/>
      <c r="L89" s="22"/>
      <c r="M89" s="22"/>
      <c r="N89" s="22"/>
      <c r="O89" s="22"/>
      <c r="P89" s="22"/>
      <c r="Q89" s="22"/>
      <c r="R89" s="30"/>
      <c r="S89" s="31"/>
      <c r="T89" s="32"/>
      <c r="U89" s="31"/>
      <c r="V89" s="33"/>
      <c r="W89" s="22"/>
      <c r="X89" s="22"/>
      <c r="Y89" s="22"/>
      <c r="Z89" s="22"/>
      <c r="AA89" s="9"/>
      <c r="AB89" s="9"/>
      <c r="AC89" s="9"/>
    </row>
    <row r="90" spans="11:29">
      <c r="K90" s="22"/>
      <c r="L90" s="22"/>
      <c r="M90" s="22"/>
      <c r="N90" s="22"/>
      <c r="O90" s="22"/>
      <c r="P90" s="22"/>
      <c r="Q90" s="22"/>
      <c r="R90" s="30"/>
      <c r="S90" s="31"/>
      <c r="T90" s="32"/>
      <c r="U90" s="31"/>
      <c r="V90" s="33"/>
      <c r="W90" s="22"/>
      <c r="X90" s="22"/>
      <c r="Y90" s="22"/>
      <c r="Z90" s="22"/>
      <c r="AA90" s="9"/>
      <c r="AB90" s="9"/>
      <c r="AC90" s="9"/>
    </row>
    <row r="91" spans="11:29">
      <c r="K91" s="22"/>
      <c r="L91" s="22"/>
      <c r="M91" s="22"/>
      <c r="N91" s="22"/>
      <c r="O91" s="22"/>
      <c r="P91" s="22"/>
      <c r="Q91" s="22"/>
      <c r="R91" s="30"/>
      <c r="S91" s="31"/>
      <c r="T91" s="32"/>
      <c r="U91" s="31"/>
      <c r="V91" s="33"/>
      <c r="W91" s="22"/>
      <c r="X91" s="22"/>
      <c r="Y91" s="22"/>
      <c r="Z91" s="22"/>
      <c r="AA91" s="9"/>
      <c r="AB91" s="9"/>
      <c r="AC91" s="9"/>
    </row>
    <row r="92" spans="11:29">
      <c r="K92" s="22"/>
      <c r="L92" s="22"/>
      <c r="M92" s="22"/>
      <c r="N92" s="22"/>
      <c r="O92" s="22"/>
      <c r="P92" s="22"/>
      <c r="Q92" s="22"/>
      <c r="R92" s="30"/>
      <c r="S92" s="31"/>
      <c r="T92" s="32"/>
      <c r="U92" s="31"/>
      <c r="V92" s="33"/>
      <c r="W92" s="22"/>
      <c r="X92" s="22"/>
      <c r="Y92" s="22"/>
      <c r="Z92" s="22"/>
      <c r="AA92" s="9"/>
      <c r="AB92" s="9"/>
      <c r="AC92" s="9"/>
    </row>
    <row r="93" spans="11:29">
      <c r="K93" s="22"/>
      <c r="L93" s="22"/>
      <c r="M93" s="22"/>
      <c r="N93" s="22"/>
      <c r="O93" s="22"/>
      <c r="P93" s="22"/>
      <c r="Q93" s="22"/>
      <c r="R93" s="30"/>
      <c r="S93" s="31"/>
      <c r="T93" s="32"/>
      <c r="U93" s="31"/>
      <c r="V93" s="33"/>
      <c r="W93" s="22"/>
      <c r="X93" s="22"/>
      <c r="Y93" s="22"/>
      <c r="Z93" s="22"/>
      <c r="AA93" s="9"/>
      <c r="AB93" s="9"/>
      <c r="AC93" s="9"/>
    </row>
  </sheetData>
  <mergeCells count="2">
    <mergeCell ref="D22:G22"/>
    <mergeCell ref="I2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I296"/>
  <sheetViews>
    <sheetView workbookViewId="0"/>
  </sheetViews>
  <sheetFormatPr defaultColWidth="9" defaultRowHeight="15"/>
  <cols>
    <col min="1" max="1" width="6" style="1" customWidth="1"/>
    <col min="2" max="2" width="4.5703125" style="1" customWidth="1"/>
    <col min="3" max="4" width="15.42578125" style="2" customWidth="1"/>
    <col min="5" max="5" width="15.42578125" style="3" customWidth="1"/>
    <col min="6" max="7" width="15.42578125" style="1" customWidth="1"/>
    <col min="8" max="8" width="6" style="1" customWidth="1"/>
    <col min="9" max="9" width="4.5703125" style="1" customWidth="1"/>
    <col min="10" max="11" width="15.42578125" style="2" customWidth="1"/>
    <col min="12" max="12" width="15.42578125" style="3" customWidth="1"/>
    <col min="13" max="14" width="15.42578125" style="1" customWidth="1"/>
    <col min="15" max="15" width="6" style="1" customWidth="1"/>
    <col min="16" max="16" width="4.5703125" style="1" customWidth="1"/>
    <col min="17" max="18" width="15.42578125" style="2" customWidth="1"/>
    <col min="19" max="19" width="15.42578125" style="3" customWidth="1"/>
    <col min="20" max="21" width="15.42578125" style="1" customWidth="1"/>
    <col min="22" max="22" width="6" style="1" customWidth="1"/>
    <col min="23" max="23" width="4.5703125" style="1" customWidth="1"/>
    <col min="24" max="25" width="15.42578125" style="2" customWidth="1"/>
    <col min="26" max="26" width="15.42578125" style="3" customWidth="1"/>
    <col min="27" max="28" width="15.42578125" style="1" customWidth="1"/>
    <col min="29" max="29" width="6" style="1" customWidth="1"/>
    <col min="30" max="30" width="4.5703125" style="1" customWidth="1"/>
    <col min="31" max="32" width="15.42578125" style="2" customWidth="1"/>
    <col min="33" max="33" width="15.42578125" style="3" customWidth="1"/>
    <col min="34" max="35" width="15.42578125" style="1" customWidth="1"/>
    <col min="36" max="36" width="6" style="1" customWidth="1"/>
    <col min="37" max="37" width="4.5703125" style="1" customWidth="1"/>
    <col min="38" max="39" width="15.42578125" style="2" customWidth="1"/>
    <col min="40" max="40" width="15.42578125" style="3" customWidth="1"/>
    <col min="41" max="42" width="15.42578125" style="1" customWidth="1"/>
    <col min="43" max="43" width="6" style="1" customWidth="1"/>
    <col min="44" max="44" width="4.5703125" style="1" customWidth="1"/>
    <col min="45" max="46" width="15.42578125" style="2" customWidth="1"/>
    <col min="47" max="47" width="15.42578125" style="3" customWidth="1"/>
    <col min="48" max="49" width="15.42578125" style="1" customWidth="1"/>
    <col min="50" max="50" width="6" style="1" customWidth="1"/>
    <col min="51" max="51" width="4.5703125" style="1" customWidth="1"/>
    <col min="52" max="53" width="15.42578125" style="2" customWidth="1"/>
    <col min="54" max="54" width="15.42578125" style="3" customWidth="1"/>
    <col min="55" max="56" width="15.42578125" style="1" customWidth="1"/>
    <col min="57" max="57" width="6" style="1" customWidth="1"/>
    <col min="58" max="58" width="4.5703125" style="1" customWidth="1"/>
    <col min="59" max="60" width="15.42578125" style="2" customWidth="1"/>
    <col min="61" max="61" width="15.42578125" style="3" customWidth="1"/>
    <col min="62" max="63" width="15.42578125" style="1" customWidth="1"/>
    <col min="64" max="64" width="6" style="1" customWidth="1"/>
    <col min="65" max="65" width="4.5703125" style="1" customWidth="1"/>
    <col min="66" max="67" width="15.42578125" style="2" customWidth="1"/>
    <col min="68" max="68" width="15.42578125" style="3" customWidth="1"/>
    <col min="69" max="70" width="15.42578125" style="1" customWidth="1"/>
    <col min="71" max="71" width="6" style="1" customWidth="1"/>
    <col min="72" max="72" width="4.5703125" style="1" customWidth="1"/>
    <col min="73" max="74" width="15.42578125" style="2" customWidth="1"/>
    <col min="75" max="75" width="15.42578125" style="3" customWidth="1"/>
    <col min="76" max="77" width="15.42578125" style="1" customWidth="1"/>
    <col min="78" max="78" width="6" style="1" customWidth="1"/>
    <col min="79" max="79" width="4.5703125" style="1" customWidth="1"/>
    <col min="80" max="81" width="15.42578125" style="2" customWidth="1"/>
    <col min="82" max="82" width="15.42578125" style="3" customWidth="1"/>
    <col min="83" max="84" width="15.42578125" style="1" customWidth="1"/>
    <col min="85" max="85" width="6" style="1" customWidth="1"/>
    <col min="86" max="86" width="4.5703125" style="1" customWidth="1"/>
    <col min="87" max="88" width="15.42578125" style="2" customWidth="1"/>
    <col min="89" max="89" width="15.42578125" style="3" customWidth="1"/>
    <col min="90" max="91" width="15.42578125" style="1" customWidth="1"/>
    <col min="92" max="92" width="6" style="1" customWidth="1"/>
    <col min="93" max="93" width="4.5703125" style="1" customWidth="1"/>
    <col min="94" max="95" width="15.42578125" style="2" customWidth="1"/>
    <col min="96" max="96" width="15.42578125" style="3" customWidth="1"/>
    <col min="97" max="98" width="15.42578125" style="1" customWidth="1"/>
    <col min="99" max="99" width="6" style="1" customWidth="1"/>
    <col min="100" max="100" width="4.5703125" style="1" customWidth="1"/>
    <col min="101" max="102" width="15.42578125" style="2" customWidth="1"/>
    <col min="103" max="103" width="15.42578125" style="3" customWidth="1"/>
    <col min="104" max="105" width="15.42578125" style="1" customWidth="1"/>
    <col min="106" max="106" width="6" style="1" customWidth="1"/>
    <col min="107" max="107" width="4.5703125" style="1" customWidth="1"/>
    <col min="108" max="109" width="15.42578125" style="2" customWidth="1"/>
    <col min="110" max="110" width="15.42578125" style="3" customWidth="1"/>
    <col min="111" max="112" width="15.42578125" style="1" customWidth="1"/>
    <col min="113" max="113" width="6" style="1" customWidth="1"/>
    <col min="114" max="114" width="4.5703125" style="1" customWidth="1"/>
    <col min="115" max="116" width="15.42578125" style="2" customWidth="1"/>
    <col min="117" max="117" width="15.42578125" style="3" customWidth="1"/>
    <col min="118" max="119" width="15.42578125" style="1" customWidth="1"/>
    <col min="120" max="120" width="6" style="1" customWidth="1"/>
    <col min="121" max="121" width="4.5703125" style="1" customWidth="1"/>
    <col min="122" max="123" width="15.42578125" style="2" customWidth="1"/>
    <col min="124" max="124" width="15.42578125" style="3" customWidth="1"/>
    <col min="125" max="126" width="15.42578125" style="1" customWidth="1"/>
    <col min="127" max="127" width="6" style="1" customWidth="1"/>
    <col min="128" max="128" width="4.5703125" style="1" customWidth="1"/>
    <col min="129" max="130" width="15.42578125" style="2" customWidth="1"/>
    <col min="131" max="131" width="15.42578125" style="3" customWidth="1"/>
    <col min="132" max="133" width="15.42578125" style="1" customWidth="1"/>
    <col min="134" max="134" width="6" style="1" customWidth="1"/>
    <col min="135" max="135" width="4.5703125" style="1" customWidth="1"/>
    <col min="136" max="137" width="15.42578125" style="2" customWidth="1"/>
    <col min="138" max="138" width="15.42578125" style="3" customWidth="1"/>
    <col min="139" max="140" width="15.42578125" style="1" customWidth="1"/>
    <col min="141" max="141" width="6" style="1" customWidth="1"/>
    <col min="142" max="142" width="4.5703125" style="1" customWidth="1"/>
    <col min="143" max="144" width="15.42578125" style="2" customWidth="1"/>
    <col min="145" max="145" width="15.42578125" style="3" customWidth="1"/>
    <col min="146" max="147" width="15.42578125" style="1" customWidth="1"/>
    <col min="148" max="148" width="6" style="1" customWidth="1"/>
    <col min="149" max="149" width="4.5703125" style="1" customWidth="1"/>
    <col min="150" max="151" width="15.42578125" style="2" customWidth="1"/>
    <col min="152" max="152" width="15.42578125" style="3" customWidth="1"/>
    <col min="153" max="154" width="15.42578125" style="1" customWidth="1"/>
    <col min="155" max="155" width="6" style="1" customWidth="1"/>
    <col min="156" max="156" width="4.5703125" style="1" customWidth="1"/>
    <col min="157" max="158" width="15.42578125" style="2" customWidth="1"/>
    <col min="159" max="159" width="15.42578125" style="3" customWidth="1"/>
    <col min="160" max="161" width="15.42578125" style="1" customWidth="1"/>
    <col min="162" max="162" width="6" style="1" customWidth="1"/>
    <col min="163" max="163" width="4.5703125" style="1" customWidth="1"/>
    <col min="164" max="165" width="15.42578125" style="2" customWidth="1"/>
    <col min="166" max="166" width="15.42578125" style="3" customWidth="1"/>
    <col min="167" max="168" width="15.42578125" style="1" customWidth="1"/>
    <col min="169" max="169" width="6" style="1" customWidth="1"/>
    <col min="170" max="170" width="4.5703125" style="1" customWidth="1"/>
    <col min="171" max="172" width="15.42578125" style="2" customWidth="1"/>
    <col min="173" max="173" width="15.42578125" style="3" customWidth="1"/>
    <col min="174" max="175" width="15.42578125" style="1" customWidth="1"/>
    <col min="176" max="176" width="6" style="1" customWidth="1"/>
    <col min="177" max="177" width="4.5703125" style="1" customWidth="1"/>
    <col min="178" max="179" width="15.42578125" style="2" customWidth="1"/>
    <col min="180" max="180" width="15.42578125" style="3" customWidth="1"/>
    <col min="181" max="182" width="15.42578125" style="1" customWidth="1"/>
    <col min="183" max="183" width="6" style="1" customWidth="1"/>
    <col min="184" max="184" width="4.5703125" style="1" customWidth="1"/>
    <col min="185" max="186" width="15.42578125" style="2" customWidth="1"/>
    <col min="187" max="187" width="15.42578125" style="3" customWidth="1"/>
    <col min="188" max="189" width="15.42578125" style="1" customWidth="1"/>
    <col min="190" max="190" width="6" style="1" customWidth="1"/>
    <col min="191" max="191" width="4.5703125" style="1" customWidth="1"/>
    <col min="192" max="193" width="15.42578125" style="2" customWidth="1"/>
    <col min="194" max="194" width="15.42578125" style="3" customWidth="1"/>
    <col min="195" max="196" width="15.42578125" style="1" customWidth="1"/>
    <col min="197" max="197" width="6" style="1" customWidth="1"/>
    <col min="198" max="198" width="4.5703125" style="1" customWidth="1"/>
    <col min="199" max="200" width="15.42578125" style="2" customWidth="1"/>
    <col min="201" max="201" width="15.42578125" style="3" customWidth="1"/>
    <col min="202" max="203" width="15.42578125" style="1" customWidth="1"/>
    <col min="204" max="204" width="6" style="1" customWidth="1"/>
    <col min="205" max="205" width="4.5703125" style="1" customWidth="1"/>
    <col min="206" max="207" width="15.42578125" style="2" customWidth="1"/>
    <col min="208" max="208" width="15.42578125" style="3" customWidth="1"/>
    <col min="209" max="210" width="15.42578125" style="1" customWidth="1"/>
    <col min="211" max="211" width="6" style="1" customWidth="1"/>
    <col min="212" max="212" width="4.5703125" style="1" customWidth="1"/>
    <col min="213" max="214" width="15.42578125" style="2" customWidth="1"/>
    <col min="215" max="215" width="15.42578125" style="3" customWidth="1"/>
    <col min="216" max="217" width="15.42578125" style="1" customWidth="1"/>
    <col min="218" max="16384" width="9" style="1"/>
  </cols>
  <sheetData>
    <row r="1" spans="1:217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</row>
    <row r="2" spans="1:217" ht="15" customHeight="1">
      <c r="A2" s="5"/>
      <c r="B2" s="6"/>
      <c r="C2" s="6"/>
      <c r="D2" s="6"/>
      <c r="E2" s="7"/>
      <c r="F2" s="6"/>
      <c r="G2" s="6"/>
      <c r="H2" s="5"/>
      <c r="I2" s="6"/>
      <c r="J2" s="6"/>
      <c r="K2" s="6"/>
      <c r="L2" s="7"/>
      <c r="M2" s="6"/>
      <c r="N2" s="6"/>
      <c r="O2" s="5"/>
      <c r="P2" s="6"/>
      <c r="Q2" s="6"/>
      <c r="R2" s="6"/>
      <c r="S2" s="7"/>
      <c r="T2" s="6"/>
      <c r="U2" s="6"/>
      <c r="V2" s="5"/>
      <c r="W2" s="6"/>
      <c r="X2" s="6"/>
      <c r="Y2" s="6"/>
      <c r="Z2" s="7"/>
      <c r="AA2" s="6"/>
      <c r="AB2" s="6"/>
      <c r="AC2" s="5"/>
      <c r="AD2" s="6"/>
      <c r="AE2" s="6"/>
      <c r="AF2" s="6"/>
      <c r="AG2" s="7"/>
      <c r="AH2" s="6"/>
      <c r="AI2" s="6"/>
      <c r="AJ2" s="5"/>
      <c r="AK2" s="6"/>
      <c r="AL2" s="6"/>
      <c r="AM2" s="6"/>
      <c r="AN2" s="7"/>
      <c r="AO2" s="6"/>
      <c r="AP2" s="6"/>
      <c r="AQ2" s="5"/>
      <c r="AR2" s="6"/>
      <c r="AS2" s="6"/>
      <c r="AT2" s="6"/>
      <c r="AU2" s="7"/>
      <c r="AV2" s="6"/>
      <c r="AW2" s="6"/>
      <c r="AX2" s="5"/>
      <c r="AY2" s="6"/>
      <c r="AZ2" s="6"/>
      <c r="BA2" s="6"/>
      <c r="BB2" s="7"/>
      <c r="BC2" s="6"/>
      <c r="BD2" s="6"/>
      <c r="BE2" s="5"/>
      <c r="BF2" s="6"/>
      <c r="BG2" s="6"/>
      <c r="BH2" s="6"/>
      <c r="BI2" s="7"/>
      <c r="BJ2" s="6"/>
      <c r="BK2" s="6"/>
      <c r="BL2" s="5"/>
      <c r="BM2" s="6"/>
      <c r="BN2" s="6"/>
      <c r="BO2" s="6"/>
      <c r="BP2" s="7"/>
      <c r="BQ2" s="6"/>
      <c r="BR2" s="6"/>
      <c r="BS2" s="5"/>
      <c r="BT2" s="6"/>
      <c r="BU2" s="6"/>
      <c r="BV2" s="6"/>
      <c r="BW2" s="7"/>
      <c r="BX2" s="6"/>
      <c r="BY2" s="6"/>
      <c r="BZ2" s="5"/>
      <c r="CA2" s="6"/>
      <c r="CB2" s="6"/>
      <c r="CC2" s="6"/>
      <c r="CD2" s="7"/>
      <c r="CE2" s="6"/>
      <c r="CF2" s="6"/>
      <c r="CG2" s="5"/>
      <c r="CH2" s="6"/>
      <c r="CI2" s="6"/>
      <c r="CJ2" s="6"/>
      <c r="CK2" s="7"/>
      <c r="CL2" s="6"/>
      <c r="CM2" s="6"/>
      <c r="CN2" s="5"/>
      <c r="CO2" s="6"/>
      <c r="CP2" s="6"/>
      <c r="CQ2" s="6"/>
      <c r="CR2" s="7"/>
      <c r="CS2" s="6"/>
      <c r="CT2" s="6"/>
      <c r="CU2" s="5"/>
      <c r="CV2" s="6"/>
      <c r="CW2" s="6"/>
      <c r="CX2" s="6"/>
      <c r="CY2" s="7"/>
      <c r="CZ2" s="6"/>
      <c r="DA2" s="6"/>
      <c r="DB2" s="5"/>
      <c r="DC2" s="6"/>
      <c r="DD2" s="6"/>
      <c r="DE2" s="6"/>
      <c r="DF2" s="7"/>
      <c r="DG2" s="6"/>
      <c r="DH2" s="6"/>
      <c r="DI2" s="5"/>
      <c r="DJ2" s="6"/>
      <c r="DK2" s="6"/>
      <c r="DL2" s="6"/>
      <c r="DM2" s="7"/>
      <c r="DN2" s="6"/>
      <c r="DO2" s="6"/>
      <c r="DP2" s="5"/>
      <c r="DQ2" s="6"/>
      <c r="DR2" s="6"/>
      <c r="DS2" s="6"/>
      <c r="DT2" s="7"/>
      <c r="DU2" s="6"/>
      <c r="DV2" s="6"/>
      <c r="DW2" s="5"/>
      <c r="DX2" s="6"/>
      <c r="DY2" s="6"/>
      <c r="DZ2" s="6"/>
      <c r="EA2" s="7"/>
      <c r="EB2" s="6"/>
      <c r="EC2" s="6"/>
      <c r="ED2" s="5"/>
      <c r="EE2" s="6"/>
      <c r="EF2" s="6"/>
      <c r="EG2" s="6"/>
      <c r="EH2" s="7"/>
      <c r="EI2" s="6"/>
      <c r="EJ2" s="6"/>
      <c r="EK2" s="5"/>
      <c r="EL2" s="6"/>
      <c r="EM2" s="6"/>
      <c r="EN2" s="6"/>
      <c r="EO2" s="7"/>
      <c r="EP2" s="6"/>
      <c r="EQ2" s="6"/>
      <c r="ER2" s="5"/>
      <c r="ES2" s="6"/>
      <c r="ET2" s="6"/>
      <c r="EU2" s="6"/>
      <c r="EV2" s="7"/>
      <c r="EW2" s="6"/>
      <c r="EX2" s="6"/>
      <c r="EY2" s="5"/>
      <c r="EZ2" s="6"/>
      <c r="FA2" s="6"/>
      <c r="FB2" s="6"/>
      <c r="FC2" s="7"/>
      <c r="FD2" s="6"/>
      <c r="FE2" s="6"/>
      <c r="FF2" s="5"/>
      <c r="FG2" s="6"/>
      <c r="FH2" s="6"/>
      <c r="FI2" s="6"/>
      <c r="FJ2" s="7"/>
      <c r="FK2" s="6"/>
      <c r="FL2" s="6"/>
      <c r="FM2" s="5"/>
      <c r="FN2" s="6"/>
      <c r="FO2" s="6"/>
      <c r="FP2" s="6"/>
      <c r="FQ2" s="7"/>
      <c r="FR2" s="6"/>
      <c r="FS2" s="6"/>
      <c r="FT2" s="5"/>
      <c r="FU2" s="6"/>
      <c r="FV2" s="6"/>
      <c r="FW2" s="6"/>
      <c r="FX2" s="7"/>
      <c r="FY2" s="6"/>
      <c r="FZ2" s="6"/>
      <c r="GA2" s="5"/>
      <c r="GB2" s="6"/>
      <c r="GC2" s="6"/>
      <c r="GD2" s="6"/>
      <c r="GE2" s="7"/>
      <c r="GF2" s="6"/>
      <c r="GG2" s="6"/>
      <c r="GH2" s="5"/>
      <c r="GI2" s="6"/>
      <c r="GJ2" s="6"/>
      <c r="GK2" s="6"/>
      <c r="GL2" s="7"/>
      <c r="GM2" s="6"/>
      <c r="GN2" s="6"/>
      <c r="GO2" s="5"/>
      <c r="GP2" s="6"/>
      <c r="GQ2" s="6"/>
      <c r="GR2" s="6"/>
      <c r="GS2" s="7"/>
      <c r="GT2" s="6"/>
      <c r="GU2" s="6"/>
      <c r="GV2" s="5"/>
      <c r="GW2" s="6"/>
      <c r="GX2" s="6"/>
      <c r="GY2" s="6"/>
      <c r="GZ2" s="7"/>
      <c r="HA2" s="6"/>
      <c r="HB2" s="6"/>
      <c r="HC2" s="5"/>
      <c r="HD2" s="6"/>
      <c r="HE2" s="6"/>
      <c r="HF2" s="6"/>
      <c r="HG2" s="7"/>
      <c r="HH2" s="6"/>
      <c r="HI2" s="6"/>
    </row>
    <row r="3" spans="1:217">
      <c r="B3" s="8"/>
      <c r="F3" s="3"/>
      <c r="G3" s="9"/>
      <c r="I3" s="8"/>
      <c r="M3" s="3"/>
      <c r="N3" s="9"/>
      <c r="P3" s="8"/>
      <c r="T3" s="3"/>
      <c r="U3" s="9"/>
      <c r="W3" s="8"/>
      <c r="AA3" s="3"/>
      <c r="AB3" s="9"/>
      <c r="AD3" s="8"/>
      <c r="AH3" s="3"/>
      <c r="AI3" s="9"/>
      <c r="AK3" s="8"/>
      <c r="AO3" s="3"/>
      <c r="AP3" s="9"/>
      <c r="AR3" s="8"/>
      <c r="AV3" s="3"/>
      <c r="AW3" s="9"/>
      <c r="AY3" s="8"/>
      <c r="BC3" s="3"/>
      <c r="BD3" s="9"/>
      <c r="BF3" s="8"/>
      <c r="BJ3" s="3"/>
      <c r="BK3" s="9"/>
      <c r="BM3" s="8"/>
      <c r="BQ3" s="3"/>
      <c r="BR3" s="9"/>
      <c r="BT3" s="8"/>
      <c r="BX3" s="3"/>
      <c r="BY3" s="9"/>
      <c r="CA3" s="8"/>
      <c r="CE3" s="3"/>
      <c r="CF3" s="9"/>
      <c r="CH3" s="8"/>
      <c r="CL3" s="3"/>
      <c r="CM3" s="9"/>
      <c r="CO3" s="8"/>
      <c r="CS3" s="3"/>
      <c r="CT3" s="9"/>
      <c r="CV3" s="8"/>
      <c r="CZ3" s="3"/>
      <c r="DA3" s="9"/>
      <c r="DC3" s="8"/>
      <c r="DG3" s="3"/>
      <c r="DH3" s="9"/>
      <c r="DJ3" s="8"/>
      <c r="DN3" s="3"/>
      <c r="DO3" s="9"/>
      <c r="DQ3" s="8"/>
      <c r="DU3" s="3"/>
      <c r="DV3" s="9"/>
      <c r="DX3" s="8"/>
      <c r="EB3" s="3"/>
      <c r="EC3" s="9"/>
      <c r="EE3" s="8"/>
      <c r="EI3" s="3"/>
      <c r="EJ3" s="9"/>
      <c r="EL3" s="8"/>
      <c r="EP3" s="3"/>
      <c r="EQ3" s="9"/>
      <c r="ES3" s="8"/>
      <c r="EW3" s="3"/>
      <c r="EX3" s="9"/>
      <c r="EZ3" s="8"/>
      <c r="FD3" s="3"/>
      <c r="FE3" s="9"/>
      <c r="FG3" s="8"/>
      <c r="FK3" s="3"/>
      <c r="FL3" s="9"/>
      <c r="FN3" s="8"/>
      <c r="FR3" s="3"/>
      <c r="FS3" s="9"/>
      <c r="FU3" s="8"/>
      <c r="FY3" s="3"/>
      <c r="FZ3" s="9"/>
      <c r="GB3" s="8"/>
      <c r="GF3" s="3"/>
      <c r="GG3" s="9"/>
      <c r="GI3" s="8"/>
      <c r="GM3" s="3"/>
      <c r="GN3" s="9"/>
      <c r="GP3" s="8"/>
      <c r="GT3" s="3"/>
      <c r="GU3" s="9"/>
      <c r="GW3" s="8"/>
      <c r="HA3" s="3"/>
      <c r="HB3" s="9"/>
      <c r="HD3" s="8"/>
      <c r="HH3" s="3"/>
      <c r="HI3" s="9"/>
    </row>
    <row r="4" spans="1:217">
      <c r="C4" s="10"/>
      <c r="D4" s="10"/>
      <c r="F4" s="3"/>
      <c r="J4" s="10"/>
      <c r="K4" s="10"/>
      <c r="Q4" s="10"/>
      <c r="R4" s="10"/>
      <c r="X4" s="10"/>
      <c r="Y4" s="10"/>
      <c r="AE4" s="10"/>
      <c r="AF4" s="10"/>
      <c r="AL4" s="10"/>
      <c r="AM4" s="10"/>
      <c r="AS4" s="10"/>
      <c r="AT4" s="10"/>
      <c r="AZ4" s="10"/>
      <c r="BA4" s="10"/>
      <c r="BG4" s="10"/>
      <c r="BH4" s="10"/>
      <c r="BN4" s="10"/>
      <c r="BO4" s="10"/>
      <c r="BU4" s="10"/>
      <c r="BV4" s="10"/>
      <c r="CB4" s="10"/>
      <c r="CC4" s="10"/>
      <c r="CI4" s="10"/>
      <c r="CJ4" s="10"/>
      <c r="CP4" s="10"/>
      <c r="CQ4" s="10"/>
      <c r="CW4" s="10"/>
      <c r="CX4" s="10"/>
      <c r="DD4" s="10"/>
      <c r="DE4" s="10"/>
      <c r="DK4" s="10"/>
      <c r="DL4" s="10"/>
      <c r="DR4" s="10"/>
      <c r="DS4" s="10"/>
      <c r="DY4" s="10"/>
      <c r="DZ4" s="10"/>
      <c r="EF4" s="10"/>
      <c r="EG4" s="10"/>
      <c r="EM4" s="10"/>
      <c r="EN4" s="10"/>
      <c r="ET4" s="10"/>
      <c r="EU4" s="10"/>
      <c r="FA4" s="10"/>
      <c r="FB4" s="10"/>
      <c r="FH4" s="10"/>
      <c r="FI4" s="10"/>
      <c r="FO4" s="10"/>
      <c r="FP4" s="10"/>
      <c r="FV4" s="10"/>
      <c r="FW4" s="10"/>
      <c r="GC4" s="10"/>
      <c r="GD4" s="10"/>
      <c r="GJ4" s="10"/>
      <c r="GK4" s="10"/>
      <c r="GQ4" s="10"/>
      <c r="GR4" s="10"/>
      <c r="GX4" s="10"/>
      <c r="GY4" s="10"/>
      <c r="HE4" s="10"/>
      <c r="HF4" s="10"/>
    </row>
    <row r="5" spans="1:217">
      <c r="B5" s="8"/>
      <c r="F5" s="3"/>
      <c r="I5" s="8"/>
      <c r="P5" s="8"/>
      <c r="W5" s="8"/>
      <c r="AD5" s="8"/>
      <c r="AK5" s="8"/>
      <c r="AR5" s="8"/>
      <c r="AY5" s="8"/>
      <c r="BF5" s="8"/>
      <c r="BM5" s="8"/>
      <c r="BT5" s="8"/>
      <c r="CA5" s="8"/>
      <c r="CH5" s="8"/>
      <c r="CO5" s="8"/>
      <c r="CV5" s="8"/>
      <c r="DC5" s="8"/>
      <c r="DJ5" s="8"/>
      <c r="DQ5" s="8"/>
      <c r="DX5" s="8"/>
      <c r="EE5" s="8"/>
      <c r="EL5" s="8"/>
      <c r="ES5" s="8"/>
      <c r="EZ5" s="8"/>
      <c r="FG5" s="8"/>
      <c r="FN5" s="8"/>
      <c r="FU5" s="8"/>
      <c r="GB5" s="8"/>
      <c r="GI5" s="8"/>
      <c r="GP5" s="8"/>
      <c r="GW5" s="8"/>
      <c r="HD5" s="8"/>
    </row>
    <row r="6" spans="1:217">
      <c r="F6" s="3"/>
    </row>
    <row r="7" spans="1:217">
      <c r="B7" s="8"/>
      <c r="F7" s="3"/>
      <c r="I7" s="8"/>
      <c r="P7" s="8"/>
      <c r="W7" s="8"/>
      <c r="AD7" s="8"/>
      <c r="AK7" s="8"/>
      <c r="AR7" s="8"/>
      <c r="AY7" s="8"/>
      <c r="BF7" s="8"/>
      <c r="BM7" s="8"/>
      <c r="BT7" s="8"/>
      <c r="CA7" s="8"/>
      <c r="CH7" s="8"/>
      <c r="CO7" s="8"/>
      <c r="CV7" s="8"/>
      <c r="DC7" s="8"/>
      <c r="DJ7" s="8"/>
      <c r="DQ7" s="8"/>
      <c r="DX7" s="8"/>
      <c r="EE7" s="8"/>
      <c r="EL7" s="8"/>
      <c r="ES7" s="8"/>
      <c r="EZ7" s="8"/>
      <c r="FG7" s="8"/>
      <c r="FN7" s="8"/>
      <c r="FU7" s="8"/>
      <c r="GB7" s="8"/>
      <c r="GI7" s="8"/>
      <c r="GP7" s="8"/>
      <c r="GW7" s="8"/>
      <c r="HD7" s="8"/>
    </row>
    <row r="8" spans="1:217">
      <c r="F8" s="3"/>
    </row>
    <row r="9" spans="1:217">
      <c r="B9" s="8"/>
      <c r="F9" s="3"/>
      <c r="I9" s="8"/>
      <c r="P9" s="8"/>
      <c r="W9" s="8"/>
      <c r="AD9" s="8"/>
      <c r="AK9" s="8"/>
      <c r="AR9" s="8"/>
      <c r="AY9" s="8"/>
      <c r="BF9" s="8"/>
      <c r="BM9" s="8"/>
      <c r="BT9" s="8"/>
      <c r="CA9" s="8"/>
      <c r="CH9" s="8"/>
      <c r="CO9" s="8"/>
      <c r="CV9" s="8"/>
      <c r="DC9" s="8"/>
      <c r="DJ9" s="8"/>
      <c r="DQ9" s="8"/>
      <c r="DX9" s="8"/>
      <c r="EE9" s="8"/>
      <c r="EL9" s="8"/>
      <c r="ES9" s="8"/>
      <c r="EZ9" s="8"/>
      <c r="FG9" s="8"/>
      <c r="FN9" s="8"/>
      <c r="FU9" s="8"/>
      <c r="GB9" s="8"/>
      <c r="GI9" s="8"/>
      <c r="GP9" s="8"/>
      <c r="GW9" s="8"/>
      <c r="HD9" s="8"/>
    </row>
    <row r="10" spans="1:217">
      <c r="F10" s="3"/>
    </row>
    <row r="11" spans="1:217">
      <c r="B11" s="8"/>
      <c r="F11" s="3"/>
      <c r="I11" s="8"/>
      <c r="P11" s="8"/>
      <c r="W11" s="8"/>
      <c r="AD11" s="8"/>
      <c r="AK11" s="8"/>
      <c r="AR11" s="8"/>
      <c r="AY11" s="8"/>
      <c r="BF11" s="8"/>
      <c r="BM11" s="8"/>
      <c r="BT11" s="8"/>
      <c r="CA11" s="8"/>
      <c r="CH11" s="8"/>
      <c r="CO11" s="8"/>
      <c r="CV11" s="8"/>
      <c r="DC11" s="8"/>
      <c r="DJ11" s="8"/>
      <c r="DQ11" s="8"/>
      <c r="DX11" s="8"/>
      <c r="EE11" s="8"/>
      <c r="EL11" s="8"/>
      <c r="ES11" s="8"/>
      <c r="EZ11" s="8"/>
      <c r="FG11" s="8"/>
      <c r="FN11" s="8"/>
      <c r="FU11" s="8"/>
      <c r="GB11" s="8"/>
      <c r="GI11" s="8"/>
      <c r="GP11" s="8"/>
      <c r="GW11" s="8"/>
      <c r="HD11" s="8"/>
    </row>
    <row r="12" spans="1:217">
      <c r="F12" s="3"/>
    </row>
    <row r="13" spans="1:217">
      <c r="B13" s="8"/>
      <c r="F13" s="3"/>
      <c r="I13" s="8"/>
      <c r="P13" s="8"/>
      <c r="W13" s="8"/>
      <c r="AD13" s="8"/>
      <c r="AK13" s="8"/>
      <c r="AR13" s="8"/>
      <c r="AY13" s="8"/>
      <c r="BF13" s="8"/>
      <c r="BM13" s="8"/>
      <c r="BT13" s="8"/>
      <c r="CA13" s="8"/>
      <c r="CH13" s="8"/>
      <c r="CO13" s="8"/>
      <c r="CV13" s="8"/>
      <c r="DC13" s="8"/>
      <c r="DJ13" s="8"/>
      <c r="DQ13" s="8"/>
      <c r="DX13" s="8"/>
      <c r="EE13" s="8"/>
      <c r="EL13" s="8"/>
      <c r="ES13" s="8"/>
      <c r="EZ13" s="8"/>
      <c r="FG13" s="8"/>
      <c r="FN13" s="8"/>
      <c r="FU13" s="8"/>
      <c r="GB13" s="8"/>
      <c r="GI13" s="8"/>
      <c r="GP13" s="8"/>
      <c r="GW13" s="8"/>
      <c r="HD13" s="8"/>
    </row>
    <row r="14" spans="1:217">
      <c r="F14" s="3"/>
    </row>
    <row r="15" spans="1:217">
      <c r="B15" s="8"/>
      <c r="F15" s="3"/>
      <c r="I15" s="8"/>
      <c r="P15" s="8"/>
      <c r="W15" s="8"/>
      <c r="AD15" s="8"/>
      <c r="AK15" s="8"/>
      <c r="AR15" s="8"/>
      <c r="AY15" s="8"/>
      <c r="BF15" s="8"/>
      <c r="BM15" s="8"/>
      <c r="BT15" s="8"/>
      <c r="CA15" s="8"/>
      <c r="CH15" s="8"/>
      <c r="CO15" s="8"/>
      <c r="CV15" s="8"/>
      <c r="DC15" s="8"/>
      <c r="DJ15" s="8"/>
      <c r="DQ15" s="8"/>
      <c r="DX15" s="8"/>
      <c r="EE15" s="8"/>
      <c r="EL15" s="8"/>
      <c r="ES15" s="8"/>
      <c r="EZ15" s="8"/>
      <c r="FG15" s="8"/>
      <c r="FN15" s="8"/>
      <c r="FU15" s="8"/>
      <c r="GB15" s="8"/>
      <c r="GI15" s="8"/>
      <c r="GP15" s="8"/>
      <c r="GW15" s="8"/>
      <c r="HD15" s="8"/>
    </row>
    <row r="16" spans="1:217">
      <c r="F16" s="3"/>
    </row>
    <row r="17" spans="2:217">
      <c r="B17" s="8"/>
      <c r="F17" s="3"/>
      <c r="I17" s="8"/>
      <c r="P17" s="8"/>
      <c r="W17" s="8"/>
      <c r="AD17" s="8"/>
      <c r="AK17" s="8"/>
      <c r="AR17" s="8"/>
      <c r="AY17" s="8"/>
      <c r="BF17" s="8"/>
      <c r="BM17" s="8"/>
      <c r="BT17" s="8"/>
      <c r="CA17" s="8"/>
      <c r="CH17" s="8"/>
      <c r="CO17" s="8"/>
      <c r="CV17" s="8"/>
      <c r="DC17" s="8"/>
      <c r="DJ17" s="8"/>
      <c r="DQ17" s="8"/>
      <c r="DX17" s="8"/>
      <c r="EE17" s="8"/>
      <c r="EL17" s="8"/>
      <c r="ES17" s="8"/>
      <c r="EZ17" s="8"/>
      <c r="FG17" s="8"/>
      <c r="FN17" s="8"/>
      <c r="FU17" s="8"/>
      <c r="GB17" s="8"/>
      <c r="GI17" s="8"/>
      <c r="GP17" s="8"/>
      <c r="GW17" s="8"/>
      <c r="HD17" s="8"/>
    </row>
    <row r="18" spans="2:217">
      <c r="F18" s="3"/>
    </row>
    <row r="19" spans="2:217">
      <c r="B19" s="8"/>
      <c r="F19" s="3"/>
      <c r="I19" s="8"/>
      <c r="P19" s="8"/>
      <c r="W19" s="8"/>
      <c r="AD19" s="8"/>
      <c r="AK19" s="8"/>
      <c r="AR19" s="8"/>
      <c r="AY19" s="8"/>
      <c r="BF19" s="8"/>
      <c r="BM19" s="8"/>
      <c r="BT19" s="8"/>
      <c r="CA19" s="8"/>
      <c r="CH19" s="8"/>
      <c r="CO19" s="8"/>
      <c r="CV19" s="8"/>
      <c r="DC19" s="8"/>
      <c r="DJ19" s="8"/>
      <c r="DQ19" s="8"/>
      <c r="DX19" s="8"/>
      <c r="EE19" s="8"/>
      <c r="EL19" s="8"/>
      <c r="ES19" s="8"/>
      <c r="EZ19" s="8"/>
      <c r="FG19" s="8"/>
      <c r="FN19" s="8"/>
      <c r="FU19" s="8"/>
      <c r="GB19" s="8"/>
      <c r="GI19" s="8"/>
      <c r="GP19" s="8"/>
      <c r="GW19" s="8"/>
      <c r="HD19" s="8"/>
    </row>
    <row r="20" spans="2:217">
      <c r="F20" s="3"/>
    </row>
    <row r="21" spans="2:217">
      <c r="F21" s="3"/>
    </row>
    <row r="22" spans="2:217">
      <c r="F22" s="3"/>
    </row>
    <row r="23" spans="2:217">
      <c r="C23" s="11"/>
      <c r="D23" s="11"/>
      <c r="E23" s="11"/>
      <c r="F23" s="11"/>
      <c r="G23" s="12"/>
      <c r="J23" s="11"/>
      <c r="K23" s="11"/>
      <c r="L23" s="11"/>
      <c r="M23" s="11"/>
      <c r="N23" s="12"/>
      <c r="Q23" s="11"/>
      <c r="R23" s="11"/>
      <c r="S23" s="11"/>
      <c r="T23" s="11"/>
      <c r="U23" s="12"/>
      <c r="X23" s="11"/>
      <c r="Y23" s="11"/>
      <c r="Z23" s="11"/>
      <c r="AA23" s="11"/>
      <c r="AB23" s="12"/>
      <c r="AE23" s="11"/>
      <c r="AF23" s="11"/>
      <c r="AG23" s="11"/>
      <c r="AH23" s="11"/>
      <c r="AI23" s="12"/>
      <c r="AL23" s="11"/>
      <c r="AM23" s="11"/>
      <c r="AN23" s="11"/>
      <c r="AO23" s="11"/>
      <c r="AP23" s="12"/>
      <c r="AS23" s="11"/>
      <c r="AT23" s="11"/>
      <c r="AU23" s="11"/>
      <c r="AV23" s="11"/>
      <c r="AW23" s="12"/>
      <c r="AZ23" s="11"/>
      <c r="BA23" s="11"/>
      <c r="BB23" s="11"/>
      <c r="BC23" s="11"/>
      <c r="BD23" s="12"/>
      <c r="BG23" s="11"/>
      <c r="BH23" s="11"/>
      <c r="BI23" s="11"/>
      <c r="BJ23" s="11"/>
      <c r="BK23" s="12"/>
      <c r="BN23" s="11"/>
      <c r="BO23" s="11"/>
      <c r="BP23" s="11"/>
      <c r="BQ23" s="11"/>
      <c r="BR23" s="12"/>
      <c r="BU23" s="11"/>
      <c r="BV23" s="11"/>
      <c r="BW23" s="11"/>
      <c r="BX23" s="11"/>
      <c r="BY23" s="12"/>
      <c r="CB23" s="11"/>
      <c r="CC23" s="11"/>
      <c r="CD23" s="11"/>
      <c r="CE23" s="11"/>
      <c r="CF23" s="12"/>
      <c r="CI23" s="11"/>
      <c r="CJ23" s="11"/>
      <c r="CK23" s="11"/>
      <c r="CL23" s="11"/>
      <c r="CM23" s="12"/>
      <c r="CP23" s="11"/>
      <c r="CQ23" s="11"/>
      <c r="CR23" s="11"/>
      <c r="CS23" s="11"/>
      <c r="CT23" s="12"/>
      <c r="CW23" s="11"/>
      <c r="CX23" s="11"/>
      <c r="CY23" s="11"/>
      <c r="CZ23" s="11"/>
      <c r="DA23" s="12"/>
      <c r="DD23" s="11"/>
      <c r="DE23" s="11"/>
      <c r="DF23" s="11"/>
      <c r="DG23" s="11"/>
      <c r="DH23" s="12"/>
      <c r="DK23" s="11"/>
      <c r="DL23" s="11"/>
      <c r="DM23" s="11"/>
      <c r="DN23" s="11"/>
      <c r="DO23" s="12"/>
      <c r="DR23" s="11"/>
      <c r="DS23" s="11"/>
      <c r="DT23" s="11"/>
      <c r="DU23" s="11"/>
      <c r="DV23" s="12"/>
      <c r="DY23" s="11"/>
      <c r="DZ23" s="11"/>
      <c r="EA23" s="11"/>
      <c r="EB23" s="11"/>
      <c r="EC23" s="12"/>
      <c r="EF23" s="11"/>
      <c r="EG23" s="11"/>
      <c r="EH23" s="11"/>
      <c r="EI23" s="11"/>
      <c r="EJ23" s="12"/>
      <c r="EM23" s="11"/>
      <c r="EN23" s="11"/>
      <c r="EO23" s="11"/>
      <c r="EP23" s="11"/>
      <c r="EQ23" s="12"/>
      <c r="ET23" s="11"/>
      <c r="EU23" s="11"/>
      <c r="EV23" s="11"/>
      <c r="EW23" s="11"/>
      <c r="EX23" s="12"/>
      <c r="FA23" s="11"/>
      <c r="FB23" s="11"/>
      <c r="FC23" s="11"/>
      <c r="FD23" s="11"/>
      <c r="FE23" s="12"/>
      <c r="FH23" s="11"/>
      <c r="FI23" s="11"/>
      <c r="FJ23" s="11"/>
      <c r="FK23" s="11"/>
      <c r="FL23" s="12"/>
      <c r="FO23" s="11"/>
      <c r="FP23" s="11"/>
      <c r="FQ23" s="11"/>
      <c r="FR23" s="11"/>
      <c r="FS23" s="12"/>
      <c r="FV23" s="11"/>
      <c r="FW23" s="11"/>
      <c r="FX23" s="11"/>
      <c r="FY23" s="11"/>
      <c r="FZ23" s="12"/>
      <c r="GC23" s="11"/>
      <c r="GD23" s="11"/>
      <c r="GE23" s="11"/>
      <c r="GF23" s="11"/>
      <c r="GG23" s="12"/>
      <c r="GJ23" s="11"/>
      <c r="GK23" s="11"/>
      <c r="GL23" s="11"/>
      <c r="GM23" s="11"/>
      <c r="GN23" s="12"/>
      <c r="GQ23" s="11"/>
      <c r="GR23" s="11"/>
      <c r="GS23" s="11"/>
      <c r="GT23" s="11"/>
      <c r="GU23" s="12"/>
      <c r="GX23" s="11"/>
      <c r="GY23" s="11"/>
      <c r="GZ23" s="11"/>
      <c r="HA23" s="11"/>
      <c r="HB23" s="12"/>
      <c r="HE23" s="11"/>
      <c r="HF23" s="11"/>
      <c r="HG23" s="11"/>
      <c r="HH23" s="11"/>
      <c r="HI23" s="12"/>
    </row>
    <row r="24" spans="2:217">
      <c r="B24" s="8"/>
      <c r="F24" s="3"/>
      <c r="G24" s="9"/>
    </row>
    <row r="25" spans="2:217">
      <c r="C25" s="10"/>
      <c r="D25" s="10"/>
      <c r="F25" s="3"/>
    </row>
    <row r="26" spans="2:217">
      <c r="B26" s="8"/>
      <c r="F26" s="3"/>
    </row>
    <row r="27" spans="2:217">
      <c r="F27" s="3"/>
    </row>
    <row r="28" spans="2:217">
      <c r="B28" s="8"/>
      <c r="F28" s="3"/>
    </row>
    <row r="29" spans="2:217">
      <c r="F29" s="3"/>
    </row>
    <row r="30" spans="2:217">
      <c r="B30" s="8"/>
      <c r="F30" s="3"/>
    </row>
    <row r="31" spans="2:217">
      <c r="F31" s="3"/>
    </row>
    <row r="32" spans="2:217">
      <c r="B32" s="8"/>
      <c r="F32" s="3"/>
    </row>
    <row r="33" spans="2:7">
      <c r="F33" s="3"/>
    </row>
    <row r="34" spans="2:7">
      <c r="B34" s="8"/>
      <c r="F34" s="3"/>
    </row>
    <row r="35" spans="2:7">
      <c r="F35" s="3"/>
    </row>
    <row r="36" spans="2:7">
      <c r="B36" s="8"/>
      <c r="F36" s="3"/>
    </row>
    <row r="37" spans="2:7">
      <c r="F37" s="3"/>
    </row>
    <row r="38" spans="2:7">
      <c r="B38" s="8"/>
      <c r="F38" s="3"/>
    </row>
    <row r="39" spans="2:7">
      <c r="F39" s="3"/>
    </row>
    <row r="40" spans="2:7">
      <c r="B40" s="8"/>
      <c r="F40" s="3"/>
    </row>
    <row r="41" spans="2:7">
      <c r="F41" s="3"/>
    </row>
    <row r="42" spans="2:7">
      <c r="F42" s="3"/>
    </row>
    <row r="43" spans="2:7">
      <c r="F43" s="3"/>
    </row>
    <row r="44" spans="2:7">
      <c r="C44" s="11"/>
      <c r="D44" s="11"/>
      <c r="E44" s="11"/>
      <c r="F44" s="11"/>
      <c r="G44" s="12"/>
    </row>
    <row r="45" spans="2:7">
      <c r="B45" s="8"/>
      <c r="F45" s="3"/>
      <c r="G45" s="9"/>
    </row>
    <row r="46" spans="2:7">
      <c r="C46" s="10"/>
      <c r="D46" s="10"/>
      <c r="F46" s="3"/>
    </row>
    <row r="47" spans="2:7">
      <c r="B47" s="8"/>
      <c r="F47" s="3"/>
    </row>
    <row r="48" spans="2:7">
      <c r="F48" s="3"/>
    </row>
    <row r="49" spans="2:6">
      <c r="B49" s="8"/>
      <c r="F49" s="3"/>
    </row>
    <row r="50" spans="2:6">
      <c r="F50" s="3"/>
    </row>
    <row r="51" spans="2:6">
      <c r="B51" s="8"/>
      <c r="F51" s="3"/>
    </row>
    <row r="52" spans="2:6">
      <c r="F52" s="3"/>
    </row>
    <row r="53" spans="2:6">
      <c r="B53" s="8"/>
      <c r="F53" s="3"/>
    </row>
    <row r="54" spans="2:6">
      <c r="F54" s="3"/>
    </row>
    <row r="55" spans="2:6">
      <c r="B55" s="8"/>
      <c r="F55" s="3"/>
    </row>
    <row r="56" spans="2:6">
      <c r="F56" s="3"/>
    </row>
    <row r="57" spans="2:6">
      <c r="B57" s="8"/>
      <c r="F57" s="3"/>
    </row>
    <row r="58" spans="2:6">
      <c r="F58" s="3"/>
    </row>
    <row r="59" spans="2:6">
      <c r="B59" s="8"/>
      <c r="F59" s="3"/>
    </row>
    <row r="60" spans="2:6">
      <c r="F60" s="3"/>
    </row>
    <row r="61" spans="2:6">
      <c r="B61" s="8"/>
      <c r="F61" s="3"/>
    </row>
    <row r="62" spans="2:6">
      <c r="F62" s="3"/>
    </row>
    <row r="63" spans="2:6">
      <c r="F63" s="3"/>
    </row>
    <row r="64" spans="2:6">
      <c r="F64" s="3"/>
    </row>
    <row r="65" spans="2:7">
      <c r="C65" s="11"/>
      <c r="D65" s="11"/>
      <c r="E65" s="11"/>
      <c r="F65" s="11"/>
      <c r="G65" s="12"/>
    </row>
    <row r="66" spans="2:7">
      <c r="B66" s="8"/>
      <c r="F66" s="3"/>
      <c r="G66" s="9"/>
    </row>
    <row r="67" spans="2:7">
      <c r="C67" s="10"/>
      <c r="D67" s="10"/>
      <c r="F67" s="3"/>
    </row>
    <row r="68" spans="2:7">
      <c r="B68" s="8"/>
      <c r="F68" s="3"/>
    </row>
    <row r="69" spans="2:7">
      <c r="F69" s="3"/>
    </row>
    <row r="70" spans="2:7">
      <c r="B70" s="8"/>
      <c r="F70" s="3"/>
    </row>
    <row r="71" spans="2:7">
      <c r="F71" s="3"/>
    </row>
    <row r="72" spans="2:7">
      <c r="B72" s="8"/>
      <c r="F72" s="3"/>
    </row>
    <row r="73" spans="2:7">
      <c r="F73" s="3"/>
    </row>
    <row r="74" spans="2:7">
      <c r="B74" s="8"/>
      <c r="F74" s="3"/>
    </row>
    <row r="75" spans="2:7">
      <c r="F75" s="3"/>
    </row>
    <row r="76" spans="2:7">
      <c r="B76" s="8"/>
      <c r="F76" s="3"/>
    </row>
    <row r="77" spans="2:7">
      <c r="F77" s="3"/>
    </row>
    <row r="78" spans="2:7">
      <c r="B78" s="8"/>
      <c r="F78" s="3"/>
    </row>
    <row r="79" spans="2:7">
      <c r="F79" s="3"/>
    </row>
    <row r="80" spans="2:7">
      <c r="B80" s="8"/>
      <c r="F80" s="3"/>
    </row>
    <row r="81" spans="2:7">
      <c r="F81" s="3"/>
    </row>
    <row r="82" spans="2:7">
      <c r="B82" s="8"/>
      <c r="F82" s="3"/>
    </row>
    <row r="83" spans="2:7">
      <c r="F83" s="3"/>
    </row>
    <row r="84" spans="2:7">
      <c r="F84" s="3"/>
    </row>
    <row r="85" spans="2:7">
      <c r="F85" s="3"/>
    </row>
    <row r="86" spans="2:7">
      <c r="C86" s="11"/>
      <c r="D86" s="11"/>
      <c r="E86" s="11"/>
      <c r="F86" s="11"/>
      <c r="G86" s="12"/>
    </row>
    <row r="87" spans="2:7">
      <c r="B87" s="8"/>
      <c r="F87" s="3"/>
      <c r="G87" s="9"/>
    </row>
    <row r="88" spans="2:7">
      <c r="C88" s="10"/>
      <c r="D88" s="10"/>
      <c r="F88" s="3"/>
    </row>
    <row r="89" spans="2:7">
      <c r="B89" s="8"/>
      <c r="F89" s="3"/>
    </row>
    <row r="90" spans="2:7">
      <c r="F90" s="3"/>
    </row>
    <row r="91" spans="2:7">
      <c r="B91" s="8"/>
      <c r="F91" s="3"/>
    </row>
    <row r="92" spans="2:7">
      <c r="F92" s="3"/>
    </row>
    <row r="93" spans="2:7">
      <c r="B93" s="8"/>
      <c r="F93" s="3"/>
    </row>
    <row r="94" spans="2:7">
      <c r="F94" s="3"/>
    </row>
    <row r="95" spans="2:7">
      <c r="B95" s="8"/>
      <c r="F95" s="3"/>
    </row>
    <row r="96" spans="2:7">
      <c r="F96" s="3"/>
    </row>
    <row r="97" spans="2:7">
      <c r="B97" s="8"/>
      <c r="F97" s="3"/>
    </row>
    <row r="98" spans="2:7">
      <c r="F98" s="3"/>
    </row>
    <row r="99" spans="2:7">
      <c r="B99" s="8"/>
      <c r="F99" s="3"/>
    </row>
    <row r="100" spans="2:7">
      <c r="F100" s="3"/>
    </row>
    <row r="101" spans="2:7">
      <c r="B101" s="8"/>
      <c r="F101" s="3"/>
    </row>
    <row r="102" spans="2:7">
      <c r="F102" s="3"/>
    </row>
    <row r="103" spans="2:7">
      <c r="B103" s="8"/>
      <c r="F103" s="3"/>
    </row>
    <row r="104" spans="2:7">
      <c r="F104" s="3"/>
    </row>
    <row r="105" spans="2:7">
      <c r="F105" s="3"/>
    </row>
    <row r="106" spans="2:7">
      <c r="F106" s="3"/>
    </row>
    <row r="107" spans="2:7">
      <c r="C107" s="11"/>
      <c r="D107" s="11"/>
      <c r="F107" s="3"/>
      <c r="G107" s="12"/>
    </row>
    <row r="108" spans="2:7">
      <c r="B108" s="8"/>
      <c r="F108" s="3"/>
      <c r="G108" s="9"/>
    </row>
    <row r="109" spans="2:7">
      <c r="C109" s="10"/>
      <c r="D109" s="10"/>
    </row>
    <row r="110" spans="2:7">
      <c r="B110" s="8"/>
    </row>
    <row r="112" spans="2:7">
      <c r="B112" s="8"/>
    </row>
    <row r="114" spans="2:7">
      <c r="B114" s="8"/>
    </row>
    <row r="116" spans="2:7">
      <c r="B116" s="8"/>
    </row>
    <row r="118" spans="2:7">
      <c r="B118" s="8"/>
    </row>
    <row r="120" spans="2:7">
      <c r="B120" s="8"/>
    </row>
    <row r="122" spans="2:7">
      <c r="B122" s="8"/>
    </row>
    <row r="124" spans="2:7">
      <c r="B124" s="8"/>
    </row>
    <row r="128" spans="2:7">
      <c r="C128" s="11"/>
      <c r="D128" s="11"/>
      <c r="E128" s="11"/>
      <c r="F128" s="11"/>
      <c r="G128" s="12"/>
    </row>
    <row r="129" spans="2:7">
      <c r="B129" s="8"/>
      <c r="F129" s="3"/>
      <c r="G129" s="9"/>
    </row>
    <row r="130" spans="2:7">
      <c r="C130" s="10"/>
      <c r="D130" s="10"/>
    </row>
    <row r="131" spans="2:7">
      <c r="B131" s="8"/>
    </row>
    <row r="133" spans="2:7">
      <c r="B133" s="8"/>
    </row>
    <row r="135" spans="2:7">
      <c r="B135" s="8"/>
    </row>
    <row r="137" spans="2:7">
      <c r="B137" s="8"/>
    </row>
    <row r="139" spans="2:7">
      <c r="B139" s="8"/>
    </row>
    <row r="141" spans="2:7">
      <c r="B141" s="8"/>
    </row>
    <row r="143" spans="2:7">
      <c r="B143" s="8"/>
    </row>
    <row r="145" spans="2:7">
      <c r="B145" s="8"/>
    </row>
    <row r="149" spans="2:7">
      <c r="C149" s="11"/>
      <c r="D149" s="11"/>
      <c r="E149" s="11"/>
      <c r="F149" s="11"/>
      <c r="G149" s="12"/>
    </row>
    <row r="150" spans="2:7">
      <c r="B150" s="8"/>
      <c r="F150" s="3"/>
      <c r="G150" s="9"/>
    </row>
    <row r="151" spans="2:7">
      <c r="C151" s="10"/>
      <c r="D151" s="10"/>
    </row>
    <row r="152" spans="2:7">
      <c r="B152" s="8"/>
    </row>
    <row r="154" spans="2:7">
      <c r="B154" s="8"/>
    </row>
    <row r="156" spans="2:7">
      <c r="B156" s="8"/>
    </row>
    <row r="158" spans="2:7">
      <c r="B158" s="8"/>
    </row>
    <row r="160" spans="2:7">
      <c r="B160" s="8"/>
    </row>
    <row r="162" spans="2:7">
      <c r="B162" s="8"/>
    </row>
    <row r="164" spans="2:7">
      <c r="B164" s="8"/>
    </row>
    <row r="166" spans="2:7">
      <c r="B166" s="8"/>
    </row>
    <row r="170" spans="2:7">
      <c r="C170" s="11"/>
      <c r="D170" s="11"/>
      <c r="E170" s="11"/>
      <c r="F170" s="11"/>
      <c r="G170" s="12"/>
    </row>
    <row r="171" spans="2:7">
      <c r="B171" s="8"/>
      <c r="F171" s="3"/>
      <c r="G171" s="9"/>
    </row>
    <row r="172" spans="2:7">
      <c r="C172" s="10"/>
      <c r="D172" s="10"/>
    </row>
    <row r="173" spans="2:7">
      <c r="B173" s="8"/>
    </row>
    <row r="175" spans="2:7">
      <c r="B175" s="8"/>
    </row>
    <row r="177" spans="2:7">
      <c r="B177" s="8"/>
    </row>
    <row r="179" spans="2:7">
      <c r="B179" s="8"/>
    </row>
    <row r="181" spans="2:7">
      <c r="B181" s="8"/>
    </row>
    <row r="183" spans="2:7">
      <c r="B183" s="8"/>
    </row>
    <row r="185" spans="2:7">
      <c r="B185" s="8"/>
    </row>
    <row r="187" spans="2:7">
      <c r="B187" s="8"/>
    </row>
    <row r="191" spans="2:7">
      <c r="C191" s="11"/>
      <c r="D191" s="11"/>
      <c r="E191" s="11"/>
      <c r="F191" s="11"/>
      <c r="G191" s="12"/>
    </row>
    <row r="192" spans="2:7">
      <c r="B192" s="8"/>
      <c r="F192" s="3"/>
      <c r="G192" s="9"/>
    </row>
    <row r="193" spans="2:4">
      <c r="C193" s="10"/>
      <c r="D193" s="10"/>
    </row>
    <row r="194" spans="2:4">
      <c r="B194" s="8"/>
    </row>
    <row r="196" spans="2:4">
      <c r="B196" s="8"/>
    </row>
    <row r="198" spans="2:4">
      <c r="B198" s="8"/>
    </row>
    <row r="200" spans="2:4">
      <c r="B200" s="8"/>
    </row>
    <row r="202" spans="2:4">
      <c r="B202" s="8"/>
    </row>
    <row r="204" spans="2:4">
      <c r="B204" s="8"/>
    </row>
    <row r="206" spans="2:4">
      <c r="B206" s="8"/>
    </row>
    <row r="208" spans="2:4">
      <c r="B208" s="8"/>
    </row>
    <row r="212" spans="2:7">
      <c r="C212" s="11"/>
      <c r="D212" s="11"/>
      <c r="E212" s="11"/>
      <c r="F212" s="11"/>
      <c r="G212" s="12"/>
    </row>
    <row r="213" spans="2:7">
      <c r="B213" s="8"/>
      <c r="F213" s="3"/>
      <c r="G213" s="9"/>
    </row>
    <row r="214" spans="2:7">
      <c r="C214" s="10"/>
      <c r="D214" s="10"/>
    </row>
    <row r="215" spans="2:7">
      <c r="B215" s="8"/>
    </row>
    <row r="217" spans="2:7">
      <c r="B217" s="8"/>
    </row>
    <row r="219" spans="2:7">
      <c r="B219" s="8"/>
    </row>
    <row r="221" spans="2:7">
      <c r="B221" s="8"/>
    </row>
    <row r="223" spans="2:7">
      <c r="B223" s="8"/>
    </row>
    <row r="225" spans="2:7">
      <c r="B225" s="8"/>
    </row>
    <row r="227" spans="2:7">
      <c r="B227" s="8"/>
    </row>
    <row r="229" spans="2:7">
      <c r="B229" s="8"/>
    </row>
    <row r="233" spans="2:7">
      <c r="C233" s="11"/>
      <c r="D233" s="11"/>
      <c r="E233" s="11"/>
      <c r="F233" s="11"/>
      <c r="G233" s="12"/>
    </row>
    <row r="234" spans="2:7">
      <c r="B234" s="8"/>
      <c r="F234" s="3"/>
      <c r="G234" s="9"/>
    </row>
    <row r="235" spans="2:7">
      <c r="C235" s="10"/>
      <c r="D235" s="10"/>
    </row>
    <row r="236" spans="2:7">
      <c r="B236" s="8"/>
    </row>
    <row r="238" spans="2:7">
      <c r="B238" s="8"/>
    </row>
    <row r="240" spans="2:7">
      <c r="B240" s="8"/>
    </row>
    <row r="242" spans="2:7">
      <c r="B242" s="8"/>
    </row>
    <row r="244" spans="2:7">
      <c r="B244" s="8"/>
    </row>
    <row r="246" spans="2:7">
      <c r="B246" s="8"/>
    </row>
    <row r="248" spans="2:7">
      <c r="B248" s="8"/>
    </row>
    <row r="250" spans="2:7">
      <c r="B250" s="8"/>
    </row>
    <row r="254" spans="2:7">
      <c r="C254" s="11"/>
      <c r="D254" s="11"/>
      <c r="E254" s="11"/>
      <c r="F254" s="11"/>
      <c r="G254" s="12"/>
    </row>
    <row r="255" spans="2:7">
      <c r="B255" s="8"/>
      <c r="F255" s="3"/>
      <c r="G255" s="9"/>
    </row>
    <row r="256" spans="2:7">
      <c r="C256" s="10"/>
      <c r="D256" s="10"/>
    </row>
    <row r="257" spans="2:2">
      <c r="B257" s="8"/>
    </row>
    <row r="259" spans="2:2">
      <c r="B259" s="8"/>
    </row>
    <row r="261" spans="2:2">
      <c r="B261" s="8"/>
    </row>
    <row r="263" spans="2:2">
      <c r="B263" s="8"/>
    </row>
    <row r="265" spans="2:2">
      <c r="B265" s="8"/>
    </row>
    <row r="267" spans="2:2">
      <c r="B267" s="8"/>
    </row>
    <row r="269" spans="2:2">
      <c r="B269" s="8"/>
    </row>
    <row r="271" spans="2:2">
      <c r="B271" s="8"/>
    </row>
    <row r="275" spans="2:7">
      <c r="C275" s="11"/>
      <c r="D275" s="11"/>
      <c r="E275" s="11"/>
      <c r="F275" s="11"/>
      <c r="G275" s="12"/>
    </row>
    <row r="276" spans="2:7">
      <c r="B276" s="8"/>
      <c r="F276" s="3"/>
      <c r="G276" s="9"/>
    </row>
    <row r="277" spans="2:7">
      <c r="C277" s="10"/>
      <c r="D277" s="10"/>
    </row>
    <row r="278" spans="2:7">
      <c r="B278" s="8"/>
    </row>
    <row r="280" spans="2:7">
      <c r="B280" s="8"/>
    </row>
    <row r="282" spans="2:7">
      <c r="B282" s="8"/>
    </row>
    <row r="284" spans="2:7">
      <c r="B284" s="8"/>
    </row>
    <row r="286" spans="2:7">
      <c r="B286" s="8"/>
    </row>
    <row r="288" spans="2:7">
      <c r="B288" s="8"/>
    </row>
    <row r="290" spans="2:7">
      <c r="B290" s="8"/>
    </row>
    <row r="292" spans="2:7">
      <c r="B292" s="8"/>
    </row>
    <row r="296" spans="2:7">
      <c r="C296" s="11"/>
      <c r="D296" s="11"/>
      <c r="E296" s="11"/>
      <c r="F296" s="11"/>
      <c r="G29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MaKhuyenMai</vt:lpstr>
      <vt:lpstr>Menu</vt:lpstr>
      <vt:lpstr>OFF-01-20(CN1)</vt:lpstr>
      <vt:lpstr>DOANHTHU(CN1)</vt:lpstr>
      <vt:lpstr>MAU BILL</vt:lpstr>
      <vt:lpstr>FACE-1-20(CN1)</vt:lpstr>
      <vt:lpstr>WEB - 1-20(CN1)</vt:lpstr>
      <vt:lpstr>DOANHTHU(CN2)</vt:lpstr>
      <vt:lpstr>DOANHTHU(CN3)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2021-06-16T05:53:00Z</dcterms:created>
  <dcterms:modified xsi:type="dcterms:W3CDTF">2021-07-03T07:34:11Z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