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7105519\Blacksmith\"/>
    </mc:Choice>
  </mc:AlternateContent>
  <xr:revisionPtr revIDLastSave="0" documentId="13_ncr:1_{11788C29-2288-4698-8F70-9C34194ED53B}" xr6:coauthVersionLast="36" xr6:coauthVersionMax="36" xr10:uidLastSave="{00000000-0000-0000-0000-000000000000}"/>
  <bookViews>
    <workbookView xWindow="0" yWindow="0" windowWidth="28800" windowHeight="14025" xr2:uid="{4A0F80E6-59DA-43FF-BA97-8174D96CED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" i="1" l="1"/>
  <c r="G26" i="1"/>
  <c r="D27" i="1"/>
  <c r="C27" i="1"/>
  <c r="D26" i="1"/>
  <c r="C26" i="1"/>
  <c r="H24" i="1" l="1"/>
  <c r="H10" i="1"/>
  <c r="H15" i="1"/>
  <c r="H11" i="1"/>
  <c r="H16" i="1"/>
  <c r="H18" i="1"/>
  <c r="H6" i="1"/>
  <c r="H7" i="1"/>
  <c r="H19" i="1"/>
  <c r="H14" i="1"/>
  <c r="H2" i="1"/>
  <c r="H22" i="1"/>
  <c r="H21" i="1"/>
  <c r="H20" i="1"/>
  <c r="H8" i="1"/>
  <c r="H9" i="1"/>
  <c r="H23" i="1"/>
  <c r="H17" i="1"/>
  <c r="H4" i="1"/>
  <c r="H5" i="1"/>
  <c r="H13" i="1"/>
  <c r="H12" i="1"/>
  <c r="H3" i="1"/>
</calcChain>
</file>

<file path=xl/sharedStrings.xml><?xml version="1.0" encoding="utf-8"?>
<sst xmlns="http://schemas.openxmlformats.org/spreadsheetml/2006/main" count="57" uniqueCount="37">
  <si>
    <t>Name</t>
  </si>
  <si>
    <t>Type</t>
  </si>
  <si>
    <t>Damage</t>
  </si>
  <si>
    <t>Weight</t>
  </si>
  <si>
    <t>Length</t>
  </si>
  <si>
    <t>Sharpness</t>
  </si>
  <si>
    <t>Defense</t>
  </si>
  <si>
    <t>Handling</t>
  </si>
  <si>
    <t>Sword</t>
  </si>
  <si>
    <t>Axe</t>
  </si>
  <si>
    <t>Hammer</t>
  </si>
  <si>
    <t>Mace</t>
  </si>
  <si>
    <t>Dagger</t>
  </si>
  <si>
    <t>Halberd</t>
  </si>
  <si>
    <t>Scythe</t>
  </si>
  <si>
    <t>Cross Guard</t>
  </si>
  <si>
    <t>Guard</t>
  </si>
  <si>
    <t>Pommel</t>
  </si>
  <si>
    <t>Handle</t>
  </si>
  <si>
    <t>Staff</t>
  </si>
  <si>
    <t>Weapon</t>
  </si>
  <si>
    <t>French Guard</t>
  </si>
  <si>
    <t>T Guard</t>
  </si>
  <si>
    <t>Y Guard</t>
  </si>
  <si>
    <t>Ornamental Dagger</t>
  </si>
  <si>
    <t>2H Pommel</t>
  </si>
  <si>
    <t>Axe Guard</t>
  </si>
  <si>
    <t>Battleaxe</t>
  </si>
  <si>
    <t>Flamberg</t>
  </si>
  <si>
    <t>Hilt</t>
  </si>
  <si>
    <t>Longsword</t>
  </si>
  <si>
    <t>Thin 2H</t>
  </si>
  <si>
    <t>Thin Pommel</t>
  </si>
  <si>
    <t>Zweihander</t>
  </si>
  <si>
    <t>Max</t>
  </si>
  <si>
    <t>Min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</si>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</sst>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DA341F-33A2-427E-92A1-FBDF7ACED612}" name="Table1" displayName="Table1" ref="A1:H24" totalsRowShown="0">
  <autoFilter ref="A1:H24" xr:uid="{DD308456-DDEF-44FB-9A7D-E8AA701F4B76}"/>
  <sortState ref="A2:H24">
    <sortCondition descending="1" ref="E1:E24"/>
  </sortState>
  <tableColumns count="8">
    <tableColumn id="1" xr3:uid="{4ABE84F5-E1F9-4162-9A90-D5A0FC9D2985}" name="Name"/>
    <tableColumn id="2" xr3:uid="{6B2BD6D0-B6FC-45AC-9E6C-FC7FE4CCB62E}" name="Type"/>
    <tableColumn id="4" xr3:uid="{AE7BBFFD-03A9-4C94-85CE-41CEA80E979C}" name="Weight"/>
    <tableColumn id="5" xr3:uid="{C1EAE99B-CBA2-4122-89DF-00D1008FCC3B}" name="Length"/>
    <tableColumn id="6" xr3:uid="{3F471884-6572-4571-A7B8-238DE21A2D3B}" name="Sharpness"/>
    <tableColumn id="7" xr3:uid="{0556FF29-8389-4012-93E0-092C12EC9C51}" name="Defense"/>
    <tableColumn id="8" xr3:uid="{F649C125-EE62-48C6-8070-3CDA0D9BEDD1}" name="Handling"/>
    <tableColumn id="3" xr3:uid="{ABE15C5D-92D8-48E9-BF72-5191644C0DB4}" name="Damage" dataDxfId="0">
      <calculatedColumnFormula>Table1[[#This Row],[Length]]/2 * Table1[[#This Row],[Weight]] + Table1[[#This Row],[Sharpness]]*5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70A0-EF96-4B02-8EF9-F707650C02E9}">
  <dimension ref="A1:H28"/>
  <sheetViews>
    <sheetView tabSelected="1" workbookViewId="0">
      <selection activeCell="E12" sqref="E12"/>
    </sheetView>
  </sheetViews>
  <sheetFormatPr defaultRowHeight="15" x14ac:dyDescent="0.25"/>
  <cols>
    <col min="1" max="1" width="18.42578125" bestFit="1" customWidth="1"/>
    <col min="2" max="2" width="12" customWidth="1"/>
    <col min="3" max="3" width="10.7109375" customWidth="1"/>
    <col min="4" max="4" width="10" customWidth="1"/>
    <col min="5" max="5" width="12.7109375" customWidth="1"/>
    <col min="6" max="6" width="12.140625" customWidth="1"/>
    <col min="7" max="7" width="11.140625" customWidth="1"/>
    <col min="8" max="8" width="11" customWidth="1"/>
    <col min="9" max="9" width="10.8554687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</row>
    <row r="2" spans="1:8" x14ac:dyDescent="0.25">
      <c r="A2" t="s">
        <v>24</v>
      </c>
      <c r="B2" t="s">
        <v>20</v>
      </c>
      <c r="C2">
        <v>2</v>
      </c>
      <c r="D2">
        <v>2</v>
      </c>
      <c r="E2">
        <v>1</v>
      </c>
      <c r="F2">
        <v>0</v>
      </c>
      <c r="G2">
        <v>7</v>
      </c>
      <c r="H2" s="1">
        <f>Table1[[#This Row],[Length]]/2 * Table1[[#This Row],[Weight]] + Table1[[#This Row],[Sharpness]]*5</f>
        <v>7</v>
      </c>
    </row>
    <row r="3" spans="1:8" x14ac:dyDescent="0.25">
      <c r="A3" t="s">
        <v>12</v>
      </c>
      <c r="B3" t="s">
        <v>20</v>
      </c>
      <c r="C3">
        <v>1</v>
      </c>
      <c r="D3">
        <v>1</v>
      </c>
      <c r="E3">
        <v>1</v>
      </c>
      <c r="F3">
        <v>0</v>
      </c>
      <c r="G3">
        <v>7</v>
      </c>
      <c r="H3">
        <f>Table1[[#This Row],[Length]]/2 * Table1[[#This Row],[Weight]] + Table1[[#This Row],[Sharpness]]*5</f>
        <v>5.5</v>
      </c>
    </row>
    <row r="4" spans="1:8" x14ac:dyDescent="0.25">
      <c r="A4" t="s">
        <v>8</v>
      </c>
      <c r="B4" t="s">
        <v>20</v>
      </c>
      <c r="C4">
        <v>2</v>
      </c>
      <c r="D4">
        <v>5</v>
      </c>
      <c r="E4">
        <v>1</v>
      </c>
      <c r="F4">
        <v>0</v>
      </c>
      <c r="G4">
        <v>5</v>
      </c>
      <c r="H4">
        <f>Table1[[#This Row],[Length]]/2 * Table1[[#This Row],[Weight]] + Table1[[#This Row],[Sharpness]]*5</f>
        <v>10</v>
      </c>
    </row>
    <row r="5" spans="1:8" x14ac:dyDescent="0.25">
      <c r="A5" t="s">
        <v>9</v>
      </c>
      <c r="B5" t="s">
        <v>20</v>
      </c>
      <c r="C5">
        <v>4</v>
      </c>
      <c r="D5">
        <v>3</v>
      </c>
      <c r="E5">
        <v>1</v>
      </c>
      <c r="F5">
        <v>0</v>
      </c>
      <c r="G5">
        <v>5</v>
      </c>
      <c r="H5">
        <f>Table1[[#This Row],[Length]]/2 * Table1[[#This Row],[Weight]] + Table1[[#This Row],[Sharpness]]*5</f>
        <v>11</v>
      </c>
    </row>
    <row r="6" spans="1:8" x14ac:dyDescent="0.25">
      <c r="A6" t="s">
        <v>30</v>
      </c>
      <c r="B6" t="s">
        <v>20</v>
      </c>
      <c r="C6">
        <v>6</v>
      </c>
      <c r="D6">
        <v>6</v>
      </c>
      <c r="E6">
        <v>1</v>
      </c>
      <c r="F6">
        <v>0</v>
      </c>
      <c r="G6">
        <v>4</v>
      </c>
      <c r="H6" s="1">
        <f>Table1[[#This Row],[Length]]/2 * Table1[[#This Row],[Weight]] + Table1[[#This Row],[Sharpness]]*5</f>
        <v>23</v>
      </c>
    </row>
    <row r="7" spans="1:8" x14ac:dyDescent="0.25">
      <c r="A7" t="s">
        <v>28</v>
      </c>
      <c r="B7" t="s">
        <v>20</v>
      </c>
      <c r="C7">
        <v>4</v>
      </c>
      <c r="D7">
        <v>6</v>
      </c>
      <c r="E7">
        <v>1</v>
      </c>
      <c r="F7">
        <v>0</v>
      </c>
      <c r="G7">
        <v>4</v>
      </c>
      <c r="H7" s="1">
        <f>Table1[[#This Row],[Length]]/2 * Table1[[#This Row],[Weight]] + Table1[[#This Row],[Sharpness]]*5</f>
        <v>17</v>
      </c>
    </row>
    <row r="8" spans="1:8" x14ac:dyDescent="0.25">
      <c r="A8" t="s">
        <v>14</v>
      </c>
      <c r="B8" t="s">
        <v>20</v>
      </c>
      <c r="C8">
        <v>7</v>
      </c>
      <c r="D8">
        <v>5</v>
      </c>
      <c r="E8">
        <v>1</v>
      </c>
      <c r="F8">
        <v>0</v>
      </c>
      <c r="G8">
        <v>4</v>
      </c>
      <c r="H8">
        <f>Table1[[#This Row],[Length]]/2 * Table1[[#This Row],[Weight]] + Table1[[#This Row],[Sharpness]]*5</f>
        <v>22.5</v>
      </c>
    </row>
    <row r="9" spans="1:8" x14ac:dyDescent="0.25">
      <c r="A9" t="s">
        <v>13</v>
      </c>
      <c r="B9" t="s">
        <v>20</v>
      </c>
      <c r="C9">
        <v>7</v>
      </c>
      <c r="D9">
        <v>4</v>
      </c>
      <c r="E9">
        <v>1</v>
      </c>
      <c r="F9">
        <v>0</v>
      </c>
      <c r="G9">
        <v>4</v>
      </c>
      <c r="H9">
        <f>Table1[[#This Row],[Length]]/2 * Table1[[#This Row],[Weight]] + Table1[[#This Row],[Sharpness]]*5</f>
        <v>19</v>
      </c>
    </row>
    <row r="10" spans="1:8" x14ac:dyDescent="0.25">
      <c r="A10" t="s">
        <v>27</v>
      </c>
      <c r="B10" t="s">
        <v>20</v>
      </c>
      <c r="C10">
        <v>9</v>
      </c>
      <c r="D10">
        <v>3</v>
      </c>
      <c r="E10">
        <v>1</v>
      </c>
      <c r="F10">
        <v>0</v>
      </c>
      <c r="G10">
        <v>4</v>
      </c>
      <c r="H10">
        <f>Table1[[#This Row],[Length]]/2 * Table1[[#This Row],[Weight]] + Table1[[#This Row],[Sharpness]]*5</f>
        <v>18.5</v>
      </c>
    </row>
    <row r="11" spans="1:8" x14ac:dyDescent="0.25">
      <c r="A11" t="s">
        <v>33</v>
      </c>
      <c r="B11" t="s">
        <v>20</v>
      </c>
      <c r="C11">
        <v>8</v>
      </c>
      <c r="D11">
        <v>7</v>
      </c>
      <c r="E11">
        <v>1</v>
      </c>
      <c r="F11">
        <v>0</v>
      </c>
      <c r="G11">
        <v>2</v>
      </c>
      <c r="H11" s="1">
        <f>Table1[[#This Row],[Length]]/2 * Table1[[#This Row],[Weight]] + Table1[[#This Row],[Sharpness]]*5</f>
        <v>33</v>
      </c>
    </row>
    <row r="12" spans="1:8" x14ac:dyDescent="0.25">
      <c r="A12" t="s">
        <v>17</v>
      </c>
      <c r="B12" t="s">
        <v>18</v>
      </c>
      <c r="C12">
        <v>1</v>
      </c>
      <c r="D12">
        <v>2</v>
      </c>
      <c r="E12">
        <v>0</v>
      </c>
      <c r="F12">
        <v>0</v>
      </c>
      <c r="G12">
        <v>10</v>
      </c>
      <c r="H12">
        <f>Table1[[#This Row],[Length]]/2 * Table1[[#This Row],[Weight]] + Table1[[#This Row],[Sharpness]]*5</f>
        <v>1</v>
      </c>
    </row>
    <row r="13" spans="1:8" x14ac:dyDescent="0.25">
      <c r="A13" t="s">
        <v>11</v>
      </c>
      <c r="B13" t="s">
        <v>20</v>
      </c>
      <c r="C13">
        <v>7</v>
      </c>
      <c r="D13">
        <v>2</v>
      </c>
      <c r="E13">
        <v>0</v>
      </c>
      <c r="F13">
        <v>0</v>
      </c>
      <c r="G13">
        <v>5</v>
      </c>
      <c r="H13">
        <f>Table1[[#This Row],[Length]]/2 * Table1[[#This Row],[Weight]] + Table1[[#This Row],[Sharpness]]*5</f>
        <v>7</v>
      </c>
    </row>
    <row r="14" spans="1:8" x14ac:dyDescent="0.25">
      <c r="A14" t="s">
        <v>25</v>
      </c>
      <c r="B14" t="s">
        <v>18</v>
      </c>
      <c r="C14">
        <v>2</v>
      </c>
      <c r="D14">
        <v>2</v>
      </c>
      <c r="E14">
        <v>0</v>
      </c>
      <c r="F14">
        <v>0</v>
      </c>
      <c r="G14">
        <v>5</v>
      </c>
      <c r="H14" s="1">
        <f>Table1[[#This Row],[Length]]/2 * Table1[[#This Row],[Weight]] + Table1[[#This Row],[Sharpness]]*5</f>
        <v>2</v>
      </c>
    </row>
    <row r="15" spans="1:8" x14ac:dyDescent="0.25">
      <c r="A15" t="s">
        <v>29</v>
      </c>
      <c r="B15" t="s">
        <v>18</v>
      </c>
      <c r="C15">
        <v>1</v>
      </c>
      <c r="D15">
        <v>1</v>
      </c>
      <c r="E15">
        <v>0</v>
      </c>
      <c r="F15">
        <v>0</v>
      </c>
      <c r="G15">
        <v>5</v>
      </c>
      <c r="H15">
        <f>Table1[[#This Row],[Length]]/2 * Table1[[#This Row],[Weight]] + Table1[[#This Row],[Sharpness]]*5</f>
        <v>0.5</v>
      </c>
    </row>
    <row r="16" spans="1:8" x14ac:dyDescent="0.25">
      <c r="A16" t="s">
        <v>32</v>
      </c>
      <c r="B16" t="s">
        <v>18</v>
      </c>
      <c r="C16">
        <v>1</v>
      </c>
      <c r="D16">
        <v>1</v>
      </c>
      <c r="E16">
        <v>0</v>
      </c>
      <c r="F16">
        <v>0</v>
      </c>
      <c r="G16">
        <v>5</v>
      </c>
      <c r="H16" s="1">
        <f>Table1[[#This Row],[Length]]/2 * Table1[[#This Row],[Weight]] + Table1[[#This Row],[Sharpness]]*5</f>
        <v>0.5</v>
      </c>
    </row>
    <row r="17" spans="1:8" x14ac:dyDescent="0.25">
      <c r="A17" t="s">
        <v>19</v>
      </c>
      <c r="B17" t="s">
        <v>18</v>
      </c>
      <c r="C17">
        <v>3</v>
      </c>
      <c r="D17">
        <v>4</v>
      </c>
      <c r="E17">
        <v>0</v>
      </c>
      <c r="F17">
        <v>5</v>
      </c>
      <c r="G17">
        <v>4</v>
      </c>
      <c r="H17">
        <f>Table1[[#This Row],[Length]]/2 * Table1[[#This Row],[Weight]] + Table1[[#This Row],[Sharpness]]*5</f>
        <v>6</v>
      </c>
    </row>
    <row r="18" spans="1:8" x14ac:dyDescent="0.25">
      <c r="A18" t="s">
        <v>31</v>
      </c>
      <c r="B18" t="s">
        <v>18</v>
      </c>
      <c r="C18">
        <v>2</v>
      </c>
      <c r="D18">
        <v>2</v>
      </c>
      <c r="E18">
        <v>0</v>
      </c>
      <c r="F18">
        <v>0</v>
      </c>
      <c r="G18">
        <v>3</v>
      </c>
      <c r="H18" s="1">
        <f>Table1[[#This Row],[Length]]/2 * Table1[[#This Row],[Weight]] + Table1[[#This Row],[Sharpness]]*5</f>
        <v>2</v>
      </c>
    </row>
    <row r="19" spans="1:8" x14ac:dyDescent="0.25">
      <c r="A19" t="s">
        <v>26</v>
      </c>
      <c r="B19" t="s">
        <v>16</v>
      </c>
      <c r="C19">
        <v>1</v>
      </c>
      <c r="D19">
        <v>1</v>
      </c>
      <c r="E19">
        <v>0</v>
      </c>
      <c r="F19">
        <v>2</v>
      </c>
      <c r="G19">
        <v>3</v>
      </c>
      <c r="H19" s="1">
        <f>Table1[[#This Row],[Length]]/2 * Table1[[#This Row],[Weight]] + Table1[[#This Row],[Sharpness]]*5</f>
        <v>0.5</v>
      </c>
    </row>
    <row r="20" spans="1:8" x14ac:dyDescent="0.25">
      <c r="A20" t="s">
        <v>21</v>
      </c>
      <c r="B20" t="s">
        <v>16</v>
      </c>
      <c r="C20">
        <v>1</v>
      </c>
      <c r="D20">
        <v>1</v>
      </c>
      <c r="E20">
        <v>0</v>
      </c>
      <c r="F20">
        <v>2</v>
      </c>
      <c r="G20">
        <v>3</v>
      </c>
      <c r="H20" s="1">
        <f>Table1[[#This Row],[Length]]/2 * Table1[[#This Row],[Weight]] + Table1[[#This Row],[Sharpness]]*5</f>
        <v>0.5</v>
      </c>
    </row>
    <row r="21" spans="1:8" x14ac:dyDescent="0.25">
      <c r="A21" t="s">
        <v>22</v>
      </c>
      <c r="B21" t="s">
        <v>16</v>
      </c>
      <c r="C21">
        <v>1</v>
      </c>
      <c r="D21">
        <v>1</v>
      </c>
      <c r="E21">
        <v>0</v>
      </c>
      <c r="F21">
        <v>4</v>
      </c>
      <c r="G21">
        <v>3</v>
      </c>
      <c r="H21" s="1">
        <f>Table1[[#This Row],[Length]]/2 * Table1[[#This Row],[Weight]] + Table1[[#This Row],[Sharpness]]*5</f>
        <v>0.5</v>
      </c>
    </row>
    <row r="22" spans="1:8" x14ac:dyDescent="0.25">
      <c r="A22" t="s">
        <v>23</v>
      </c>
      <c r="B22" t="s">
        <v>16</v>
      </c>
      <c r="C22">
        <v>1</v>
      </c>
      <c r="D22">
        <v>1</v>
      </c>
      <c r="E22">
        <v>0</v>
      </c>
      <c r="F22">
        <v>3</v>
      </c>
      <c r="G22">
        <v>3</v>
      </c>
      <c r="H22" s="1">
        <f>Table1[[#This Row],[Length]]/2 * Table1[[#This Row],[Weight]] + Table1[[#This Row],[Sharpness]]*5</f>
        <v>0.5</v>
      </c>
    </row>
    <row r="23" spans="1:8" x14ac:dyDescent="0.25">
      <c r="A23" t="s">
        <v>10</v>
      </c>
      <c r="B23" t="s">
        <v>20</v>
      </c>
      <c r="C23">
        <v>15</v>
      </c>
      <c r="D23">
        <v>3</v>
      </c>
      <c r="E23">
        <v>0</v>
      </c>
      <c r="F23">
        <v>0</v>
      </c>
      <c r="G23">
        <v>1</v>
      </c>
      <c r="H23">
        <f>Table1[[#This Row],[Length]]/2 * Table1[[#This Row],[Weight]] + Table1[[#This Row],[Sharpness]]*5</f>
        <v>22.5</v>
      </c>
    </row>
    <row r="24" spans="1:8" x14ac:dyDescent="0.25">
      <c r="A24" t="s">
        <v>15</v>
      </c>
      <c r="B24" t="s">
        <v>16</v>
      </c>
      <c r="C24">
        <v>1</v>
      </c>
      <c r="D24">
        <v>1</v>
      </c>
      <c r="E24">
        <v>0</v>
      </c>
      <c r="F24">
        <v>12</v>
      </c>
      <c r="G24">
        <v>1</v>
      </c>
      <c r="H24">
        <f>Table1[[#This Row],[Length]]/2 * Table1[[#This Row],[Weight]] + Table1[[#This Row],[Sharpness]]*5</f>
        <v>0.5</v>
      </c>
    </row>
    <row r="26" spans="1:8" x14ac:dyDescent="0.25">
      <c r="B26" t="s">
        <v>34</v>
      </c>
      <c r="C26">
        <f>15+2+1</f>
        <v>18</v>
      </c>
      <c r="D26">
        <f>7+4+1</f>
        <v>12</v>
      </c>
      <c r="G26">
        <f>10+7+3</f>
        <v>20</v>
      </c>
    </row>
    <row r="27" spans="1:8" x14ac:dyDescent="0.25">
      <c r="B27" t="s">
        <v>35</v>
      </c>
      <c r="C27">
        <f>1+1+1</f>
        <v>3</v>
      </c>
      <c r="D27">
        <f>1+1+1</f>
        <v>3</v>
      </c>
      <c r="G27">
        <f>1+1+3</f>
        <v>5</v>
      </c>
    </row>
    <row r="28" spans="1:8" x14ac:dyDescent="0.25">
      <c r="B28" t="s">
        <v>36</v>
      </c>
      <c r="C28">
        <v>10</v>
      </c>
      <c r="D28">
        <v>7</v>
      </c>
      <c r="G28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James Reid</dc:creator>
  <cp:lastModifiedBy>Samuel James Reid</cp:lastModifiedBy>
  <dcterms:created xsi:type="dcterms:W3CDTF">2020-02-01T16:01:52Z</dcterms:created>
  <dcterms:modified xsi:type="dcterms:W3CDTF">2020-02-02T13:52:27Z</dcterms:modified>
</cp:coreProperties>
</file>