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terholger/Desktop/Git/US-Gun-Manufacturing-Interactive/data/"/>
    </mc:Choice>
  </mc:AlternateContent>
  <xr:revisionPtr revIDLastSave="0" documentId="13_ncr:1_{111752C8-A68A-3944-8D0F-F357C766A70D}" xr6:coauthVersionLast="36" xr6:coauthVersionMax="36" xr10:uidLastSave="{00000000-0000-0000-0000-000000000000}"/>
  <bookViews>
    <workbookView xWindow="0" yWindow="440" windowWidth="28800" windowHeight="16540" activeTab="1" xr2:uid="{00000000-000D-0000-FFFF-FFFF00000000}"/>
  </bookViews>
  <sheets>
    <sheet name="2016 State Manufacturing vs Che" sheetId="1" r:id="rId1"/>
    <sheet name="Estimated Sales vs Manufacturin" sheetId="2" r:id="rId2"/>
    <sheet name="Pivot" sheetId="8" r:id="rId3"/>
    <sheet name="Gun Violence Ranked" sheetId="10" r:id="rId4"/>
  </sheets>
  <externalReferences>
    <externalReference r:id="rId5"/>
  </externalReferences>
  <calcPr calcId="179021"/>
  <pivotCaches>
    <pivotCache cacheId="86" r:id="rId6"/>
    <pivotCache cacheId="89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4" i="2" l="1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3" i="2"/>
  <c r="I4" i="2"/>
  <c r="I5" i="2"/>
  <c r="I6" i="2"/>
  <c r="I7" i="2"/>
  <c r="I8" i="2"/>
  <c r="I9" i="2"/>
  <c r="I10" i="2"/>
  <c r="I11" i="2"/>
  <c r="I12" i="2"/>
  <c r="I13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2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3" i="2"/>
  <c r="G4" i="2"/>
  <c r="G5" i="2"/>
  <c r="G6" i="2"/>
  <c r="G7" i="2"/>
  <c r="J7" i="2" s="1"/>
  <c r="G8" i="2"/>
  <c r="G9" i="2"/>
  <c r="G10" i="2"/>
  <c r="J10" i="2" s="1"/>
  <c r="G2" i="2"/>
  <c r="J3" i="2" l="1"/>
  <c r="J9" i="2"/>
  <c r="J5" i="2"/>
  <c r="J11" i="2"/>
  <c r="J12" i="2"/>
  <c r="J8" i="2"/>
  <c r="J4" i="2"/>
  <c r="J46" i="2"/>
  <c r="J38" i="2"/>
  <c r="J26" i="2"/>
  <c r="J18" i="2"/>
  <c r="J51" i="2"/>
  <c r="J47" i="2"/>
  <c r="J43" i="2"/>
  <c r="J39" i="2"/>
  <c r="J35" i="2"/>
  <c r="J31" i="2"/>
  <c r="J27" i="2"/>
  <c r="J23" i="2"/>
  <c r="J19" i="2"/>
  <c r="J15" i="2"/>
  <c r="J49" i="2"/>
  <c r="J45" i="2"/>
  <c r="J41" i="2"/>
  <c r="J37" i="2"/>
  <c r="J33" i="2"/>
  <c r="J29" i="2"/>
  <c r="J25" i="2"/>
  <c r="J21" i="2"/>
  <c r="J17" i="2"/>
  <c r="J13" i="2"/>
  <c r="J50" i="2"/>
  <c r="J42" i="2"/>
  <c r="J34" i="2"/>
  <c r="J30" i="2"/>
  <c r="J22" i="2"/>
  <c r="J14" i="2"/>
  <c r="J2" i="2"/>
  <c r="J6" i="2"/>
  <c r="J52" i="2"/>
  <c r="J48" i="2"/>
  <c r="J44" i="2"/>
  <c r="J40" i="2"/>
  <c r="J36" i="2"/>
  <c r="J32" i="2"/>
  <c r="J28" i="2"/>
  <c r="J24" i="2"/>
  <c r="J20" i="2"/>
  <c r="J16" i="2"/>
</calcChain>
</file>

<file path=xl/sharedStrings.xml><?xml version="1.0" encoding="utf-8"?>
<sst xmlns="http://schemas.openxmlformats.org/spreadsheetml/2006/main" count="448" uniqueCount="105">
  <si>
    <t>State</t>
  </si>
  <si>
    <t>Region</t>
  </si>
  <si>
    <t>Division</t>
  </si>
  <si>
    <t>Handgun Checks</t>
  </si>
  <si>
    <t>Long Gun Checks</t>
  </si>
  <si>
    <t>Multiple Checks</t>
  </si>
  <si>
    <t>Total Checks</t>
  </si>
  <si>
    <t>Rifles Manufactured</t>
  </si>
  <si>
    <t>Pistols Manufactured</t>
  </si>
  <si>
    <t>Shotguns Manufactured</t>
  </si>
  <si>
    <t>Revolvers Manufactured</t>
  </si>
  <si>
    <t>Misc Manufactured</t>
  </si>
  <si>
    <t>Total Manufactured</t>
  </si>
  <si>
    <t>AK</t>
  </si>
  <si>
    <t>West</t>
  </si>
  <si>
    <t>Pacific</t>
  </si>
  <si>
    <t>AL</t>
  </si>
  <si>
    <t>South</t>
  </si>
  <si>
    <t>East South Central</t>
  </si>
  <si>
    <t>AR</t>
  </si>
  <si>
    <t>West South Central</t>
  </si>
  <si>
    <t>AZ</t>
  </si>
  <si>
    <t>Mountain</t>
  </si>
  <si>
    <t>CA</t>
  </si>
  <si>
    <t>CO</t>
  </si>
  <si>
    <t>CT</t>
  </si>
  <si>
    <t>Northeast</t>
  </si>
  <si>
    <t>New England</t>
  </si>
  <si>
    <t>DE</t>
  </si>
  <si>
    <t>South Atlantic</t>
  </si>
  <si>
    <t>FL</t>
  </si>
  <si>
    <t>GA</t>
  </si>
  <si>
    <t>HI</t>
  </si>
  <si>
    <t>IA</t>
  </si>
  <si>
    <t>Midwest</t>
  </si>
  <si>
    <t>West North Central</t>
  </si>
  <si>
    <t>ID</t>
  </si>
  <si>
    <t>IL</t>
  </si>
  <si>
    <t>East North Central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</si>
  <si>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</si>
  <si>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</si>
  <si>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</si>
  <si>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</si>
  <si>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</si>
  <si>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</si>
  <si>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</si>
  <si>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</si>
  <si>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</si>
  <si>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</si>
  <si>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</si>
  <si>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</si>
  <si>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</si>
  <si>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</si>
  <si>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</si>
  <si>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</si>
  <si>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</si>
  <si>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Middle Atlantic</t>
  </si>
  <si>
    <t>NM</t>
  </si>
  <si>
    <t>NV</t>
  </si>
  <si>
    <t>NY</t>
  </si>
  <si>
    <t>OH</t>
  </si>
  <si>
    <t>OK</t>
  </si>
  <si>
    <t>OR</t>
  </si>
  <si>
    <t>PA</t>
  </si>
  <si>
    <t>PR</t>
  </si>
  <si>
    <t>Territory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</si>
  <si>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</si>
  <si>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</si>
  <si>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</si>
  <si>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</si>
  <si>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</si>
  <si>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</si>
  <si>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</si>
  <si>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</si>
  <si>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</si>
  <si>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</si>
  <si>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</si>
  <si>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</si>
  <si>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Handguns Manufactured</t>
  </si>
  <si>
    <t>Long Guns Manufactured</t>
  </si>
  <si>
    <t>Total Estimated Gun Sales</t>
  </si>
  <si>
    <t>Estimated Multiple Guns Sold (x2 Checks)</t>
  </si>
  <si>
    <t>Estimated Long Gun Sales (x1.1 Checks)</t>
  </si>
  <si>
    <t>Estimated Handgun Sales (x1.1 Checks)</t>
  </si>
  <si>
    <t>(blank)</t>
  </si>
  <si>
    <t>Grand Total</t>
  </si>
  <si>
    <t>Data</t>
  </si>
  <si>
    <t>Sum of Total Manufactured</t>
  </si>
  <si>
    <t>Northeast Total</t>
  </si>
  <si>
    <t>South Total</t>
  </si>
  <si>
    <t>Gun Deaths</t>
  </si>
  <si>
    <t>Brady Score</t>
  </si>
  <si>
    <t>Gun Violence Per 100,000</t>
  </si>
  <si>
    <t>Average of Brady Score</t>
  </si>
  <si>
    <t>Gun Deaths Per 100,000</t>
  </si>
  <si>
    <t>Average of Gun Deaths Per 100,000</t>
  </si>
  <si>
    <t>Middle Atlantic Total</t>
  </si>
  <si>
    <t>New England Total</t>
  </si>
  <si>
    <t>West South Central Total</t>
  </si>
  <si>
    <t>Row Labels</t>
  </si>
  <si>
    <t>Sum of Gun Violence Per 100,000</t>
  </si>
  <si>
    <t>Sum of Total Estimated Gun Sales</t>
  </si>
  <si>
    <t>East North Central Total</t>
  </si>
  <si>
    <t>West North Central Total</t>
  </si>
  <si>
    <t>Midwest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</si>
</sst>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pivotButton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18" fillId="0" borderId="0" xfId="0" applyFont="1"/>
    <xf numFmtId="3" fontId="18" fillId="0" borderId="0" xfId="0" applyNumberFormat="1" applyFont="1"/>
    <xf numFmtId="0" fontId="0" fillId="0" borderId="10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20" xfId="0" applyBorder="1"/>
    <xf numFmtId="0" fontId="0" fillId="0" borderId="20" xfId="0" applyNumberFormat="1" applyBorder="1"/>
    <xf numFmtId="0" fontId="0" fillId="0" borderId="0" xfId="0" applyNumberFormat="1"/>
    <xf numFmtId="0" fontId="0" fillId="0" borderId="21" xfId="0" applyNumberFormat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%20gd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 gdp"/>
    </sheetNames>
    <sheetDataSet>
      <sheetData sheetId="0">
        <row r="1">
          <cell r="B1">
            <v>204201</v>
          </cell>
        </row>
        <row r="2">
          <cell r="B2">
            <v>50542</v>
          </cell>
        </row>
        <row r="3">
          <cell r="B3">
            <v>304357</v>
          </cell>
        </row>
        <row r="4">
          <cell r="B4">
            <v>121275</v>
          </cell>
        </row>
        <row r="5">
          <cell r="B5">
            <v>2619639</v>
          </cell>
        </row>
        <row r="6">
          <cell r="B6">
            <v>323762</v>
          </cell>
        </row>
        <row r="7">
          <cell r="B7">
            <v>257038</v>
          </cell>
        </row>
        <row r="8">
          <cell r="B8">
            <v>70927</v>
          </cell>
        </row>
        <row r="9">
          <cell r="B9">
            <v>930375</v>
          </cell>
        </row>
        <row r="10">
          <cell r="B10">
            <v>532657</v>
          </cell>
        </row>
        <row r="11">
          <cell r="B11">
            <v>84904</v>
          </cell>
        </row>
        <row r="12">
          <cell r="B12">
            <v>68616</v>
          </cell>
        </row>
        <row r="13">
          <cell r="B13">
            <v>796906</v>
          </cell>
        </row>
        <row r="14">
          <cell r="B14">
            <v>345207</v>
          </cell>
        </row>
        <row r="15">
          <cell r="B15">
            <v>186200</v>
          </cell>
        </row>
        <row r="16">
          <cell r="B16">
            <v>154806</v>
          </cell>
        </row>
        <row r="17">
          <cell r="B17">
            <v>195527</v>
          </cell>
        </row>
        <row r="18">
          <cell r="B18">
            <v>237598</v>
          </cell>
        </row>
        <row r="19">
          <cell r="B19">
            <v>59475</v>
          </cell>
        </row>
        <row r="20">
          <cell r="B20">
            <v>380805</v>
          </cell>
        </row>
        <row r="21">
          <cell r="B21">
            <v>505689</v>
          </cell>
        </row>
        <row r="22">
          <cell r="B22">
            <v>486874</v>
          </cell>
        </row>
        <row r="23">
          <cell r="B23">
            <v>338746</v>
          </cell>
        </row>
        <row r="24">
          <cell r="B24">
            <v>109034</v>
          </cell>
        </row>
        <row r="25">
          <cell r="B25">
            <v>297074</v>
          </cell>
        </row>
        <row r="26">
          <cell r="B26">
            <v>46478</v>
          </cell>
        </row>
        <row r="27">
          <cell r="B27">
            <v>118945</v>
          </cell>
        </row>
        <row r="28">
          <cell r="B28">
            <v>148216</v>
          </cell>
        </row>
        <row r="29">
          <cell r="B29">
            <v>77843</v>
          </cell>
        </row>
        <row r="30">
          <cell r="B30">
            <v>576228</v>
          </cell>
        </row>
        <row r="31">
          <cell r="B31">
            <v>93242</v>
          </cell>
        </row>
        <row r="32">
          <cell r="B32">
            <v>1500152</v>
          </cell>
        </row>
        <row r="33">
          <cell r="B33">
            <v>518378</v>
          </cell>
        </row>
        <row r="34">
          <cell r="B34">
            <v>53328</v>
          </cell>
        </row>
        <row r="35">
          <cell r="B35">
            <v>624372</v>
          </cell>
        </row>
        <row r="36">
          <cell r="B36">
            <v>181480</v>
          </cell>
        </row>
        <row r="37">
          <cell r="B37">
            <v>227032</v>
          </cell>
        </row>
        <row r="38">
          <cell r="B38">
            <v>723962</v>
          </cell>
        </row>
        <row r="39">
          <cell r="B39">
            <v>57507</v>
          </cell>
        </row>
        <row r="40">
          <cell r="B40">
            <v>210876</v>
          </cell>
        </row>
        <row r="41">
          <cell r="B41">
            <v>48652</v>
          </cell>
        </row>
        <row r="42">
          <cell r="B42">
            <v>332094</v>
          </cell>
        </row>
        <row r="43">
          <cell r="B43">
            <v>1601517</v>
          </cell>
        </row>
        <row r="44">
          <cell r="B44">
            <v>157404</v>
          </cell>
        </row>
        <row r="45">
          <cell r="B45">
            <v>31292</v>
          </cell>
        </row>
        <row r="46">
          <cell r="B46">
            <v>491221</v>
          </cell>
        </row>
        <row r="47">
          <cell r="B47">
            <v>476934</v>
          </cell>
        </row>
        <row r="48">
          <cell r="B48">
            <v>72569</v>
          </cell>
        </row>
        <row r="49">
          <cell r="B49">
            <v>314247</v>
          </cell>
        </row>
        <row r="50">
          <cell r="B50">
            <v>37925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ter Schmidtmeier" refreshedDate="43346.812864814812" createdVersion="1" refreshedVersion="6" recordCount="52" upgradeOnRefresh="1" xr:uid="{00000000-000A-0000-FFFF-FFFF46000000}">
  <cacheSource type="worksheet">
    <worksheetSource ref="A1:P65536" sheet="Estimated Sales vs Manufacturin"/>
  </cacheSource>
  <cacheFields count="16">
    <cacheField name="State" numFmtId="0">
      <sharedItems containsBlank="1" count="52">
        <s v="AK"/>
        <s v="AL"/>
        <s v="AR"/>
        <s v="AZ"/>
        <s v="CA"/>
        <s v="CO"/>
        <s v="CT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  <m/>
      </sharedItems>
    </cacheField>
    <cacheField name="Region" numFmtId="0">
      <sharedItems containsBlank="1" count="6">
        <s v="West"/>
        <s v="South"/>
        <s v="Northeast"/>
        <s v="Midwest"/>
        <s v="Territory"/>
        <m/>
      </sharedItems>
    </cacheField>
    <cacheField name="Division" numFmtId="0">
      <sharedItems containsBlank="1" count="11">
        <s v="Pacific"/>
        <s v="East South Central"/>
        <s v="West South Central"/>
        <s v="Mountain"/>
        <s v="New England"/>
        <s v="South Atlantic"/>
        <s v="West North Central"/>
        <s v="East North Central"/>
        <s v="Middle Atlantic"/>
        <s v="Territory"/>
        <m/>
      </sharedItems>
    </cacheField>
    <cacheField name="Handgun Checks" numFmtId="0">
      <sharedItems containsString="0" containsBlank="1" containsNumber="1" containsInteger="1" minValue="0" maxValue="662308"/>
    </cacheField>
    <cacheField name="Long Gun Checks" numFmtId="0">
      <sharedItems containsString="0" containsBlank="1" containsNumber="1" containsInteger="1" minValue="0" maxValue="554550"/>
    </cacheField>
    <cacheField name="Multiple Checks" numFmtId="0">
      <sharedItems containsString="0" containsBlank="1" containsNumber="1" containsInteger="1" minValue="0" maxValue="33102"/>
    </cacheField>
    <cacheField name="Estimated Handgun Sales (x1.1 Checks)" numFmtId="0">
      <sharedItems containsString="0" containsBlank="1" containsNumber="1" minValue="0" maxValue="728538.8"/>
    </cacheField>
    <cacheField name="Estimated Long Gun Sales (x1.1 Checks)" numFmtId="0">
      <sharedItems containsString="0" containsBlank="1" containsNumber="1" minValue="0" maxValue="610005"/>
    </cacheField>
    <cacheField name="Estimated Multiple Guns Sold (x2 Checks)" numFmtId="0">
      <sharedItems containsString="0" containsBlank="1" containsNumber="1" containsInteger="1" minValue="0" maxValue="66204"/>
    </cacheField>
    <cacheField name="Total Estimated Gun Sales" numFmtId="0">
      <sharedItems containsString="0" containsBlank="1" containsNumber="1" minValue="0" maxValue="1297197.5" count="52">
        <n v="86447.800000000017"/>
        <n v="315684.60000000003"/>
        <n v="187400.40000000002"/>
        <n v="319165.2"/>
        <n v="1226395.5"/>
        <n v="493366.80000000005"/>
        <n v="182806.8"/>
        <n v="54120"/>
        <n v="1126678"/>
        <n v="370340.70000000007"/>
        <n v="0"/>
        <n v="41988.4"/>
        <n v="117137.40000000001"/>
        <n v="606898.60000000009"/>
        <n v="519104"/>
        <n v="178892.40000000002"/>
        <n v="288612.10000000003"/>
        <n v="358999"/>
        <n v="134658.80000000002"/>
        <n v="137290.70000000001"/>
        <n v="110103.50000000001"/>
        <n v="328993.70000000007"/>
        <n v="315347.5"/>
        <n v="550714.20000000007"/>
        <n v="243585.2"/>
        <n v="109175.1"/>
        <n v="218489.40000000002"/>
        <n v="61330.8"/>
        <n v="31196.100000000002"/>
        <n v="124641.00000000001"/>
        <n v="131282.80000000002"/>
        <n v="145071.80000000002"/>
        <n v="122135.3"/>
        <n v="368982.5"/>
        <n v="735052.3"/>
        <n v="347686.5"/>
        <n v="353919.5"/>
        <n v="880410.3"/>
        <n v="17264.5"/>
        <n v="30910.600000000002"/>
        <n v="250854.60000000003"/>
        <n v="99014.200000000012"/>
        <n v="604447"/>
        <n v="1297197.5"/>
        <n v="114069.40000000001"/>
        <n v="556531.80000000005"/>
        <n v="42660.3"/>
        <n v="417704.5"/>
        <n v="381738.4"/>
        <n v="201117.90000000002"/>
        <n v="55812.400000000009"/>
        <m/>
      </sharedItems>
    </cacheField>
    <cacheField name="Handguns Manufactured" numFmtId="0">
      <sharedItems containsString="0" containsBlank="1" containsNumber="1" containsInteger="1" minValue="0" maxValue="1471896"/>
    </cacheField>
    <cacheField name="Long Guns Manufactured" numFmtId="0">
      <sharedItems containsString="0" containsBlank="1" containsNumber="1" containsInteger="1" minValue="12" maxValue="1036996"/>
    </cacheField>
    <cacheField name="Total Manufactured" numFmtId="0">
      <sharedItems containsString="0" containsBlank="1" containsNumber="1" containsInteger="1" minValue="12" maxValue="2508892" count="52">
        <n v="115"/>
        <n v="421966"/>
        <n v="16781"/>
        <n v="917142"/>
        <n v="71984"/>
        <n v="987"/>
        <n v="319320"/>
        <n v="48"/>
        <n v="623317"/>
        <n v="383474"/>
        <n v="42"/>
        <n v="6355"/>
        <n v="13238"/>
        <n v="202472"/>
        <n v="3104"/>
        <n v="416"/>
        <n v="458639"/>
        <n v="272"/>
        <n v="2508892"/>
        <n v="96411"/>
        <n v="65260"/>
        <n v="708"/>
        <n v="24526"/>
        <n v="17592"/>
        <n v="946"/>
        <n v="18635"/>
        <n v="400605"/>
        <n v="194"/>
        <n v="169"/>
        <n v="1401760"/>
        <n v="258569"/>
        <n v="199"/>
        <n v="39022"/>
        <n v="882920"/>
        <n v="220593"/>
        <n v="1323"/>
        <n v="9291"/>
        <n v="84856"/>
        <n v="12"/>
        <n v="1558"/>
        <n v="127409"/>
        <n v="185159"/>
        <n v="9434"/>
        <n v="579418"/>
        <n v="128411"/>
        <n v="12225"/>
        <n v="93575"/>
        <n v="16580"/>
        <n v="35873"/>
        <n v="742"/>
        <n v="1779"/>
        <m/>
      </sharedItems>
    </cacheField>
    <cacheField name="Gun Deaths Per 100,000" numFmtId="0">
      <sharedItems containsString="0" containsBlank="1" containsNumber="1" minValue="3.4" maxValue="23.3"/>
    </cacheField>
    <cacheField name="Gun Deaths" numFmtId="0">
      <sharedItems containsString="0" containsBlank="1" containsNumber="1" containsInteger="1" minValue="49" maxValue="3353"/>
    </cacheField>
    <cacheField name="Brady Score" numFmtId="0">
      <sharedItems containsString="0" containsBlank="1" containsNumber="1" minValue="-39" maxValue="76" count="44">
        <n v="-30"/>
        <n v="-18"/>
        <n v="-24"/>
        <n v="-39"/>
        <n v="76"/>
        <n v="22"/>
        <n v="73"/>
        <n v="41"/>
        <n v="-20.5"/>
        <n v="62"/>
        <n v="8"/>
        <n v="-19"/>
        <n v="40.5"/>
        <n v="-14.5"/>
        <n v="-12"/>
        <n v="-22"/>
        <n v="-27"/>
        <n v="70"/>
        <n v="56"/>
        <n v="-20"/>
        <n v="3"/>
        <n v="12.5"/>
        <n v="-9"/>
        <n v="-19.5"/>
        <n v="-25"/>
        <n v="-2.5"/>
        <n v="-3"/>
        <n v="-7"/>
        <n v="69"/>
        <n v="65.5"/>
        <n v="-5"/>
        <n v="-17"/>
        <n v="0"/>
        <n v="23"/>
        <m/>
        <n v="55"/>
        <n v="-16"/>
        <n v="-11"/>
        <n v="-8.5"/>
        <n v="-22.5"/>
        <n v="33"/>
        <n v="6"/>
        <n v="-15"/>
        <n v="-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ter Schmidtmeier" refreshedDate="43346.961620486109" createdVersion="6" refreshedVersion="6" minRefreshableVersion="3" recordCount="52" xr:uid="{D6DF20E7-957F-054E-B26B-B2581E732009}">
  <cacheSource type="worksheet">
    <worksheetSource ref="A1:O1048576" sheet="2016 State Manufacturing vs Che"/>
  </cacheSource>
  <cacheFields count="15">
    <cacheField name="State" numFmtId="0">
      <sharedItems containsBlank="1" count="52">
        <s v="AK"/>
        <s v="AL"/>
        <s v="AR"/>
        <s v="AZ"/>
        <s v="CA"/>
        <s v="CO"/>
        <s v="CT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  <m/>
      </sharedItems>
    </cacheField>
    <cacheField name="Region" numFmtId="0">
      <sharedItems containsBlank="1" count="6">
        <s v="West"/>
        <s v="South"/>
        <s v="Northeast"/>
        <s v="Midwest"/>
        <s v="Territory"/>
        <m/>
      </sharedItems>
    </cacheField>
    <cacheField name="Division" numFmtId="0">
      <sharedItems containsBlank="1"/>
    </cacheField>
    <cacheField name="Handgun Checks" numFmtId="0">
      <sharedItems containsString="0" containsBlank="1" containsNumber="1" containsInteger="1" minValue="0" maxValue="662308"/>
    </cacheField>
    <cacheField name="Long Gun Checks" numFmtId="0">
      <sharedItems containsString="0" containsBlank="1" containsNumber="1" containsInteger="1" minValue="0" maxValue="554550"/>
    </cacheField>
    <cacheField name="Multiple Checks" numFmtId="0">
      <sharedItems containsString="0" containsBlank="1" containsNumber="1" containsInteger="1" minValue="0" maxValue="33102"/>
    </cacheField>
    <cacheField name="Total Checks" numFmtId="0">
      <sharedItems containsString="0" containsBlank="1" containsNumber="1" containsInteger="1" minValue="0" maxValue="1152187"/>
    </cacheField>
    <cacheField name="Rifles Manufactured" numFmtId="0">
      <sharedItems containsString="0" containsBlank="1" containsNumber="1" containsInteger="1" minValue="12" maxValue="726077"/>
    </cacheField>
    <cacheField name="Pistols Manufactured" numFmtId="0">
      <sharedItems containsString="0" containsBlank="1" containsNumber="1" containsInteger="1" minValue="0" maxValue="1471896"/>
    </cacheField>
    <cacheField name="Shotguns Manufactured" numFmtId="0">
      <sharedItems containsString="0" containsBlank="1" containsNumber="1" containsInteger="1" minValue="0" maxValue="367550"/>
    </cacheField>
    <cacheField name="Revolvers Manufactured" numFmtId="0">
      <sharedItems containsString="0" containsBlank="1" containsNumber="1" containsInteger="1" minValue="0" maxValue="294680"/>
    </cacheField>
    <cacheField name="Misc Manufactured" numFmtId="0">
      <sharedItems containsString="0" containsBlank="1" containsNumber="1" containsInteger="1" minValue="0" maxValue="137890"/>
    </cacheField>
    <cacheField name="Total Manufactured" numFmtId="0">
      <sharedItems containsString="0" containsBlank="1" containsNumber="1" containsInteger="1" minValue="12" maxValue="2634040" count="52">
        <n v="193"/>
        <n v="422394"/>
        <n v="21097"/>
        <n v="936440"/>
        <n v="90133"/>
        <n v="1647"/>
        <n v="319498"/>
        <n v="48"/>
        <n v="722363"/>
        <n v="384544"/>
        <n v="42"/>
        <n v="7841"/>
        <n v="23213"/>
        <n v="206290"/>
        <n v="5743"/>
        <n v="3916"/>
        <n v="460181"/>
        <n v="311"/>
        <n v="2634040"/>
        <n v="97867"/>
        <n v="65274"/>
        <n v="2611"/>
        <n v="42769"/>
        <n v="39183"/>
        <n v="1575"/>
        <n v="20841"/>
        <n v="427524"/>
        <n v="314"/>
        <n v="547"/>
        <n v="1493803"/>
        <n v="258606"/>
        <n v="200"/>
        <n v="67752"/>
        <n v="888124"/>
        <n v="231288"/>
        <n v="3191"/>
        <n v="11168"/>
        <n v="85589"/>
        <n v="12"/>
        <n v="1558"/>
        <n v="265299"/>
        <n v="185257"/>
        <n v="27291"/>
        <n v="586365"/>
        <n v="149176"/>
        <n v="13999"/>
        <n v="147810"/>
        <n v="102892"/>
        <n v="35898"/>
        <n v="1927"/>
        <n v="1797"/>
        <m/>
      </sharedItems>
    </cacheField>
    <cacheField name="Gun Violence Per 100,000" numFmtId="0">
      <sharedItems containsString="0" containsBlank="1" containsNumber="1" minValue="3.4" maxValue="23.3" count="44">
        <n v="21.5"/>
        <n v="23.3"/>
        <n v="15.2"/>
        <n v="17.8"/>
        <n v="7.9"/>
        <n v="14.3"/>
        <n v="4.5999999999999996"/>
        <n v="11"/>
        <n v="12.6"/>
        <n v="15"/>
        <n v="4.5"/>
        <n v="14.6"/>
        <n v="11.7"/>
        <n v="9.1999999999999993"/>
        <n v="13.4"/>
        <n v="17.5"/>
        <n v="21.3"/>
        <n v="8.3000000000000007"/>
        <n v="11.9"/>
        <n v="3.4"/>
        <n v="12.3"/>
        <n v="7.6"/>
        <n v="19.899999999999999"/>
        <n v="19"/>
        <n v="18.899999999999999"/>
        <n v="9.1"/>
        <n v="16.8"/>
        <n v="9.3000000000000007"/>
        <n v="5.5"/>
        <n v="18.100000000000001"/>
        <n v="4.4000000000000004"/>
        <n v="13.7"/>
        <n v="12.9"/>
        <n v="19.600000000000001"/>
        <n v="12"/>
        <m/>
        <n v="4.0999999999999996"/>
        <n v="17.7"/>
        <n v="17.100000000000001"/>
        <n v="12.1"/>
        <n v="11.1"/>
        <n v="9"/>
        <n v="11.4"/>
        <n v="17.399999999999999"/>
      </sharedItems>
    </cacheField>
    <cacheField name="Gun Deaths" numFmtId="0">
      <sharedItems containsString="0" containsBlank="1" containsNumber="1" containsInteger="1" minValue="49" maxValue="3353" count="49">
        <n v="1046"/>
        <n v="177"/>
        <n v="1094"/>
        <n v="541"/>
        <n v="3184"/>
        <n v="812"/>
        <n v="172"/>
        <n v="111"/>
        <n v="2704"/>
        <n v="1571"/>
        <n v="66"/>
        <n v="242"/>
        <n v="1490"/>
        <n v="997"/>
        <n v="288"/>
        <n v="383"/>
        <n v="772"/>
        <n v="987"/>
        <n v="123"/>
        <n v="707"/>
        <n v="1230"/>
        <n v="432"/>
        <n v="587"/>
        <n v="1144"/>
        <n v="194"/>
        <n v="171"/>
        <n v="498"/>
        <n v="132"/>
        <n v="485"/>
        <n v="900"/>
        <n v="1409"/>
        <n v="90"/>
        <n v="1524"/>
        <n v="766"/>
        <n v="513"/>
        <n v="1555"/>
        <m/>
        <n v="49"/>
        <n v="891"/>
        <n v="108"/>
        <n v="1148"/>
        <n v="3353"/>
        <n v="370"/>
        <n v="78"/>
        <n v="1049"/>
        <n v="686"/>
        <n v="332"/>
        <n v="664"/>
        <n v="1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x v="0"/>
    <n v="37491"/>
    <n v="36887"/>
    <n v="2316"/>
    <n v="41240.100000000006"/>
    <n v="40575.700000000004"/>
    <n v="4632"/>
    <x v="0"/>
    <n v="3"/>
    <n v="112"/>
    <x v="0"/>
    <n v="21.5"/>
    <n v="1046"/>
    <x v="0"/>
  </r>
  <r>
    <x v="1"/>
    <x v="1"/>
    <x v="1"/>
    <n v="153123"/>
    <n v="121963"/>
    <n v="6545"/>
    <n v="168435.30000000002"/>
    <n v="134159.30000000002"/>
    <n v="13090"/>
    <x v="1"/>
    <n v="84903"/>
    <n v="337063"/>
    <x v="1"/>
    <n v="23.3"/>
    <n v="177"/>
    <x v="1"/>
  </r>
  <r>
    <x v="2"/>
    <x v="1"/>
    <x v="2"/>
    <n v="80244"/>
    <n v="82120"/>
    <n v="4400"/>
    <n v="88268.400000000009"/>
    <n v="90332.000000000015"/>
    <n v="8800"/>
    <x v="2"/>
    <n v="13456"/>
    <n v="3325"/>
    <x v="2"/>
    <n v="15.2"/>
    <n v="1094"/>
    <x v="2"/>
  </r>
  <r>
    <x v="3"/>
    <x v="0"/>
    <x v="3"/>
    <n v="166784"/>
    <n v="108988"/>
    <n v="7908"/>
    <n v="183462.40000000002"/>
    <n v="119886.8"/>
    <n v="15816"/>
    <x v="3"/>
    <n v="904147"/>
    <n v="12995"/>
    <x v="3"/>
    <n v="17.8"/>
    <n v="541"/>
    <x v="3"/>
  </r>
  <r>
    <x v="4"/>
    <x v="0"/>
    <x v="0"/>
    <n v="560355"/>
    <n v="554550"/>
    <n v="0"/>
    <n v="616390.5"/>
    <n v="610005"/>
    <n v="0"/>
    <x v="4"/>
    <n v="54242"/>
    <n v="17742"/>
    <x v="4"/>
    <n v="7.9"/>
    <n v="3184"/>
    <x v="4"/>
  </r>
  <r>
    <x v="5"/>
    <x v="0"/>
    <x v="3"/>
    <n v="242502"/>
    <n v="180026"/>
    <n v="14293"/>
    <n v="266752.2"/>
    <n v="198028.6"/>
    <n v="28586"/>
    <x v="5"/>
    <n v="109"/>
    <n v="878"/>
    <x v="5"/>
    <n v="14.3"/>
    <n v="812"/>
    <x v="5"/>
  </r>
  <r>
    <x v="6"/>
    <x v="2"/>
    <x v="4"/>
    <n v="122375"/>
    <n v="43813"/>
    <n v="0"/>
    <n v="134612.5"/>
    <n v="48194.3"/>
    <n v="0"/>
    <x v="6"/>
    <n v="77246"/>
    <n v="242074"/>
    <x v="6"/>
    <n v="4.5999999999999996"/>
    <n v="172"/>
    <x v="6"/>
  </r>
  <r>
    <x v="7"/>
    <x v="1"/>
    <x v="5"/>
    <n v="25574"/>
    <n v="21746"/>
    <n v="1034"/>
    <n v="28131.4"/>
    <n v="23920.600000000002"/>
    <n v="2068"/>
    <x v="7"/>
    <n v="0"/>
    <n v="48"/>
    <x v="7"/>
    <n v="11"/>
    <n v="111"/>
    <x v="7"/>
  </r>
  <r>
    <x v="8"/>
    <x v="1"/>
    <x v="5"/>
    <n v="662308"/>
    <n v="316232"/>
    <n v="25142"/>
    <n v="728538.8"/>
    <n v="347855.2"/>
    <n v="50284"/>
    <x v="8"/>
    <n v="344806"/>
    <n v="278511"/>
    <x v="8"/>
    <n v="12.6"/>
    <n v="2704"/>
    <x v="8"/>
  </r>
  <r>
    <x v="9"/>
    <x v="1"/>
    <x v="5"/>
    <n v="194800"/>
    <n v="128277"/>
    <n v="7478"/>
    <n v="214280.00000000003"/>
    <n v="141104.70000000001"/>
    <n v="14956"/>
    <x v="9"/>
    <n v="379516"/>
    <n v="3958"/>
    <x v="9"/>
    <n v="15"/>
    <n v="1571"/>
    <x v="1"/>
  </r>
  <r>
    <x v="10"/>
    <x v="0"/>
    <x v="0"/>
    <n v="0"/>
    <n v="0"/>
    <n v="0"/>
    <n v="0"/>
    <n v="0"/>
    <n v="0"/>
    <x v="10"/>
    <n v="0"/>
    <n v="42"/>
    <x v="10"/>
    <n v="4.5"/>
    <n v="66"/>
    <x v="9"/>
  </r>
  <r>
    <x v="11"/>
    <x v="3"/>
    <x v="6"/>
    <n v="2790"/>
    <n v="35254"/>
    <n v="70"/>
    <n v="3069.0000000000005"/>
    <n v="38779.4"/>
    <n v="140"/>
    <x v="11"/>
    <n v="4107"/>
    <n v="2248"/>
    <x v="11"/>
    <n v="14.6"/>
    <n v="242"/>
    <x v="10"/>
  </r>
  <r>
    <x v="12"/>
    <x v="0"/>
    <x v="3"/>
    <n v="46523"/>
    <n v="55591"/>
    <n v="2406"/>
    <n v="51175.3"/>
    <n v="61150.100000000006"/>
    <n v="4812"/>
    <x v="12"/>
    <n v="1147"/>
    <n v="12091"/>
    <x v="12"/>
    <n v="11.7"/>
    <n v="1490"/>
    <x v="11"/>
  </r>
  <r>
    <x v="13"/>
    <x v="3"/>
    <x v="7"/>
    <n v="352411"/>
    <n v="177255"/>
    <n v="12133"/>
    <n v="387652.10000000003"/>
    <n v="194980.50000000003"/>
    <n v="24266"/>
    <x v="13"/>
    <n v="79966"/>
    <n v="122506"/>
    <x v="13"/>
    <n v="15"/>
    <n v="997"/>
    <x v="12"/>
  </r>
  <r>
    <x v="14"/>
    <x v="3"/>
    <x v="7"/>
    <n v="278182"/>
    <n v="177218"/>
    <n v="9082"/>
    <n v="306000.2"/>
    <n v="194939.80000000002"/>
    <n v="18164"/>
    <x v="14"/>
    <n v="378"/>
    <n v="2726"/>
    <x v="14"/>
    <n v="9.1999999999999993"/>
    <n v="288"/>
    <x v="13"/>
  </r>
  <r>
    <x v="15"/>
    <x v="3"/>
    <x v="6"/>
    <n v="81116"/>
    <n v="73748"/>
    <n v="4271"/>
    <n v="89227.6"/>
    <n v="81122.8"/>
    <n v="8542"/>
    <x v="15"/>
    <n v="145"/>
    <n v="271"/>
    <x v="15"/>
    <n v="13.4"/>
    <n v="383"/>
    <x v="14"/>
  </r>
  <r>
    <x v="16"/>
    <x v="1"/>
    <x v="1"/>
    <n v="140721"/>
    <n v="109030"/>
    <n v="6943"/>
    <n v="154793.1"/>
    <n v="119933.00000000001"/>
    <n v="13886"/>
    <x v="16"/>
    <n v="3748"/>
    <n v="454891"/>
    <x v="16"/>
    <n v="17.5"/>
    <n v="772"/>
    <x v="15"/>
  </r>
  <r>
    <x v="17"/>
    <x v="1"/>
    <x v="2"/>
    <n v="171588"/>
    <n v="139122"/>
    <n v="8609"/>
    <n v="188746.80000000002"/>
    <n v="153034.20000000001"/>
    <n v="17218"/>
    <x v="17"/>
    <n v="19"/>
    <n v="253"/>
    <x v="17"/>
    <n v="21.3"/>
    <n v="987"/>
    <x v="16"/>
  </r>
  <r>
    <x v="18"/>
    <x v="2"/>
    <x v="4"/>
    <n v="75977"/>
    <n v="41931"/>
    <n v="2480"/>
    <n v="83574.700000000012"/>
    <n v="46124.100000000006"/>
    <n v="4960"/>
    <x v="18"/>
    <n v="1471896"/>
    <n v="1036996"/>
    <x v="18"/>
    <n v="8.3000000000000007"/>
    <n v="123"/>
    <x v="17"/>
  </r>
  <r>
    <x v="19"/>
    <x v="1"/>
    <x v="5"/>
    <n v="52305"/>
    <n v="71892"/>
    <n v="337"/>
    <n v="57535.500000000007"/>
    <n v="79081.200000000012"/>
    <n v="674"/>
    <x v="19"/>
    <n v="43157"/>
    <n v="53254"/>
    <x v="19"/>
    <n v="11.9"/>
    <n v="707"/>
    <x v="18"/>
  </r>
  <r>
    <x v="20"/>
    <x v="2"/>
    <x v="4"/>
    <n v="48845"/>
    <n v="46780"/>
    <n v="2458"/>
    <n v="53729.500000000007"/>
    <n v="51458.000000000007"/>
    <n v="4916"/>
    <x v="20"/>
    <n v="442"/>
    <n v="64818"/>
    <x v="20"/>
    <n v="3.4"/>
    <n v="242"/>
    <x v="19"/>
  </r>
  <r>
    <x v="21"/>
    <x v="3"/>
    <x v="7"/>
    <n v="164878"/>
    <n v="129089"/>
    <n v="2815"/>
    <n v="181365.80000000002"/>
    <n v="141997.90000000002"/>
    <n v="5630"/>
    <x v="21"/>
    <n v="29"/>
    <n v="679"/>
    <x v="21"/>
    <n v="12.3"/>
    <n v="1230"/>
    <x v="20"/>
  </r>
  <r>
    <x v="22"/>
    <x v="3"/>
    <x v="6"/>
    <n v="133962"/>
    <n v="143543"/>
    <n v="5046"/>
    <n v="147358.20000000001"/>
    <n v="157897.30000000002"/>
    <n v="10092"/>
    <x v="22"/>
    <n v="18849"/>
    <n v="5677"/>
    <x v="22"/>
    <n v="7.6"/>
    <n v="432"/>
    <x v="21"/>
  </r>
  <r>
    <x v="23"/>
    <x v="3"/>
    <x v="6"/>
    <n v="274754"/>
    <n v="202708"/>
    <n v="12753"/>
    <n v="302229.40000000002"/>
    <n v="222978.80000000002"/>
    <n v="25506"/>
    <x v="23"/>
    <n v="2837"/>
    <n v="14755"/>
    <x v="23"/>
    <n v="19.899999999999999"/>
    <n v="587"/>
    <x v="22"/>
  </r>
  <r>
    <x v="24"/>
    <x v="1"/>
    <x v="1"/>
    <n v="119050"/>
    <n v="92822"/>
    <n v="5263"/>
    <n v="130955.00000000001"/>
    <n v="102104.20000000001"/>
    <n v="10526"/>
    <x v="24"/>
    <n v="64"/>
    <n v="882"/>
    <x v="24"/>
    <n v="19"/>
    <n v="1144"/>
    <x v="23"/>
  </r>
  <r>
    <x v="25"/>
    <x v="0"/>
    <x v="3"/>
    <n v="37547"/>
    <n v="56834"/>
    <n v="2678"/>
    <n v="41301.700000000004"/>
    <n v="62517.4"/>
    <n v="5356"/>
    <x v="25"/>
    <n v="3"/>
    <n v="18632"/>
    <x v="25"/>
    <n v="18.899999999999999"/>
    <n v="194"/>
    <x v="24"/>
  </r>
  <r>
    <x v="26"/>
    <x v="1"/>
    <x v="5"/>
    <n v="16595"/>
    <n v="176919"/>
    <n v="2812"/>
    <n v="18254.5"/>
    <n v="194610.90000000002"/>
    <n v="5624"/>
    <x v="26"/>
    <n v="108395"/>
    <n v="292210"/>
    <x v="26"/>
    <n v="9.1"/>
    <n v="171"/>
    <x v="25"/>
  </r>
  <r>
    <x v="27"/>
    <x v="3"/>
    <x v="6"/>
    <n v="19975"/>
    <n v="34013"/>
    <n v="972"/>
    <n v="21972.5"/>
    <n v="37414.300000000003"/>
    <n v="1944"/>
    <x v="27"/>
    <n v="9"/>
    <n v="185"/>
    <x v="27"/>
    <n v="16.8"/>
    <n v="498"/>
    <x v="26"/>
  </r>
  <r>
    <x v="28"/>
    <x v="3"/>
    <x v="6"/>
    <n v="1717"/>
    <n v="26494"/>
    <n v="82"/>
    <n v="1888.7"/>
    <n v="29143.4"/>
    <n v="164"/>
    <x v="28"/>
    <n v="59"/>
    <n v="110"/>
    <x v="28"/>
    <n v="9.3000000000000007"/>
    <n v="132"/>
    <x v="20"/>
  </r>
  <r>
    <x v="29"/>
    <x v="2"/>
    <x v="4"/>
    <n v="68529"/>
    <n v="44681"/>
    <n v="55"/>
    <n v="75381.900000000009"/>
    <n v="49149.100000000006"/>
    <n v="110"/>
    <x v="29"/>
    <n v="602392"/>
    <n v="799368"/>
    <x v="29"/>
    <n v="5.5"/>
    <n v="485"/>
    <x v="27"/>
  </r>
  <r>
    <x v="30"/>
    <x v="2"/>
    <x v="8"/>
    <n v="70249"/>
    <n v="49099"/>
    <n v="0"/>
    <n v="77273.900000000009"/>
    <n v="54008.9"/>
    <n v="0"/>
    <x v="30"/>
    <n v="1"/>
    <n v="258568"/>
    <x v="30"/>
    <n v="18.100000000000001"/>
    <n v="383"/>
    <x v="28"/>
  </r>
  <r>
    <x v="31"/>
    <x v="0"/>
    <x v="3"/>
    <n v="69434"/>
    <n v="55664"/>
    <n v="3732"/>
    <n v="76377.400000000009"/>
    <n v="61230.400000000001"/>
    <n v="7464"/>
    <x v="31"/>
    <n v="16"/>
    <n v="183"/>
    <x v="31"/>
    <n v="4.4000000000000004"/>
    <n v="900"/>
    <x v="11"/>
  </r>
  <r>
    <x v="32"/>
    <x v="0"/>
    <x v="3"/>
    <n v="66158"/>
    <n v="38105"/>
    <n v="3723"/>
    <n v="72773.8"/>
    <n v="41915.5"/>
    <n v="7446"/>
    <x v="32"/>
    <n v="37138"/>
    <n v="1884"/>
    <x v="32"/>
    <n v="13.7"/>
    <n v="1409"/>
    <x v="8"/>
  </r>
  <r>
    <x v="33"/>
    <x v="2"/>
    <x v="8"/>
    <n v="133285"/>
    <n v="197670"/>
    <n v="2466"/>
    <n v="146613.5"/>
    <n v="217437.00000000003"/>
    <n v="4932"/>
    <x v="33"/>
    <n v="230843"/>
    <n v="652077"/>
    <x v="33"/>
    <n v="11.9"/>
    <n v="90"/>
    <x v="29"/>
  </r>
  <r>
    <x v="34"/>
    <x v="3"/>
    <x v="7"/>
    <n v="394570"/>
    <n v="243963"/>
    <n v="16333"/>
    <n v="434027.00000000006"/>
    <n v="268359.30000000005"/>
    <n v="32666"/>
    <x v="34"/>
    <n v="147579"/>
    <n v="73014"/>
    <x v="34"/>
    <n v="12.9"/>
    <n v="1524"/>
    <x v="30"/>
  </r>
  <r>
    <x v="35"/>
    <x v="3"/>
    <x v="2"/>
    <n v="166181"/>
    <n v="130514"/>
    <n v="10661"/>
    <n v="182799.1"/>
    <n v="143565.40000000002"/>
    <n v="21322"/>
    <x v="35"/>
    <n v="78"/>
    <n v="1245"/>
    <x v="35"/>
    <n v="19.600000000000001"/>
    <n v="766"/>
    <x v="31"/>
  </r>
  <r>
    <x v="36"/>
    <x v="0"/>
    <x v="0"/>
    <n v="178716"/>
    <n v="143029"/>
    <n v="0"/>
    <n v="196587.6"/>
    <n v="157331.90000000002"/>
    <n v="0"/>
    <x v="36"/>
    <n v="501"/>
    <n v="8790"/>
    <x v="36"/>
    <n v="11.9"/>
    <n v="513"/>
    <x v="32"/>
  </r>
  <r>
    <x v="37"/>
    <x v="2"/>
    <x v="8"/>
    <n v="642232"/>
    <n v="158141"/>
    <n v="0"/>
    <n v="706455.20000000007"/>
    <n v="173955.1"/>
    <m/>
    <x v="37"/>
    <n v="1152"/>
    <n v="83704"/>
    <x v="37"/>
    <n v="12"/>
    <n v="1555"/>
    <x v="33"/>
  </r>
  <r>
    <x v="38"/>
    <x v="4"/>
    <x v="9"/>
    <n v="12779"/>
    <n v="2416"/>
    <n v="275"/>
    <n v="14056.900000000001"/>
    <n v="2657.6000000000004"/>
    <n v="550"/>
    <x v="38"/>
    <n v="0"/>
    <n v="12"/>
    <x v="38"/>
    <m/>
    <m/>
    <x v="34"/>
  </r>
  <r>
    <x v="39"/>
    <x v="2"/>
    <x v="4"/>
    <n v="14262"/>
    <n v="10204"/>
    <n v="1999"/>
    <n v="15688.2"/>
    <n v="11224.400000000001"/>
    <n v="3998"/>
    <x v="39"/>
    <n v="1257"/>
    <n v="301"/>
    <x v="39"/>
    <n v="4.0999999999999996"/>
    <n v="49"/>
    <x v="35"/>
  </r>
  <r>
    <x v="40"/>
    <x v="1"/>
    <x v="5"/>
    <n v="132473"/>
    <n v="87413"/>
    <n v="4490"/>
    <n v="145720.30000000002"/>
    <n v="96154.3"/>
    <n v="8980"/>
    <x v="40"/>
    <n v="6057"/>
    <n v="121352"/>
    <x v="40"/>
    <n v="17.7"/>
    <n v="891"/>
    <x v="36"/>
  </r>
  <r>
    <x v="41"/>
    <x v="3"/>
    <x v="6"/>
    <n v="36520"/>
    <n v="49522"/>
    <n v="2184"/>
    <n v="40172"/>
    <n v="54474.200000000004"/>
    <n v="4368"/>
    <x v="41"/>
    <n v="9"/>
    <n v="185150"/>
    <x v="41"/>
    <n v="13.4"/>
    <n v="108"/>
    <x v="22"/>
  </r>
  <r>
    <x v="42"/>
    <x v="1"/>
    <x v="1"/>
    <n v="319169"/>
    <n v="210161"/>
    <n v="11092"/>
    <n v="351085.9"/>
    <n v="231177.1"/>
    <n v="22184"/>
    <x v="42"/>
    <n v="1439"/>
    <n v="7995"/>
    <x v="42"/>
    <n v="17.100000000000001"/>
    <n v="1148"/>
    <x v="37"/>
  </r>
  <r>
    <x v="43"/>
    <x v="1"/>
    <x v="2"/>
    <n v="637476"/>
    <n v="481609"/>
    <n v="33102"/>
    <n v="701223.60000000009"/>
    <n v="529769.9"/>
    <n v="66204"/>
    <x v="43"/>
    <n v="31071"/>
    <n v="548347"/>
    <x v="43"/>
    <n v="12.1"/>
    <n v="3353"/>
    <x v="26"/>
  </r>
  <r>
    <x v="44"/>
    <x v="0"/>
    <x v="3"/>
    <n v="47401"/>
    <n v="54133"/>
    <n v="1191"/>
    <n v="52141.100000000006"/>
    <n v="59546.3"/>
    <n v="2382"/>
    <x v="44"/>
    <n v="57396"/>
    <n v="71015"/>
    <x v="44"/>
    <n v="12.9"/>
    <n v="370"/>
    <x v="38"/>
  </r>
  <r>
    <x v="45"/>
    <x v="1"/>
    <x v="5"/>
    <n v="295963"/>
    <n v="209975"/>
    <n v="0"/>
    <n v="325559.30000000005"/>
    <n v="230972.50000000003"/>
    <n v="0"/>
    <x v="45"/>
    <n v="5294"/>
    <n v="6931"/>
    <x v="45"/>
    <n v="11.1"/>
    <n v="78"/>
    <x v="39"/>
  </r>
  <r>
    <x v="46"/>
    <x v="2"/>
    <x v="4"/>
    <n v="18320"/>
    <n v="18853"/>
    <n v="885"/>
    <n v="20152"/>
    <n v="20738.300000000003"/>
    <n v="1770"/>
    <x v="46"/>
    <n v="3435"/>
    <n v="90140"/>
    <x v="46"/>
    <n v="12.1"/>
    <n v="1049"/>
    <x v="31"/>
  </r>
  <r>
    <x v="47"/>
    <x v="0"/>
    <x v="0"/>
    <n v="214106"/>
    <n v="151029"/>
    <n v="8028"/>
    <n v="235516.6"/>
    <n v="166131.90000000002"/>
    <n v="16056"/>
    <x v="47"/>
    <n v="310"/>
    <n v="16270"/>
    <x v="47"/>
    <n v="9"/>
    <n v="686"/>
    <x v="40"/>
  </r>
  <r>
    <x v="48"/>
    <x v="3"/>
    <x v="7"/>
    <n v="186300"/>
    <n v="159784"/>
    <n v="523"/>
    <n v="204930.00000000003"/>
    <n v="175762.40000000002"/>
    <n v="1046"/>
    <x v="48"/>
    <n v="374"/>
    <n v="35499"/>
    <x v="48"/>
    <n v="17.5"/>
    <n v="332"/>
    <x v="41"/>
  </r>
  <r>
    <x v="49"/>
    <x v="1"/>
    <x v="5"/>
    <n v="92124"/>
    <n v="81105"/>
    <n v="5283"/>
    <n v="101336.40000000001"/>
    <n v="89215.5"/>
    <n v="10566"/>
    <x v="49"/>
    <n v="29"/>
    <n v="713"/>
    <x v="49"/>
    <n v="11.4"/>
    <n v="664"/>
    <x v="42"/>
  </r>
  <r>
    <x v="50"/>
    <x v="0"/>
    <x v="3"/>
    <n v="22569"/>
    <n v="25815"/>
    <n v="1295"/>
    <n v="24825.9"/>
    <n v="28396.500000000004"/>
    <n v="2590"/>
    <x v="50"/>
    <n v="26"/>
    <n v="1753"/>
    <x v="50"/>
    <n v="17.399999999999999"/>
    <n v="101"/>
    <x v="43"/>
  </r>
  <r>
    <x v="51"/>
    <x v="5"/>
    <x v="10"/>
    <m/>
    <m/>
    <m/>
    <m/>
    <m/>
    <m/>
    <x v="51"/>
    <m/>
    <m/>
    <x v="51"/>
    <m/>
    <m/>
    <x v="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s v="Pacific"/>
    <n v="37491"/>
    <n v="36887"/>
    <n v="2316"/>
    <n v="76694"/>
    <n v="104"/>
    <n v="3"/>
    <n v="0"/>
    <n v="8"/>
    <n v="78"/>
    <x v="0"/>
    <x v="0"/>
    <x v="0"/>
  </r>
  <r>
    <x v="1"/>
    <x v="1"/>
    <s v="East South Central"/>
    <n v="153123"/>
    <n v="121963"/>
    <n v="6545"/>
    <n v="281631"/>
    <n v="290699"/>
    <n v="84903"/>
    <n v="46364"/>
    <n v="0"/>
    <n v="428"/>
    <x v="1"/>
    <x v="1"/>
    <x v="1"/>
  </r>
  <r>
    <x v="2"/>
    <x v="1"/>
    <s v="West South Central"/>
    <n v="80244"/>
    <n v="82120"/>
    <n v="4400"/>
    <n v="166764"/>
    <n v="2978"/>
    <n v="13456"/>
    <n v="347"/>
    <n v="0"/>
    <n v="4316"/>
    <x v="2"/>
    <x v="2"/>
    <x v="2"/>
  </r>
  <r>
    <x v="3"/>
    <x v="0"/>
    <s v="Mountain"/>
    <n v="166784"/>
    <n v="108988"/>
    <n v="7908"/>
    <n v="283680"/>
    <n v="12974"/>
    <n v="904147"/>
    <n v="7"/>
    <n v="14"/>
    <n v="19298"/>
    <x v="3"/>
    <x v="3"/>
    <x v="3"/>
  </r>
  <r>
    <x v="4"/>
    <x v="0"/>
    <s v="Pacific"/>
    <n v="560355"/>
    <n v="554550"/>
    <n v="0"/>
    <n v="1114905"/>
    <n v="17742"/>
    <n v="54242"/>
    <n v="0"/>
    <n v="0"/>
    <n v="18149"/>
    <x v="4"/>
    <x v="4"/>
    <x v="4"/>
  </r>
  <r>
    <x v="5"/>
    <x v="0"/>
    <s v="Mountain"/>
    <n v="242502"/>
    <n v="180026"/>
    <n v="14293"/>
    <n v="436821"/>
    <n v="878"/>
    <n v="109"/>
    <n v="0"/>
    <n v="0"/>
    <n v="660"/>
    <x v="5"/>
    <x v="5"/>
    <x v="5"/>
  </r>
  <r>
    <x v="6"/>
    <x v="2"/>
    <s v="New England"/>
    <n v="122375"/>
    <n v="43813"/>
    <n v="0"/>
    <n v="166188"/>
    <n v="187224"/>
    <n v="77246"/>
    <n v="9756"/>
    <n v="45094"/>
    <n v="178"/>
    <x v="6"/>
    <x v="6"/>
    <x v="6"/>
  </r>
  <r>
    <x v="7"/>
    <x v="1"/>
    <s v="South Atlantic"/>
    <n v="25574"/>
    <n v="21746"/>
    <n v="1034"/>
    <n v="48354"/>
    <n v="48"/>
    <n v="0"/>
    <n v="0"/>
    <n v="0"/>
    <n v="0"/>
    <x v="7"/>
    <x v="7"/>
    <x v="7"/>
  </r>
  <r>
    <x v="8"/>
    <x v="1"/>
    <s v="South Atlantic"/>
    <n v="662308"/>
    <n v="316232"/>
    <n v="25142"/>
    <n v="1003682"/>
    <n v="49257"/>
    <n v="344806"/>
    <n v="29342"/>
    <n v="199912"/>
    <n v="99046"/>
    <x v="8"/>
    <x v="8"/>
    <x v="8"/>
  </r>
  <r>
    <x v="9"/>
    <x v="1"/>
    <s v="South Atlantic"/>
    <n v="194800"/>
    <n v="128277"/>
    <n v="7478"/>
    <n v="330555"/>
    <n v="3928"/>
    <n v="379516"/>
    <n v="14"/>
    <n v="16"/>
    <n v="1070"/>
    <x v="9"/>
    <x v="9"/>
    <x v="9"/>
  </r>
  <r>
    <x v="10"/>
    <x v="0"/>
    <s v="Pacific"/>
    <n v="0"/>
    <n v="0"/>
    <n v="0"/>
    <n v="0"/>
    <n v="42"/>
    <n v="0"/>
    <n v="0"/>
    <n v="0"/>
    <n v="0"/>
    <x v="10"/>
    <x v="10"/>
    <x v="10"/>
  </r>
  <r>
    <x v="11"/>
    <x v="3"/>
    <s v="West North Central"/>
    <n v="2790"/>
    <n v="35254"/>
    <n v="70"/>
    <n v="38114"/>
    <n v="2222"/>
    <n v="4107"/>
    <n v="21"/>
    <n v="5"/>
    <n v="1486"/>
    <x v="11"/>
    <x v="11"/>
    <x v="11"/>
  </r>
  <r>
    <x v="12"/>
    <x v="0"/>
    <s v="Mountain"/>
    <n v="46523"/>
    <n v="55591"/>
    <n v="2406"/>
    <n v="104520"/>
    <n v="11375"/>
    <n v="1147"/>
    <n v="716"/>
    <n v="0"/>
    <n v="9975"/>
    <x v="12"/>
    <x v="12"/>
    <x v="12"/>
  </r>
  <r>
    <x v="13"/>
    <x v="3"/>
    <s v="East North Central"/>
    <n v="352411"/>
    <n v="177255"/>
    <n v="12133"/>
    <n v="541799"/>
    <n v="119578"/>
    <n v="79966"/>
    <n v="2927"/>
    <n v="1"/>
    <n v="3818"/>
    <x v="13"/>
    <x v="9"/>
    <x v="13"/>
  </r>
  <r>
    <x v="14"/>
    <x v="3"/>
    <s v="East North Central"/>
    <n v="278182"/>
    <n v="177218"/>
    <n v="9082"/>
    <n v="464482"/>
    <n v="2225"/>
    <n v="378"/>
    <n v="501"/>
    <n v="0"/>
    <n v="2639"/>
    <x v="14"/>
    <x v="13"/>
    <x v="14"/>
  </r>
  <r>
    <x v="15"/>
    <x v="3"/>
    <s v="West North Central"/>
    <n v="81116"/>
    <n v="73748"/>
    <n v="4271"/>
    <n v="159135"/>
    <n v="270"/>
    <n v="145"/>
    <n v="1"/>
    <n v="0"/>
    <n v="3500"/>
    <x v="15"/>
    <x v="14"/>
    <x v="15"/>
  </r>
  <r>
    <x v="16"/>
    <x v="1"/>
    <s v="East South Central"/>
    <n v="140721"/>
    <n v="109030"/>
    <n v="6943"/>
    <n v="256694"/>
    <n v="454881"/>
    <n v="3748"/>
    <n v="0"/>
    <n v="10"/>
    <n v="1542"/>
    <x v="16"/>
    <x v="15"/>
    <x v="16"/>
  </r>
  <r>
    <x v="17"/>
    <x v="1"/>
    <s v="West South Central"/>
    <n v="171588"/>
    <n v="139122"/>
    <n v="8609"/>
    <n v="319319"/>
    <n v="251"/>
    <n v="19"/>
    <n v="2"/>
    <n v="0"/>
    <n v="39"/>
    <x v="17"/>
    <x v="16"/>
    <x v="17"/>
  </r>
  <r>
    <x v="18"/>
    <x v="2"/>
    <s v="New England"/>
    <n v="75977"/>
    <n v="41931"/>
    <n v="2480"/>
    <n v="120388"/>
    <n v="726077"/>
    <n v="1471896"/>
    <n v="16239"/>
    <n v="294680"/>
    <n v="125148"/>
    <x v="18"/>
    <x v="17"/>
    <x v="18"/>
  </r>
  <r>
    <x v="19"/>
    <x v="1"/>
    <s v="South Atlantic"/>
    <n v="52305"/>
    <n v="71892"/>
    <n v="337"/>
    <n v="124534"/>
    <n v="25156"/>
    <n v="43157"/>
    <n v="28098"/>
    <n v="0"/>
    <n v="1456"/>
    <x v="19"/>
    <x v="18"/>
    <x v="19"/>
  </r>
  <r>
    <x v="20"/>
    <x v="2"/>
    <s v="New England"/>
    <n v="48845"/>
    <n v="46780"/>
    <n v="2458"/>
    <n v="98083"/>
    <n v="64818"/>
    <n v="442"/>
    <n v="0"/>
    <n v="0"/>
    <n v="14"/>
    <x v="20"/>
    <x v="19"/>
    <x v="11"/>
  </r>
  <r>
    <x v="21"/>
    <x v="3"/>
    <s v="East North Central"/>
    <n v="164878"/>
    <n v="129089"/>
    <n v="2815"/>
    <n v="296782"/>
    <n v="679"/>
    <n v="29"/>
    <n v="0"/>
    <n v="0"/>
    <n v="1903"/>
    <x v="21"/>
    <x v="20"/>
    <x v="20"/>
  </r>
  <r>
    <x v="22"/>
    <x v="3"/>
    <s v="West North Central"/>
    <n v="133962"/>
    <n v="143543"/>
    <n v="5046"/>
    <n v="282551"/>
    <n v="4605"/>
    <n v="18849"/>
    <n v="0"/>
    <n v="1072"/>
    <n v="18243"/>
    <x v="22"/>
    <x v="21"/>
    <x v="21"/>
  </r>
  <r>
    <x v="23"/>
    <x v="3"/>
    <s v="West North Central"/>
    <n v="274754"/>
    <n v="202708"/>
    <n v="12753"/>
    <n v="490215"/>
    <n v="11732"/>
    <n v="2837"/>
    <n v="3023"/>
    <n v="0"/>
    <n v="21591"/>
    <x v="23"/>
    <x v="22"/>
    <x v="22"/>
  </r>
  <r>
    <x v="24"/>
    <x v="1"/>
    <s v="East South Central"/>
    <n v="119050"/>
    <n v="92822"/>
    <n v="5263"/>
    <n v="217135"/>
    <n v="877"/>
    <n v="64"/>
    <n v="5"/>
    <n v="0"/>
    <n v="629"/>
    <x v="24"/>
    <x v="23"/>
    <x v="23"/>
  </r>
  <r>
    <x v="25"/>
    <x v="0"/>
    <s v="Mountain"/>
    <n v="37547"/>
    <n v="56834"/>
    <n v="2678"/>
    <n v="97059"/>
    <n v="18632"/>
    <n v="3"/>
    <n v="0"/>
    <n v="0"/>
    <n v="2206"/>
    <x v="25"/>
    <x v="24"/>
    <x v="24"/>
  </r>
  <r>
    <x v="26"/>
    <x v="1"/>
    <s v="South Atlantic"/>
    <n v="16595"/>
    <n v="176919"/>
    <n v="2812"/>
    <n v="196326"/>
    <n v="292210"/>
    <n v="108395"/>
    <n v="0"/>
    <n v="0"/>
    <n v="26919"/>
    <x v="26"/>
    <x v="25"/>
    <x v="25"/>
  </r>
  <r>
    <x v="27"/>
    <x v="3"/>
    <s v="West North Central"/>
    <n v="19975"/>
    <n v="34013"/>
    <n v="972"/>
    <n v="54960"/>
    <n v="185"/>
    <n v="9"/>
    <n v="0"/>
    <n v="0"/>
    <n v="120"/>
    <x v="27"/>
    <x v="26"/>
    <x v="26"/>
  </r>
  <r>
    <x v="28"/>
    <x v="3"/>
    <s v="West North Central"/>
    <n v="1717"/>
    <n v="26494"/>
    <n v="82"/>
    <n v="28293"/>
    <n v="107"/>
    <n v="59"/>
    <n v="1"/>
    <n v="2"/>
    <n v="378"/>
    <x v="28"/>
    <x v="27"/>
    <x v="27"/>
  </r>
  <r>
    <x v="29"/>
    <x v="2"/>
    <s v="New England"/>
    <n v="68529"/>
    <n v="44681"/>
    <n v="55"/>
    <n v="113265"/>
    <n v="550719"/>
    <n v="602392"/>
    <n v="179"/>
    <n v="248470"/>
    <n v="92043"/>
    <x v="29"/>
    <x v="28"/>
    <x v="28"/>
  </r>
  <r>
    <x v="30"/>
    <x v="2"/>
    <s v="Middle Atlantic"/>
    <n v="70249"/>
    <n v="49099"/>
    <n v="0"/>
    <n v="119348"/>
    <n v="258568"/>
    <n v="1"/>
    <n v="0"/>
    <n v="0"/>
    <n v="37"/>
    <x v="30"/>
    <x v="29"/>
    <x v="15"/>
  </r>
  <r>
    <x v="31"/>
    <x v="0"/>
    <s v="Mountain"/>
    <n v="69434"/>
    <n v="55664"/>
    <n v="3732"/>
    <n v="128830"/>
    <n v="183"/>
    <n v="16"/>
    <n v="0"/>
    <n v="0"/>
    <n v="1"/>
    <x v="31"/>
    <x v="30"/>
    <x v="29"/>
  </r>
  <r>
    <x v="32"/>
    <x v="0"/>
    <s v="Mountain"/>
    <n v="66158"/>
    <n v="38105"/>
    <n v="3723"/>
    <n v="107986"/>
    <n v="1787"/>
    <n v="37138"/>
    <n v="80"/>
    <n v="17"/>
    <n v="28730"/>
    <x v="32"/>
    <x v="31"/>
    <x v="30"/>
  </r>
  <r>
    <x v="33"/>
    <x v="2"/>
    <s v="Middle Atlantic"/>
    <n v="133285"/>
    <n v="197670"/>
    <n v="2466"/>
    <n v="333421"/>
    <n v="309229"/>
    <n v="230843"/>
    <n v="339508"/>
    <n v="3340"/>
    <n v="5204"/>
    <x v="33"/>
    <x v="18"/>
    <x v="31"/>
  </r>
  <r>
    <x v="34"/>
    <x v="3"/>
    <s v="East North Central"/>
    <n v="394570"/>
    <n v="243963"/>
    <n v="16333"/>
    <n v="654866"/>
    <n v="71484"/>
    <n v="147579"/>
    <n v="1530"/>
    <n v="0"/>
    <n v="10695"/>
    <x v="34"/>
    <x v="32"/>
    <x v="32"/>
  </r>
  <r>
    <x v="35"/>
    <x v="3"/>
    <s v="West South Central"/>
    <n v="166181"/>
    <n v="130514"/>
    <n v="10661"/>
    <n v="307356"/>
    <n v="1235"/>
    <n v="78"/>
    <n v="10"/>
    <n v="0"/>
    <n v="1868"/>
    <x v="35"/>
    <x v="33"/>
    <x v="33"/>
  </r>
  <r>
    <x v="36"/>
    <x v="0"/>
    <s v="Pacific"/>
    <n v="178716"/>
    <n v="143029"/>
    <n v="0"/>
    <n v="321745"/>
    <n v="8788"/>
    <n v="501"/>
    <n v="2"/>
    <n v="0"/>
    <n v="1877"/>
    <x v="36"/>
    <x v="18"/>
    <x v="34"/>
  </r>
  <r>
    <x v="37"/>
    <x v="2"/>
    <s v="Middle Atlantic"/>
    <n v="642232"/>
    <n v="158141"/>
    <n v="0"/>
    <n v="800373"/>
    <n v="83688"/>
    <n v="1152"/>
    <n v="16"/>
    <n v="0"/>
    <n v="733"/>
    <x v="37"/>
    <x v="34"/>
    <x v="35"/>
  </r>
  <r>
    <x v="38"/>
    <x v="4"/>
    <s v="Territory"/>
    <n v="12779"/>
    <n v="2416"/>
    <n v="275"/>
    <n v="15470"/>
    <n v="12"/>
    <n v="0"/>
    <n v="0"/>
    <n v="0"/>
    <n v="0"/>
    <x v="38"/>
    <x v="35"/>
    <x v="36"/>
  </r>
  <r>
    <x v="39"/>
    <x v="2"/>
    <s v="New England"/>
    <n v="14262"/>
    <n v="10204"/>
    <n v="1999"/>
    <n v="26465"/>
    <n v="301"/>
    <n v="1257"/>
    <n v="0"/>
    <n v="0"/>
    <n v="0"/>
    <x v="39"/>
    <x v="36"/>
    <x v="37"/>
  </r>
  <r>
    <x v="40"/>
    <x v="1"/>
    <s v="South Atlantic"/>
    <n v="132473"/>
    <n v="87413"/>
    <n v="4490"/>
    <n v="224376"/>
    <n v="119335"/>
    <n v="6057"/>
    <n v="2017"/>
    <n v="0"/>
    <n v="137890"/>
    <x v="40"/>
    <x v="37"/>
    <x v="38"/>
  </r>
  <r>
    <x v="41"/>
    <x v="3"/>
    <s v="West North Central"/>
    <n v="36520"/>
    <n v="49522"/>
    <n v="2184"/>
    <n v="88226"/>
    <n v="185150"/>
    <n v="9"/>
    <n v="0"/>
    <n v="0"/>
    <n v="98"/>
    <x v="41"/>
    <x v="14"/>
    <x v="39"/>
  </r>
  <r>
    <x v="42"/>
    <x v="1"/>
    <s v="East South Central"/>
    <n v="319169"/>
    <n v="210161"/>
    <n v="11092"/>
    <n v="540422"/>
    <n v="7943"/>
    <n v="1439"/>
    <n v="10"/>
    <n v="42"/>
    <n v="17857"/>
    <x v="42"/>
    <x v="38"/>
    <x v="40"/>
  </r>
  <r>
    <x v="43"/>
    <x v="1"/>
    <s v="West South Central"/>
    <n v="637476"/>
    <n v="481609"/>
    <n v="33102"/>
    <n v="1152187"/>
    <n v="180795"/>
    <n v="31071"/>
    <n v="367550"/>
    <n v="2"/>
    <n v="6947"/>
    <x v="43"/>
    <x v="39"/>
    <x v="41"/>
  </r>
  <r>
    <x v="44"/>
    <x v="0"/>
    <s v="Mountain"/>
    <n v="47401"/>
    <n v="54133"/>
    <n v="1191"/>
    <n v="102725"/>
    <n v="7931"/>
    <n v="57396"/>
    <n v="0"/>
    <n v="63084"/>
    <n v="20765"/>
    <x v="44"/>
    <x v="32"/>
    <x v="42"/>
  </r>
  <r>
    <x v="45"/>
    <x v="1"/>
    <s v="South Atlantic"/>
    <n v="295963"/>
    <n v="209975"/>
    <n v="0"/>
    <n v="505938"/>
    <n v="6925"/>
    <n v="5294"/>
    <n v="1"/>
    <n v="5"/>
    <n v="1774"/>
    <x v="45"/>
    <x v="40"/>
    <x v="43"/>
  </r>
  <r>
    <x v="46"/>
    <x v="2"/>
    <s v="New England"/>
    <n v="18320"/>
    <n v="18853"/>
    <n v="885"/>
    <n v="38058"/>
    <n v="90140"/>
    <n v="3435"/>
    <n v="0"/>
    <n v="0"/>
    <n v="54235"/>
    <x v="46"/>
    <x v="39"/>
    <x v="44"/>
  </r>
  <r>
    <x v="47"/>
    <x v="0"/>
    <s v="Pacific"/>
    <n v="214106"/>
    <n v="151029"/>
    <n v="8028"/>
    <n v="373163"/>
    <n v="16252"/>
    <n v="310"/>
    <n v="18"/>
    <n v="0"/>
    <n v="86312"/>
    <x v="47"/>
    <x v="41"/>
    <x v="45"/>
  </r>
  <r>
    <x v="48"/>
    <x v="3"/>
    <s v="East North Central"/>
    <n v="186300"/>
    <n v="159784"/>
    <n v="523"/>
    <n v="346607"/>
    <n v="35177"/>
    <n v="374"/>
    <n v="322"/>
    <n v="0"/>
    <n v="25"/>
    <x v="48"/>
    <x v="15"/>
    <x v="46"/>
  </r>
  <r>
    <x v="49"/>
    <x v="1"/>
    <s v="South Atlantic"/>
    <n v="92124"/>
    <n v="81105"/>
    <n v="5283"/>
    <n v="178512"/>
    <n v="712"/>
    <n v="29"/>
    <n v="1"/>
    <n v="0"/>
    <n v="1185"/>
    <x v="49"/>
    <x v="42"/>
    <x v="47"/>
  </r>
  <r>
    <x v="50"/>
    <x v="0"/>
    <s v="Mountain"/>
    <n v="22569"/>
    <n v="25815"/>
    <n v="1295"/>
    <n v="49679"/>
    <n v="1227"/>
    <n v="26"/>
    <n v="9"/>
    <n v="517"/>
    <n v="18"/>
    <x v="50"/>
    <x v="43"/>
    <x v="48"/>
  </r>
  <r>
    <x v="51"/>
    <x v="5"/>
    <m/>
    <m/>
    <m/>
    <m/>
    <m/>
    <m/>
    <m/>
    <m/>
    <m/>
    <m/>
    <x v="51"/>
    <x v="35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5" cacheId="86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4:G44" firstHeaderRow="1" firstDataRow="2" firstDataCol="3"/>
  <pivotFields count="16">
    <pivotField axis="axisRow" compact="0" outline="0" showAll="0" includeNewItemsInFilter="1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Row" compact="0" outline="0" showAll="0" includeNewItemsInFilter="1">
      <items count="7">
        <item x="3"/>
        <item x="2"/>
        <item x="1"/>
        <item h="1" sd="0" x="4"/>
        <item sd="0" x="0"/>
        <item sd="0" x="5"/>
        <item t="default"/>
      </items>
    </pivotField>
    <pivotField axis="axisRow" compact="0" outline="0" showAll="0" includeNewItemsInFilter="1">
      <items count="12">
        <item x="7"/>
        <item sd="0" x="1"/>
        <item x="8"/>
        <item x="3"/>
        <item x="4"/>
        <item x="0"/>
        <item sd="0" x="5"/>
        <item x="9"/>
        <item x="6"/>
        <item x="2"/>
        <item x="1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>
      <items count="53">
        <item x="10"/>
        <item x="38"/>
        <item x="39"/>
        <item x="28"/>
        <item x="11"/>
        <item x="46"/>
        <item x="7"/>
        <item x="50"/>
        <item x="27"/>
        <item x="0"/>
        <item x="41"/>
        <item x="25"/>
        <item x="20"/>
        <item x="44"/>
        <item x="12"/>
        <item x="32"/>
        <item x="29"/>
        <item x="30"/>
        <item x="18"/>
        <item x="19"/>
        <item x="31"/>
        <item x="15"/>
        <item x="6"/>
        <item x="2"/>
        <item x="49"/>
        <item x="26"/>
        <item x="24"/>
        <item x="40"/>
        <item x="16"/>
        <item x="22"/>
        <item x="1"/>
        <item x="3"/>
        <item x="21"/>
        <item x="35"/>
        <item x="36"/>
        <item x="17"/>
        <item x="33"/>
        <item x="9"/>
        <item x="48"/>
        <item x="47"/>
        <item x="5"/>
        <item x="14"/>
        <item x="23"/>
        <item x="45"/>
        <item x="42"/>
        <item x="13"/>
        <item x="34"/>
        <item x="37"/>
        <item x="8"/>
        <item x="4"/>
        <item x="43"/>
        <item x="51"/>
        <item t="default"/>
      </items>
    </pivotField>
    <pivotField compact="0" outline="0" showAll="0" includeNewItemsInFilter="1"/>
    <pivotField compact="0" outline="0" showAll="0" includeNewItemsInFilter="1"/>
    <pivotField dataField="1" compact="0" outline="0" showAll="0" includeNewItemsInFilter="1">
      <items count="53">
        <item x="38"/>
        <item x="10"/>
        <item x="7"/>
        <item x="0"/>
        <item x="28"/>
        <item x="27"/>
        <item x="31"/>
        <item x="17"/>
        <item x="15"/>
        <item x="21"/>
        <item x="49"/>
        <item x="24"/>
        <item x="5"/>
        <item x="35"/>
        <item x="39"/>
        <item x="50"/>
        <item x="14"/>
        <item x="11"/>
        <item x="36"/>
        <item x="42"/>
        <item x="45"/>
        <item x="12"/>
        <item x="47"/>
        <item x="2"/>
        <item x="23"/>
        <item x="25"/>
        <item x="22"/>
        <item x="48"/>
        <item x="32"/>
        <item x="20"/>
        <item x="4"/>
        <item x="37"/>
        <item x="46"/>
        <item x="19"/>
        <item x="40"/>
        <item x="44"/>
        <item x="41"/>
        <item x="13"/>
        <item x="34"/>
        <item x="30"/>
        <item x="6"/>
        <item x="9"/>
        <item x="26"/>
        <item x="1"/>
        <item x="16"/>
        <item x="43"/>
        <item x="8"/>
        <item x="33"/>
        <item x="3"/>
        <item x="29"/>
        <item x="18"/>
        <item x="51"/>
        <item t="default"/>
      </items>
    </pivotField>
    <pivotField dataField="1" compact="0" outline="0" showAll="0" includeNewItemsInFilter="1"/>
    <pivotField compact="0" outline="0" showAll="0" includeNewItemsInFilter="1"/>
    <pivotField dataField="1" compact="0" outline="0" showAll="0" includeNewItemsInFilter="1">
      <items count="45">
        <item x="3"/>
        <item x="0"/>
        <item x="43"/>
        <item x="16"/>
        <item x="24"/>
        <item x="2"/>
        <item x="39"/>
        <item x="15"/>
        <item x="8"/>
        <item x="19"/>
        <item x="23"/>
        <item x="11"/>
        <item x="1"/>
        <item x="31"/>
        <item x="36"/>
        <item x="42"/>
        <item x="13"/>
        <item x="14"/>
        <item x="37"/>
        <item x="22"/>
        <item x="38"/>
        <item x="27"/>
        <item x="30"/>
        <item x="26"/>
        <item x="25"/>
        <item x="32"/>
        <item x="20"/>
        <item x="41"/>
        <item x="10"/>
        <item x="21"/>
        <item x="5"/>
        <item x="33"/>
        <item x="40"/>
        <item x="12"/>
        <item x="7"/>
        <item x="35"/>
        <item x="18"/>
        <item x="9"/>
        <item x="29"/>
        <item x="28"/>
        <item x="17"/>
        <item x="6"/>
        <item x="4"/>
        <item x="34"/>
        <item t="default"/>
      </items>
    </pivotField>
  </pivotFields>
  <rowFields count="3">
    <field x="1"/>
    <field x="2"/>
    <field x="0"/>
  </rowFields>
  <rowItems count="39">
    <i>
      <x/>
      <x/>
      <x v="13"/>
    </i>
    <i r="2">
      <x v="14"/>
    </i>
    <i r="2">
      <x v="21"/>
    </i>
    <i r="2">
      <x v="34"/>
    </i>
    <i r="2">
      <x v="48"/>
    </i>
    <i t="default" r="1">
      <x/>
    </i>
    <i r="1">
      <x v="8"/>
      <x v="11"/>
    </i>
    <i r="2">
      <x v="15"/>
    </i>
    <i r="2">
      <x v="22"/>
    </i>
    <i r="2">
      <x v="23"/>
    </i>
    <i r="2">
      <x v="27"/>
    </i>
    <i r="2">
      <x v="28"/>
    </i>
    <i r="2">
      <x v="41"/>
    </i>
    <i t="default" r="1">
      <x v="8"/>
    </i>
    <i r="1">
      <x v="9"/>
      <x v="35"/>
    </i>
    <i t="default" r="1">
      <x v="9"/>
    </i>
    <i t="default">
      <x/>
    </i>
    <i>
      <x v="1"/>
      <x v="2"/>
      <x v="30"/>
    </i>
    <i r="2">
      <x v="33"/>
    </i>
    <i r="2">
      <x v="37"/>
    </i>
    <i t="default" r="1">
      <x v="2"/>
    </i>
    <i r="1">
      <x v="4"/>
      <x v="6"/>
    </i>
    <i r="2">
      <x v="18"/>
    </i>
    <i r="2">
      <x v="20"/>
    </i>
    <i r="2">
      <x v="29"/>
    </i>
    <i r="2">
      <x v="39"/>
    </i>
    <i r="2">
      <x v="46"/>
    </i>
    <i t="default" r="1">
      <x v="4"/>
    </i>
    <i t="default">
      <x v="1"/>
    </i>
    <i>
      <x v="2"/>
      <x v="1"/>
    </i>
    <i r="1">
      <x v="6"/>
    </i>
    <i r="1">
      <x v="9"/>
      <x v="2"/>
    </i>
    <i r="2">
      <x v="17"/>
    </i>
    <i r="2">
      <x v="43"/>
    </i>
    <i t="default" r="1">
      <x v="9"/>
    </i>
    <i t="default">
      <x v="2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Manufactured" fld="12" baseField="0" baseItem="0"/>
    <dataField name="Sum of Total Estimated Gun Sales" fld="9" baseField="0" baseItem="0"/>
    <dataField name="Average of Gun Deaths Per 100,000" fld="13" subtotal="average" baseField="0" baseItem="0"/>
    <dataField name="Average of Brady Score" fld="15" subtotal="average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EE528-5E18-EB4D-91C8-78DB145A349C}" name="PivotTable18" cacheId="8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6" firstHeaderRow="1" firstDataRow="1" firstDataCol="1"/>
  <pivotFields count="15">
    <pivotField axis="axisRow" showAll="0" sortType="ascending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5">
        <item x="19"/>
        <item x="36"/>
        <item x="30"/>
        <item x="10"/>
        <item x="6"/>
        <item x="28"/>
        <item x="21"/>
        <item x="4"/>
        <item x="17"/>
        <item x="41"/>
        <item x="25"/>
        <item x="13"/>
        <item x="27"/>
        <item x="7"/>
        <item x="40"/>
        <item x="42"/>
        <item x="12"/>
        <item x="18"/>
        <item x="34"/>
        <item x="39"/>
        <item x="20"/>
        <item x="8"/>
        <item x="32"/>
        <item x="14"/>
        <item x="31"/>
        <item x="5"/>
        <item x="11"/>
        <item x="9"/>
        <item x="2"/>
        <item x="26"/>
        <item x="38"/>
        <item x="43"/>
        <item x="15"/>
        <item x="37"/>
        <item x="3"/>
        <item x="29"/>
        <item x="24"/>
        <item x="23"/>
        <item x="33"/>
        <item x="22"/>
        <item x="16"/>
        <item x="0"/>
        <item x="1"/>
        <item x="35"/>
        <item t="default"/>
      </items>
    </pivotField>
    <pivotField showAll="0">
      <items count="50">
        <item x="37"/>
        <item x="10"/>
        <item x="43"/>
        <item x="31"/>
        <item x="48"/>
        <item x="39"/>
        <item x="7"/>
        <item x="18"/>
        <item x="27"/>
        <item x="25"/>
        <item x="6"/>
        <item x="1"/>
        <item x="24"/>
        <item x="11"/>
        <item x="14"/>
        <item x="46"/>
        <item x="42"/>
        <item x="15"/>
        <item x="21"/>
        <item x="28"/>
        <item x="26"/>
        <item x="34"/>
        <item x="3"/>
        <item x="22"/>
        <item x="47"/>
        <item x="45"/>
        <item x="19"/>
        <item x="33"/>
        <item x="16"/>
        <item x="5"/>
        <item x="38"/>
        <item x="29"/>
        <item x="17"/>
        <item x="13"/>
        <item x="0"/>
        <item x="44"/>
        <item x="2"/>
        <item x="23"/>
        <item x="40"/>
        <item x="20"/>
        <item x="30"/>
        <item x="12"/>
        <item x="32"/>
        <item x="35"/>
        <item x="9"/>
        <item x="8"/>
        <item x="4"/>
        <item x="41"/>
        <item x="36"/>
        <item t="default"/>
      </items>
    </pivotField>
  </pivotFields>
  <rowFields count="1">
    <field x="0"/>
  </rowFields>
  <rowItems count="53">
    <i>
      <x v="38"/>
    </i>
    <i>
      <x v="51"/>
    </i>
    <i>
      <x v="20"/>
    </i>
    <i>
      <x v="39"/>
    </i>
    <i>
      <x v="31"/>
    </i>
    <i>
      <x v="10"/>
    </i>
    <i>
      <x v="6"/>
    </i>
    <i>
      <x v="29"/>
    </i>
    <i>
      <x v="22"/>
    </i>
    <i>
      <x v="4"/>
    </i>
    <i>
      <x v="18"/>
    </i>
    <i>
      <x v="47"/>
    </i>
    <i>
      <x v="26"/>
    </i>
    <i>
      <x v="14"/>
    </i>
    <i>
      <x v="28"/>
    </i>
    <i>
      <x v="7"/>
    </i>
    <i>
      <x v="45"/>
    </i>
    <i>
      <x v="49"/>
    </i>
    <i>
      <x v="12"/>
    </i>
    <i>
      <x v="33"/>
    </i>
    <i>
      <x v="36"/>
    </i>
    <i>
      <x v="19"/>
    </i>
    <i>
      <x v="37"/>
    </i>
    <i>
      <x v="43"/>
    </i>
    <i>
      <x v="46"/>
    </i>
    <i>
      <x v="21"/>
    </i>
    <i>
      <x v="8"/>
    </i>
    <i>
      <x v="34"/>
    </i>
    <i>
      <x v="44"/>
    </i>
    <i>
      <x v="41"/>
    </i>
    <i>
      <x v="15"/>
    </i>
    <i>
      <x v="32"/>
    </i>
    <i>
      <x v="5"/>
    </i>
    <i>
      <x v="11"/>
    </i>
    <i>
      <x v="9"/>
    </i>
    <i>
      <x v="13"/>
    </i>
    <i>
      <x v="2"/>
    </i>
    <i>
      <x v="27"/>
    </i>
    <i>
      <x v="42"/>
    </i>
    <i>
      <x v="50"/>
    </i>
    <i>
      <x v="16"/>
    </i>
    <i>
      <x v="48"/>
    </i>
    <i>
      <x v="40"/>
    </i>
    <i>
      <x v="3"/>
    </i>
    <i>
      <x v="30"/>
    </i>
    <i>
      <x v="25"/>
    </i>
    <i>
      <x v="24"/>
    </i>
    <i>
      <x v="35"/>
    </i>
    <i>
      <x v="23"/>
    </i>
    <i>
      <x v="17"/>
    </i>
    <i>
      <x/>
    </i>
    <i>
      <x v="1"/>
    </i>
    <i t="grand">
      <x/>
    </i>
  </rowItems>
  <colItems count="1">
    <i/>
  </colItems>
  <dataFields count="1">
    <dataField name="Sum of Gun Violence Per 100,000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opLeftCell="H1" workbookViewId="0">
      <selection activeCell="Q6" sqref="Q6"/>
    </sheetView>
  </sheetViews>
  <sheetFormatPr baseColWidth="10" defaultColWidth="19.33203125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92</v>
      </c>
      <c r="O1" t="s">
        <v>90</v>
      </c>
    </row>
    <row r="2" spans="1:15" ht="18" x14ac:dyDescent="0.2">
      <c r="A2" t="s">
        <v>13</v>
      </c>
      <c r="B2" t="s">
        <v>14</v>
      </c>
      <c r="C2" t="s">
        <v>15</v>
      </c>
      <c r="D2">
        <v>37491</v>
      </c>
      <c r="E2">
        <v>36887</v>
      </c>
      <c r="F2">
        <v>2316</v>
      </c>
      <c r="G2">
        <v>76694</v>
      </c>
      <c r="H2">
        <v>104</v>
      </c>
      <c r="I2">
        <v>3</v>
      </c>
      <c r="J2">
        <v>0</v>
      </c>
      <c r="K2">
        <v>8</v>
      </c>
      <c r="L2">
        <v>78</v>
      </c>
      <c r="M2">
        <v>193</v>
      </c>
      <c r="N2" s="13">
        <v>21.5</v>
      </c>
      <c r="O2" s="14">
        <v>1046</v>
      </c>
    </row>
    <row r="3" spans="1:15" ht="18" x14ac:dyDescent="0.2">
      <c r="A3" t="s">
        <v>16</v>
      </c>
      <c r="B3" t="s">
        <v>17</v>
      </c>
      <c r="C3" t="s">
        <v>18</v>
      </c>
      <c r="D3">
        <v>153123</v>
      </c>
      <c r="E3">
        <v>121963</v>
      </c>
      <c r="F3">
        <v>6545</v>
      </c>
      <c r="G3">
        <v>281631</v>
      </c>
      <c r="H3">
        <v>290699</v>
      </c>
      <c r="I3">
        <v>84903</v>
      </c>
      <c r="J3">
        <v>46364</v>
      </c>
      <c r="K3">
        <v>0</v>
      </c>
      <c r="L3">
        <v>428</v>
      </c>
      <c r="M3">
        <v>422394</v>
      </c>
      <c r="N3" s="13">
        <v>23.3</v>
      </c>
      <c r="O3" s="13">
        <v>177</v>
      </c>
    </row>
    <row r="4" spans="1:15" ht="18" x14ac:dyDescent="0.2">
      <c r="A4" t="s">
        <v>19</v>
      </c>
      <c r="B4" t="s">
        <v>17</v>
      </c>
      <c r="C4" t="s">
        <v>20</v>
      </c>
      <c r="D4">
        <v>80244</v>
      </c>
      <c r="E4">
        <v>82120</v>
      </c>
      <c r="F4">
        <v>4400</v>
      </c>
      <c r="G4">
        <v>166764</v>
      </c>
      <c r="H4">
        <v>2978</v>
      </c>
      <c r="I4">
        <v>13456</v>
      </c>
      <c r="J4">
        <v>347</v>
      </c>
      <c r="K4">
        <v>0</v>
      </c>
      <c r="L4">
        <v>4316</v>
      </c>
      <c r="M4">
        <v>21097</v>
      </c>
      <c r="N4" s="13">
        <v>15.2</v>
      </c>
      <c r="O4" s="14">
        <v>1094</v>
      </c>
    </row>
    <row r="5" spans="1:15" ht="18" x14ac:dyDescent="0.2">
      <c r="A5" t="s">
        <v>21</v>
      </c>
      <c r="B5" t="s">
        <v>14</v>
      </c>
      <c r="C5" t="s">
        <v>22</v>
      </c>
      <c r="D5">
        <v>166784</v>
      </c>
      <c r="E5">
        <v>108988</v>
      </c>
      <c r="F5">
        <v>7908</v>
      </c>
      <c r="G5">
        <v>283680</v>
      </c>
      <c r="H5">
        <v>12974</v>
      </c>
      <c r="I5">
        <v>904147</v>
      </c>
      <c r="J5">
        <v>7</v>
      </c>
      <c r="K5">
        <v>14</v>
      </c>
      <c r="L5">
        <v>19298</v>
      </c>
      <c r="M5">
        <v>936440</v>
      </c>
      <c r="N5" s="13">
        <v>17.8</v>
      </c>
      <c r="O5" s="13">
        <v>541</v>
      </c>
    </row>
    <row r="6" spans="1:15" ht="18" x14ac:dyDescent="0.2">
      <c r="A6" t="s">
        <v>23</v>
      </c>
      <c r="B6" t="s">
        <v>14</v>
      </c>
      <c r="C6" t="s">
        <v>15</v>
      </c>
      <c r="D6">
        <v>560355</v>
      </c>
      <c r="E6">
        <v>554550</v>
      </c>
      <c r="F6">
        <v>0</v>
      </c>
      <c r="G6">
        <v>1114905</v>
      </c>
      <c r="H6">
        <v>17742</v>
      </c>
      <c r="I6">
        <v>54242</v>
      </c>
      <c r="J6">
        <v>0</v>
      </c>
      <c r="K6">
        <v>0</v>
      </c>
      <c r="L6">
        <v>18149</v>
      </c>
      <c r="M6">
        <v>90133</v>
      </c>
      <c r="N6" s="13">
        <v>7.9</v>
      </c>
      <c r="O6" s="14">
        <v>3184</v>
      </c>
    </row>
    <row r="7" spans="1:15" ht="18" x14ac:dyDescent="0.2">
      <c r="A7" t="s">
        <v>24</v>
      </c>
      <c r="B7" t="s">
        <v>14</v>
      </c>
      <c r="C7" t="s">
        <v>22</v>
      </c>
      <c r="D7">
        <v>242502</v>
      </c>
      <c r="E7">
        <v>180026</v>
      </c>
      <c r="F7">
        <v>14293</v>
      </c>
      <c r="G7">
        <v>436821</v>
      </c>
      <c r="H7">
        <v>878</v>
      </c>
      <c r="I7">
        <v>109</v>
      </c>
      <c r="J7">
        <v>0</v>
      </c>
      <c r="K7">
        <v>0</v>
      </c>
      <c r="L7">
        <v>660</v>
      </c>
      <c r="M7">
        <v>1647</v>
      </c>
      <c r="N7" s="13">
        <v>14.3</v>
      </c>
      <c r="O7" s="13">
        <v>812</v>
      </c>
    </row>
    <row r="8" spans="1:15" ht="18" x14ac:dyDescent="0.2">
      <c r="A8" t="s">
        <v>25</v>
      </c>
      <c r="B8" t="s">
        <v>26</v>
      </c>
      <c r="C8" t="s">
        <v>27</v>
      </c>
      <c r="D8">
        <v>122375</v>
      </c>
      <c r="E8">
        <v>43813</v>
      </c>
      <c r="F8">
        <v>0</v>
      </c>
      <c r="G8">
        <v>166188</v>
      </c>
      <c r="H8">
        <v>187224</v>
      </c>
      <c r="I8">
        <v>77246</v>
      </c>
      <c r="J8">
        <v>9756</v>
      </c>
      <c r="K8">
        <v>45094</v>
      </c>
      <c r="L8">
        <v>178</v>
      </c>
      <c r="M8">
        <v>319498</v>
      </c>
      <c r="N8" s="13">
        <v>4.5999999999999996</v>
      </c>
      <c r="O8" s="13">
        <v>172</v>
      </c>
    </row>
    <row r="9" spans="1:15" ht="18" x14ac:dyDescent="0.2">
      <c r="A9" t="s">
        <v>28</v>
      </c>
      <c r="B9" t="s">
        <v>17</v>
      </c>
      <c r="C9" t="s">
        <v>29</v>
      </c>
      <c r="D9">
        <v>25574</v>
      </c>
      <c r="E9">
        <v>21746</v>
      </c>
      <c r="F9">
        <v>1034</v>
      </c>
      <c r="G9">
        <v>48354</v>
      </c>
      <c r="H9">
        <v>48</v>
      </c>
      <c r="I9">
        <v>0</v>
      </c>
      <c r="J9">
        <v>0</v>
      </c>
      <c r="K9">
        <v>0</v>
      </c>
      <c r="L9">
        <v>0</v>
      </c>
      <c r="M9">
        <v>48</v>
      </c>
      <c r="N9" s="13">
        <v>11</v>
      </c>
      <c r="O9" s="13">
        <v>111</v>
      </c>
    </row>
    <row r="10" spans="1:15" ht="18" x14ac:dyDescent="0.2">
      <c r="A10" t="s">
        <v>30</v>
      </c>
      <c r="B10" t="s">
        <v>17</v>
      </c>
      <c r="C10" t="s">
        <v>29</v>
      </c>
      <c r="D10">
        <v>662308</v>
      </c>
      <c r="E10">
        <v>316232</v>
      </c>
      <c r="F10">
        <v>25142</v>
      </c>
      <c r="G10">
        <v>1003682</v>
      </c>
      <c r="H10">
        <v>49257</v>
      </c>
      <c r="I10">
        <v>344806</v>
      </c>
      <c r="J10">
        <v>29342</v>
      </c>
      <c r="K10">
        <v>199912</v>
      </c>
      <c r="L10">
        <v>99046</v>
      </c>
      <c r="M10">
        <v>722363</v>
      </c>
      <c r="N10" s="13">
        <v>12.6</v>
      </c>
      <c r="O10" s="14">
        <v>2704</v>
      </c>
    </row>
    <row r="11" spans="1:15" ht="18" x14ac:dyDescent="0.2">
      <c r="A11" t="s">
        <v>31</v>
      </c>
      <c r="B11" t="s">
        <v>17</v>
      </c>
      <c r="C11" t="s">
        <v>29</v>
      </c>
      <c r="D11">
        <v>194800</v>
      </c>
      <c r="E11">
        <v>128277</v>
      </c>
      <c r="F11">
        <v>7478</v>
      </c>
      <c r="G11">
        <v>330555</v>
      </c>
      <c r="H11">
        <v>3928</v>
      </c>
      <c r="I11">
        <v>379516</v>
      </c>
      <c r="J11">
        <v>14</v>
      </c>
      <c r="K11">
        <v>16</v>
      </c>
      <c r="L11">
        <v>1070</v>
      </c>
      <c r="M11">
        <v>384544</v>
      </c>
      <c r="N11" s="13">
        <v>15</v>
      </c>
      <c r="O11" s="14">
        <v>1571</v>
      </c>
    </row>
    <row r="12" spans="1:15" ht="18" x14ac:dyDescent="0.2">
      <c r="A12" t="s">
        <v>32</v>
      </c>
      <c r="B12" t="s">
        <v>14</v>
      </c>
      <c r="C12" t="s">
        <v>15</v>
      </c>
      <c r="D12">
        <v>0</v>
      </c>
      <c r="E12">
        <v>0</v>
      </c>
      <c r="F12">
        <v>0</v>
      </c>
      <c r="G12">
        <v>0</v>
      </c>
      <c r="H12">
        <v>42</v>
      </c>
      <c r="I12">
        <v>0</v>
      </c>
      <c r="J12">
        <v>0</v>
      </c>
      <c r="K12">
        <v>0</v>
      </c>
      <c r="L12">
        <v>0</v>
      </c>
      <c r="M12">
        <v>42</v>
      </c>
      <c r="N12" s="13">
        <v>4.5</v>
      </c>
      <c r="O12" s="13">
        <v>66</v>
      </c>
    </row>
    <row r="13" spans="1:15" ht="18" x14ac:dyDescent="0.2">
      <c r="A13" t="s">
        <v>33</v>
      </c>
      <c r="B13" t="s">
        <v>34</v>
      </c>
      <c r="C13" t="s">
        <v>35</v>
      </c>
      <c r="D13">
        <v>2790</v>
      </c>
      <c r="E13">
        <v>35254</v>
      </c>
      <c r="F13">
        <v>70</v>
      </c>
      <c r="G13">
        <v>38114</v>
      </c>
      <c r="H13">
        <v>2222</v>
      </c>
      <c r="I13">
        <v>4107</v>
      </c>
      <c r="J13">
        <v>21</v>
      </c>
      <c r="K13">
        <v>5</v>
      </c>
      <c r="L13">
        <v>1486</v>
      </c>
      <c r="M13">
        <v>7841</v>
      </c>
      <c r="N13" s="13">
        <v>14.6</v>
      </c>
      <c r="O13" s="13">
        <v>242</v>
      </c>
    </row>
    <row r="14" spans="1:15" ht="18" x14ac:dyDescent="0.2">
      <c r="A14" t="s">
        <v>36</v>
      </c>
      <c r="B14" t="s">
        <v>14</v>
      </c>
      <c r="C14" t="s">
        <v>22</v>
      </c>
      <c r="D14">
        <v>46523</v>
      </c>
      <c r="E14">
        <v>55591</v>
      </c>
      <c r="F14">
        <v>2406</v>
      </c>
      <c r="G14">
        <v>104520</v>
      </c>
      <c r="H14">
        <v>11375</v>
      </c>
      <c r="I14">
        <v>1147</v>
      </c>
      <c r="J14">
        <v>716</v>
      </c>
      <c r="K14">
        <v>0</v>
      </c>
      <c r="L14">
        <v>9975</v>
      </c>
      <c r="M14">
        <v>23213</v>
      </c>
      <c r="N14" s="13">
        <v>11.7</v>
      </c>
      <c r="O14" s="14">
        <v>1490</v>
      </c>
    </row>
    <row r="15" spans="1:15" ht="18" x14ac:dyDescent="0.2">
      <c r="A15" t="s">
        <v>37</v>
      </c>
      <c r="B15" t="s">
        <v>34</v>
      </c>
      <c r="C15" t="s">
        <v>38</v>
      </c>
      <c r="D15">
        <v>352411</v>
      </c>
      <c r="E15">
        <v>177255</v>
      </c>
      <c r="F15">
        <v>12133</v>
      </c>
      <c r="G15">
        <v>541799</v>
      </c>
      <c r="H15">
        <v>119578</v>
      </c>
      <c r="I15">
        <v>79966</v>
      </c>
      <c r="J15">
        <v>2927</v>
      </c>
      <c r="K15">
        <v>1</v>
      </c>
      <c r="L15">
        <v>3818</v>
      </c>
      <c r="M15">
        <v>206290</v>
      </c>
      <c r="N15" s="13">
        <v>15</v>
      </c>
      <c r="O15" s="13">
        <v>997</v>
      </c>
    </row>
    <row r="16" spans="1:15" ht="18" x14ac:dyDescent="0.2">
      <c r="A16" t="s">
        <v>39</v>
      </c>
      <c r="B16" t="s">
        <v>34</v>
      </c>
      <c r="C16" t="s">
        <v>38</v>
      </c>
      <c r="D16">
        <v>278182</v>
      </c>
      <c r="E16">
        <v>177218</v>
      </c>
      <c r="F16">
        <v>9082</v>
      </c>
      <c r="G16">
        <v>464482</v>
      </c>
      <c r="H16">
        <v>2225</v>
      </c>
      <c r="I16">
        <v>378</v>
      </c>
      <c r="J16">
        <v>501</v>
      </c>
      <c r="K16">
        <v>0</v>
      </c>
      <c r="L16">
        <v>2639</v>
      </c>
      <c r="M16">
        <v>5743</v>
      </c>
      <c r="N16" s="13">
        <v>9.1999999999999993</v>
      </c>
      <c r="O16" s="13">
        <v>288</v>
      </c>
    </row>
    <row r="17" spans="1:15" ht="18" x14ac:dyDescent="0.2">
      <c r="A17" t="s">
        <v>40</v>
      </c>
      <c r="B17" t="s">
        <v>34</v>
      </c>
      <c r="C17" t="s">
        <v>35</v>
      </c>
      <c r="D17">
        <v>81116</v>
      </c>
      <c r="E17">
        <v>73748</v>
      </c>
      <c r="F17">
        <v>4271</v>
      </c>
      <c r="G17">
        <v>159135</v>
      </c>
      <c r="H17">
        <v>270</v>
      </c>
      <c r="I17">
        <v>145</v>
      </c>
      <c r="J17">
        <v>1</v>
      </c>
      <c r="K17">
        <v>0</v>
      </c>
      <c r="L17">
        <v>3500</v>
      </c>
      <c r="M17">
        <v>3916</v>
      </c>
      <c r="N17" s="13">
        <v>13.4</v>
      </c>
      <c r="O17" s="13">
        <v>383</v>
      </c>
    </row>
    <row r="18" spans="1:15" ht="18" x14ac:dyDescent="0.2">
      <c r="A18" t="s">
        <v>41</v>
      </c>
      <c r="B18" t="s">
        <v>17</v>
      </c>
      <c r="C18" t="s">
        <v>18</v>
      </c>
      <c r="D18">
        <v>140721</v>
      </c>
      <c r="E18">
        <v>109030</v>
      </c>
      <c r="F18">
        <v>6943</v>
      </c>
      <c r="G18">
        <v>256694</v>
      </c>
      <c r="H18">
        <v>454881</v>
      </c>
      <c r="I18">
        <v>3748</v>
      </c>
      <c r="J18">
        <v>0</v>
      </c>
      <c r="K18">
        <v>10</v>
      </c>
      <c r="L18">
        <v>1542</v>
      </c>
      <c r="M18">
        <v>460181</v>
      </c>
      <c r="N18" s="13">
        <v>17.5</v>
      </c>
      <c r="O18" s="13">
        <v>772</v>
      </c>
    </row>
    <row r="19" spans="1:15" ht="18" x14ac:dyDescent="0.2">
      <c r="A19" t="s">
        <v>42</v>
      </c>
      <c r="B19" t="s">
        <v>17</v>
      </c>
      <c r="C19" t="s">
        <v>20</v>
      </c>
      <c r="D19">
        <v>171588</v>
      </c>
      <c r="E19">
        <v>139122</v>
      </c>
      <c r="F19">
        <v>8609</v>
      </c>
      <c r="G19">
        <v>319319</v>
      </c>
      <c r="H19">
        <v>251</v>
      </c>
      <c r="I19">
        <v>19</v>
      </c>
      <c r="J19">
        <v>2</v>
      </c>
      <c r="K19">
        <v>0</v>
      </c>
      <c r="L19">
        <v>39</v>
      </c>
      <c r="M19">
        <v>311</v>
      </c>
      <c r="N19" s="13">
        <v>21.3</v>
      </c>
      <c r="O19" s="13">
        <v>987</v>
      </c>
    </row>
    <row r="20" spans="1:15" ht="18" x14ac:dyDescent="0.2">
      <c r="A20" t="s">
        <v>43</v>
      </c>
      <c r="B20" t="s">
        <v>26</v>
      </c>
      <c r="C20" t="s">
        <v>27</v>
      </c>
      <c r="D20">
        <v>75977</v>
      </c>
      <c r="E20">
        <v>41931</v>
      </c>
      <c r="F20">
        <v>2480</v>
      </c>
      <c r="G20">
        <v>120388</v>
      </c>
      <c r="H20">
        <v>726077</v>
      </c>
      <c r="I20">
        <v>1471896</v>
      </c>
      <c r="J20">
        <v>16239</v>
      </c>
      <c r="K20">
        <v>294680</v>
      </c>
      <c r="L20">
        <v>125148</v>
      </c>
      <c r="M20">
        <v>2634040</v>
      </c>
      <c r="N20" s="13">
        <v>8.3000000000000007</v>
      </c>
      <c r="O20" s="13">
        <v>123</v>
      </c>
    </row>
    <row r="21" spans="1:15" ht="18" x14ac:dyDescent="0.2">
      <c r="A21" t="s">
        <v>44</v>
      </c>
      <c r="B21" t="s">
        <v>17</v>
      </c>
      <c r="C21" t="s">
        <v>29</v>
      </c>
      <c r="D21">
        <v>52305</v>
      </c>
      <c r="E21">
        <v>71892</v>
      </c>
      <c r="F21">
        <v>337</v>
      </c>
      <c r="G21">
        <v>124534</v>
      </c>
      <c r="H21">
        <v>25156</v>
      </c>
      <c r="I21">
        <v>43157</v>
      </c>
      <c r="J21">
        <v>28098</v>
      </c>
      <c r="K21">
        <v>0</v>
      </c>
      <c r="L21">
        <v>1456</v>
      </c>
      <c r="M21">
        <v>97867</v>
      </c>
      <c r="N21" s="13">
        <v>11.9</v>
      </c>
      <c r="O21" s="13">
        <v>707</v>
      </c>
    </row>
    <row r="22" spans="1:15" ht="18" x14ac:dyDescent="0.2">
      <c r="A22" t="s">
        <v>45</v>
      </c>
      <c r="B22" t="s">
        <v>26</v>
      </c>
      <c r="C22" t="s">
        <v>27</v>
      </c>
      <c r="D22">
        <v>48845</v>
      </c>
      <c r="E22">
        <v>46780</v>
      </c>
      <c r="F22">
        <v>2458</v>
      </c>
      <c r="G22">
        <v>98083</v>
      </c>
      <c r="H22">
        <v>64818</v>
      </c>
      <c r="I22">
        <v>442</v>
      </c>
      <c r="J22">
        <v>0</v>
      </c>
      <c r="K22">
        <v>0</v>
      </c>
      <c r="L22">
        <v>14</v>
      </c>
      <c r="M22">
        <v>65274</v>
      </c>
      <c r="N22" s="13">
        <v>3.4</v>
      </c>
      <c r="O22" s="13">
        <v>242</v>
      </c>
    </row>
    <row r="23" spans="1:15" ht="18" x14ac:dyDescent="0.2">
      <c r="A23" t="s">
        <v>46</v>
      </c>
      <c r="B23" t="s">
        <v>34</v>
      </c>
      <c r="C23" t="s">
        <v>38</v>
      </c>
      <c r="D23">
        <v>164878</v>
      </c>
      <c r="E23">
        <v>129089</v>
      </c>
      <c r="F23">
        <v>2815</v>
      </c>
      <c r="G23">
        <v>296782</v>
      </c>
      <c r="H23">
        <v>679</v>
      </c>
      <c r="I23">
        <v>29</v>
      </c>
      <c r="J23">
        <v>0</v>
      </c>
      <c r="K23">
        <v>0</v>
      </c>
      <c r="L23">
        <v>1903</v>
      </c>
      <c r="M23">
        <v>2611</v>
      </c>
      <c r="N23" s="13">
        <v>12.3</v>
      </c>
      <c r="O23" s="14">
        <v>1230</v>
      </c>
    </row>
    <row r="24" spans="1:15" ht="18" x14ac:dyDescent="0.2">
      <c r="A24" t="s">
        <v>47</v>
      </c>
      <c r="B24" t="s">
        <v>34</v>
      </c>
      <c r="C24" t="s">
        <v>35</v>
      </c>
      <c r="D24">
        <v>133962</v>
      </c>
      <c r="E24">
        <v>143543</v>
      </c>
      <c r="F24">
        <v>5046</v>
      </c>
      <c r="G24">
        <v>282551</v>
      </c>
      <c r="H24">
        <v>4605</v>
      </c>
      <c r="I24">
        <v>18849</v>
      </c>
      <c r="J24">
        <v>0</v>
      </c>
      <c r="K24">
        <v>1072</v>
      </c>
      <c r="L24">
        <v>18243</v>
      </c>
      <c r="M24">
        <v>42769</v>
      </c>
      <c r="N24" s="13">
        <v>7.6</v>
      </c>
      <c r="O24" s="13">
        <v>432</v>
      </c>
    </row>
    <row r="25" spans="1:15" ht="18" x14ac:dyDescent="0.2">
      <c r="A25" t="s">
        <v>48</v>
      </c>
      <c r="B25" t="s">
        <v>34</v>
      </c>
      <c r="C25" t="s">
        <v>35</v>
      </c>
      <c r="D25">
        <v>274754</v>
      </c>
      <c r="E25">
        <v>202708</v>
      </c>
      <c r="F25">
        <v>12753</v>
      </c>
      <c r="G25">
        <v>490215</v>
      </c>
      <c r="H25">
        <v>11732</v>
      </c>
      <c r="I25">
        <v>2837</v>
      </c>
      <c r="J25">
        <v>3023</v>
      </c>
      <c r="K25">
        <v>0</v>
      </c>
      <c r="L25">
        <v>21591</v>
      </c>
      <c r="M25">
        <v>39183</v>
      </c>
      <c r="N25" s="13">
        <v>19.899999999999999</v>
      </c>
      <c r="O25" s="13">
        <v>587</v>
      </c>
    </row>
    <row r="26" spans="1:15" ht="18" x14ac:dyDescent="0.2">
      <c r="A26" t="s">
        <v>49</v>
      </c>
      <c r="B26" t="s">
        <v>17</v>
      </c>
      <c r="C26" t="s">
        <v>18</v>
      </c>
      <c r="D26">
        <v>119050</v>
      </c>
      <c r="E26">
        <v>92822</v>
      </c>
      <c r="F26">
        <v>5263</v>
      </c>
      <c r="G26">
        <v>217135</v>
      </c>
      <c r="H26">
        <v>877</v>
      </c>
      <c r="I26">
        <v>64</v>
      </c>
      <c r="J26">
        <v>5</v>
      </c>
      <c r="K26">
        <v>0</v>
      </c>
      <c r="L26">
        <v>629</v>
      </c>
      <c r="M26">
        <v>1575</v>
      </c>
      <c r="N26" s="13">
        <v>19</v>
      </c>
      <c r="O26" s="14">
        <v>1144</v>
      </c>
    </row>
    <row r="27" spans="1:15" ht="18" x14ac:dyDescent="0.2">
      <c r="A27" t="s">
        <v>50</v>
      </c>
      <c r="B27" t="s">
        <v>14</v>
      </c>
      <c r="C27" t="s">
        <v>22</v>
      </c>
      <c r="D27">
        <v>37547</v>
      </c>
      <c r="E27">
        <v>56834</v>
      </c>
      <c r="F27">
        <v>2678</v>
      </c>
      <c r="G27">
        <v>97059</v>
      </c>
      <c r="H27">
        <v>18632</v>
      </c>
      <c r="I27">
        <v>3</v>
      </c>
      <c r="J27">
        <v>0</v>
      </c>
      <c r="K27">
        <v>0</v>
      </c>
      <c r="L27">
        <v>2206</v>
      </c>
      <c r="M27">
        <v>20841</v>
      </c>
      <c r="N27" s="13">
        <v>18.899999999999999</v>
      </c>
      <c r="O27" s="13">
        <v>194</v>
      </c>
    </row>
    <row r="28" spans="1:15" ht="18" x14ac:dyDescent="0.2">
      <c r="A28" t="s">
        <v>51</v>
      </c>
      <c r="B28" t="s">
        <v>17</v>
      </c>
      <c r="C28" t="s">
        <v>29</v>
      </c>
      <c r="D28">
        <v>16595</v>
      </c>
      <c r="E28">
        <v>176919</v>
      </c>
      <c r="F28">
        <v>2812</v>
      </c>
      <c r="G28">
        <v>196326</v>
      </c>
      <c r="H28">
        <v>292210</v>
      </c>
      <c r="I28">
        <v>108395</v>
      </c>
      <c r="J28">
        <v>0</v>
      </c>
      <c r="K28">
        <v>0</v>
      </c>
      <c r="L28">
        <v>26919</v>
      </c>
      <c r="M28">
        <v>427524</v>
      </c>
      <c r="N28" s="13">
        <v>9.1</v>
      </c>
      <c r="O28" s="13">
        <v>171</v>
      </c>
    </row>
    <row r="29" spans="1:15" ht="18" x14ac:dyDescent="0.2">
      <c r="A29" t="s">
        <v>52</v>
      </c>
      <c r="B29" t="s">
        <v>34</v>
      </c>
      <c r="C29" t="s">
        <v>35</v>
      </c>
      <c r="D29">
        <v>19975</v>
      </c>
      <c r="E29">
        <v>34013</v>
      </c>
      <c r="F29">
        <v>972</v>
      </c>
      <c r="G29">
        <v>54960</v>
      </c>
      <c r="H29">
        <v>185</v>
      </c>
      <c r="I29">
        <v>9</v>
      </c>
      <c r="J29">
        <v>0</v>
      </c>
      <c r="K29">
        <v>0</v>
      </c>
      <c r="L29">
        <v>120</v>
      </c>
      <c r="M29">
        <v>314</v>
      </c>
      <c r="N29" s="13">
        <v>16.8</v>
      </c>
      <c r="O29" s="13">
        <v>498</v>
      </c>
    </row>
    <row r="30" spans="1:15" ht="18" x14ac:dyDescent="0.2">
      <c r="A30" t="s">
        <v>53</v>
      </c>
      <c r="B30" t="s">
        <v>34</v>
      </c>
      <c r="C30" t="s">
        <v>35</v>
      </c>
      <c r="D30">
        <v>1717</v>
      </c>
      <c r="E30">
        <v>26494</v>
      </c>
      <c r="F30">
        <v>82</v>
      </c>
      <c r="G30">
        <v>28293</v>
      </c>
      <c r="H30">
        <v>107</v>
      </c>
      <c r="I30">
        <v>59</v>
      </c>
      <c r="J30">
        <v>1</v>
      </c>
      <c r="K30">
        <v>2</v>
      </c>
      <c r="L30">
        <v>378</v>
      </c>
      <c r="M30">
        <v>547</v>
      </c>
      <c r="N30" s="13">
        <v>9.3000000000000007</v>
      </c>
      <c r="O30" s="13">
        <v>132</v>
      </c>
    </row>
    <row r="31" spans="1:15" ht="18" x14ac:dyDescent="0.2">
      <c r="A31" t="s">
        <v>54</v>
      </c>
      <c r="B31" t="s">
        <v>26</v>
      </c>
      <c r="C31" t="s">
        <v>27</v>
      </c>
      <c r="D31">
        <v>68529</v>
      </c>
      <c r="E31">
        <v>44681</v>
      </c>
      <c r="F31">
        <v>55</v>
      </c>
      <c r="G31">
        <v>113265</v>
      </c>
      <c r="H31">
        <v>550719</v>
      </c>
      <c r="I31">
        <v>602392</v>
      </c>
      <c r="J31">
        <v>179</v>
      </c>
      <c r="K31">
        <v>248470</v>
      </c>
      <c r="L31">
        <v>92043</v>
      </c>
      <c r="M31">
        <v>1493803</v>
      </c>
      <c r="N31" s="13">
        <v>5.5</v>
      </c>
      <c r="O31" s="13">
        <v>485</v>
      </c>
    </row>
    <row r="32" spans="1:15" ht="18" x14ac:dyDescent="0.2">
      <c r="A32" t="s">
        <v>55</v>
      </c>
      <c r="B32" t="s">
        <v>26</v>
      </c>
      <c r="C32" t="s">
        <v>56</v>
      </c>
      <c r="D32">
        <v>70249</v>
      </c>
      <c r="E32">
        <v>49099</v>
      </c>
      <c r="F32">
        <v>0</v>
      </c>
      <c r="G32">
        <v>119348</v>
      </c>
      <c r="H32">
        <v>258568</v>
      </c>
      <c r="I32">
        <v>1</v>
      </c>
      <c r="J32">
        <v>0</v>
      </c>
      <c r="K32">
        <v>0</v>
      </c>
      <c r="L32">
        <v>37</v>
      </c>
      <c r="M32">
        <v>258606</v>
      </c>
      <c r="N32" s="13">
        <v>18.100000000000001</v>
      </c>
      <c r="O32" s="13">
        <v>383</v>
      </c>
    </row>
    <row r="33" spans="1:15" ht="18" x14ac:dyDescent="0.2">
      <c r="A33" t="s">
        <v>57</v>
      </c>
      <c r="B33" t="s">
        <v>14</v>
      </c>
      <c r="C33" t="s">
        <v>22</v>
      </c>
      <c r="D33">
        <v>69434</v>
      </c>
      <c r="E33">
        <v>55664</v>
      </c>
      <c r="F33">
        <v>3732</v>
      </c>
      <c r="G33">
        <v>128830</v>
      </c>
      <c r="H33">
        <v>183</v>
      </c>
      <c r="I33">
        <v>16</v>
      </c>
      <c r="J33">
        <v>0</v>
      </c>
      <c r="K33">
        <v>0</v>
      </c>
      <c r="L33">
        <v>1</v>
      </c>
      <c r="M33">
        <v>200</v>
      </c>
      <c r="N33" s="13">
        <v>4.4000000000000004</v>
      </c>
      <c r="O33" s="13">
        <v>900</v>
      </c>
    </row>
    <row r="34" spans="1:15" ht="18" x14ac:dyDescent="0.2">
      <c r="A34" t="s">
        <v>58</v>
      </c>
      <c r="B34" t="s">
        <v>14</v>
      </c>
      <c r="C34" t="s">
        <v>22</v>
      </c>
      <c r="D34">
        <v>66158</v>
      </c>
      <c r="E34">
        <v>38105</v>
      </c>
      <c r="F34">
        <v>3723</v>
      </c>
      <c r="G34">
        <v>107986</v>
      </c>
      <c r="H34">
        <v>1787</v>
      </c>
      <c r="I34">
        <v>37138</v>
      </c>
      <c r="J34">
        <v>80</v>
      </c>
      <c r="K34">
        <v>17</v>
      </c>
      <c r="L34">
        <v>28730</v>
      </c>
      <c r="M34">
        <v>67752</v>
      </c>
      <c r="N34" s="13">
        <v>13.7</v>
      </c>
      <c r="O34" s="14">
        <v>1409</v>
      </c>
    </row>
    <row r="35" spans="1:15" ht="18" x14ac:dyDescent="0.2">
      <c r="A35" t="s">
        <v>59</v>
      </c>
      <c r="B35" t="s">
        <v>26</v>
      </c>
      <c r="C35" t="s">
        <v>56</v>
      </c>
      <c r="D35">
        <v>133285</v>
      </c>
      <c r="E35">
        <v>197670</v>
      </c>
      <c r="F35">
        <v>2466</v>
      </c>
      <c r="G35">
        <v>333421</v>
      </c>
      <c r="H35">
        <v>309229</v>
      </c>
      <c r="I35">
        <v>230843</v>
      </c>
      <c r="J35">
        <v>339508</v>
      </c>
      <c r="K35">
        <v>3340</v>
      </c>
      <c r="L35">
        <v>5204</v>
      </c>
      <c r="M35">
        <v>888124</v>
      </c>
      <c r="N35" s="13">
        <v>11.9</v>
      </c>
      <c r="O35" s="13">
        <v>90</v>
      </c>
    </row>
    <row r="36" spans="1:15" ht="18" x14ac:dyDescent="0.2">
      <c r="A36" t="s">
        <v>60</v>
      </c>
      <c r="B36" t="s">
        <v>34</v>
      </c>
      <c r="C36" t="s">
        <v>38</v>
      </c>
      <c r="D36">
        <v>394570</v>
      </c>
      <c r="E36">
        <v>243963</v>
      </c>
      <c r="F36">
        <v>16333</v>
      </c>
      <c r="G36">
        <v>654866</v>
      </c>
      <c r="H36">
        <v>71484</v>
      </c>
      <c r="I36">
        <v>147579</v>
      </c>
      <c r="J36">
        <v>1530</v>
      </c>
      <c r="K36">
        <v>0</v>
      </c>
      <c r="L36">
        <v>10695</v>
      </c>
      <c r="M36">
        <v>231288</v>
      </c>
      <c r="N36" s="13">
        <v>12.9</v>
      </c>
      <c r="O36" s="14">
        <v>1524</v>
      </c>
    </row>
    <row r="37" spans="1:15" ht="18" x14ac:dyDescent="0.2">
      <c r="A37" t="s">
        <v>61</v>
      </c>
      <c r="B37" t="s">
        <v>34</v>
      </c>
      <c r="C37" t="s">
        <v>20</v>
      </c>
      <c r="D37">
        <v>166181</v>
      </c>
      <c r="E37">
        <v>130514</v>
      </c>
      <c r="F37">
        <v>10661</v>
      </c>
      <c r="G37">
        <v>307356</v>
      </c>
      <c r="H37">
        <v>1235</v>
      </c>
      <c r="I37">
        <v>78</v>
      </c>
      <c r="J37">
        <v>10</v>
      </c>
      <c r="K37">
        <v>0</v>
      </c>
      <c r="L37">
        <v>1868</v>
      </c>
      <c r="M37">
        <v>3191</v>
      </c>
      <c r="N37" s="13">
        <v>19.600000000000001</v>
      </c>
      <c r="O37" s="13">
        <v>766</v>
      </c>
    </row>
    <row r="38" spans="1:15" ht="18" x14ac:dyDescent="0.2">
      <c r="A38" t="s">
        <v>62</v>
      </c>
      <c r="B38" t="s">
        <v>14</v>
      </c>
      <c r="C38" t="s">
        <v>15</v>
      </c>
      <c r="D38">
        <v>178716</v>
      </c>
      <c r="E38">
        <v>143029</v>
      </c>
      <c r="F38">
        <v>0</v>
      </c>
      <c r="G38">
        <v>321745</v>
      </c>
      <c r="H38">
        <v>8788</v>
      </c>
      <c r="I38">
        <v>501</v>
      </c>
      <c r="J38">
        <v>2</v>
      </c>
      <c r="K38">
        <v>0</v>
      </c>
      <c r="L38">
        <v>1877</v>
      </c>
      <c r="M38">
        <v>11168</v>
      </c>
      <c r="N38" s="13">
        <v>11.9</v>
      </c>
      <c r="O38" s="13">
        <v>513</v>
      </c>
    </row>
    <row r="39" spans="1:15" ht="18" x14ac:dyDescent="0.2">
      <c r="A39" t="s">
        <v>63</v>
      </c>
      <c r="B39" t="s">
        <v>26</v>
      </c>
      <c r="C39" t="s">
        <v>56</v>
      </c>
      <c r="D39">
        <v>642232</v>
      </c>
      <c r="E39">
        <v>158141</v>
      </c>
      <c r="F39">
        <v>0</v>
      </c>
      <c r="G39">
        <v>800373</v>
      </c>
      <c r="H39">
        <v>83688</v>
      </c>
      <c r="I39">
        <v>1152</v>
      </c>
      <c r="J39">
        <v>16</v>
      </c>
      <c r="K39">
        <v>0</v>
      </c>
      <c r="L39">
        <v>733</v>
      </c>
      <c r="M39">
        <v>85589</v>
      </c>
      <c r="N39" s="13">
        <v>12</v>
      </c>
      <c r="O39" s="14">
        <v>1555</v>
      </c>
    </row>
    <row r="40" spans="1:15" x14ac:dyDescent="0.2">
      <c r="A40" t="s">
        <v>64</v>
      </c>
      <c r="B40" t="s">
        <v>65</v>
      </c>
      <c r="C40" t="s">
        <v>65</v>
      </c>
      <c r="D40">
        <v>12779</v>
      </c>
      <c r="E40">
        <v>2416</v>
      </c>
      <c r="F40">
        <v>275</v>
      </c>
      <c r="G40">
        <v>15470</v>
      </c>
      <c r="H40">
        <v>12</v>
      </c>
      <c r="I40">
        <v>0</v>
      </c>
      <c r="J40">
        <v>0</v>
      </c>
      <c r="K40">
        <v>0</v>
      </c>
      <c r="L40">
        <v>0</v>
      </c>
      <c r="M40">
        <v>12</v>
      </c>
    </row>
    <row r="41" spans="1:15" ht="18" x14ac:dyDescent="0.2">
      <c r="A41" t="s">
        <v>66</v>
      </c>
      <c r="B41" t="s">
        <v>26</v>
      </c>
      <c r="C41" t="s">
        <v>27</v>
      </c>
      <c r="D41">
        <v>14262</v>
      </c>
      <c r="E41">
        <v>10204</v>
      </c>
      <c r="F41">
        <v>1999</v>
      </c>
      <c r="G41">
        <v>26465</v>
      </c>
      <c r="H41">
        <v>301</v>
      </c>
      <c r="I41">
        <v>1257</v>
      </c>
      <c r="J41">
        <v>0</v>
      </c>
      <c r="K41">
        <v>0</v>
      </c>
      <c r="L41">
        <v>0</v>
      </c>
      <c r="M41">
        <v>1558</v>
      </c>
      <c r="N41" s="13">
        <v>4.0999999999999996</v>
      </c>
      <c r="O41" s="13">
        <v>49</v>
      </c>
    </row>
    <row r="42" spans="1:15" ht="18" x14ac:dyDescent="0.2">
      <c r="A42" t="s">
        <v>67</v>
      </c>
      <c r="B42" t="s">
        <v>17</v>
      </c>
      <c r="C42" t="s">
        <v>29</v>
      </c>
      <c r="D42">
        <v>132473</v>
      </c>
      <c r="E42">
        <v>87413</v>
      </c>
      <c r="F42">
        <v>4490</v>
      </c>
      <c r="G42">
        <v>224376</v>
      </c>
      <c r="H42">
        <v>119335</v>
      </c>
      <c r="I42">
        <v>6057</v>
      </c>
      <c r="J42">
        <v>2017</v>
      </c>
      <c r="K42">
        <v>0</v>
      </c>
      <c r="L42">
        <v>137890</v>
      </c>
      <c r="M42">
        <v>265299</v>
      </c>
      <c r="N42" s="13">
        <v>17.7</v>
      </c>
      <c r="O42" s="13">
        <v>891</v>
      </c>
    </row>
    <row r="43" spans="1:15" ht="18" x14ac:dyDescent="0.2">
      <c r="A43" t="s">
        <v>68</v>
      </c>
      <c r="B43" t="s">
        <v>34</v>
      </c>
      <c r="C43" t="s">
        <v>35</v>
      </c>
      <c r="D43">
        <v>36520</v>
      </c>
      <c r="E43">
        <v>49522</v>
      </c>
      <c r="F43">
        <v>2184</v>
      </c>
      <c r="G43">
        <v>88226</v>
      </c>
      <c r="H43">
        <v>185150</v>
      </c>
      <c r="I43">
        <v>9</v>
      </c>
      <c r="J43">
        <v>0</v>
      </c>
      <c r="K43">
        <v>0</v>
      </c>
      <c r="L43">
        <v>98</v>
      </c>
      <c r="M43">
        <v>185257</v>
      </c>
      <c r="N43" s="13">
        <v>13.4</v>
      </c>
      <c r="O43" s="13">
        <v>108</v>
      </c>
    </row>
    <row r="44" spans="1:15" ht="18" x14ac:dyDescent="0.2">
      <c r="A44" t="s">
        <v>69</v>
      </c>
      <c r="B44" t="s">
        <v>17</v>
      </c>
      <c r="C44" t="s">
        <v>18</v>
      </c>
      <c r="D44">
        <v>319169</v>
      </c>
      <c r="E44">
        <v>210161</v>
      </c>
      <c r="F44">
        <v>11092</v>
      </c>
      <c r="G44">
        <v>540422</v>
      </c>
      <c r="H44">
        <v>7943</v>
      </c>
      <c r="I44">
        <v>1439</v>
      </c>
      <c r="J44">
        <v>10</v>
      </c>
      <c r="K44">
        <v>42</v>
      </c>
      <c r="L44">
        <v>17857</v>
      </c>
      <c r="M44">
        <v>27291</v>
      </c>
      <c r="N44" s="13">
        <v>17.100000000000001</v>
      </c>
      <c r="O44" s="14">
        <v>1148</v>
      </c>
    </row>
    <row r="45" spans="1:15" ht="18" x14ac:dyDescent="0.2">
      <c r="A45" t="s">
        <v>70</v>
      </c>
      <c r="B45" t="s">
        <v>17</v>
      </c>
      <c r="C45" t="s">
        <v>20</v>
      </c>
      <c r="D45">
        <v>637476</v>
      </c>
      <c r="E45">
        <v>481609</v>
      </c>
      <c r="F45">
        <v>33102</v>
      </c>
      <c r="G45">
        <v>1152187</v>
      </c>
      <c r="H45">
        <v>180795</v>
      </c>
      <c r="I45">
        <v>31071</v>
      </c>
      <c r="J45">
        <v>367550</v>
      </c>
      <c r="K45">
        <v>2</v>
      </c>
      <c r="L45">
        <v>6947</v>
      </c>
      <c r="M45">
        <v>586365</v>
      </c>
      <c r="N45" s="13">
        <v>12.1</v>
      </c>
      <c r="O45" s="14">
        <v>3353</v>
      </c>
    </row>
    <row r="46" spans="1:15" ht="18" x14ac:dyDescent="0.2">
      <c r="A46" t="s">
        <v>71</v>
      </c>
      <c r="B46" t="s">
        <v>14</v>
      </c>
      <c r="C46" t="s">
        <v>22</v>
      </c>
      <c r="D46">
        <v>47401</v>
      </c>
      <c r="E46">
        <v>54133</v>
      </c>
      <c r="F46">
        <v>1191</v>
      </c>
      <c r="G46">
        <v>102725</v>
      </c>
      <c r="H46">
        <v>7931</v>
      </c>
      <c r="I46">
        <v>57396</v>
      </c>
      <c r="J46">
        <v>0</v>
      </c>
      <c r="K46">
        <v>63084</v>
      </c>
      <c r="L46">
        <v>20765</v>
      </c>
      <c r="M46">
        <v>149176</v>
      </c>
      <c r="N46" s="13">
        <v>12.9</v>
      </c>
      <c r="O46" s="13">
        <v>370</v>
      </c>
    </row>
    <row r="47" spans="1:15" ht="18" x14ac:dyDescent="0.2">
      <c r="A47" t="s">
        <v>72</v>
      </c>
      <c r="B47" t="s">
        <v>17</v>
      </c>
      <c r="C47" t="s">
        <v>29</v>
      </c>
      <c r="D47">
        <v>295963</v>
      </c>
      <c r="E47">
        <v>209975</v>
      </c>
      <c r="F47">
        <v>0</v>
      </c>
      <c r="G47">
        <v>505938</v>
      </c>
      <c r="H47">
        <v>6925</v>
      </c>
      <c r="I47">
        <v>5294</v>
      </c>
      <c r="J47">
        <v>1</v>
      </c>
      <c r="K47">
        <v>5</v>
      </c>
      <c r="L47">
        <v>1774</v>
      </c>
      <c r="M47">
        <v>13999</v>
      </c>
      <c r="N47" s="13">
        <v>11.1</v>
      </c>
      <c r="O47" s="13">
        <v>78</v>
      </c>
    </row>
    <row r="48" spans="1:15" ht="18" x14ac:dyDescent="0.2">
      <c r="A48" t="s">
        <v>73</v>
      </c>
      <c r="B48" t="s">
        <v>26</v>
      </c>
      <c r="C48" t="s">
        <v>27</v>
      </c>
      <c r="D48">
        <v>18320</v>
      </c>
      <c r="E48">
        <v>18853</v>
      </c>
      <c r="F48">
        <v>885</v>
      </c>
      <c r="G48">
        <v>38058</v>
      </c>
      <c r="H48">
        <v>90140</v>
      </c>
      <c r="I48">
        <v>3435</v>
      </c>
      <c r="J48">
        <v>0</v>
      </c>
      <c r="K48">
        <v>0</v>
      </c>
      <c r="L48">
        <v>54235</v>
      </c>
      <c r="M48">
        <v>147810</v>
      </c>
      <c r="N48" s="13">
        <v>12.1</v>
      </c>
      <c r="O48" s="14">
        <v>1049</v>
      </c>
    </row>
    <row r="49" spans="1:15" ht="18" x14ac:dyDescent="0.2">
      <c r="A49" t="s">
        <v>74</v>
      </c>
      <c r="B49" t="s">
        <v>14</v>
      </c>
      <c r="C49" t="s">
        <v>15</v>
      </c>
      <c r="D49">
        <v>214106</v>
      </c>
      <c r="E49">
        <v>151029</v>
      </c>
      <c r="F49">
        <v>8028</v>
      </c>
      <c r="G49">
        <v>373163</v>
      </c>
      <c r="H49">
        <v>16252</v>
      </c>
      <c r="I49">
        <v>310</v>
      </c>
      <c r="J49">
        <v>18</v>
      </c>
      <c r="K49">
        <v>0</v>
      </c>
      <c r="L49">
        <v>86312</v>
      </c>
      <c r="M49">
        <v>102892</v>
      </c>
      <c r="N49" s="13">
        <v>9</v>
      </c>
      <c r="O49" s="13">
        <v>686</v>
      </c>
    </row>
    <row r="50" spans="1:15" ht="18" x14ac:dyDescent="0.2">
      <c r="A50" t="s">
        <v>75</v>
      </c>
      <c r="B50" t="s">
        <v>34</v>
      </c>
      <c r="C50" t="s">
        <v>38</v>
      </c>
      <c r="D50">
        <v>186300</v>
      </c>
      <c r="E50">
        <v>159784</v>
      </c>
      <c r="F50">
        <v>523</v>
      </c>
      <c r="G50">
        <v>346607</v>
      </c>
      <c r="H50">
        <v>35177</v>
      </c>
      <c r="I50">
        <v>374</v>
      </c>
      <c r="J50">
        <v>322</v>
      </c>
      <c r="K50">
        <v>0</v>
      </c>
      <c r="L50">
        <v>25</v>
      </c>
      <c r="M50">
        <v>35898</v>
      </c>
      <c r="N50" s="13">
        <v>17.5</v>
      </c>
      <c r="O50" s="13">
        <v>332</v>
      </c>
    </row>
    <row r="51" spans="1:15" ht="18" x14ac:dyDescent="0.2">
      <c r="A51" t="s">
        <v>76</v>
      </c>
      <c r="B51" t="s">
        <v>17</v>
      </c>
      <c r="C51" t="s">
        <v>29</v>
      </c>
      <c r="D51">
        <v>92124</v>
      </c>
      <c r="E51">
        <v>81105</v>
      </c>
      <c r="F51">
        <v>5283</v>
      </c>
      <c r="G51">
        <v>178512</v>
      </c>
      <c r="H51">
        <v>712</v>
      </c>
      <c r="I51">
        <v>29</v>
      </c>
      <c r="J51">
        <v>1</v>
      </c>
      <c r="K51">
        <v>0</v>
      </c>
      <c r="L51">
        <v>1185</v>
      </c>
      <c r="M51">
        <v>1927</v>
      </c>
      <c r="N51" s="13">
        <v>11.4</v>
      </c>
      <c r="O51" s="13">
        <v>664</v>
      </c>
    </row>
    <row r="52" spans="1:15" ht="18" x14ac:dyDescent="0.2">
      <c r="A52" t="s">
        <v>77</v>
      </c>
      <c r="B52" t="s">
        <v>14</v>
      </c>
      <c r="C52" t="s">
        <v>22</v>
      </c>
      <c r="D52">
        <v>22569</v>
      </c>
      <c r="E52">
        <v>25815</v>
      </c>
      <c r="F52">
        <v>1295</v>
      </c>
      <c r="G52">
        <v>49679</v>
      </c>
      <c r="H52">
        <v>1227</v>
      </c>
      <c r="I52">
        <v>26</v>
      </c>
      <c r="J52">
        <v>9</v>
      </c>
      <c r="K52">
        <v>517</v>
      </c>
      <c r="L52">
        <v>18</v>
      </c>
      <c r="M52">
        <v>1797</v>
      </c>
      <c r="N52" s="13">
        <v>17.399999999999999</v>
      </c>
      <c r="O52" s="13">
        <v>101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2"/>
  <sheetViews>
    <sheetView tabSelected="1" zoomScale="75" workbookViewId="0">
      <pane ySplit="1" topLeftCell="A2" activePane="bottomLeft" state="frozen"/>
      <selection pane="bottomLeft" activeCell="L17" sqref="L17"/>
    </sheetView>
  </sheetViews>
  <sheetFormatPr baseColWidth="10" defaultColWidth="21.6640625" defaultRowHeight="16" x14ac:dyDescent="0.2"/>
  <cols>
    <col min="7" max="7" width="28.5" customWidth="1"/>
    <col min="8" max="8" width="30.5" customWidth="1"/>
    <col min="9" max="9" width="30.8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83</v>
      </c>
      <c r="H1" t="s">
        <v>82</v>
      </c>
      <c r="I1" t="s">
        <v>81</v>
      </c>
      <c r="J1" t="s">
        <v>80</v>
      </c>
      <c r="K1" t="s">
        <v>78</v>
      </c>
      <c r="L1" t="s">
        <v>79</v>
      </c>
      <c r="M1" t="s">
        <v>12</v>
      </c>
      <c r="N1" t="s">
        <v>94</v>
      </c>
      <c r="O1" t="s">
        <v>90</v>
      </c>
      <c r="P1" t="s">
        <v>91</v>
      </c>
    </row>
    <row r="2" spans="1:16" ht="18" x14ac:dyDescent="0.2">
      <c r="A2" t="s">
        <v>13</v>
      </c>
      <c r="B2" t="s">
        <v>14</v>
      </c>
      <c r="C2" t="s">
        <v>15</v>
      </c>
      <c r="D2">
        <v>37491</v>
      </c>
      <c r="E2">
        <v>36887</v>
      </c>
      <c r="F2">
        <v>2316</v>
      </c>
      <c r="G2">
        <f>(D2*1.1)</f>
        <v>41240.100000000006</v>
      </c>
      <c r="H2">
        <f>(E2*1.1)</f>
        <v>40575.700000000004</v>
      </c>
      <c r="I2">
        <f>(F2*2)</f>
        <v>4632</v>
      </c>
      <c r="J2">
        <f>SUM(G2:I2)</f>
        <v>86447.800000000017</v>
      </c>
      <c r="K2">
        <v>3</v>
      </c>
      <c r="L2">
        <v>112</v>
      </c>
      <c r="M2">
        <v>115</v>
      </c>
      <c r="N2" s="13">
        <v>21.5</v>
      </c>
      <c r="O2" s="14">
        <v>1046</v>
      </c>
      <c r="P2">
        <v>-30</v>
      </c>
    </row>
    <row r="3" spans="1:16" ht="18" x14ac:dyDescent="0.2">
      <c r="A3" t="s">
        <v>16</v>
      </c>
      <c r="B3" t="s">
        <v>17</v>
      </c>
      <c r="C3" t="s">
        <v>18</v>
      </c>
      <c r="D3">
        <v>153123</v>
      </c>
      <c r="E3">
        <v>121963</v>
      </c>
      <c r="F3">
        <v>6545</v>
      </c>
      <c r="G3">
        <f>(D3*1.1)</f>
        <v>168435.30000000002</v>
      </c>
      <c r="H3">
        <f>(E3*1.1)</f>
        <v>134159.30000000002</v>
      </c>
      <c r="I3">
        <f>(F3*2)</f>
        <v>13090</v>
      </c>
      <c r="J3">
        <f>SUM(G3:I3)</f>
        <v>315684.60000000003</v>
      </c>
      <c r="K3">
        <v>84903</v>
      </c>
      <c r="L3">
        <v>337063</v>
      </c>
      <c r="M3">
        <v>421966</v>
      </c>
      <c r="N3" s="13">
        <v>23.3</v>
      </c>
      <c r="O3" s="13">
        <v>177</v>
      </c>
      <c r="P3">
        <v>-18</v>
      </c>
    </row>
    <row r="4" spans="1:16" ht="18" x14ac:dyDescent="0.2">
      <c r="A4" t="s">
        <v>19</v>
      </c>
      <c r="B4" t="s">
        <v>17</v>
      </c>
      <c r="C4" t="s">
        <v>20</v>
      </c>
      <c r="D4">
        <v>80244</v>
      </c>
      <c r="E4">
        <v>82120</v>
      </c>
      <c r="F4">
        <v>4400</v>
      </c>
      <c r="G4">
        <f>(D4*1.1)</f>
        <v>88268.400000000009</v>
      </c>
      <c r="H4">
        <f>(E4*1.1)</f>
        <v>90332.000000000015</v>
      </c>
      <c r="I4">
        <f>(F4*2)</f>
        <v>8800</v>
      </c>
      <c r="J4">
        <f>SUM(G4:I4)</f>
        <v>187400.40000000002</v>
      </c>
      <c r="K4">
        <v>13456</v>
      </c>
      <c r="L4">
        <v>3325</v>
      </c>
      <c r="M4">
        <v>16781</v>
      </c>
      <c r="N4" s="13">
        <v>15.2</v>
      </c>
      <c r="O4" s="14">
        <v>1094</v>
      </c>
      <c r="P4">
        <v>-24</v>
      </c>
    </row>
    <row r="5" spans="1:16" ht="18" x14ac:dyDescent="0.2">
      <c r="A5" t="s">
        <v>21</v>
      </c>
      <c r="B5" t="s">
        <v>14</v>
      </c>
      <c r="C5" t="s">
        <v>22</v>
      </c>
      <c r="D5">
        <v>166784</v>
      </c>
      <c r="E5">
        <v>108988</v>
      </c>
      <c r="F5">
        <v>7908</v>
      </c>
      <c r="G5">
        <f>(D5*1.1)</f>
        <v>183462.40000000002</v>
      </c>
      <c r="H5">
        <f>(E5*1.1)</f>
        <v>119886.8</v>
      </c>
      <c r="I5">
        <f>(F5*2)</f>
        <v>15816</v>
      </c>
      <c r="J5">
        <f>SUM(G5:I5)</f>
        <v>319165.2</v>
      </c>
      <c r="K5">
        <v>904147</v>
      </c>
      <c r="L5">
        <v>12995</v>
      </c>
      <c r="M5">
        <v>917142</v>
      </c>
      <c r="N5" s="13">
        <v>17.8</v>
      </c>
      <c r="O5" s="13">
        <v>541</v>
      </c>
      <c r="P5">
        <v>-39</v>
      </c>
    </row>
    <row r="6" spans="1:16" ht="18" x14ac:dyDescent="0.2">
      <c r="A6" t="s">
        <v>23</v>
      </c>
      <c r="B6" t="s">
        <v>14</v>
      </c>
      <c r="C6" t="s">
        <v>15</v>
      </c>
      <c r="D6">
        <v>560355</v>
      </c>
      <c r="E6">
        <v>554550</v>
      </c>
      <c r="F6">
        <v>0</v>
      </c>
      <c r="G6">
        <f>(D6*1.1)</f>
        <v>616390.5</v>
      </c>
      <c r="H6">
        <f>(E6*1.1)</f>
        <v>610005</v>
      </c>
      <c r="I6">
        <f>(F6*2)</f>
        <v>0</v>
      </c>
      <c r="J6">
        <f>SUM(G6:I6)</f>
        <v>1226395.5</v>
      </c>
      <c r="K6">
        <v>54242</v>
      </c>
      <c r="L6">
        <v>17742</v>
      </c>
      <c r="M6">
        <v>71984</v>
      </c>
      <c r="N6" s="13">
        <v>7.9</v>
      </c>
      <c r="O6" s="14">
        <v>3184</v>
      </c>
      <c r="P6">
        <v>76</v>
      </c>
    </row>
    <row r="7" spans="1:16" ht="18" x14ac:dyDescent="0.2">
      <c r="A7" t="s">
        <v>24</v>
      </c>
      <c r="B7" t="s">
        <v>14</v>
      </c>
      <c r="C7" t="s">
        <v>22</v>
      </c>
      <c r="D7">
        <v>242502</v>
      </c>
      <c r="E7">
        <v>180026</v>
      </c>
      <c r="F7">
        <v>14293</v>
      </c>
      <c r="G7">
        <f>(D7*1.1)</f>
        <v>266752.2</v>
      </c>
      <c r="H7">
        <f>(E7*1.1)</f>
        <v>198028.6</v>
      </c>
      <c r="I7">
        <f>(F7*2)</f>
        <v>28586</v>
      </c>
      <c r="J7">
        <f>SUM(G7:I7)</f>
        <v>493366.80000000005</v>
      </c>
      <c r="K7">
        <v>109</v>
      </c>
      <c r="L7">
        <v>878</v>
      </c>
      <c r="M7">
        <v>987</v>
      </c>
      <c r="N7" s="13">
        <v>14.3</v>
      </c>
      <c r="O7" s="13">
        <v>812</v>
      </c>
      <c r="P7">
        <v>22</v>
      </c>
    </row>
    <row r="8" spans="1:16" ht="18" x14ac:dyDescent="0.2">
      <c r="A8" t="s">
        <v>25</v>
      </c>
      <c r="B8" t="s">
        <v>26</v>
      </c>
      <c r="C8" t="s">
        <v>27</v>
      </c>
      <c r="D8">
        <v>122375</v>
      </c>
      <c r="E8">
        <v>43813</v>
      </c>
      <c r="F8">
        <v>0</v>
      </c>
      <c r="G8">
        <f>(D8*1.1)</f>
        <v>134612.5</v>
      </c>
      <c r="H8">
        <f>(E8*1.1)</f>
        <v>48194.3</v>
      </c>
      <c r="I8">
        <f>(F8*2)</f>
        <v>0</v>
      </c>
      <c r="J8">
        <f>SUM(G8:I8)</f>
        <v>182806.8</v>
      </c>
      <c r="K8">
        <v>77246</v>
      </c>
      <c r="L8">
        <v>242074</v>
      </c>
      <c r="M8">
        <v>319320</v>
      </c>
      <c r="N8" s="13">
        <v>4.5999999999999996</v>
      </c>
      <c r="O8" s="13">
        <v>172</v>
      </c>
      <c r="P8">
        <v>73</v>
      </c>
    </row>
    <row r="9" spans="1:16" ht="18" x14ac:dyDescent="0.2">
      <c r="A9" t="s">
        <v>28</v>
      </c>
      <c r="B9" t="s">
        <v>17</v>
      </c>
      <c r="C9" t="s">
        <v>29</v>
      </c>
      <c r="D9">
        <v>25574</v>
      </c>
      <c r="E9">
        <v>21746</v>
      </c>
      <c r="F9">
        <v>1034</v>
      </c>
      <c r="G9">
        <f>(D9*1.1)</f>
        <v>28131.4</v>
      </c>
      <c r="H9">
        <f>(E9*1.1)</f>
        <v>23920.600000000002</v>
      </c>
      <c r="I9">
        <f>(F9*2)</f>
        <v>2068</v>
      </c>
      <c r="J9">
        <f>SUM(G9:I9)</f>
        <v>54120</v>
      </c>
      <c r="K9">
        <v>0</v>
      </c>
      <c r="L9">
        <v>48</v>
      </c>
      <c r="M9">
        <v>48</v>
      </c>
      <c r="N9" s="13">
        <v>11</v>
      </c>
      <c r="O9" s="13">
        <v>111</v>
      </c>
      <c r="P9">
        <v>41</v>
      </c>
    </row>
    <row r="10" spans="1:16" ht="18" x14ac:dyDescent="0.2">
      <c r="A10" t="s">
        <v>30</v>
      </c>
      <c r="B10" t="s">
        <v>17</v>
      </c>
      <c r="C10" t="s">
        <v>29</v>
      </c>
      <c r="D10">
        <v>662308</v>
      </c>
      <c r="E10">
        <v>316232</v>
      </c>
      <c r="F10">
        <v>25142</v>
      </c>
      <c r="G10">
        <f>(D10*1.1)</f>
        <v>728538.8</v>
      </c>
      <c r="H10">
        <f>(E10*1.1)</f>
        <v>347855.2</v>
      </c>
      <c r="I10">
        <f>(F10*2)</f>
        <v>50284</v>
      </c>
      <c r="J10">
        <f>SUM(G10:I10)</f>
        <v>1126678</v>
      </c>
      <c r="K10">
        <v>344806</v>
      </c>
      <c r="L10">
        <v>278511</v>
      </c>
      <c r="M10">
        <v>623317</v>
      </c>
      <c r="N10" s="13">
        <v>12.6</v>
      </c>
      <c r="O10" s="14">
        <v>2704</v>
      </c>
      <c r="P10">
        <v>-20.5</v>
      </c>
    </row>
    <row r="11" spans="1:16" ht="18" x14ac:dyDescent="0.2">
      <c r="A11" t="s">
        <v>31</v>
      </c>
      <c r="B11" t="s">
        <v>17</v>
      </c>
      <c r="C11" t="s">
        <v>29</v>
      </c>
      <c r="D11">
        <v>194800</v>
      </c>
      <c r="E11">
        <v>128277</v>
      </c>
      <c r="F11">
        <v>7478</v>
      </c>
      <c r="G11">
        <f>(D11*1.1)</f>
        <v>214280.00000000003</v>
      </c>
      <c r="H11">
        <f>(E11*1.1)</f>
        <v>141104.70000000001</v>
      </c>
      <c r="I11">
        <f>(F11*2)</f>
        <v>14956</v>
      </c>
      <c r="J11">
        <f>SUM(G11:I11)</f>
        <v>370340.70000000007</v>
      </c>
      <c r="K11">
        <v>379516</v>
      </c>
      <c r="L11">
        <v>3958</v>
      </c>
      <c r="M11">
        <v>383474</v>
      </c>
      <c r="N11" s="13">
        <v>15</v>
      </c>
      <c r="O11" s="14">
        <v>1571</v>
      </c>
      <c r="P11">
        <v>-18</v>
      </c>
    </row>
    <row r="12" spans="1:16" ht="18" x14ac:dyDescent="0.2">
      <c r="A12" t="s">
        <v>32</v>
      </c>
      <c r="B12" t="s">
        <v>14</v>
      </c>
      <c r="C12" t="s">
        <v>15</v>
      </c>
      <c r="D12">
        <v>0</v>
      </c>
      <c r="E12">
        <v>0</v>
      </c>
      <c r="F12">
        <v>0</v>
      </c>
      <c r="G12">
        <f>(D12*1.1)</f>
        <v>0</v>
      </c>
      <c r="H12">
        <f>(E12*1.1)</f>
        <v>0</v>
      </c>
      <c r="I12">
        <f>(F12*2)</f>
        <v>0</v>
      </c>
      <c r="J12">
        <f>SUM(G12:I12)</f>
        <v>0</v>
      </c>
      <c r="K12">
        <v>0</v>
      </c>
      <c r="L12">
        <v>42</v>
      </c>
      <c r="M12">
        <v>42</v>
      </c>
      <c r="N12" s="13">
        <v>4.5</v>
      </c>
      <c r="O12" s="13">
        <v>66</v>
      </c>
      <c r="P12">
        <v>62</v>
      </c>
    </row>
    <row r="13" spans="1:16" ht="18" x14ac:dyDescent="0.2">
      <c r="A13" t="s">
        <v>33</v>
      </c>
      <c r="B13" t="s">
        <v>34</v>
      </c>
      <c r="C13" t="s">
        <v>35</v>
      </c>
      <c r="D13">
        <v>2790</v>
      </c>
      <c r="E13">
        <v>35254</v>
      </c>
      <c r="F13">
        <v>70</v>
      </c>
      <c r="G13">
        <f>(D13*1.1)</f>
        <v>3069.0000000000005</v>
      </c>
      <c r="H13">
        <f>(E13*1.1)</f>
        <v>38779.4</v>
      </c>
      <c r="I13">
        <f>(F13*2)</f>
        <v>140</v>
      </c>
      <c r="J13">
        <f>SUM(G13:I13)</f>
        <v>41988.4</v>
      </c>
      <c r="K13">
        <v>4107</v>
      </c>
      <c r="L13">
        <v>2248</v>
      </c>
      <c r="M13">
        <v>6355</v>
      </c>
      <c r="N13" s="13">
        <v>14.6</v>
      </c>
      <c r="O13" s="13">
        <v>242</v>
      </c>
      <c r="P13">
        <v>8</v>
      </c>
    </row>
    <row r="14" spans="1:16" ht="18" x14ac:dyDescent="0.2">
      <c r="A14" t="s">
        <v>36</v>
      </c>
      <c r="B14" t="s">
        <v>14</v>
      </c>
      <c r="C14" t="s">
        <v>22</v>
      </c>
      <c r="D14">
        <v>46523</v>
      </c>
      <c r="E14">
        <v>55591</v>
      </c>
      <c r="F14">
        <v>2406</v>
      </c>
      <c r="G14">
        <f>(D14*1.1)</f>
        <v>51175.3</v>
      </c>
      <c r="H14">
        <f>(E14*1.1)</f>
        <v>61150.100000000006</v>
      </c>
      <c r="I14">
        <f>(F14*2)</f>
        <v>4812</v>
      </c>
      <c r="J14">
        <f>SUM(G14:I14)</f>
        <v>117137.40000000001</v>
      </c>
      <c r="K14">
        <v>1147</v>
      </c>
      <c r="L14">
        <v>12091</v>
      </c>
      <c r="M14">
        <v>13238</v>
      </c>
      <c r="N14" s="13">
        <v>11.7</v>
      </c>
      <c r="O14" s="14">
        <v>1490</v>
      </c>
      <c r="P14">
        <v>-19</v>
      </c>
    </row>
    <row r="15" spans="1:16" ht="18" x14ac:dyDescent="0.2">
      <c r="A15" t="s">
        <v>37</v>
      </c>
      <c r="B15" t="s">
        <v>34</v>
      </c>
      <c r="C15" t="s">
        <v>38</v>
      </c>
      <c r="D15">
        <v>352411</v>
      </c>
      <c r="E15">
        <v>177255</v>
      </c>
      <c r="F15">
        <v>12133</v>
      </c>
      <c r="G15">
        <f>(D15*1.1)</f>
        <v>387652.10000000003</v>
      </c>
      <c r="H15">
        <f>(E15*1.1)</f>
        <v>194980.50000000003</v>
      </c>
      <c r="I15">
        <f>(F15*2)</f>
        <v>24266</v>
      </c>
      <c r="J15">
        <f>SUM(G15:I15)</f>
        <v>606898.60000000009</v>
      </c>
      <c r="K15">
        <v>79966</v>
      </c>
      <c r="L15">
        <v>122506</v>
      </c>
      <c r="M15">
        <v>202472</v>
      </c>
      <c r="N15" s="13">
        <v>15</v>
      </c>
      <c r="O15" s="13">
        <v>997</v>
      </c>
      <c r="P15">
        <v>40.5</v>
      </c>
    </row>
    <row r="16" spans="1:16" ht="18" x14ac:dyDescent="0.2">
      <c r="A16" t="s">
        <v>39</v>
      </c>
      <c r="B16" t="s">
        <v>34</v>
      </c>
      <c r="C16" t="s">
        <v>38</v>
      </c>
      <c r="D16">
        <v>278182</v>
      </c>
      <c r="E16">
        <v>177218</v>
      </c>
      <c r="F16">
        <v>9082</v>
      </c>
      <c r="G16">
        <f>(D16*1.1)</f>
        <v>306000.2</v>
      </c>
      <c r="H16">
        <f>(E16*1.1)</f>
        <v>194939.80000000002</v>
      </c>
      <c r="I16">
        <f>(F16*2)</f>
        <v>18164</v>
      </c>
      <c r="J16">
        <f>SUM(G16:I16)</f>
        <v>519104</v>
      </c>
      <c r="K16">
        <v>378</v>
      </c>
      <c r="L16">
        <v>2726</v>
      </c>
      <c r="M16">
        <v>3104</v>
      </c>
      <c r="N16" s="13">
        <v>9.1999999999999993</v>
      </c>
      <c r="O16" s="13">
        <v>288</v>
      </c>
      <c r="P16">
        <v>-14.5</v>
      </c>
    </row>
    <row r="17" spans="1:16" ht="18" x14ac:dyDescent="0.2">
      <c r="A17" t="s">
        <v>40</v>
      </c>
      <c r="B17" t="s">
        <v>34</v>
      </c>
      <c r="C17" t="s">
        <v>35</v>
      </c>
      <c r="D17">
        <v>81116</v>
      </c>
      <c r="E17">
        <v>73748</v>
      </c>
      <c r="F17">
        <v>4271</v>
      </c>
      <c r="G17">
        <f>(D17*1.1)</f>
        <v>89227.6</v>
      </c>
      <c r="H17">
        <f>(E17*1.1)</f>
        <v>81122.8</v>
      </c>
      <c r="I17">
        <f>(F17*2)</f>
        <v>8542</v>
      </c>
      <c r="J17">
        <f>SUM(G17:I17)</f>
        <v>178892.40000000002</v>
      </c>
      <c r="K17">
        <v>145</v>
      </c>
      <c r="L17">
        <v>271</v>
      </c>
      <c r="M17">
        <v>416</v>
      </c>
      <c r="N17" s="13">
        <v>13.4</v>
      </c>
      <c r="O17" s="13">
        <v>383</v>
      </c>
      <c r="P17">
        <v>-12</v>
      </c>
    </row>
    <row r="18" spans="1:16" ht="18" x14ac:dyDescent="0.2">
      <c r="A18" t="s">
        <v>41</v>
      </c>
      <c r="B18" t="s">
        <v>17</v>
      </c>
      <c r="C18" t="s">
        <v>18</v>
      </c>
      <c r="D18">
        <v>140721</v>
      </c>
      <c r="E18">
        <v>109030</v>
      </c>
      <c r="F18">
        <v>6943</v>
      </c>
      <c r="G18">
        <f>(D18*1.1)</f>
        <v>154793.1</v>
      </c>
      <c r="H18">
        <f>(E18*1.1)</f>
        <v>119933.00000000001</v>
      </c>
      <c r="I18">
        <f>(F18*2)</f>
        <v>13886</v>
      </c>
      <c r="J18">
        <f>SUM(G18:I18)</f>
        <v>288612.10000000003</v>
      </c>
      <c r="K18">
        <v>3748</v>
      </c>
      <c r="L18">
        <v>454891</v>
      </c>
      <c r="M18">
        <v>458639</v>
      </c>
      <c r="N18" s="13">
        <v>17.5</v>
      </c>
      <c r="O18" s="13">
        <v>772</v>
      </c>
      <c r="P18">
        <v>-22</v>
      </c>
    </row>
    <row r="19" spans="1:16" ht="18" x14ac:dyDescent="0.2">
      <c r="A19" t="s">
        <v>42</v>
      </c>
      <c r="B19" t="s">
        <v>17</v>
      </c>
      <c r="C19" t="s">
        <v>20</v>
      </c>
      <c r="D19">
        <v>171588</v>
      </c>
      <c r="E19">
        <v>139122</v>
      </c>
      <c r="F19">
        <v>8609</v>
      </c>
      <c r="G19">
        <f>(D19*1.1)</f>
        <v>188746.80000000002</v>
      </c>
      <c r="H19">
        <f>(E19*1.1)</f>
        <v>153034.20000000001</v>
      </c>
      <c r="I19">
        <f>(F19*2)</f>
        <v>17218</v>
      </c>
      <c r="J19">
        <f>SUM(G19:I19)</f>
        <v>358999</v>
      </c>
      <c r="K19">
        <v>19</v>
      </c>
      <c r="L19">
        <v>253</v>
      </c>
      <c r="M19">
        <v>272</v>
      </c>
      <c r="N19" s="13">
        <v>21.3</v>
      </c>
      <c r="O19" s="13">
        <v>987</v>
      </c>
      <c r="P19">
        <v>-27</v>
      </c>
    </row>
    <row r="20" spans="1:16" ht="18" x14ac:dyDescent="0.2">
      <c r="A20" t="s">
        <v>43</v>
      </c>
      <c r="B20" t="s">
        <v>26</v>
      </c>
      <c r="C20" t="s">
        <v>27</v>
      </c>
      <c r="D20">
        <v>75977</v>
      </c>
      <c r="E20">
        <v>41931</v>
      </c>
      <c r="F20">
        <v>2480</v>
      </c>
      <c r="G20">
        <f>(D20*1.1)</f>
        <v>83574.700000000012</v>
      </c>
      <c r="H20">
        <f>(E20*1.1)</f>
        <v>46124.100000000006</v>
      </c>
      <c r="I20">
        <f>(F20*2)</f>
        <v>4960</v>
      </c>
      <c r="J20">
        <f>SUM(G20:I20)</f>
        <v>134658.80000000002</v>
      </c>
      <c r="K20">
        <v>1471896</v>
      </c>
      <c r="L20">
        <v>1036996</v>
      </c>
      <c r="M20">
        <v>2508892</v>
      </c>
      <c r="N20" s="13">
        <v>8.3000000000000007</v>
      </c>
      <c r="O20" s="13">
        <v>123</v>
      </c>
      <c r="P20">
        <v>70</v>
      </c>
    </row>
    <row r="21" spans="1:16" ht="18" x14ac:dyDescent="0.2">
      <c r="A21" t="s">
        <v>44</v>
      </c>
      <c r="B21" t="s">
        <v>17</v>
      </c>
      <c r="C21" t="s">
        <v>29</v>
      </c>
      <c r="D21">
        <v>52305</v>
      </c>
      <c r="E21">
        <v>71892</v>
      </c>
      <c r="F21">
        <v>337</v>
      </c>
      <c r="G21">
        <f>(D21*1.1)</f>
        <v>57535.500000000007</v>
      </c>
      <c r="H21">
        <f>(E21*1.1)</f>
        <v>79081.200000000012</v>
      </c>
      <c r="I21">
        <f>(F21*2)</f>
        <v>674</v>
      </c>
      <c r="J21">
        <f>SUM(G21:I21)</f>
        <v>137290.70000000001</v>
      </c>
      <c r="K21">
        <v>43157</v>
      </c>
      <c r="L21">
        <v>53254</v>
      </c>
      <c r="M21">
        <v>96411</v>
      </c>
      <c r="N21" s="13">
        <v>11.9</v>
      </c>
      <c r="O21" s="13">
        <v>707</v>
      </c>
      <c r="P21">
        <v>56</v>
      </c>
    </row>
    <row r="22" spans="1:16" ht="18" x14ac:dyDescent="0.2">
      <c r="A22" t="s">
        <v>45</v>
      </c>
      <c r="B22" t="s">
        <v>26</v>
      </c>
      <c r="C22" t="s">
        <v>27</v>
      </c>
      <c r="D22">
        <v>48845</v>
      </c>
      <c r="E22">
        <v>46780</v>
      </c>
      <c r="F22">
        <v>2458</v>
      </c>
      <c r="G22">
        <f>(D22*1.1)</f>
        <v>53729.500000000007</v>
      </c>
      <c r="H22">
        <f>(E22*1.1)</f>
        <v>51458.000000000007</v>
      </c>
      <c r="I22">
        <f>(F22*2)</f>
        <v>4916</v>
      </c>
      <c r="J22">
        <f>SUM(G22:I22)</f>
        <v>110103.50000000001</v>
      </c>
      <c r="K22">
        <v>442</v>
      </c>
      <c r="L22">
        <v>64818</v>
      </c>
      <c r="M22">
        <v>65260</v>
      </c>
      <c r="N22" s="13">
        <v>3.4</v>
      </c>
      <c r="O22" s="13">
        <v>242</v>
      </c>
      <c r="P22">
        <v>-20</v>
      </c>
    </row>
    <row r="23" spans="1:16" ht="18" x14ac:dyDescent="0.2">
      <c r="A23" t="s">
        <v>46</v>
      </c>
      <c r="B23" t="s">
        <v>34</v>
      </c>
      <c r="C23" t="s">
        <v>38</v>
      </c>
      <c r="D23">
        <v>164878</v>
      </c>
      <c r="E23">
        <v>129089</v>
      </c>
      <c r="F23">
        <v>2815</v>
      </c>
      <c r="G23">
        <f>(D23*1.1)</f>
        <v>181365.80000000002</v>
      </c>
      <c r="H23">
        <f>(E23*1.1)</f>
        <v>141997.90000000002</v>
      </c>
      <c r="I23">
        <f>(F23*2)</f>
        <v>5630</v>
      </c>
      <c r="J23">
        <f>SUM(G23:I23)</f>
        <v>328993.70000000007</v>
      </c>
      <c r="K23">
        <v>29</v>
      </c>
      <c r="L23">
        <v>679</v>
      </c>
      <c r="M23">
        <v>708</v>
      </c>
      <c r="N23" s="13">
        <v>12.3</v>
      </c>
      <c r="O23" s="14">
        <v>1230</v>
      </c>
      <c r="P23">
        <v>3</v>
      </c>
    </row>
    <row r="24" spans="1:16" ht="18" x14ac:dyDescent="0.2">
      <c r="A24" t="s">
        <v>47</v>
      </c>
      <c r="B24" t="s">
        <v>34</v>
      </c>
      <c r="C24" t="s">
        <v>35</v>
      </c>
      <c r="D24">
        <v>133962</v>
      </c>
      <c r="E24">
        <v>143543</v>
      </c>
      <c r="F24">
        <v>5046</v>
      </c>
      <c r="G24">
        <f>(D24*1.1)</f>
        <v>147358.20000000001</v>
      </c>
      <c r="H24">
        <f>(E24*1.1)</f>
        <v>157897.30000000002</v>
      </c>
      <c r="I24">
        <f>(F24*2)</f>
        <v>10092</v>
      </c>
      <c r="J24">
        <f>SUM(G24:I24)</f>
        <v>315347.5</v>
      </c>
      <c r="K24">
        <v>18849</v>
      </c>
      <c r="L24">
        <v>5677</v>
      </c>
      <c r="M24">
        <v>24526</v>
      </c>
      <c r="N24" s="13">
        <v>7.6</v>
      </c>
      <c r="O24" s="13">
        <v>432</v>
      </c>
      <c r="P24">
        <v>12.5</v>
      </c>
    </row>
    <row r="25" spans="1:16" ht="18" x14ac:dyDescent="0.2">
      <c r="A25" t="s">
        <v>48</v>
      </c>
      <c r="B25" t="s">
        <v>34</v>
      </c>
      <c r="C25" t="s">
        <v>35</v>
      </c>
      <c r="D25">
        <v>274754</v>
      </c>
      <c r="E25">
        <v>202708</v>
      </c>
      <c r="F25">
        <v>12753</v>
      </c>
      <c r="G25">
        <f>(D25*1.1)</f>
        <v>302229.40000000002</v>
      </c>
      <c r="H25">
        <f>(E25*1.1)</f>
        <v>222978.80000000002</v>
      </c>
      <c r="I25">
        <f>(F25*2)</f>
        <v>25506</v>
      </c>
      <c r="J25">
        <f>SUM(G25:I25)</f>
        <v>550714.20000000007</v>
      </c>
      <c r="K25">
        <v>2837</v>
      </c>
      <c r="L25">
        <v>14755</v>
      </c>
      <c r="M25">
        <v>17592</v>
      </c>
      <c r="N25" s="13">
        <v>19.899999999999999</v>
      </c>
      <c r="O25" s="13">
        <v>587</v>
      </c>
      <c r="P25">
        <v>-9</v>
      </c>
    </row>
    <row r="26" spans="1:16" ht="18" x14ac:dyDescent="0.2">
      <c r="A26" t="s">
        <v>49</v>
      </c>
      <c r="B26" t="s">
        <v>17</v>
      </c>
      <c r="C26" t="s">
        <v>18</v>
      </c>
      <c r="D26">
        <v>119050</v>
      </c>
      <c r="E26">
        <v>92822</v>
      </c>
      <c r="F26">
        <v>5263</v>
      </c>
      <c r="G26">
        <f>(D26*1.1)</f>
        <v>130955.00000000001</v>
      </c>
      <c r="H26">
        <f>(E26*1.1)</f>
        <v>102104.20000000001</v>
      </c>
      <c r="I26">
        <f>(F26*2)</f>
        <v>10526</v>
      </c>
      <c r="J26">
        <f>SUM(G26:I26)</f>
        <v>243585.2</v>
      </c>
      <c r="K26">
        <v>64</v>
      </c>
      <c r="L26">
        <v>882</v>
      </c>
      <c r="M26">
        <v>946</v>
      </c>
      <c r="N26" s="13">
        <v>19</v>
      </c>
      <c r="O26" s="14">
        <v>1144</v>
      </c>
      <c r="P26">
        <v>-19.5</v>
      </c>
    </row>
    <row r="27" spans="1:16" ht="18" x14ac:dyDescent="0.2">
      <c r="A27" t="s">
        <v>50</v>
      </c>
      <c r="B27" t="s">
        <v>14</v>
      </c>
      <c r="C27" t="s">
        <v>22</v>
      </c>
      <c r="D27">
        <v>37547</v>
      </c>
      <c r="E27">
        <v>56834</v>
      </c>
      <c r="F27">
        <v>2678</v>
      </c>
      <c r="G27">
        <f>(D27*1.1)</f>
        <v>41301.700000000004</v>
      </c>
      <c r="H27">
        <f>(E27*1.1)</f>
        <v>62517.4</v>
      </c>
      <c r="I27">
        <f>(F27*2)</f>
        <v>5356</v>
      </c>
      <c r="J27">
        <f>SUM(G27:I27)</f>
        <v>109175.1</v>
      </c>
      <c r="K27">
        <v>3</v>
      </c>
      <c r="L27">
        <v>18632</v>
      </c>
      <c r="M27">
        <v>18635</v>
      </c>
      <c r="N27" s="13">
        <v>18.899999999999999</v>
      </c>
      <c r="O27" s="13">
        <v>194</v>
      </c>
      <c r="P27">
        <v>-25</v>
      </c>
    </row>
    <row r="28" spans="1:16" ht="18" x14ac:dyDescent="0.2">
      <c r="A28" t="s">
        <v>51</v>
      </c>
      <c r="B28" t="s">
        <v>17</v>
      </c>
      <c r="C28" t="s">
        <v>29</v>
      </c>
      <c r="D28">
        <v>16595</v>
      </c>
      <c r="E28">
        <v>176919</v>
      </c>
      <c r="F28">
        <v>2812</v>
      </c>
      <c r="G28">
        <f>(D28*1.1)</f>
        <v>18254.5</v>
      </c>
      <c r="H28">
        <f>(E28*1.1)</f>
        <v>194610.90000000002</v>
      </c>
      <c r="I28">
        <f>(F28*2)</f>
        <v>5624</v>
      </c>
      <c r="J28">
        <f>SUM(G28:I28)</f>
        <v>218489.40000000002</v>
      </c>
      <c r="K28">
        <v>108395</v>
      </c>
      <c r="L28">
        <v>292210</v>
      </c>
      <c r="M28">
        <v>400605</v>
      </c>
      <c r="N28" s="13">
        <v>9.1</v>
      </c>
      <c r="O28" s="13">
        <v>171</v>
      </c>
      <c r="P28">
        <v>-2.5</v>
      </c>
    </row>
    <row r="29" spans="1:16" ht="18" x14ac:dyDescent="0.2">
      <c r="A29" t="s">
        <v>52</v>
      </c>
      <c r="B29" t="s">
        <v>34</v>
      </c>
      <c r="C29" t="s">
        <v>35</v>
      </c>
      <c r="D29">
        <v>19975</v>
      </c>
      <c r="E29">
        <v>34013</v>
      </c>
      <c r="F29">
        <v>972</v>
      </c>
      <c r="G29">
        <f>(D29*1.1)</f>
        <v>21972.5</v>
      </c>
      <c r="H29">
        <f>(E29*1.1)</f>
        <v>37414.300000000003</v>
      </c>
      <c r="I29">
        <f>(F29*2)</f>
        <v>1944</v>
      </c>
      <c r="J29">
        <f>SUM(G29:I29)</f>
        <v>61330.8</v>
      </c>
      <c r="K29">
        <v>9</v>
      </c>
      <c r="L29">
        <v>185</v>
      </c>
      <c r="M29">
        <v>194</v>
      </c>
      <c r="N29" s="13">
        <v>16.8</v>
      </c>
      <c r="O29" s="13">
        <v>498</v>
      </c>
      <c r="P29">
        <v>-3</v>
      </c>
    </row>
    <row r="30" spans="1:16" ht="18" x14ac:dyDescent="0.2">
      <c r="A30" t="s">
        <v>53</v>
      </c>
      <c r="B30" t="s">
        <v>34</v>
      </c>
      <c r="C30" t="s">
        <v>35</v>
      </c>
      <c r="D30">
        <v>1717</v>
      </c>
      <c r="E30">
        <v>26494</v>
      </c>
      <c r="F30">
        <v>82</v>
      </c>
      <c r="G30">
        <f>(D30*1.1)</f>
        <v>1888.7</v>
      </c>
      <c r="H30">
        <f>(E30*1.1)</f>
        <v>29143.4</v>
      </c>
      <c r="I30">
        <f>(F30*2)</f>
        <v>164</v>
      </c>
      <c r="J30">
        <f>SUM(G30:I30)</f>
        <v>31196.100000000002</v>
      </c>
      <c r="K30">
        <v>59</v>
      </c>
      <c r="L30">
        <v>110</v>
      </c>
      <c r="M30">
        <v>169</v>
      </c>
      <c r="N30" s="13">
        <v>9.3000000000000007</v>
      </c>
      <c r="O30" s="13">
        <v>132</v>
      </c>
      <c r="P30">
        <v>3</v>
      </c>
    </row>
    <row r="31" spans="1:16" ht="18" x14ac:dyDescent="0.2">
      <c r="A31" t="s">
        <v>54</v>
      </c>
      <c r="B31" t="s">
        <v>26</v>
      </c>
      <c r="C31" t="s">
        <v>27</v>
      </c>
      <c r="D31">
        <v>68529</v>
      </c>
      <c r="E31">
        <v>44681</v>
      </c>
      <c r="F31">
        <v>55</v>
      </c>
      <c r="G31">
        <f>(D31*1.1)</f>
        <v>75381.900000000009</v>
      </c>
      <c r="H31">
        <f>(E31*1.1)</f>
        <v>49149.100000000006</v>
      </c>
      <c r="I31">
        <f>(F31*2)</f>
        <v>110</v>
      </c>
      <c r="J31">
        <f>SUM(G31:I31)</f>
        <v>124641.00000000001</v>
      </c>
      <c r="K31">
        <v>602392</v>
      </c>
      <c r="L31">
        <v>799368</v>
      </c>
      <c r="M31">
        <v>1401760</v>
      </c>
      <c r="N31" s="13">
        <v>5.5</v>
      </c>
      <c r="O31" s="13">
        <v>485</v>
      </c>
      <c r="P31">
        <v>-7</v>
      </c>
    </row>
    <row r="32" spans="1:16" ht="18" x14ac:dyDescent="0.2">
      <c r="A32" t="s">
        <v>55</v>
      </c>
      <c r="B32" t="s">
        <v>26</v>
      </c>
      <c r="C32" t="s">
        <v>56</v>
      </c>
      <c r="D32">
        <v>70249</v>
      </c>
      <c r="E32">
        <v>49099</v>
      </c>
      <c r="F32">
        <v>0</v>
      </c>
      <c r="G32">
        <f>(D32*1.1)</f>
        <v>77273.900000000009</v>
      </c>
      <c r="H32">
        <f>(E32*1.1)</f>
        <v>54008.9</v>
      </c>
      <c r="I32">
        <f>(F32*2)</f>
        <v>0</v>
      </c>
      <c r="J32">
        <f>SUM(G32:I32)</f>
        <v>131282.80000000002</v>
      </c>
      <c r="K32">
        <v>1</v>
      </c>
      <c r="L32">
        <v>258568</v>
      </c>
      <c r="M32">
        <v>258569</v>
      </c>
      <c r="N32" s="13">
        <v>18.100000000000001</v>
      </c>
      <c r="O32" s="13">
        <v>383</v>
      </c>
      <c r="P32">
        <v>69</v>
      </c>
    </row>
    <row r="33" spans="1:16" ht="18" x14ac:dyDescent="0.2">
      <c r="A33" t="s">
        <v>57</v>
      </c>
      <c r="B33" t="s">
        <v>14</v>
      </c>
      <c r="C33" t="s">
        <v>22</v>
      </c>
      <c r="D33">
        <v>69434</v>
      </c>
      <c r="E33">
        <v>55664</v>
      </c>
      <c r="F33">
        <v>3732</v>
      </c>
      <c r="G33">
        <f>(D33*1.1)</f>
        <v>76377.400000000009</v>
      </c>
      <c r="H33">
        <f>(E33*1.1)</f>
        <v>61230.400000000001</v>
      </c>
      <c r="I33">
        <f>(F33*2)</f>
        <v>7464</v>
      </c>
      <c r="J33">
        <f>SUM(G33:I33)</f>
        <v>145071.80000000002</v>
      </c>
      <c r="K33">
        <v>16</v>
      </c>
      <c r="L33">
        <v>183</v>
      </c>
      <c r="M33">
        <v>199</v>
      </c>
      <c r="N33" s="13">
        <v>4.4000000000000004</v>
      </c>
      <c r="O33" s="13">
        <v>900</v>
      </c>
      <c r="P33">
        <v>-19</v>
      </c>
    </row>
    <row r="34" spans="1:16" ht="18" x14ac:dyDescent="0.2">
      <c r="A34" t="s">
        <v>58</v>
      </c>
      <c r="B34" t="s">
        <v>14</v>
      </c>
      <c r="C34" t="s">
        <v>22</v>
      </c>
      <c r="D34">
        <v>66158</v>
      </c>
      <c r="E34">
        <v>38105</v>
      </c>
      <c r="F34">
        <v>3723</v>
      </c>
      <c r="G34">
        <f>(D34*1.1)</f>
        <v>72773.8</v>
      </c>
      <c r="H34">
        <f>(E34*1.1)</f>
        <v>41915.5</v>
      </c>
      <c r="I34">
        <f>(F34*2)</f>
        <v>7446</v>
      </c>
      <c r="J34">
        <f>SUM(G34:I34)</f>
        <v>122135.3</v>
      </c>
      <c r="K34">
        <v>37138</v>
      </c>
      <c r="L34">
        <v>1884</v>
      </c>
      <c r="M34">
        <v>39022</v>
      </c>
      <c r="N34" s="13">
        <v>13.7</v>
      </c>
      <c r="O34" s="14">
        <v>1409</v>
      </c>
      <c r="P34">
        <v>-20.5</v>
      </c>
    </row>
    <row r="35" spans="1:16" ht="18" x14ac:dyDescent="0.2">
      <c r="A35" t="s">
        <v>59</v>
      </c>
      <c r="B35" t="s">
        <v>26</v>
      </c>
      <c r="C35" t="s">
        <v>56</v>
      </c>
      <c r="D35">
        <v>133285</v>
      </c>
      <c r="E35">
        <v>197670</v>
      </c>
      <c r="F35">
        <v>2466</v>
      </c>
      <c r="G35">
        <f>(D35*1.1)</f>
        <v>146613.5</v>
      </c>
      <c r="H35">
        <f>(E35*1.1)</f>
        <v>217437.00000000003</v>
      </c>
      <c r="I35">
        <f>(F35*2)</f>
        <v>4932</v>
      </c>
      <c r="J35">
        <f>SUM(G35:I35)</f>
        <v>368982.5</v>
      </c>
      <c r="K35">
        <v>230843</v>
      </c>
      <c r="L35">
        <v>652077</v>
      </c>
      <c r="M35">
        <v>882920</v>
      </c>
      <c r="N35" s="13">
        <v>11.9</v>
      </c>
      <c r="O35" s="13">
        <v>90</v>
      </c>
      <c r="P35">
        <v>65.5</v>
      </c>
    </row>
    <row r="36" spans="1:16" ht="18" x14ac:dyDescent="0.2">
      <c r="A36" t="s">
        <v>60</v>
      </c>
      <c r="B36" t="s">
        <v>34</v>
      </c>
      <c r="C36" t="s">
        <v>38</v>
      </c>
      <c r="D36">
        <v>394570</v>
      </c>
      <c r="E36">
        <v>243963</v>
      </c>
      <c r="F36">
        <v>16333</v>
      </c>
      <c r="G36">
        <f>(D36*1.1)</f>
        <v>434027.00000000006</v>
      </c>
      <c r="H36">
        <f>(E36*1.1)</f>
        <v>268359.30000000005</v>
      </c>
      <c r="I36">
        <f>(F36*2)</f>
        <v>32666</v>
      </c>
      <c r="J36">
        <f>SUM(G36:I36)</f>
        <v>735052.3</v>
      </c>
      <c r="K36">
        <v>147579</v>
      </c>
      <c r="L36">
        <v>73014</v>
      </c>
      <c r="M36">
        <v>220593</v>
      </c>
      <c r="N36" s="13">
        <v>12.9</v>
      </c>
      <c r="O36" s="14">
        <v>1524</v>
      </c>
      <c r="P36">
        <v>-5</v>
      </c>
    </row>
    <row r="37" spans="1:16" ht="18" x14ac:dyDescent="0.2">
      <c r="A37" t="s">
        <v>61</v>
      </c>
      <c r="B37" t="s">
        <v>34</v>
      </c>
      <c r="C37" t="s">
        <v>20</v>
      </c>
      <c r="D37">
        <v>166181</v>
      </c>
      <c r="E37">
        <v>130514</v>
      </c>
      <c r="F37">
        <v>10661</v>
      </c>
      <c r="G37">
        <f>(D37*1.1)</f>
        <v>182799.1</v>
      </c>
      <c r="H37">
        <f>(E37*1.1)</f>
        <v>143565.40000000002</v>
      </c>
      <c r="I37">
        <f>(F37*2)</f>
        <v>21322</v>
      </c>
      <c r="J37">
        <f>SUM(G37:I37)</f>
        <v>347686.5</v>
      </c>
      <c r="K37">
        <v>78</v>
      </c>
      <c r="L37">
        <v>1245</v>
      </c>
      <c r="M37">
        <v>1323</v>
      </c>
      <c r="N37" s="13">
        <v>19.600000000000001</v>
      </c>
      <c r="O37" s="13">
        <v>766</v>
      </c>
      <c r="P37">
        <v>-17</v>
      </c>
    </row>
    <row r="38" spans="1:16" ht="18" x14ac:dyDescent="0.2">
      <c r="A38" t="s">
        <v>62</v>
      </c>
      <c r="B38" t="s">
        <v>14</v>
      </c>
      <c r="C38" t="s">
        <v>15</v>
      </c>
      <c r="D38">
        <v>178716</v>
      </c>
      <c r="E38">
        <v>143029</v>
      </c>
      <c r="F38">
        <v>0</v>
      </c>
      <c r="G38">
        <f>(D38*1.1)</f>
        <v>196587.6</v>
      </c>
      <c r="H38">
        <f>(E38*1.1)</f>
        <v>157331.90000000002</v>
      </c>
      <c r="I38">
        <f>(F38*2)</f>
        <v>0</v>
      </c>
      <c r="J38">
        <f>SUM(G38:I38)</f>
        <v>353919.5</v>
      </c>
      <c r="K38">
        <v>501</v>
      </c>
      <c r="L38">
        <v>8790</v>
      </c>
      <c r="M38">
        <v>9291</v>
      </c>
      <c r="N38" s="13">
        <v>11.9</v>
      </c>
      <c r="O38" s="13">
        <v>513</v>
      </c>
      <c r="P38">
        <v>0</v>
      </c>
    </row>
    <row r="39" spans="1:16" ht="18" x14ac:dyDescent="0.2">
      <c r="A39" t="s">
        <v>63</v>
      </c>
      <c r="B39" t="s">
        <v>26</v>
      </c>
      <c r="C39" t="s">
        <v>56</v>
      </c>
      <c r="D39">
        <v>642232</v>
      </c>
      <c r="E39">
        <v>158141</v>
      </c>
      <c r="F39">
        <v>0</v>
      </c>
      <c r="G39">
        <f>(D39*1.1)</f>
        <v>706455.20000000007</v>
      </c>
      <c r="H39">
        <f>(E39*1.1)</f>
        <v>173955.1</v>
      </c>
      <c r="J39">
        <f>SUM(G39:I39)</f>
        <v>880410.3</v>
      </c>
      <c r="K39">
        <v>1152</v>
      </c>
      <c r="L39">
        <v>83704</v>
      </c>
      <c r="M39">
        <v>84856</v>
      </c>
      <c r="N39" s="13">
        <v>12</v>
      </c>
      <c r="O39" s="14">
        <v>1555</v>
      </c>
      <c r="P39">
        <v>23</v>
      </c>
    </row>
    <row r="40" spans="1:16" x14ac:dyDescent="0.2">
      <c r="A40" t="s">
        <v>64</v>
      </c>
      <c r="B40" t="s">
        <v>65</v>
      </c>
      <c r="C40" t="s">
        <v>65</v>
      </c>
      <c r="D40">
        <v>12779</v>
      </c>
      <c r="E40">
        <v>2416</v>
      </c>
      <c r="F40">
        <v>275</v>
      </c>
      <c r="G40">
        <f>(D40*1.1)</f>
        <v>14056.900000000001</v>
      </c>
      <c r="H40">
        <f>(E40*1.1)</f>
        <v>2657.6000000000004</v>
      </c>
      <c r="I40">
        <f>(F40*2)</f>
        <v>550</v>
      </c>
      <c r="J40">
        <f>SUM(G40:I40)</f>
        <v>17264.5</v>
      </c>
      <c r="K40">
        <v>0</v>
      </c>
      <c r="L40">
        <v>12</v>
      </c>
      <c r="M40">
        <v>12</v>
      </c>
    </row>
    <row r="41" spans="1:16" ht="18" x14ac:dyDescent="0.2">
      <c r="A41" t="s">
        <v>66</v>
      </c>
      <c r="B41" t="s">
        <v>26</v>
      </c>
      <c r="C41" t="s">
        <v>27</v>
      </c>
      <c r="D41">
        <v>14262</v>
      </c>
      <c r="E41">
        <v>10204</v>
      </c>
      <c r="F41">
        <v>1999</v>
      </c>
      <c r="G41">
        <f>(D41*1.1)</f>
        <v>15688.2</v>
      </c>
      <c r="H41">
        <f>(E41*1.1)</f>
        <v>11224.400000000001</v>
      </c>
      <c r="I41">
        <f>(F41*2)</f>
        <v>3998</v>
      </c>
      <c r="J41">
        <f>SUM(G41:I41)</f>
        <v>30910.600000000002</v>
      </c>
      <c r="K41">
        <v>1257</v>
      </c>
      <c r="L41">
        <v>301</v>
      </c>
      <c r="M41">
        <v>1558</v>
      </c>
      <c r="N41" s="13">
        <v>4.0999999999999996</v>
      </c>
      <c r="O41" s="13">
        <v>49</v>
      </c>
      <c r="P41">
        <v>55</v>
      </c>
    </row>
    <row r="42" spans="1:16" ht="18" x14ac:dyDescent="0.2">
      <c r="A42" t="s">
        <v>67</v>
      </c>
      <c r="B42" t="s">
        <v>17</v>
      </c>
      <c r="C42" t="s">
        <v>29</v>
      </c>
      <c r="D42">
        <v>132473</v>
      </c>
      <c r="E42">
        <v>87413</v>
      </c>
      <c r="F42">
        <v>4490</v>
      </c>
      <c r="G42">
        <f>(D42*1.1)</f>
        <v>145720.30000000002</v>
      </c>
      <c r="H42">
        <f>(E42*1.1)</f>
        <v>96154.3</v>
      </c>
      <c r="I42">
        <f>(F42*2)</f>
        <v>8980</v>
      </c>
      <c r="J42">
        <f>SUM(G42:I42)</f>
        <v>250854.60000000003</v>
      </c>
      <c r="K42">
        <v>6057</v>
      </c>
      <c r="L42">
        <v>121352</v>
      </c>
      <c r="M42">
        <v>127409</v>
      </c>
      <c r="N42" s="13">
        <v>17.7</v>
      </c>
      <c r="O42" s="13">
        <v>891</v>
      </c>
      <c r="P42">
        <v>-16</v>
      </c>
    </row>
    <row r="43" spans="1:16" ht="18" x14ac:dyDescent="0.2">
      <c r="A43" t="s">
        <v>68</v>
      </c>
      <c r="B43" t="s">
        <v>34</v>
      </c>
      <c r="C43" t="s">
        <v>35</v>
      </c>
      <c r="D43">
        <v>36520</v>
      </c>
      <c r="E43">
        <v>49522</v>
      </c>
      <c r="F43">
        <v>2184</v>
      </c>
      <c r="G43">
        <f>(D43*1.1)</f>
        <v>40172</v>
      </c>
      <c r="H43">
        <f>(E43*1.1)</f>
        <v>54474.200000000004</v>
      </c>
      <c r="I43">
        <f>(F43*2)</f>
        <v>4368</v>
      </c>
      <c r="J43">
        <f>SUM(G43:I43)</f>
        <v>99014.200000000012</v>
      </c>
      <c r="K43">
        <v>9</v>
      </c>
      <c r="L43">
        <v>185150</v>
      </c>
      <c r="M43">
        <v>185159</v>
      </c>
      <c r="N43" s="13">
        <v>13.4</v>
      </c>
      <c r="O43" s="13">
        <v>108</v>
      </c>
      <c r="P43">
        <v>-9</v>
      </c>
    </row>
    <row r="44" spans="1:16" ht="18" x14ac:dyDescent="0.2">
      <c r="A44" t="s">
        <v>69</v>
      </c>
      <c r="B44" t="s">
        <v>17</v>
      </c>
      <c r="C44" t="s">
        <v>18</v>
      </c>
      <c r="D44">
        <v>319169</v>
      </c>
      <c r="E44">
        <v>210161</v>
      </c>
      <c r="F44">
        <v>11092</v>
      </c>
      <c r="G44">
        <f>(D44*1.1)</f>
        <v>351085.9</v>
      </c>
      <c r="H44">
        <f>(E44*1.1)</f>
        <v>231177.1</v>
      </c>
      <c r="I44">
        <f>(F44*2)</f>
        <v>22184</v>
      </c>
      <c r="J44">
        <f>SUM(G44:I44)</f>
        <v>604447</v>
      </c>
      <c r="K44">
        <v>1439</v>
      </c>
      <c r="L44">
        <v>7995</v>
      </c>
      <c r="M44">
        <v>9434</v>
      </c>
      <c r="N44" s="13">
        <v>17.100000000000001</v>
      </c>
      <c r="O44" s="14">
        <v>1148</v>
      </c>
      <c r="P44">
        <v>-11</v>
      </c>
    </row>
    <row r="45" spans="1:16" ht="18" x14ac:dyDescent="0.2">
      <c r="A45" t="s">
        <v>70</v>
      </c>
      <c r="B45" t="s">
        <v>17</v>
      </c>
      <c r="C45" t="s">
        <v>20</v>
      </c>
      <c r="D45">
        <v>637476</v>
      </c>
      <c r="E45">
        <v>481609</v>
      </c>
      <c r="F45">
        <v>33102</v>
      </c>
      <c r="G45">
        <f>(D45*1.1)</f>
        <v>701223.60000000009</v>
      </c>
      <c r="H45">
        <f>(E45*1.1)</f>
        <v>529769.9</v>
      </c>
      <c r="I45">
        <f>(F45*2)</f>
        <v>66204</v>
      </c>
      <c r="J45">
        <f>SUM(G45:I45)</f>
        <v>1297197.5</v>
      </c>
      <c r="K45">
        <v>31071</v>
      </c>
      <c r="L45">
        <v>548347</v>
      </c>
      <c r="M45">
        <v>579418</v>
      </c>
      <c r="N45" s="13">
        <v>12.1</v>
      </c>
      <c r="O45" s="14">
        <v>3353</v>
      </c>
      <c r="P45">
        <v>-3</v>
      </c>
    </row>
    <row r="46" spans="1:16" ht="18" x14ac:dyDescent="0.2">
      <c r="A46" t="s">
        <v>71</v>
      </c>
      <c r="B46" t="s">
        <v>14</v>
      </c>
      <c r="C46" t="s">
        <v>22</v>
      </c>
      <c r="D46">
        <v>47401</v>
      </c>
      <c r="E46">
        <v>54133</v>
      </c>
      <c r="F46">
        <v>1191</v>
      </c>
      <c r="G46">
        <f>(D46*1.1)</f>
        <v>52141.100000000006</v>
      </c>
      <c r="H46">
        <f>(E46*1.1)</f>
        <v>59546.3</v>
      </c>
      <c r="I46">
        <f>(F46*2)</f>
        <v>2382</v>
      </c>
      <c r="J46">
        <f>SUM(G46:I46)</f>
        <v>114069.40000000001</v>
      </c>
      <c r="K46">
        <v>57396</v>
      </c>
      <c r="L46">
        <v>71015</v>
      </c>
      <c r="M46">
        <v>128411</v>
      </c>
      <c r="N46" s="13">
        <v>12.9</v>
      </c>
      <c r="O46" s="13">
        <v>370</v>
      </c>
      <c r="P46">
        <v>-8.5</v>
      </c>
    </row>
    <row r="47" spans="1:16" ht="18" x14ac:dyDescent="0.2">
      <c r="A47" t="s">
        <v>72</v>
      </c>
      <c r="B47" t="s">
        <v>17</v>
      </c>
      <c r="C47" t="s">
        <v>29</v>
      </c>
      <c r="D47">
        <v>295963</v>
      </c>
      <c r="E47">
        <v>209975</v>
      </c>
      <c r="F47">
        <v>0</v>
      </c>
      <c r="G47">
        <f>(D47*1.1)</f>
        <v>325559.30000000005</v>
      </c>
      <c r="H47">
        <f>(E47*1.1)</f>
        <v>230972.50000000003</v>
      </c>
      <c r="I47">
        <f>(F47*2)</f>
        <v>0</v>
      </c>
      <c r="J47">
        <f>SUM(G47:I47)</f>
        <v>556531.80000000005</v>
      </c>
      <c r="K47">
        <v>5294</v>
      </c>
      <c r="L47">
        <v>6931</v>
      </c>
      <c r="M47">
        <v>12225</v>
      </c>
      <c r="N47" s="13">
        <v>11.1</v>
      </c>
      <c r="O47" s="13">
        <v>78</v>
      </c>
      <c r="P47">
        <v>-22.5</v>
      </c>
    </row>
    <row r="48" spans="1:16" ht="18" x14ac:dyDescent="0.2">
      <c r="A48" t="s">
        <v>73</v>
      </c>
      <c r="B48" t="s">
        <v>26</v>
      </c>
      <c r="C48" t="s">
        <v>27</v>
      </c>
      <c r="D48">
        <v>18320</v>
      </c>
      <c r="E48">
        <v>18853</v>
      </c>
      <c r="F48">
        <v>885</v>
      </c>
      <c r="G48">
        <f>(D48*1.1)</f>
        <v>20152</v>
      </c>
      <c r="H48">
        <f>(E48*1.1)</f>
        <v>20738.300000000003</v>
      </c>
      <c r="I48">
        <f>(F48*2)</f>
        <v>1770</v>
      </c>
      <c r="J48">
        <f>SUM(G48:I48)</f>
        <v>42660.3</v>
      </c>
      <c r="K48">
        <v>3435</v>
      </c>
      <c r="L48">
        <v>90140</v>
      </c>
      <c r="M48">
        <v>93575</v>
      </c>
      <c r="N48" s="13">
        <v>12.1</v>
      </c>
      <c r="O48" s="14">
        <v>1049</v>
      </c>
      <c r="P48">
        <v>-17</v>
      </c>
    </row>
    <row r="49" spans="1:16" ht="18" x14ac:dyDescent="0.2">
      <c r="A49" t="s">
        <v>74</v>
      </c>
      <c r="B49" t="s">
        <v>14</v>
      </c>
      <c r="C49" t="s">
        <v>15</v>
      </c>
      <c r="D49">
        <v>214106</v>
      </c>
      <c r="E49">
        <v>151029</v>
      </c>
      <c r="F49">
        <v>8028</v>
      </c>
      <c r="G49">
        <f>(D49*1.1)</f>
        <v>235516.6</v>
      </c>
      <c r="H49">
        <f>(E49*1.1)</f>
        <v>166131.90000000002</v>
      </c>
      <c r="I49">
        <f>(F49*2)</f>
        <v>16056</v>
      </c>
      <c r="J49">
        <f>SUM(G49:I49)</f>
        <v>417704.5</v>
      </c>
      <c r="K49">
        <v>310</v>
      </c>
      <c r="L49">
        <v>16270</v>
      </c>
      <c r="M49">
        <v>16580</v>
      </c>
      <c r="N49" s="13">
        <v>9</v>
      </c>
      <c r="O49" s="13">
        <v>686</v>
      </c>
      <c r="P49">
        <v>33</v>
      </c>
    </row>
    <row r="50" spans="1:16" ht="18" x14ac:dyDescent="0.2">
      <c r="A50" t="s">
        <v>75</v>
      </c>
      <c r="B50" t="s">
        <v>34</v>
      </c>
      <c r="C50" t="s">
        <v>38</v>
      </c>
      <c r="D50">
        <v>186300</v>
      </c>
      <c r="E50">
        <v>159784</v>
      </c>
      <c r="F50">
        <v>523</v>
      </c>
      <c r="G50">
        <f>(D50*1.1)</f>
        <v>204930.00000000003</v>
      </c>
      <c r="H50">
        <f>(E50*1.1)</f>
        <v>175762.40000000002</v>
      </c>
      <c r="I50">
        <f>(F50*2)</f>
        <v>1046</v>
      </c>
      <c r="J50">
        <f>SUM(G50:I50)</f>
        <v>381738.4</v>
      </c>
      <c r="K50">
        <v>374</v>
      </c>
      <c r="L50">
        <v>35499</v>
      </c>
      <c r="M50">
        <v>35873</v>
      </c>
      <c r="N50" s="13">
        <v>17.5</v>
      </c>
      <c r="O50" s="13">
        <v>332</v>
      </c>
      <c r="P50">
        <v>6</v>
      </c>
    </row>
    <row r="51" spans="1:16" ht="18" x14ac:dyDescent="0.2">
      <c r="A51" t="s">
        <v>76</v>
      </c>
      <c r="B51" t="s">
        <v>17</v>
      </c>
      <c r="C51" t="s">
        <v>29</v>
      </c>
      <c r="D51">
        <v>92124</v>
      </c>
      <c r="E51">
        <v>81105</v>
      </c>
      <c r="F51">
        <v>5283</v>
      </c>
      <c r="G51">
        <f>(D51*1.1)</f>
        <v>101336.40000000001</v>
      </c>
      <c r="H51">
        <f>(E51*1.1)</f>
        <v>89215.5</v>
      </c>
      <c r="I51">
        <f>(F51*2)</f>
        <v>10566</v>
      </c>
      <c r="J51">
        <f>SUM(G51:I51)</f>
        <v>201117.90000000002</v>
      </c>
      <c r="K51">
        <v>29</v>
      </c>
      <c r="L51">
        <v>713</v>
      </c>
      <c r="M51">
        <v>742</v>
      </c>
      <c r="N51" s="13">
        <v>11.4</v>
      </c>
      <c r="O51" s="13">
        <v>664</v>
      </c>
      <c r="P51">
        <v>-15</v>
      </c>
    </row>
    <row r="52" spans="1:16" ht="18" x14ac:dyDescent="0.2">
      <c r="A52" t="s">
        <v>77</v>
      </c>
      <c r="B52" t="s">
        <v>14</v>
      </c>
      <c r="C52" t="s">
        <v>22</v>
      </c>
      <c r="D52">
        <v>22569</v>
      </c>
      <c r="E52">
        <v>25815</v>
      </c>
      <c r="F52">
        <v>1295</v>
      </c>
      <c r="G52">
        <f>(D52*1.1)</f>
        <v>24825.9</v>
      </c>
      <c r="H52">
        <f>(E52*1.1)</f>
        <v>28396.500000000004</v>
      </c>
      <c r="I52">
        <f>(F52*2)</f>
        <v>2590</v>
      </c>
      <c r="J52">
        <f>SUM(G52:I52)</f>
        <v>55812.400000000009</v>
      </c>
      <c r="K52">
        <v>26</v>
      </c>
      <c r="L52">
        <v>1753</v>
      </c>
      <c r="M52">
        <v>1779</v>
      </c>
      <c r="N52" s="13">
        <v>17.399999999999999</v>
      </c>
      <c r="O52" s="13">
        <v>101</v>
      </c>
      <c r="P52">
        <v>-28</v>
      </c>
    </row>
  </sheetData>
  <sortState ref="A2:P53">
    <sortCondition ref="A2:A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G44"/>
  <sheetViews>
    <sheetView workbookViewId="0">
      <selection activeCell="F7" sqref="F7"/>
    </sheetView>
  </sheetViews>
  <sheetFormatPr baseColWidth="10" defaultRowHeight="16" x14ac:dyDescent="0.2"/>
  <cols>
    <col min="1" max="1" width="10.83203125" bestFit="1" customWidth="1"/>
    <col min="2" max="3" width="8" bestFit="1" customWidth="1"/>
    <col min="4" max="4" width="24" bestFit="1" customWidth="1"/>
    <col min="5" max="5" width="29.6640625" bestFit="1" customWidth="1"/>
    <col min="6" max="6" width="30.6640625" bestFit="1" customWidth="1"/>
    <col min="7" max="7" width="20.33203125" bestFit="1" customWidth="1"/>
  </cols>
  <sheetData>
    <row r="4" spans="1:7" x14ac:dyDescent="0.2">
      <c r="A4" s="1"/>
      <c r="B4" s="2"/>
      <c r="C4" s="2"/>
      <c r="D4" s="5" t="s">
        <v>86</v>
      </c>
      <c r="E4" s="2"/>
      <c r="F4" s="2"/>
      <c r="G4" s="3"/>
    </row>
    <row r="5" spans="1:7" x14ac:dyDescent="0.2">
      <c r="A5" s="5" t="s">
        <v>1</v>
      </c>
      <c r="B5" s="5" t="s">
        <v>2</v>
      </c>
      <c r="C5" s="5" t="s">
        <v>0</v>
      </c>
      <c r="D5" s="1" t="s">
        <v>87</v>
      </c>
      <c r="E5" s="18" t="s">
        <v>101</v>
      </c>
      <c r="F5" s="18" t="s">
        <v>95</v>
      </c>
      <c r="G5" s="9" t="s">
        <v>93</v>
      </c>
    </row>
    <row r="6" spans="1:7" x14ac:dyDescent="0.2">
      <c r="A6" s="1" t="s">
        <v>34</v>
      </c>
      <c r="B6" s="1" t="s">
        <v>38</v>
      </c>
      <c r="C6" s="1" t="s">
        <v>37</v>
      </c>
      <c r="D6" s="15">
        <v>202472</v>
      </c>
      <c r="E6" s="19">
        <v>606898.60000000009</v>
      </c>
      <c r="F6" s="19">
        <v>15</v>
      </c>
      <c r="G6" s="10">
        <v>40.5</v>
      </c>
    </row>
    <row r="7" spans="1:7" x14ac:dyDescent="0.2">
      <c r="A7" s="4"/>
      <c r="B7" s="4"/>
      <c r="C7" s="6" t="s">
        <v>39</v>
      </c>
      <c r="D7" s="16">
        <v>3104</v>
      </c>
      <c r="E7" s="20">
        <v>519104</v>
      </c>
      <c r="F7" s="20">
        <v>9.1999999999999993</v>
      </c>
      <c r="G7" s="11">
        <v>-14.5</v>
      </c>
    </row>
    <row r="8" spans="1:7" x14ac:dyDescent="0.2">
      <c r="A8" s="4"/>
      <c r="B8" s="4"/>
      <c r="C8" s="6" t="s">
        <v>46</v>
      </c>
      <c r="D8" s="16">
        <v>708</v>
      </c>
      <c r="E8" s="20">
        <v>328993.70000000007</v>
      </c>
      <c r="F8" s="20">
        <v>12.3</v>
      </c>
      <c r="G8" s="11">
        <v>3</v>
      </c>
    </row>
    <row r="9" spans="1:7" x14ac:dyDescent="0.2">
      <c r="A9" s="4"/>
      <c r="B9" s="4"/>
      <c r="C9" s="6" t="s">
        <v>60</v>
      </c>
      <c r="D9" s="16">
        <v>220593</v>
      </c>
      <c r="E9" s="20">
        <v>735052.3</v>
      </c>
      <c r="F9" s="20">
        <v>12.9</v>
      </c>
      <c r="G9" s="11">
        <v>-5</v>
      </c>
    </row>
    <row r="10" spans="1:7" x14ac:dyDescent="0.2">
      <c r="A10" s="4"/>
      <c r="B10" s="4"/>
      <c r="C10" s="6" t="s">
        <v>75</v>
      </c>
      <c r="D10" s="16">
        <v>35873</v>
      </c>
      <c r="E10" s="20">
        <v>381738.4</v>
      </c>
      <c r="F10" s="20">
        <v>17.5</v>
      </c>
      <c r="G10" s="11">
        <v>6</v>
      </c>
    </row>
    <row r="11" spans="1:7" x14ac:dyDescent="0.2">
      <c r="A11" s="4"/>
      <c r="B11" s="1" t="s">
        <v>102</v>
      </c>
      <c r="C11" s="2"/>
      <c r="D11" s="15">
        <v>462750</v>
      </c>
      <c r="E11" s="19">
        <v>2571787.0000000005</v>
      </c>
      <c r="F11" s="19">
        <v>13.38</v>
      </c>
      <c r="G11" s="10">
        <v>6</v>
      </c>
    </row>
    <row r="12" spans="1:7" x14ac:dyDescent="0.2">
      <c r="A12" s="4"/>
      <c r="B12" s="1" t="s">
        <v>35</v>
      </c>
      <c r="C12" s="1" t="s">
        <v>33</v>
      </c>
      <c r="D12" s="15">
        <v>6355</v>
      </c>
      <c r="E12" s="19">
        <v>41988.4</v>
      </c>
      <c r="F12" s="19">
        <v>14.6</v>
      </c>
      <c r="G12" s="10">
        <v>8</v>
      </c>
    </row>
    <row r="13" spans="1:7" x14ac:dyDescent="0.2">
      <c r="A13" s="4"/>
      <c r="B13" s="4"/>
      <c r="C13" s="6" t="s">
        <v>40</v>
      </c>
      <c r="D13" s="16">
        <v>416</v>
      </c>
      <c r="E13" s="20">
        <v>178892.40000000002</v>
      </c>
      <c r="F13" s="20">
        <v>13.4</v>
      </c>
      <c r="G13" s="11">
        <v>-12</v>
      </c>
    </row>
    <row r="14" spans="1:7" x14ac:dyDescent="0.2">
      <c r="A14" s="4"/>
      <c r="B14" s="4"/>
      <c r="C14" s="6" t="s">
        <v>47</v>
      </c>
      <c r="D14" s="16">
        <v>24526</v>
      </c>
      <c r="E14" s="20">
        <v>315347.5</v>
      </c>
      <c r="F14" s="20">
        <v>7.6</v>
      </c>
      <c r="G14" s="11">
        <v>12.5</v>
      </c>
    </row>
    <row r="15" spans="1:7" x14ac:dyDescent="0.2">
      <c r="A15" s="4"/>
      <c r="B15" s="4"/>
      <c r="C15" s="6" t="s">
        <v>48</v>
      </c>
      <c r="D15" s="16">
        <v>17592</v>
      </c>
      <c r="E15" s="20">
        <v>550714.20000000007</v>
      </c>
      <c r="F15" s="20">
        <v>19.899999999999999</v>
      </c>
      <c r="G15" s="11">
        <v>-9</v>
      </c>
    </row>
    <row r="16" spans="1:7" x14ac:dyDescent="0.2">
      <c r="A16" s="4"/>
      <c r="B16" s="4"/>
      <c r="C16" s="6" t="s">
        <v>52</v>
      </c>
      <c r="D16" s="16">
        <v>194</v>
      </c>
      <c r="E16" s="20">
        <v>61330.8</v>
      </c>
      <c r="F16" s="20">
        <v>16.8</v>
      </c>
      <c r="G16" s="11">
        <v>-3</v>
      </c>
    </row>
    <row r="17" spans="1:7" x14ac:dyDescent="0.2">
      <c r="A17" s="4"/>
      <c r="B17" s="4"/>
      <c r="C17" s="6" t="s">
        <v>53</v>
      </c>
      <c r="D17" s="16">
        <v>169</v>
      </c>
      <c r="E17" s="20">
        <v>31196.100000000002</v>
      </c>
      <c r="F17" s="20">
        <v>9.3000000000000007</v>
      </c>
      <c r="G17" s="11">
        <v>3</v>
      </c>
    </row>
    <row r="18" spans="1:7" x14ac:dyDescent="0.2">
      <c r="A18" s="4"/>
      <c r="B18" s="4"/>
      <c r="C18" s="6" t="s">
        <v>68</v>
      </c>
      <c r="D18" s="16">
        <v>185159</v>
      </c>
      <c r="E18" s="20">
        <v>99014.200000000012</v>
      </c>
      <c r="F18" s="20">
        <v>13.4</v>
      </c>
      <c r="G18" s="11">
        <v>-9</v>
      </c>
    </row>
    <row r="19" spans="1:7" x14ac:dyDescent="0.2">
      <c r="A19" s="4"/>
      <c r="B19" s="1" t="s">
        <v>103</v>
      </c>
      <c r="C19" s="2"/>
      <c r="D19" s="15">
        <v>234411</v>
      </c>
      <c r="E19" s="19">
        <v>1278483.6000000001</v>
      </c>
      <c r="F19" s="19">
        <v>13.571428571428571</v>
      </c>
      <c r="G19" s="10">
        <v>-1.3571428571428572</v>
      </c>
    </row>
    <row r="20" spans="1:7" x14ac:dyDescent="0.2">
      <c r="A20" s="4"/>
      <c r="B20" s="1" t="s">
        <v>20</v>
      </c>
      <c r="C20" s="1" t="s">
        <v>61</v>
      </c>
      <c r="D20" s="15">
        <v>1323</v>
      </c>
      <c r="E20" s="19">
        <v>347686.5</v>
      </c>
      <c r="F20" s="19">
        <v>19.600000000000001</v>
      </c>
      <c r="G20" s="10">
        <v>-17</v>
      </c>
    </row>
    <row r="21" spans="1:7" x14ac:dyDescent="0.2">
      <c r="A21" s="4"/>
      <c r="B21" s="1" t="s">
        <v>98</v>
      </c>
      <c r="C21" s="2"/>
      <c r="D21" s="15">
        <v>1323</v>
      </c>
      <c r="E21" s="19">
        <v>347686.5</v>
      </c>
      <c r="F21" s="19">
        <v>19.600000000000001</v>
      </c>
      <c r="G21" s="10">
        <v>-17</v>
      </c>
    </row>
    <row r="22" spans="1:7" x14ac:dyDescent="0.2">
      <c r="A22" s="1" t="s">
        <v>104</v>
      </c>
      <c r="B22" s="2"/>
      <c r="C22" s="2"/>
      <c r="D22" s="15">
        <v>698484</v>
      </c>
      <c r="E22" s="19">
        <v>4197957.1000000006</v>
      </c>
      <c r="F22" s="19">
        <v>13.961538461538463</v>
      </c>
      <c r="G22" s="10">
        <v>0.26923076923076922</v>
      </c>
    </row>
    <row r="23" spans="1:7" x14ac:dyDescent="0.2">
      <c r="A23" s="1" t="s">
        <v>26</v>
      </c>
      <c r="B23" s="1" t="s">
        <v>56</v>
      </c>
      <c r="C23" s="1" t="s">
        <v>55</v>
      </c>
      <c r="D23" s="15">
        <v>258569</v>
      </c>
      <c r="E23" s="19">
        <v>131282.80000000002</v>
      </c>
      <c r="F23" s="19">
        <v>18.100000000000001</v>
      </c>
      <c r="G23" s="10">
        <v>69</v>
      </c>
    </row>
    <row r="24" spans="1:7" x14ac:dyDescent="0.2">
      <c r="A24" s="4"/>
      <c r="B24" s="4"/>
      <c r="C24" s="6" t="s">
        <v>59</v>
      </c>
      <c r="D24" s="16">
        <v>882920</v>
      </c>
      <c r="E24" s="20">
        <v>368982.5</v>
      </c>
      <c r="F24" s="20">
        <v>11.9</v>
      </c>
      <c r="G24" s="11">
        <v>65.5</v>
      </c>
    </row>
    <row r="25" spans="1:7" x14ac:dyDescent="0.2">
      <c r="A25" s="4"/>
      <c r="B25" s="4"/>
      <c r="C25" s="6" t="s">
        <v>63</v>
      </c>
      <c r="D25" s="16">
        <v>84856</v>
      </c>
      <c r="E25" s="20">
        <v>880410.3</v>
      </c>
      <c r="F25" s="20">
        <v>12</v>
      </c>
      <c r="G25" s="11">
        <v>23</v>
      </c>
    </row>
    <row r="26" spans="1:7" x14ac:dyDescent="0.2">
      <c r="A26" s="4"/>
      <c r="B26" s="1" t="s">
        <v>96</v>
      </c>
      <c r="C26" s="2"/>
      <c r="D26" s="15">
        <v>1226345</v>
      </c>
      <c r="E26" s="19">
        <v>1380675.6</v>
      </c>
      <c r="F26" s="19">
        <v>14</v>
      </c>
      <c r="G26" s="10">
        <v>52.5</v>
      </c>
    </row>
    <row r="27" spans="1:7" x14ac:dyDescent="0.2">
      <c r="A27" s="4"/>
      <c r="B27" s="1" t="s">
        <v>27</v>
      </c>
      <c r="C27" s="1" t="s">
        <v>25</v>
      </c>
      <c r="D27" s="15">
        <v>319320</v>
      </c>
      <c r="E27" s="19">
        <v>182806.8</v>
      </c>
      <c r="F27" s="19">
        <v>4.5999999999999996</v>
      </c>
      <c r="G27" s="10">
        <v>73</v>
      </c>
    </row>
    <row r="28" spans="1:7" x14ac:dyDescent="0.2">
      <c r="A28" s="4"/>
      <c r="B28" s="4"/>
      <c r="C28" s="6" t="s">
        <v>43</v>
      </c>
      <c r="D28" s="16">
        <v>2508892</v>
      </c>
      <c r="E28" s="20">
        <v>134658.80000000002</v>
      </c>
      <c r="F28" s="20">
        <v>8.3000000000000007</v>
      </c>
      <c r="G28" s="11">
        <v>70</v>
      </c>
    </row>
    <row r="29" spans="1:7" x14ac:dyDescent="0.2">
      <c r="A29" s="4"/>
      <c r="B29" s="4"/>
      <c r="C29" s="6" t="s">
        <v>45</v>
      </c>
      <c r="D29" s="16">
        <v>65260</v>
      </c>
      <c r="E29" s="20">
        <v>110103.50000000001</v>
      </c>
      <c r="F29" s="20">
        <v>3.4</v>
      </c>
      <c r="G29" s="11">
        <v>-20</v>
      </c>
    </row>
    <row r="30" spans="1:7" x14ac:dyDescent="0.2">
      <c r="A30" s="4"/>
      <c r="B30" s="4"/>
      <c r="C30" s="6" t="s">
        <v>54</v>
      </c>
      <c r="D30" s="16">
        <v>1401760</v>
      </c>
      <c r="E30" s="20">
        <v>124641.00000000001</v>
      </c>
      <c r="F30" s="20">
        <v>5.5</v>
      </c>
      <c r="G30" s="11">
        <v>-7</v>
      </c>
    </row>
    <row r="31" spans="1:7" x14ac:dyDescent="0.2">
      <c r="A31" s="4"/>
      <c r="B31" s="4"/>
      <c r="C31" s="6" t="s">
        <v>66</v>
      </c>
      <c r="D31" s="16">
        <v>1558</v>
      </c>
      <c r="E31" s="20">
        <v>30910.600000000002</v>
      </c>
      <c r="F31" s="20">
        <v>4.0999999999999996</v>
      </c>
      <c r="G31" s="11">
        <v>55</v>
      </c>
    </row>
    <row r="32" spans="1:7" x14ac:dyDescent="0.2">
      <c r="A32" s="4"/>
      <c r="B32" s="4"/>
      <c r="C32" s="6" t="s">
        <v>73</v>
      </c>
      <c r="D32" s="16">
        <v>93575</v>
      </c>
      <c r="E32" s="20">
        <v>42660.3</v>
      </c>
      <c r="F32" s="20">
        <v>12.1</v>
      </c>
      <c r="G32" s="11">
        <v>-17</v>
      </c>
    </row>
    <row r="33" spans="1:7" x14ac:dyDescent="0.2">
      <c r="A33" s="4"/>
      <c r="B33" s="1" t="s">
        <v>97</v>
      </c>
      <c r="C33" s="2"/>
      <c r="D33" s="15">
        <v>4390365</v>
      </c>
      <c r="E33" s="19">
        <v>625781</v>
      </c>
      <c r="F33" s="19">
        <v>6.333333333333333</v>
      </c>
      <c r="G33" s="10">
        <v>25.666666666666668</v>
      </c>
    </row>
    <row r="34" spans="1:7" x14ac:dyDescent="0.2">
      <c r="A34" s="1" t="s">
        <v>88</v>
      </c>
      <c r="B34" s="2"/>
      <c r="C34" s="2"/>
      <c r="D34" s="15">
        <v>5616710</v>
      </c>
      <c r="E34" s="19">
        <v>2006456.6000000003</v>
      </c>
      <c r="F34" s="19">
        <v>8.8888888888888893</v>
      </c>
      <c r="G34" s="10">
        <v>34.611111111111114</v>
      </c>
    </row>
    <row r="35" spans="1:7" x14ac:dyDescent="0.2">
      <c r="A35" s="1" t="s">
        <v>17</v>
      </c>
      <c r="B35" s="1" t="s">
        <v>18</v>
      </c>
      <c r="C35" s="2"/>
      <c r="D35" s="15">
        <v>890985</v>
      </c>
      <c r="E35" s="19">
        <v>1452328.9000000001</v>
      </c>
      <c r="F35" s="19">
        <v>19.225000000000001</v>
      </c>
      <c r="G35" s="10">
        <v>-17.625</v>
      </c>
    </row>
    <row r="36" spans="1:7" x14ac:dyDescent="0.2">
      <c r="A36" s="4"/>
      <c r="B36" s="1" t="s">
        <v>29</v>
      </c>
      <c r="C36" s="2"/>
      <c r="D36" s="15">
        <v>1644231</v>
      </c>
      <c r="E36" s="19">
        <v>2915423.1</v>
      </c>
      <c r="F36" s="19">
        <v>12.475</v>
      </c>
      <c r="G36" s="10">
        <v>0.3125</v>
      </c>
    </row>
    <row r="37" spans="1:7" x14ac:dyDescent="0.2">
      <c r="A37" s="4"/>
      <c r="B37" s="1" t="s">
        <v>20</v>
      </c>
      <c r="C37" s="1" t="s">
        <v>19</v>
      </c>
      <c r="D37" s="15">
        <v>16781</v>
      </c>
      <c r="E37" s="19">
        <v>187400.40000000002</v>
      </c>
      <c r="F37" s="19">
        <v>15.2</v>
      </c>
      <c r="G37" s="10">
        <v>-24</v>
      </c>
    </row>
    <row r="38" spans="1:7" x14ac:dyDescent="0.2">
      <c r="A38" s="4"/>
      <c r="B38" s="4"/>
      <c r="C38" s="6" t="s">
        <v>42</v>
      </c>
      <c r="D38" s="16">
        <v>272</v>
      </c>
      <c r="E38" s="20">
        <v>358999</v>
      </c>
      <c r="F38" s="20">
        <v>21.3</v>
      </c>
      <c r="G38" s="11">
        <v>-27</v>
      </c>
    </row>
    <row r="39" spans="1:7" x14ac:dyDescent="0.2">
      <c r="A39" s="4"/>
      <c r="B39" s="4"/>
      <c r="C39" s="6" t="s">
        <v>70</v>
      </c>
      <c r="D39" s="16">
        <v>579418</v>
      </c>
      <c r="E39" s="20">
        <v>1297197.5</v>
      </c>
      <c r="F39" s="20">
        <v>12.1</v>
      </c>
      <c r="G39" s="11">
        <v>-3</v>
      </c>
    </row>
    <row r="40" spans="1:7" x14ac:dyDescent="0.2">
      <c r="A40" s="4"/>
      <c r="B40" s="1" t="s">
        <v>98</v>
      </c>
      <c r="C40" s="2"/>
      <c r="D40" s="15">
        <v>596471</v>
      </c>
      <c r="E40" s="19">
        <v>1843596.9</v>
      </c>
      <c r="F40" s="19">
        <v>16.2</v>
      </c>
      <c r="G40" s="10">
        <v>-18</v>
      </c>
    </row>
    <row r="41" spans="1:7" x14ac:dyDescent="0.2">
      <c r="A41" s="1" t="s">
        <v>89</v>
      </c>
      <c r="B41" s="2"/>
      <c r="C41" s="2"/>
      <c r="D41" s="15">
        <v>3131687</v>
      </c>
      <c r="E41" s="19">
        <v>6211348.9000000013</v>
      </c>
      <c r="F41" s="19">
        <v>15.02</v>
      </c>
      <c r="G41" s="10">
        <v>-8.1333333333333329</v>
      </c>
    </row>
    <row r="42" spans="1:7" x14ac:dyDescent="0.2">
      <c r="A42" s="1" t="s">
        <v>14</v>
      </c>
      <c r="B42" s="2"/>
      <c r="C42" s="2"/>
      <c r="D42" s="15">
        <v>1217425</v>
      </c>
      <c r="E42" s="19">
        <v>3560400.6999999993</v>
      </c>
      <c r="F42" s="19">
        <v>12.761538461538462</v>
      </c>
      <c r="G42" s="10">
        <v>0.30769230769230771</v>
      </c>
    </row>
    <row r="43" spans="1:7" x14ac:dyDescent="0.2">
      <c r="A43" s="1" t="s">
        <v>84</v>
      </c>
      <c r="B43" s="2"/>
      <c r="C43" s="2"/>
      <c r="D43" s="15"/>
      <c r="E43" s="19"/>
      <c r="F43" s="19"/>
      <c r="G43" s="10"/>
    </row>
    <row r="44" spans="1:7" x14ac:dyDescent="0.2">
      <c r="A44" s="7" t="s">
        <v>85</v>
      </c>
      <c r="B44" s="8"/>
      <c r="C44" s="8"/>
      <c r="D44" s="17">
        <v>10664306</v>
      </c>
      <c r="E44" s="21">
        <v>15976163.300000001</v>
      </c>
      <c r="F44" s="21">
        <v>13.054</v>
      </c>
      <c r="G44" s="12">
        <v>3.94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83E8-F83E-BE4E-A79A-0FD02FEB141F}">
  <dimension ref="A3:B56"/>
  <sheetViews>
    <sheetView workbookViewId="0">
      <selection activeCell="A14" sqref="A14:B14"/>
      <pivotSelection pane="bottomRight" showHeader="1" extendable="1" axis="axisRow" start="10" max="53" activeRow="13" previousRow="13" click="1" r:id="rId1">
        <pivotArea dataOnly="0" fieldPosition="0">
          <references count="1">
            <reference field="0" count="1">
              <x v="18"/>
            </reference>
          </references>
        </pivotArea>
      </pivotSelection>
    </sheetView>
  </sheetViews>
  <sheetFormatPr baseColWidth="10" defaultRowHeight="16" x14ac:dyDescent="0.2"/>
  <cols>
    <col min="1" max="1" width="13" bestFit="1" customWidth="1"/>
    <col min="2" max="3" width="29" bestFit="1" customWidth="1"/>
  </cols>
  <sheetData>
    <row r="3" spans="1:2" x14ac:dyDescent="0.2">
      <c r="A3" s="22" t="s">
        <v>99</v>
      </c>
      <c r="B3" t="s">
        <v>100</v>
      </c>
    </row>
    <row r="4" spans="1:2" x14ac:dyDescent="0.2">
      <c r="A4" s="23" t="s">
        <v>64</v>
      </c>
      <c r="B4" s="20"/>
    </row>
    <row r="5" spans="1:2" x14ac:dyDescent="0.2">
      <c r="A5" s="23" t="s">
        <v>84</v>
      </c>
      <c r="B5" s="20"/>
    </row>
    <row r="6" spans="1:2" x14ac:dyDescent="0.2">
      <c r="A6" s="23" t="s">
        <v>45</v>
      </c>
      <c r="B6" s="20">
        <v>3.4</v>
      </c>
    </row>
    <row r="7" spans="1:2" x14ac:dyDescent="0.2">
      <c r="A7" s="23" t="s">
        <v>66</v>
      </c>
      <c r="B7" s="20">
        <v>4.0999999999999996</v>
      </c>
    </row>
    <row r="8" spans="1:2" x14ac:dyDescent="0.2">
      <c r="A8" s="23" t="s">
        <v>57</v>
      </c>
      <c r="B8" s="20">
        <v>4.4000000000000004</v>
      </c>
    </row>
    <row r="9" spans="1:2" x14ac:dyDescent="0.2">
      <c r="A9" s="23" t="s">
        <v>32</v>
      </c>
      <c r="B9" s="20">
        <v>4.5</v>
      </c>
    </row>
    <row r="10" spans="1:2" x14ac:dyDescent="0.2">
      <c r="A10" s="23" t="s">
        <v>25</v>
      </c>
      <c r="B10" s="20">
        <v>4.5999999999999996</v>
      </c>
    </row>
    <row r="11" spans="1:2" x14ac:dyDescent="0.2">
      <c r="A11" s="23" t="s">
        <v>54</v>
      </c>
      <c r="B11" s="20">
        <v>5.5</v>
      </c>
    </row>
    <row r="12" spans="1:2" x14ac:dyDescent="0.2">
      <c r="A12" s="23" t="s">
        <v>47</v>
      </c>
      <c r="B12" s="20">
        <v>7.6</v>
      </c>
    </row>
    <row r="13" spans="1:2" x14ac:dyDescent="0.2">
      <c r="A13" s="23" t="s">
        <v>23</v>
      </c>
      <c r="B13" s="20">
        <v>7.9</v>
      </c>
    </row>
    <row r="14" spans="1:2" x14ac:dyDescent="0.2">
      <c r="A14" s="23" t="s">
        <v>43</v>
      </c>
      <c r="B14" s="20">
        <v>8.3000000000000007</v>
      </c>
    </row>
    <row r="15" spans="1:2" x14ac:dyDescent="0.2">
      <c r="A15" s="23" t="s">
        <v>74</v>
      </c>
      <c r="B15" s="20">
        <v>9</v>
      </c>
    </row>
    <row r="16" spans="1:2" x14ac:dyDescent="0.2">
      <c r="A16" s="23" t="s">
        <v>51</v>
      </c>
      <c r="B16" s="20">
        <v>9.1</v>
      </c>
    </row>
    <row r="17" spans="1:2" x14ac:dyDescent="0.2">
      <c r="A17" s="23" t="s">
        <v>39</v>
      </c>
      <c r="B17" s="20">
        <v>9.1999999999999993</v>
      </c>
    </row>
    <row r="18" spans="1:2" x14ac:dyDescent="0.2">
      <c r="A18" s="23" t="s">
        <v>53</v>
      </c>
      <c r="B18" s="20">
        <v>9.3000000000000007</v>
      </c>
    </row>
    <row r="19" spans="1:2" x14ac:dyDescent="0.2">
      <c r="A19" s="23" t="s">
        <v>28</v>
      </c>
      <c r="B19" s="20">
        <v>11</v>
      </c>
    </row>
    <row r="20" spans="1:2" x14ac:dyDescent="0.2">
      <c r="A20" s="23" t="s">
        <v>72</v>
      </c>
      <c r="B20" s="20">
        <v>11.1</v>
      </c>
    </row>
    <row r="21" spans="1:2" x14ac:dyDescent="0.2">
      <c r="A21" s="23" t="s">
        <v>76</v>
      </c>
      <c r="B21" s="20">
        <v>11.4</v>
      </c>
    </row>
    <row r="22" spans="1:2" x14ac:dyDescent="0.2">
      <c r="A22" s="23" t="s">
        <v>36</v>
      </c>
      <c r="B22" s="20">
        <v>11.7</v>
      </c>
    </row>
    <row r="23" spans="1:2" x14ac:dyDescent="0.2">
      <c r="A23" s="23" t="s">
        <v>59</v>
      </c>
      <c r="B23" s="20">
        <v>11.9</v>
      </c>
    </row>
    <row r="24" spans="1:2" x14ac:dyDescent="0.2">
      <c r="A24" s="23" t="s">
        <v>62</v>
      </c>
      <c r="B24" s="20">
        <v>11.9</v>
      </c>
    </row>
    <row r="25" spans="1:2" x14ac:dyDescent="0.2">
      <c r="A25" s="23" t="s">
        <v>44</v>
      </c>
      <c r="B25" s="20">
        <v>11.9</v>
      </c>
    </row>
    <row r="26" spans="1:2" x14ac:dyDescent="0.2">
      <c r="A26" s="23" t="s">
        <v>63</v>
      </c>
      <c r="B26" s="20">
        <v>12</v>
      </c>
    </row>
    <row r="27" spans="1:2" x14ac:dyDescent="0.2">
      <c r="A27" s="23" t="s">
        <v>70</v>
      </c>
      <c r="B27" s="20">
        <v>12.1</v>
      </c>
    </row>
    <row r="28" spans="1:2" x14ac:dyDescent="0.2">
      <c r="A28" s="23" t="s">
        <v>73</v>
      </c>
      <c r="B28" s="20">
        <v>12.1</v>
      </c>
    </row>
    <row r="29" spans="1:2" x14ac:dyDescent="0.2">
      <c r="A29" s="23" t="s">
        <v>46</v>
      </c>
      <c r="B29" s="20">
        <v>12.3</v>
      </c>
    </row>
    <row r="30" spans="1:2" x14ac:dyDescent="0.2">
      <c r="A30" s="23" t="s">
        <v>30</v>
      </c>
      <c r="B30" s="20">
        <v>12.6</v>
      </c>
    </row>
    <row r="31" spans="1:2" x14ac:dyDescent="0.2">
      <c r="A31" s="23" t="s">
        <v>60</v>
      </c>
      <c r="B31" s="20">
        <v>12.9</v>
      </c>
    </row>
    <row r="32" spans="1:2" x14ac:dyDescent="0.2">
      <c r="A32" s="23" t="s">
        <v>71</v>
      </c>
      <c r="B32" s="20">
        <v>12.9</v>
      </c>
    </row>
    <row r="33" spans="1:2" x14ac:dyDescent="0.2">
      <c r="A33" s="23" t="s">
        <v>68</v>
      </c>
      <c r="B33" s="20">
        <v>13.4</v>
      </c>
    </row>
    <row r="34" spans="1:2" x14ac:dyDescent="0.2">
      <c r="A34" s="23" t="s">
        <v>40</v>
      </c>
      <c r="B34" s="20">
        <v>13.4</v>
      </c>
    </row>
    <row r="35" spans="1:2" x14ac:dyDescent="0.2">
      <c r="A35" s="23" t="s">
        <v>58</v>
      </c>
      <c r="B35" s="20">
        <v>13.7</v>
      </c>
    </row>
    <row r="36" spans="1:2" x14ac:dyDescent="0.2">
      <c r="A36" s="23" t="s">
        <v>24</v>
      </c>
      <c r="B36" s="20">
        <v>14.3</v>
      </c>
    </row>
    <row r="37" spans="1:2" x14ac:dyDescent="0.2">
      <c r="A37" s="23" t="s">
        <v>33</v>
      </c>
      <c r="B37" s="20">
        <v>14.6</v>
      </c>
    </row>
    <row r="38" spans="1:2" x14ac:dyDescent="0.2">
      <c r="A38" s="23" t="s">
        <v>31</v>
      </c>
      <c r="B38" s="20">
        <v>15</v>
      </c>
    </row>
    <row r="39" spans="1:2" x14ac:dyDescent="0.2">
      <c r="A39" s="23" t="s">
        <v>37</v>
      </c>
      <c r="B39" s="20">
        <v>15</v>
      </c>
    </row>
    <row r="40" spans="1:2" x14ac:dyDescent="0.2">
      <c r="A40" s="23" t="s">
        <v>19</v>
      </c>
      <c r="B40" s="20">
        <v>15.2</v>
      </c>
    </row>
    <row r="41" spans="1:2" x14ac:dyDescent="0.2">
      <c r="A41" s="23" t="s">
        <v>52</v>
      </c>
      <c r="B41" s="20">
        <v>16.8</v>
      </c>
    </row>
    <row r="42" spans="1:2" x14ac:dyDescent="0.2">
      <c r="A42" s="23" t="s">
        <v>69</v>
      </c>
      <c r="B42" s="20">
        <v>17.100000000000001</v>
      </c>
    </row>
    <row r="43" spans="1:2" x14ac:dyDescent="0.2">
      <c r="A43" s="23" t="s">
        <v>77</v>
      </c>
      <c r="B43" s="20">
        <v>17.399999999999999</v>
      </c>
    </row>
    <row r="44" spans="1:2" x14ac:dyDescent="0.2">
      <c r="A44" s="23" t="s">
        <v>41</v>
      </c>
      <c r="B44" s="20">
        <v>17.5</v>
      </c>
    </row>
    <row r="45" spans="1:2" x14ac:dyDescent="0.2">
      <c r="A45" s="23" t="s">
        <v>75</v>
      </c>
      <c r="B45" s="20">
        <v>17.5</v>
      </c>
    </row>
    <row r="46" spans="1:2" x14ac:dyDescent="0.2">
      <c r="A46" s="23" t="s">
        <v>67</v>
      </c>
      <c r="B46" s="20">
        <v>17.7</v>
      </c>
    </row>
    <row r="47" spans="1:2" x14ac:dyDescent="0.2">
      <c r="A47" s="23" t="s">
        <v>21</v>
      </c>
      <c r="B47" s="20">
        <v>17.8</v>
      </c>
    </row>
    <row r="48" spans="1:2" x14ac:dyDescent="0.2">
      <c r="A48" s="23" t="s">
        <v>55</v>
      </c>
      <c r="B48" s="20">
        <v>18.100000000000001</v>
      </c>
    </row>
    <row r="49" spans="1:2" x14ac:dyDescent="0.2">
      <c r="A49" s="23" t="s">
        <v>50</v>
      </c>
      <c r="B49" s="20">
        <v>18.899999999999999</v>
      </c>
    </row>
    <row r="50" spans="1:2" x14ac:dyDescent="0.2">
      <c r="A50" s="23" t="s">
        <v>49</v>
      </c>
      <c r="B50" s="20">
        <v>19</v>
      </c>
    </row>
    <row r="51" spans="1:2" x14ac:dyDescent="0.2">
      <c r="A51" s="23" t="s">
        <v>61</v>
      </c>
      <c r="B51" s="20">
        <v>19.600000000000001</v>
      </c>
    </row>
    <row r="52" spans="1:2" x14ac:dyDescent="0.2">
      <c r="A52" s="23" t="s">
        <v>48</v>
      </c>
      <c r="B52" s="20">
        <v>19.899999999999999</v>
      </c>
    </row>
    <row r="53" spans="1:2" x14ac:dyDescent="0.2">
      <c r="A53" s="23" t="s">
        <v>42</v>
      </c>
      <c r="B53" s="20">
        <v>21.3</v>
      </c>
    </row>
    <row r="54" spans="1:2" x14ac:dyDescent="0.2">
      <c r="A54" s="23" t="s">
        <v>13</v>
      </c>
      <c r="B54" s="20">
        <v>21.5</v>
      </c>
    </row>
    <row r="55" spans="1:2" x14ac:dyDescent="0.2">
      <c r="A55" s="23" t="s">
        <v>16</v>
      </c>
      <c r="B55" s="20">
        <v>23.3</v>
      </c>
    </row>
    <row r="56" spans="1:2" x14ac:dyDescent="0.2">
      <c r="A56" s="23" t="s">
        <v>85</v>
      </c>
      <c r="B56" s="20">
        <v>652.69999999999993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 State Manufacturing vs Che</vt:lpstr>
      <vt:lpstr>Estimated Sales vs Manufacturin</vt:lpstr>
      <vt:lpstr>Pivot</vt:lpstr>
      <vt:lpstr>Gun Violence Ranked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Dieter Schmidtmeier</cp:lastModifiedBy>
  <dcterms:created xsi:type="dcterms:W3CDTF">2018-09-01T18:30:29Z</dcterms:created>
  <dcterms:modified xsi:type="dcterms:W3CDTF">2018-09-03T23:50:12Z</dcterms:modified>
</cp:coreProperties>
</file>