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11/relationships/webextensiontaskpanes" Target="xl/webextensions/taskpanes.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17"/>
  <workbookPr filterPrivacy="1" codeName="ThisWorkbook" defaultThemeVersion="166925"/>
  <xr:revisionPtr revIDLastSave="1" documentId="8_{9C4C5255-EFBF-4FD8-BDD5-4ED193F824BF}" xr6:coauthVersionLast="47" xr6:coauthVersionMax="47" xr10:uidLastSave="{56EDC0BC-A36F-45A6-950F-48C20258D3B5}"/>
  <bookViews>
    <workbookView xWindow="-110" yWindow="-110" windowWidth="19420" windowHeight="10300" tabRatio="927" firstSheet="1"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20" l="1"/>
  <c r="E3" i="15"/>
  <c r="D36" i="10"/>
  <c r="A38" i="7"/>
  <c r="E106" i="7"/>
  <c r="G51" i="16"/>
  <c r="D12" i="13"/>
  <c r="D7" i="16"/>
  <c r="G7" i="19"/>
  <c r="D36" i="21"/>
  <c r="F6" i="10"/>
  <c r="D8" i="10"/>
  <c r="D9" i="21"/>
  <c r="J43" i="19"/>
  <c r="F35" i="13"/>
  <c r="G6" i="19"/>
  <c r="G5" i="19"/>
  <c r="G4" i="19"/>
  <c r="G3" i="19"/>
  <c r="G43" i="9"/>
  <c r="D43" i="9"/>
  <c r="F3" i="15"/>
  <c r="H64" i="7"/>
  <c r="D64" i="7"/>
  <c r="D123" i="7"/>
  <c r="D51" i="16"/>
  <c r="F29" i="13"/>
  <c r="F28" i="13"/>
  <c r="F31" i="13" s="1"/>
  <c r="F33" i="13" s="1"/>
  <c r="F37" i="13" s="1"/>
  <c r="G15" i="11"/>
  <c r="D39" i="16"/>
  <c r="D29" i="15"/>
  <c r="C37" i="15" s="1"/>
  <c r="D28" i="15"/>
  <c r="C36" i="15" s="1"/>
  <c r="D11" i="10"/>
  <c r="E31" i="13"/>
  <c r="C33" i="15" l="1"/>
  <c r="C32" i="15"/>
</calcChain>
</file>

<file path=xl/sharedStrings.xml><?xml version="1.0" encoding="utf-8"?>
<sst xmlns="http://schemas.openxmlformats.org/spreadsheetml/2006/main" count="638" uniqueCount="310">
  <si>
    <t>Get started with formulas</t>
  </si>
  <si>
    <t>In just a few steps, you'll be up and running with building formulas and functions in Excel, the world's most powerful spreadsheet app.</t>
  </si>
  <si>
    <t>Go back to top by pressing CTRL+HOME. To start the tour, press CTRL+PAGE DOWN.</t>
  </si>
  <si>
    <t>Basics: doing math with Excel</t>
  </si>
  <si>
    <t xml:space="preserve">You can Add, Subtract, Multiply, and Divide in Excel without using any built-in functions. You just need to use some basic operators: +, -, *, /. All formulas start with an equals (=) sign.
</t>
  </si>
  <si>
    <t>Numbers to use:</t>
  </si>
  <si>
    <t>Operation:</t>
  </si>
  <si>
    <t>Formulas:</t>
  </si>
  <si>
    <t>Answers:</t>
  </si>
  <si>
    <t xml:space="preserve">To Add, select cell F3, type =C3+C4, then press Enter. 
</t>
  </si>
  <si>
    <t xml:space="preserve">Addition (+) </t>
  </si>
  <si>
    <t xml:space="preserve">To Subtract, select cell F4, type =C3-C4, then press Enter. </t>
  </si>
  <si>
    <t xml:space="preserve">Subtraction (-) </t>
  </si>
  <si>
    <t xml:space="preserve">To Multiply, select cell F5, type =C3*C4, then press Enter.
</t>
  </si>
  <si>
    <t xml:space="preserve">Multiplication (*) </t>
  </si>
  <si>
    <t xml:space="preserve">To Divide, select cell F6, type =C3/C4, then press Enter.
</t>
  </si>
  <si>
    <t xml:space="preserve">Division (/) </t>
  </si>
  <si>
    <t>Check this out: change the numbers in cells C3 and C4, and watch the formula results automatically change.</t>
  </si>
  <si>
    <t xml:space="preserve">Power (^) </t>
  </si>
  <si>
    <t>EXTRA CREDIT: You can raise a value to a power by using the carat (^) symbol, like =A1^A2. Enter it with Shift+6. In cell F7, enter =C3^C4.</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</si>
  <si>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</si>
  <si>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</si>
  <si>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</si>
  <si>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</si>
  <si>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Formulas can contain cell references, ranges of cell references, operators, and constants. The following are all examples of formulas:
=A1+B1
=10*20
=SUM(A1:A10)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</si>
  <si>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</si>
  <si>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</si>
  <si>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</si>
  <si>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Some formula explanations</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</si>
  <si>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</si>
  <si>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Previous</t>
  </si>
  <si>
    <t>Next</t>
  </si>
  <si>
    <t>More information on the web</t>
  </si>
  <si>
    <t>Use Excel as a calculator</t>
  </si>
  <si>
    <t>Overview of formulas in Excel</t>
  </si>
  <si>
    <t xml:space="preserve">Excel functions (by category) </t>
  </si>
  <si>
    <t>Excel functions (alphabetical) </t>
  </si>
  <si>
    <t>Free Excel training online</t>
  </si>
  <si>
    <t>Values</t>
  </si>
  <si>
    <t>Introduction to functions</t>
  </si>
  <si>
    <t>Functions give you the ability to do a variety of things, like perform mathematical operations, look up values, or even calculate dates and times. Let's try a few ways to add up values with the SUM function.</t>
  </si>
  <si>
    <t>Fruit</t>
  </si>
  <si>
    <t>Amount</t>
  </si>
  <si>
    <t>Meat</t>
  </si>
  <si>
    <t xml:space="preserve">Under the Amount column for Fruit (cell D7), enter =SUM(D3:D6), or type =SUM(, then select that range with the mouse, and press Enter. This will sum the values in cells D3, D4, D5, and D6. Your answer should be 170.
</t>
  </si>
  <si>
    <t>Apples</t>
  </si>
  <si>
    <t>Beef</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</si>
  <si>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</si>
  <si>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Oranges</t>
  </si>
  <si>
    <t>Chicken</t>
  </si>
  <si>
    <t>Here's a neat keyboard shortcut. Select cell D15, then press Alt =, then Enter. This automatically enters SUM for you.</t>
  </si>
  <si>
    <t>Bananas</t>
  </si>
  <si>
    <t>Pork</t>
  </si>
  <si>
    <t>Lemons</t>
  </si>
  <si>
    <t>Fish</t>
  </si>
  <si>
    <t>EXTRA CREDIT
Try the COUNT function using any of the methods you've already tried. The COUNT function counts the number of cells in a range that contain numbers.</t>
  </si>
  <si>
    <t xml:space="preserve">SUM &gt; </t>
  </si>
  <si>
    <t>More about functions</t>
  </si>
  <si>
    <t>Item</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</si>
  <si>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</si>
  <si>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Bread</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</si>
  <si>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</si>
  <si>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Donuts</t>
  </si>
  <si>
    <t>The TODAY function returns today's date. It will automatically update when Excel recalculates.</t>
  </si>
  <si>
    <t>Cookies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</si>
  <si>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</si>
  <si>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Cakes</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</si>
  <si>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</si>
  <si>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Pies</t>
  </si>
  <si>
    <t>COUNT &gt;</t>
  </si>
  <si>
    <t>All about the SUM function</t>
  </si>
  <si>
    <t>Use AutoSum to sum numbers</t>
  </si>
  <si>
    <t>All about the COUNT function</t>
  </si>
  <si>
    <t>Back to top</t>
  </si>
  <si>
    <t>Cars</t>
  </si>
  <si>
    <t>Trucks</t>
  </si>
  <si>
    <t>Bikes</t>
  </si>
  <si>
    <t>Skates</t>
  </si>
  <si>
    <t>Total:</t>
  </si>
  <si>
    <t>Additional Value</t>
  </si>
  <si>
    <t>New Total</t>
  </si>
  <si>
    <t>Go back to top by pressing CTRL+HOME. To proceed to the next step, press CTRL+PAGE DOWN.</t>
  </si>
  <si>
    <t>AVERAGE function</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</si>
  <si>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</si>
  <si>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</si>
  <si>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</si>
  <si>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</si>
  <si>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CHECK THIS OUT
Select any range of numbers, then look in the Status Bar for an instant Average.
</t>
  </si>
  <si>
    <t>Activate the previous sheet</t>
  </si>
  <si>
    <t>AVERAGE &gt;</t>
  </si>
  <si>
    <t>Go to the next sheet</t>
  </si>
  <si>
    <t xml:space="preserve">EXTRA CREDIT
Try using MEDIAN or MODE here. 
MEDIAN gives you the value in the middle of the data set, while 
MODE gives the one that occurs the most frequently.
</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</si>
  <si>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</si>
  <si>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</si>
  <si>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</si>
  <si>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</si>
  <si>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</si>
  <si>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</si>
  <si>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</si>
  <si>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</si>
  <si>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</si>
  <si>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</si>
  <si>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</si>
  <si>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</si>
  <si>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All about the SUMIF function</t>
  </si>
  <si>
    <t>Use Excel as your calculator</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</si>
  <si>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</si>
  <si>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</si>
  <si>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</si>
  <si>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</si>
  <si>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</si>
  <si>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</si>
  <si>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 xml:space="preserve">More information on the web
</t>
  </si>
  <si>
    <t>MIN &gt;</t>
  </si>
  <si>
    <t>MAX &gt;</t>
  </si>
  <si>
    <t>All aobut the MIN function</t>
  </si>
  <si>
    <t>All about the MAX function</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</si>
  <si>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</si>
  <si>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MIN or MAX &gt;</t>
  </si>
  <si>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</si>
  <si>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</si>
  <si>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</si>
  <si>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Date functions</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</si>
  <si>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</si>
  <si>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</si>
  <si>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</si>
  <si>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</si>
  <si>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</si>
  <si>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Today's date:</t>
  </si>
  <si>
    <t xml:space="preserve">IMPORTANT DETAIL
If you don't want Excel to display a negative number because you haven't entered your birthday yet, you can use an IF function like this: =IF(D7="","",D7-D6), which says, "IF D7 equals nothing, then show nothing, otherwise show D7 minus D6".
</t>
  </si>
  <si>
    <t>Your birthday:</t>
  </si>
  <si>
    <t>Time functions</t>
  </si>
  <si>
    <t>Days until your birthday:</t>
  </si>
  <si>
    <t xml:space="preserve">Excel can give you the current time, based on your computer's regional settings. You can also add and subtract times. For instance, you might need to keep track of how many hours an employee worked each week, and calculate their pay and overtime.
</t>
  </si>
  <si>
    <t xml:space="preserve">In cell D28, enter =NOW(), which will give the current time, and will update each time Excel calculates. If you need to change the Time format, you can go to Ctrl+1 &gt; Number &gt; Time &gt; Select the format you want.
</t>
  </si>
  <si>
    <t>Grace period days:</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</si>
  <si>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</si>
  <si>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Bill due on:</t>
  </si>
  <si>
    <t>If this formula could talk, it would say, "Take the Time Out and subtract it from the Time In, then subtract the Lunch Out/In Times, then multiply those by 24 to convert Excel's fractional time to hours", or =((Time In - Time Out)-(Lunch In - Lunch Out))*24.</t>
  </si>
  <si>
    <t>All about the TODAY function</t>
  </si>
  <si>
    <t>All about the NOW function</t>
  </si>
  <si>
    <t>All about the DATE function</t>
  </si>
  <si>
    <t>Current Time:</t>
  </si>
  <si>
    <t>Daily Hours Worked</t>
  </si>
  <si>
    <t>Time In:</t>
  </si>
  <si>
    <t>Lunch Out:</t>
  </si>
  <si>
    <t>Lunch In:</t>
  </si>
  <si>
    <t>Time Out:</t>
  </si>
  <si>
    <t>Total Hours:</t>
  </si>
  <si>
    <t>Static Date &amp; Time</t>
  </si>
  <si>
    <t>Date:</t>
  </si>
  <si>
    <t>Time:</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</si>
  <si>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</si>
  <si>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</si>
  <si>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First Name</t>
  </si>
  <si>
    <t>Last Name</t>
  </si>
  <si>
    <t>Last Name, First Name</t>
  </si>
  <si>
    <t>Full Name</t>
  </si>
  <si>
    <t xml:space="preserve">In cell E3, enter =D3&amp;C3 to join the last and first names. 
</t>
  </si>
  <si>
    <t>Nancy</t>
  </si>
  <si>
    <t>Smith</t>
  </si>
  <si>
    <t xml:space="preserve">SmithNancy doesn't look quite right though. We need to add a comma and a space. To do that we'll use quotes to create a new text string. This time, enter =D3&amp;", "&amp;C3. The &amp;", "&amp; portion lets us join a comma and space with the text in the cells.
</t>
  </si>
  <si>
    <t>Andy</t>
  </si>
  <si>
    <t>North</t>
  </si>
  <si>
    <t xml:space="preserve">To create the full name, we'll join first and last name, but use a space without a comma. In F3, enter =C3&amp;" "&amp;D3.
</t>
  </si>
  <si>
    <t>Jan</t>
  </si>
  <si>
    <t>Kotas</t>
  </si>
  <si>
    <t>Mariya</t>
  </si>
  <si>
    <t>Jones</t>
  </si>
  <si>
    <t>Steven</t>
  </si>
  <si>
    <t>Thorpe</t>
  </si>
  <si>
    <t>Using text and numbers together</t>
  </si>
  <si>
    <t>Michael</t>
  </si>
  <si>
    <t>Neipper</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</si>
  <si>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</si>
  <si>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Robert</t>
  </si>
  <si>
    <t>Zare</t>
  </si>
  <si>
    <t xml:space="preserve">In cell C36, enter =C28&amp;" "&amp;TEXT(D28,"MM/DD/YYYY"). MM/DD/YYYY is the US format code for Month/Day/Year, like 09/25/2017.
</t>
  </si>
  <si>
    <t>Yvonne</t>
  </si>
  <si>
    <t>McKay</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</si>
  <si>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</si>
  <si>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</si>
  <si>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WORTH EXPLORING
If you don't know what format code to use, you can use Ctrl+1 &gt; Number to format any cell the way you want.  Then select the Custom option. You can copy the format code that's displayed back to your formula.</t>
  </si>
  <si>
    <t>All about the TEXT function</t>
  </si>
  <si>
    <t>Combine text and numbers</t>
  </si>
  <si>
    <t>Using text &amp; numbers</t>
  </si>
  <si>
    <t>Current time:</t>
  </si>
  <si>
    <t>Joining text &amp; numbers</t>
  </si>
  <si>
    <t>Formatting text &amp; numbers</t>
  </si>
  <si>
    <t>IF statements</t>
  </si>
  <si>
    <t>IF statements allow you to make logical comparisons between conditions. An IF statement generally says that if one condition is true do something, otherwise do something else. The formulas can return text, values, or even more calculations.</t>
  </si>
  <si>
    <t xml:space="preserve">In cell D9 enter =IF(C9="Apple",TRUE,FALSE). The correct answer is TRUE. 
</t>
  </si>
  <si>
    <t xml:space="preserve">Copy D9 to D10. The answer here should be FALSE, because an orange is not an apple.
</t>
  </si>
  <si>
    <t xml:space="preserve">Try another example by looking at the formula in cell D12. We got you started with =IF(C12&lt;100,"Less than 100","Greater than or equal to 100"). What happens if you enter a number greater than 100 in cell C12?
</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</si>
  <si>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</si>
  <si>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</si>
  <si>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Apple</t>
  </si>
  <si>
    <t xml:space="preserve">IF statements can also force additional calculations to be performed if a certain condition is met. Here we're going to evaluate a cell to see if Sales Tax should be charged, and calculate it if the condition is true.
</t>
  </si>
  <si>
    <t>Orange</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</si>
  <si>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</si>
  <si>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</si>
  <si>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</si>
  <si>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</si>
  <si>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 xml:space="preserve">EXPERT TIP
Named Ranges allow you to define terms or values in a single place, and then reuse them throughout a workbook. You can see all of the named ranges in this workbook by going to Formulas &gt; Name Manager. Click here to learn more.
</t>
  </si>
  <si>
    <t>All about the IF function</t>
  </si>
  <si>
    <t>All about the IFS function</t>
  </si>
  <si>
    <t>Advanced IF statements</t>
  </si>
  <si>
    <t>Quantity</t>
  </si>
  <si>
    <t>Cost</t>
  </si>
  <si>
    <t>Total</t>
  </si>
  <si>
    <t>Widget</t>
  </si>
  <si>
    <t>Doohickey</t>
  </si>
  <si>
    <t>Sub-Total</t>
  </si>
  <si>
    <t>Sales Tax?</t>
  </si>
  <si>
    <t>Yes</t>
  </si>
  <si>
    <t>Shipping?</t>
  </si>
  <si>
    <t>VLOOKUP</t>
  </si>
  <si>
    <t xml:space="preserve">VLOOKUP is one of the most widely used functions in Excel (and one of our favorites too!). VLOOKUP lets you look up a value in a column on the left, then returns information in another column to the right if it finds a match. VLOOKUP says:
</t>
  </si>
  <si>
    <t>What do you want to look for?</t>
  </si>
  <si>
    <t>If you find it, how many columns to the right do you want to get a value?</t>
  </si>
  <si>
    <t>Where do you want to look for it?</t>
  </si>
  <si>
    <t>Do you want an exact, or approximate match?</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</si>
  <si>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</si>
  <si>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</si>
  <si>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</si>
  <si>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</si>
  <si>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</si>
  <si>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</si>
  <si>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</si>
  <si>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</si>
  <si>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All about the VLOOKUP function</t>
  </si>
  <si>
    <t>All about the INDEX/MATCH functions</t>
  </si>
  <si>
    <t>All about the IFERROR function</t>
  </si>
  <si>
    <t>Use PivotTables to analyze worksheet data</t>
  </si>
  <si>
    <t>Pastry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</si>
  <si>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</si>
  <si>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</si>
  <si>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Type</t>
  </si>
  <si>
    <t>SUMIF lets you sum in one range based on a specifc criteria you look for in another range, like how many Apples you have. Select cell D17 and type =SUMIF(C3:C14,C17,D3:D14). SUMIF is structured like this:</t>
  </si>
  <si>
    <t>Fuji</t>
  </si>
  <si>
    <t>Florida</t>
  </si>
  <si>
    <t>Cavendish</t>
  </si>
  <si>
    <t>Rough</t>
  </si>
  <si>
    <t>Honeycrisp</t>
  </si>
  <si>
    <t>Navel</t>
  </si>
  <si>
    <t>Lady Finger</t>
  </si>
  <si>
    <t>Eureka</t>
  </si>
  <si>
    <t>What range do you want to look at?</t>
  </si>
  <si>
    <t>What value (text or number) do you want to look for?</t>
  </si>
  <si>
    <t>For each match found, what range do you want to sum in?</t>
  </si>
  <si>
    <t xml:space="preserve">SUMIFS is the same as SUMIF, but it lets you use multiple criteria. So in this example, you can look for Fruit and Type, instead of just by Fruit. Select cell H17 and type =SUMIFS(H3:H14,F3:F14,F17,G3:G14,G17). SUMIFS is structured like this:
</t>
  </si>
  <si>
    <t>What range do you want to sum?</t>
  </si>
  <si>
    <t>This is the first range to look in for matches</t>
  </si>
  <si>
    <t>This is the criteria for the first match</t>
  </si>
  <si>
    <t>This is the second range to look in for matches</t>
  </si>
  <si>
    <t>This is the criteria for the second match</t>
  </si>
  <si>
    <t>EXPERT TIP
Each one of the Fruit and Type cells has a drop-down list where you can select different fruits. Try it, and watch the formulas automatically update.</t>
  </si>
  <si>
    <t>SUMIF</t>
  </si>
  <si>
    <t>SUMIFS</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</si>
  <si>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</si>
  <si>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</si>
  <si>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Select cell D64 and type =COUNTIF(C50:C61,C64). COUNTIF is structured like this:</t>
  </si>
  <si>
    <t xml:space="preserve">COUNTIFS is the same as SUMIF, but it lets you use multiple criteria. So in this example, you can look for Fruit and Type, instead of just by Fruit. Select cell H64 and type =COUNTIFS(F50:F61,F64,G50:G61,G64). COUNTIFS is structured like this:
</t>
  </si>
  <si>
    <t>This is the first range to count</t>
  </si>
  <si>
    <t>This is the second range to count</t>
  </si>
  <si>
    <t>This is criteria for the second match</t>
  </si>
  <si>
    <t>More conditional functions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</si>
  <si>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</si>
  <si>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</si>
  <si>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</si>
  <si>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</si>
  <si>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</si>
  <si>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</si>
  <si>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</si>
  <si>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</si>
  <si>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</si>
  <si>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</si>
  <si>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</si>
  <si>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</si>
  <si>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</si>
  <si>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</si>
  <si>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</si>
  <si>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COUNTIF</t>
  </si>
  <si>
    <t>COUNTIFS</t>
  </si>
  <si>
    <t>Try it</t>
  </si>
  <si>
    <t>Let the Function Wizard guide you</t>
  </si>
  <si>
    <t xml:space="preserve">If you know the name of the function you want, but you're not sure how to build it, you can use the Function Wizard to help you out.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</si>
  <si>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</si>
  <si>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</si>
  <si>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CHECK THIS OUT
You should end up with =VLOOKUP(C10,C5:D8,2,FALSE)</t>
  </si>
  <si>
    <t>GOOD TO KNOW
You can type cell and range references, or select them with your mouse.</t>
  </si>
  <si>
    <t xml:space="preserve">GOOD TO KNOW
As you enter each argument's section, the argument's description will be displayed toward the bottom of the form, above the Formula result.
</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</si>
  <si>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</si>
  <si>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</si>
  <si>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</si>
  <si>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</si>
  <si>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</si>
  <si>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</si>
  <si>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</si>
  <si>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</si>
  <si>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 xml:space="preserve">GOOD TO KNOW
Clicking Options will let you set the rules for when errors in Excel are displayed or ignored.
</t>
  </si>
  <si>
    <t>Detect errors in formulas</t>
  </si>
  <si>
    <t>How to avoid broken formulas</t>
  </si>
  <si>
    <t>Evaluate a nested formula one step at a time</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</si>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</sst>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_);[Red]\(&quot;$&quot;#,##0.00\)"/>
    <numFmt numFmtId="165" formatCode="mm/dd/yy;@"/>
    <numFmt numFmtId="166" formatCode="[$-409]h:mm\ AM/PM;@"/>
    <numFmt numFmtId="167" formatCode="[$-409]h:mm:ss\ AM/PM;@"/>
  </numFmts>
  <fonts count="34">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11"/>
      <color theme="1"/>
      <name val="Calibri"/>
      <family val="2"/>
      <scheme val="minor"/>
    </font>
    <font>
      <sz val="12"/>
      <color theme="1" tint="0.249977111117893"/>
      <name val="Calibri"/>
      <family val="2"/>
      <scheme val="minor"/>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3" fillId="0" borderId="0" applyNumberFormat="0" applyFill="0" applyBorder="0" applyAlignment="0" applyProtection="0"/>
    <xf numFmtId="0" fontId="1" fillId="4" borderId="0"/>
    <xf numFmtId="0" fontId="1" fillId="5" borderId="1"/>
    <xf numFmtId="0" fontId="1" fillId="4" borderId="2"/>
  </cellStyleXfs>
  <cellXfs count="127">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164" fontId="0" fillId="0" borderId="0" xfId="0" applyNumberFormat="1" applyAlignment="1">
      <alignment vertical="center"/>
    </xf>
    <xf numFmtId="164" fontId="5" fillId="5" borderId="1" xfId="9" applyNumberFormat="1" applyAlignment="1">
      <alignment vertical="center"/>
    </xf>
    <xf numFmtId="0" fontId="20" fillId="3" borderId="0" xfId="7" applyFont="1"/>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9" fillId="0" borderId="0" xfId="0" applyFont="1" applyAlignment="1">
      <alignment horizontal="center"/>
    </xf>
    <xf numFmtId="0" fontId="9" fillId="0" borderId="0" xfId="0" applyFont="1" applyAlignment="1">
      <alignment horizontal="left" indent="2"/>
    </xf>
    <xf numFmtId="0" fontId="5" fillId="5" borderId="1" xfId="9"/>
    <xf numFmtId="0" fontId="0" fillId="0" borderId="3" xfId="0" applyBorder="1" applyAlignment="1">
      <alignment vertical="center"/>
    </xf>
    <xf numFmtId="164" fontId="0" fillId="0" borderId="3" xfId="0" applyNumberFormat="1" applyBorder="1" applyAlignment="1">
      <alignment vertical="center"/>
    </xf>
    <xf numFmtId="0" fontId="1" fillId="5" borderId="1" xfId="18"/>
    <xf numFmtId="0" fontId="24" fillId="0" borderId="0" xfId="0" applyFont="1"/>
    <xf numFmtId="0" fontId="1" fillId="4" borderId="0" xfId="17"/>
    <xf numFmtId="0" fontId="23" fillId="0" borderId="0" xfId="16"/>
    <xf numFmtId="0" fontId="25"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164" fontId="0" fillId="6" borderId="4" xfId="0" applyNumberFormat="1" applyFill="1" applyBorder="1" applyAlignment="1">
      <alignment vertical="center"/>
    </xf>
    <xf numFmtId="0" fontId="26"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7" fillId="0" borderId="0" xfId="6" applyFont="1"/>
    <xf numFmtId="0" fontId="28" fillId="0" borderId="0" xfId="11" applyFont="1"/>
    <xf numFmtId="0" fontId="29" fillId="0" borderId="0" xfId="11" applyFont="1"/>
    <xf numFmtId="0" fontId="30" fillId="0" borderId="0" xfId="11" applyFont="1"/>
    <xf numFmtId="0" fontId="29" fillId="0" borderId="0" xfId="11" applyFont="1" applyAlignment="1">
      <alignment horizontal="left"/>
    </xf>
    <xf numFmtId="0" fontId="30" fillId="0" borderId="0" xfId="11" applyFont="1" applyAlignment="1">
      <alignment horizontal="left"/>
    </xf>
    <xf numFmtId="0" fontId="31" fillId="0" borderId="0" xfId="0" applyFont="1"/>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3" fillId="0" borderId="0" xfId="0" applyFont="1"/>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5" borderId="10" xfId="13" applyBorder="1"/>
    <xf numFmtId="0" fontId="5" fillId="4" borderId="11" xfId="10" applyBorder="1"/>
    <xf numFmtId="0" fontId="5" fillId="5" borderId="10" xfId="9" applyBorder="1"/>
    <xf numFmtId="165" fontId="5" fillId="4" borderId="11" xfId="10" applyNumberFormat="1" applyBorder="1"/>
    <xf numFmtId="166" fontId="5" fillId="5" borderId="10" xfId="9" applyNumberFormat="1" applyBorder="1"/>
    <xf numFmtId="0" fontId="1" fillId="4" borderId="6" xfId="8" applyFont="1" applyBorder="1"/>
    <xf numFmtId="165" fontId="5" fillId="4" borderId="6" xfId="8" applyNumberFormat="1" applyBorder="1"/>
    <xf numFmtId="166" fontId="5" fillId="4" borderId="6" xfId="8" applyNumberFormat="1" applyBorder="1"/>
    <xf numFmtId="0" fontId="5" fillId="4" borderId="1" xfId="8" applyBorder="1"/>
    <xf numFmtId="0" fontId="10" fillId="0" borderId="9" xfId="11" applyFont="1" applyBorder="1" applyAlignment="1">
      <alignment horizontal="left"/>
    </xf>
    <xf numFmtId="0" fontId="8" fillId="0" borderId="0" xfId="11" applyFont="1" applyAlignment="1">
      <alignment horizontal="left" wrapText="1"/>
    </xf>
    <xf numFmtId="0" fontId="1" fillId="0" borderId="0" xfId="11" applyFont="1" applyAlignment="1">
      <alignment horizontal="centerContinuous"/>
    </xf>
    <xf numFmtId="0" fontId="1" fillId="0" borderId="0" xfId="11" applyFont="1"/>
    <xf numFmtId="0" fontId="1" fillId="4" borderId="6" xfId="12" applyFont="1" applyBorder="1"/>
    <xf numFmtId="0" fontId="1" fillId="0" borderId="0" xfId="11" applyFont="1" applyAlignment="1">
      <alignment horizontal="left"/>
    </xf>
    <xf numFmtId="0" fontId="1" fillId="4" borderId="8" xfId="12" applyFont="1" applyBorder="1"/>
    <xf numFmtId="0" fontId="1" fillId="5" borderId="7" xfId="13" applyFont="1" applyBorder="1"/>
    <xf numFmtId="0" fontId="1" fillId="4" borderId="2" xfId="14" applyFont="1"/>
    <xf numFmtId="0" fontId="1" fillId="5" borderId="1" xfId="13" applyFont="1" applyAlignment="1">
      <alignment horizontal="right"/>
    </xf>
    <xf numFmtId="0" fontId="1" fillId="5" borderId="1" xfId="13" applyFont="1"/>
    <xf numFmtId="0" fontId="1" fillId="0" borderId="0" xfId="2" applyFont="1"/>
    <xf numFmtId="0" fontId="1" fillId="0" borderId="0" xfId="2" applyFont="1" applyAlignment="1">
      <alignment horizontal="centerContinuous"/>
    </xf>
    <xf numFmtId="0" fontId="1" fillId="0" borderId="0" xfId="2" applyFont="1" applyAlignment="1">
      <alignment horizontal="right"/>
    </xf>
    <xf numFmtId="0" fontId="1" fillId="4" borderId="6" xfId="8" applyFont="1" applyBorder="1" applyAlignment="1">
      <alignment horizontal="right"/>
    </xf>
    <xf numFmtId="0" fontId="1" fillId="4" borderId="6" xfId="8" applyFont="1" applyBorder="1" applyAlignment="1">
      <alignment horizontal="left"/>
    </xf>
    <xf numFmtId="0" fontId="1" fillId="0" borderId="0" xfId="2" applyFont="1" applyAlignment="1">
      <alignment horizontal="left"/>
    </xf>
    <xf numFmtId="0" fontId="1" fillId="5" borderId="7" xfId="9" applyFont="1" applyBorder="1" applyAlignment="1">
      <alignment horizontal="right"/>
    </xf>
    <xf numFmtId="165" fontId="1" fillId="5" borderId="10" xfId="9" applyNumberFormat="1" applyFont="1" applyBorder="1" applyAlignment="1">
      <alignment horizontal="right"/>
    </xf>
    <xf numFmtId="167" fontId="1" fillId="5" borderId="10" xfId="9" applyNumberFormat="1" applyFont="1" applyBorder="1" applyAlignment="1">
      <alignment horizontal="right"/>
    </xf>
    <xf numFmtId="166" fontId="1" fillId="5" borderId="10" xfId="9" applyNumberFormat="1" applyFont="1" applyBorder="1" applyAlignment="1">
      <alignment horizontal="right"/>
    </xf>
    <xf numFmtId="0" fontId="26" fillId="0" borderId="0" xfId="0" applyFont="1" applyAlignment="1">
      <alignment horizontal="center" vertical="center"/>
    </xf>
    <xf numFmtId="0" fontId="1" fillId="5" borderId="1" xfId="9" applyFont="1" applyAlignment="1">
      <alignment horizontal="right" vertical="center"/>
    </xf>
    <xf numFmtId="0" fontId="1" fillId="4" borderId="2" xfId="10" applyFont="1" applyAlignment="1">
      <alignment horizontal="center" vertical="center"/>
    </xf>
    <xf numFmtId="0" fontId="1" fillId="5" borderId="1" xfId="9" applyFont="1" applyAlignment="1">
      <alignment horizontal="right"/>
    </xf>
    <xf numFmtId="0" fontId="26" fillId="0" borderId="0" xfId="0" applyFont="1" applyAlignment="1">
      <alignment horizontal="center" vertical="center" wrapText="1"/>
    </xf>
    <xf numFmtId="0" fontId="1" fillId="4" borderId="0" xfId="8" applyFont="1"/>
    <xf numFmtId="0" fontId="1" fillId="0" borderId="0" xfId="2" applyFont="1" applyAlignment="1">
      <alignment horizontal="left" indent="1"/>
    </xf>
    <xf numFmtId="0" fontId="1" fillId="4" borderId="2" xfId="10" applyFont="1"/>
    <xf numFmtId="0" fontId="1" fillId="0" borderId="0" xfId="2" applyFont="1" applyAlignment="1">
      <alignment horizontal="center"/>
    </xf>
    <xf numFmtId="0" fontId="1" fillId="0" borderId="0" xfId="2" quotePrefix="1" applyFont="1" applyAlignment="1">
      <alignment horizontal="left"/>
    </xf>
    <xf numFmtId="0" fontId="1" fillId="0" borderId="0" xfId="2" applyFont="1" applyAlignment="1">
      <alignment horizontal="left" indent="2"/>
    </xf>
    <xf numFmtId="0" fontId="1" fillId="4" borderId="0" xfId="8" applyFont="1" applyAlignment="1">
      <alignment horizontal="right"/>
    </xf>
    <xf numFmtId="0" fontId="1" fillId="0" borderId="0" xfId="11" applyFont="1" applyAlignment="1">
      <alignment horizontal="left" indent="1"/>
    </xf>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3" Type="http://schemas.openxmlformats.org/officeDocument/2006/relationships/hyperlink" Target="https://go.microsoft.com/fwlink/?linkid=859433" TargetMode="External"/><Relationship Id="rId7" Type="http://schemas.openxmlformats.org/officeDocument/2006/relationships/image" Target="../media/image27.svg"/><Relationship Id="rId2" Type="http://schemas.openxmlformats.org/officeDocument/2006/relationships/hyperlink" Target="https://go.microsoft.com/fwlink/?linkid=859431" TargetMode="External"/><Relationship Id="rId1" Type="http://schemas.openxmlformats.org/officeDocument/2006/relationships/hyperlink" Target="https://go.microsoft.com/fwlink/?linkid=859430" TargetMode="External"/><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8840450" y="14544675"/>
          <a:ext cx="3305175" cy="1763585"/>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4822151"/>
          <a:ext cx="5715000" cy="37326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20101"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178479</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176884</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178479</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176884</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146</xdr:row>
      <xdr:rowOff>2266</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144</xdr:row>
      <xdr:rowOff>671</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20101"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259799"/>
          <a:ext cx="5715000" cy="3583203"/>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8900726" y="3964967"/>
          <a:ext cx="4119949"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38225"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29275" cy="2657475"/>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6754475"/>
          <a:ext cx="5724525" cy="4436976"/>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648950"/>
          <a:ext cx="5210576" cy="567632"/>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2925425"/>
          <a:ext cx="5210576" cy="567632"/>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28700" y="10991850"/>
          <a:ext cx="3971925" cy="1857375"/>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3830282"/>
          <a:ext cx="5389973" cy="184041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6972300" y="2466975"/>
          <a:ext cx="2476500" cy="1630903"/>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6972300"/>
          <a:ext cx="5733288" cy="2266950"/>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503244"/>
          <a:ext cx="2866594" cy="34002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7859260"/>
          <a:ext cx="2895169" cy="34533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614078"/>
          <a:ext cx="2516636" cy="34533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220586"/>
          <a:ext cx="2895169" cy="34533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71614"/>
          <a:ext cx="5395912" cy="583507"/>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38414"/>
          <a:ext cx="5195887" cy="577157"/>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11139" y="3619204"/>
          <a:ext cx="7523436" cy="3535533"/>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49</xdr:row>
      <xdr:rowOff>1</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885950"/>
          <a:ext cx="5229626" cy="55810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26</xdr:row>
      <xdr:rowOff>895</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767263"/>
          <a:ext cx="5229626" cy="567632"/>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001000"/>
          <a:ext cx="5229626" cy="567632"/>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267575" y="7200900"/>
          <a:ext cx="2960157" cy="1104041"/>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438900" y="4719357"/>
          <a:ext cx="2524125" cy="795622"/>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9572625"/>
          <a:ext cx="5733288" cy="22764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084519"/>
          <a:ext cx="2866594" cy="349554"/>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440535"/>
          <a:ext cx="2895169" cy="354864"/>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195353"/>
          <a:ext cx="2516636" cy="34533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0801861"/>
          <a:ext cx="3800043" cy="354864"/>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333376</xdr:colOff>
      <xdr:row>0</xdr:row>
      <xdr:rowOff>352425</xdr:rowOff>
    </xdr:from>
    <xdr:ext cx="9309411" cy="4097099"/>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4097099"/>
          <a:chOff x="171451" y="285750"/>
          <a:chExt cx="9309411" cy="4097099"/>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4097099"/>
            <a:chOff x="171451" y="285750"/>
            <a:chExt cx="9309411" cy="4097099"/>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373189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30499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19224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22" name="TextBox 21" descr="Learn more">
            <a:hlinkClick xmlns:r="http://schemas.openxmlformats.org/officeDocument/2006/relationships" r:id="rId1"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2"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3"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33778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2"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23717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1"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23698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1"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a:stretch/>
        </xdr:blipFill>
        <xdr:spPr>
          <a:xfrm>
            <a:off x="1104901" y="26019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3"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23717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2"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5"/>
          <a:stretch>
            <a:fillRect/>
          </a:stretch>
        </xdr:blipFill>
        <xdr:spPr>
          <a:xfrm>
            <a:off x="3952875" y="2514716"/>
            <a:ext cx="926984" cy="774603"/>
          </a:xfrm>
          <a:prstGeom prst="rect">
            <a:avLst/>
          </a:prstGeom>
        </xdr:spPr>
      </xdr:pic>
    </xdr:grpSp>
    <xdr:clientData/>
  </xdr:oneCellAnchor>
  <xdr:oneCellAnchor>
    <xdr:from>
      <xdr:col>1</xdr:col>
      <xdr:colOff>6288963</xdr:colOff>
      <xdr:row>11</xdr:row>
      <xdr:rowOff>75852</xdr:rowOff>
    </xdr:from>
    <xdr:ext cx="974505" cy="786961"/>
    <xdr:grpSp>
      <xdr:nvGrpSpPr>
        <xdr:cNvPr id="5" name="Group 4" descr="What else is new?">
          <a:hlinkClick xmlns:r="http://schemas.openxmlformats.org/officeDocument/2006/relationships" r:id="rId3"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79513" y="274285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57150</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23763" cy="44005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11881</xdr:colOff>
      <xdr:row>22</xdr:row>
      <xdr:rowOff>142875</xdr:rowOff>
    </xdr:from>
    <xdr:to>
      <xdr:col>1</xdr:col>
      <xdr:colOff>4897444</xdr:colOff>
      <xdr:row>52</xdr:row>
      <xdr:rowOff>37892</xdr:rowOff>
    </xdr:to>
    <xdr:sp macro="" textlink="">
      <xdr:nvSpPr>
        <xdr:cNvPr id="128" name="Rectangle 127" descr="Background">
          <a:extLst>
            <a:ext uri="{FF2B5EF4-FFF2-40B4-BE49-F238E27FC236}">
              <a16:creationId xmlns:a16="http://schemas.microsoft.com/office/drawing/2014/main" id="{C6DA8A49-5A77-4AE2-BD39-5BC07FDB559E}"/>
            </a:ext>
            <a:ext uri="{147F2762-F138-4A5C-976F-8EAC2B608ADB}">
              <a16:predDERef xmlns:a16="http://schemas.microsoft.com/office/drawing/2014/main" pred="{B02C2868-90B4-49F8-9B54-D2DE144C06FB}"/>
            </a:ext>
          </a:extLst>
        </xdr:cNvPr>
        <xdr:cNvSpPr/>
      </xdr:nvSpPr>
      <xdr:spPr>
        <a:xfrm>
          <a:off x="11881" y="4838700"/>
          <a:ext cx="5723763" cy="570526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291396</xdr:rowOff>
    </xdr:from>
    <xdr:to>
      <xdr:col>1</xdr:col>
      <xdr:colOff>4958126</xdr:colOff>
      <xdr:row>24</xdr:row>
      <xdr:rowOff>291396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48</xdr:row>
      <xdr:rowOff>129814</xdr:rowOff>
    </xdr:from>
    <xdr:to>
      <xdr:col>1</xdr:col>
      <xdr:colOff>4958126</xdr:colOff>
      <xdr:row>48</xdr:row>
      <xdr:rowOff>129814</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2742</xdr:rowOff>
    </xdr:from>
    <xdr:to>
      <xdr:col>1</xdr:col>
      <xdr:colOff>4961299</xdr:colOff>
      <xdr:row>24</xdr:row>
      <xdr:rowOff>275202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24</xdr:row>
      <xdr:rowOff>370614</xdr:rowOff>
    </xdr:from>
    <xdr:to>
      <xdr:col>1</xdr:col>
      <xdr:colOff>4915399</xdr:colOff>
      <xdr:row>27</xdr:row>
      <xdr:rowOff>103350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232953</xdr:rowOff>
    </xdr:from>
    <xdr:to>
      <xdr:col>1</xdr:col>
      <xdr:colOff>4915399</xdr:colOff>
      <xdr:row>34</xdr:row>
      <xdr:rowOff>15595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33</xdr:row>
      <xdr:rowOff>147790</xdr:rowOff>
    </xdr:from>
    <xdr:to>
      <xdr:col>1</xdr:col>
      <xdr:colOff>5050606</xdr:colOff>
      <xdr:row>37</xdr:row>
      <xdr:rowOff>180005</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52859</xdr:rowOff>
    </xdr:from>
    <xdr:to>
      <xdr:col>1</xdr:col>
      <xdr:colOff>5022031</xdr:colOff>
      <xdr:row>43</xdr:row>
      <xdr:rowOff>4670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42</xdr:row>
      <xdr:rowOff>169610</xdr:rowOff>
    </xdr:from>
    <xdr:to>
      <xdr:col>1</xdr:col>
      <xdr:colOff>5031556</xdr:colOff>
      <xdr:row>48</xdr:row>
      <xdr:rowOff>81112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82062</xdr:rowOff>
    </xdr:from>
    <xdr:to>
      <xdr:col>1</xdr:col>
      <xdr:colOff>906051</xdr:colOff>
      <xdr:row>51</xdr:row>
      <xdr:rowOff>36511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82062</xdr:rowOff>
    </xdr:from>
    <xdr:to>
      <xdr:col>1</xdr:col>
      <xdr:colOff>4866912</xdr:colOff>
      <xdr:row>51</xdr:row>
      <xdr:rowOff>36511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184455" y="1828799"/>
          <a:ext cx="2276474" cy="1114425"/>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52</xdr:row>
      <xdr:rowOff>171449</xdr:rowOff>
    </xdr:from>
    <xdr:to>
      <xdr:col>1</xdr:col>
      <xdr:colOff>5237988</xdr:colOff>
      <xdr:row>67</xdr:row>
      <xdr:rowOff>95249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0677524"/>
          <a:ext cx="5723763" cy="263842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17645</xdr:rowOff>
    </xdr:from>
    <xdr:to>
      <xdr:col>1</xdr:col>
      <xdr:colOff>2477523</xdr:colOff>
      <xdr:row>58</xdr:row>
      <xdr:rowOff>14418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247620"/>
          <a:ext cx="2760397" cy="35872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22675</xdr:rowOff>
    </xdr:from>
    <xdr:to>
      <xdr:col>1</xdr:col>
      <xdr:colOff>2505135</xdr:colOff>
      <xdr:row>60</xdr:row>
      <xdr:rowOff>25035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1614600"/>
          <a:ext cx="2788009" cy="36431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41473</xdr:rowOff>
    </xdr:from>
    <xdr:to>
      <xdr:col>1</xdr:col>
      <xdr:colOff>2412180</xdr:colOff>
      <xdr:row>62</xdr:row>
      <xdr:rowOff>38246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1995348"/>
          <a:ext cx="2695054" cy="35872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53332</xdr:rowOff>
    </xdr:from>
    <xdr:to>
      <xdr:col>1</xdr:col>
      <xdr:colOff>2669355</xdr:colOff>
      <xdr:row>64</xdr:row>
      <xdr:rowOff>55692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369157"/>
          <a:ext cx="2940046" cy="36431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53332</xdr:rowOff>
    </xdr:from>
    <xdr:to>
      <xdr:col>1</xdr:col>
      <xdr:colOff>2148892</xdr:colOff>
      <xdr:row>66</xdr:row>
      <xdr:rowOff>55692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2731107"/>
          <a:ext cx="2410058" cy="36431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5243513</xdr:colOff>
      <xdr:row>3</xdr:row>
      <xdr:rowOff>168733</xdr:rowOff>
    </xdr:from>
    <xdr:to>
      <xdr:col>4</xdr:col>
      <xdr:colOff>887452</xdr:colOff>
      <xdr:row>12</xdr:row>
      <xdr:rowOff>38101</xdr:rowOff>
    </xdr:to>
    <xdr:grpSp>
      <xdr:nvGrpSpPr>
        <xdr:cNvPr id="163" name="Group 162">
          <a:extLst>
            <a:ext uri="{FF2B5EF4-FFF2-40B4-BE49-F238E27FC236}">
              <a16:creationId xmlns:a16="http://schemas.microsoft.com/office/drawing/2014/main" id="{C2C01485-52DA-46D7-91BA-2CB22C9C592D}"/>
            </a:ext>
            <a:ext uri="{147F2762-F138-4A5C-976F-8EAC2B608ADB}">
              <a16:predDERef xmlns:a16="http://schemas.microsoft.com/office/drawing/2014/main" pred="{32835AA2-E6D6-41DC-B4E4-AF07FAC19150}"/>
            </a:ext>
          </a:extLst>
        </xdr:cNvPr>
        <xdr:cNvGrpSpPr/>
      </xdr:nvGrpSpPr>
      <xdr:grpSpPr>
        <a:xfrm>
          <a:off x="6081713" y="1311733"/>
          <a:ext cx="2368589" cy="1545768"/>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72624</xdr:rowOff>
    </xdr:from>
    <xdr:to>
      <xdr:col>12</xdr:col>
      <xdr:colOff>259530</xdr:colOff>
      <xdr:row>34</xdr:row>
      <xdr:rowOff>130126</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234331" y="5549499"/>
          <a:ext cx="3769774" cy="1829152"/>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5276850</xdr:colOff>
      <xdr:row>27</xdr:row>
      <xdr:rowOff>171450</xdr:rowOff>
    </xdr:from>
    <xdr:to>
      <xdr:col>4</xdr:col>
      <xdr:colOff>257175</xdr:colOff>
      <xdr:row>29</xdr:row>
      <xdr:rowOff>0</xdr:rowOff>
    </xdr:to>
    <xdr:sp macro="" textlink="">
      <xdr:nvSpPr>
        <xdr:cNvPr id="198" name="txt_Formula" descr="=A1+B1 &#10;">
          <a:extLst>
            <a:ext uri="{FF2B5EF4-FFF2-40B4-BE49-F238E27FC236}">
              <a16:creationId xmlns:a16="http://schemas.microsoft.com/office/drawing/2014/main" id="{09925615-92E5-4FED-ABD0-95B91AFE7A89}"/>
            </a:ext>
            <a:ext uri="{147F2762-F138-4A5C-976F-8EAC2B608ADB}">
              <a16:predDERef xmlns:a16="http://schemas.microsoft.com/office/drawing/2014/main" pred="{C43C872B-4996-44B6-9821-46907E2D5805}"/>
            </a:ext>
          </a:extLst>
        </xdr:cNvPr>
        <xdr:cNvSpPr txBox="1"/>
      </xdr:nvSpPr>
      <xdr:spPr>
        <a:xfrm>
          <a:off x="6115050" y="6010275"/>
          <a:ext cx="17049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600570</xdr:colOff>
      <xdr:row>27</xdr:row>
      <xdr:rowOff>152078</xdr:rowOff>
    </xdr:from>
    <xdr:to>
      <xdr:col>2</xdr:col>
      <xdr:colOff>819754</xdr:colOff>
      <xdr:row>27</xdr:row>
      <xdr:rowOff>263307</xdr:rowOff>
    </xdr:to>
    <xdr:sp macro="" textlink="">
      <xdr:nvSpPr>
        <xdr:cNvPr id="199" name="FormulaBraceUpper">
          <a:extLst>
            <a:ext uri="{FF2B5EF4-FFF2-40B4-BE49-F238E27FC236}">
              <a16:creationId xmlns:a16="http://schemas.microsoft.com/office/drawing/2014/main" id="{06B625F0-B6FF-4FB6-82EE-37D7B29DEADC}"/>
            </a:ext>
            <a:ext uri="{147F2762-F138-4A5C-976F-8EAC2B608ADB}">
              <a16:predDERef xmlns:a16="http://schemas.microsoft.com/office/drawing/2014/main" pred="{09925615-92E5-4FED-ABD0-95B91AFE7A89}"/>
            </a:ext>
          </a:extLst>
        </xdr:cNvPr>
        <xdr:cNvSpPr/>
      </xdr:nvSpPr>
      <xdr:spPr>
        <a:xfrm rot="5400000">
          <a:off x="7017247" y="5936926"/>
          <a:ext cx="111229"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312167</xdr:colOff>
      <xdr:row>26</xdr:row>
      <xdr:rowOff>19842</xdr:rowOff>
    </xdr:from>
    <xdr:to>
      <xdr:col>3</xdr:col>
      <xdr:colOff>77891</xdr:colOff>
      <xdr:row>27</xdr:row>
      <xdr:rowOff>83539</xdr:rowOff>
    </xdr:to>
    <xdr:sp macro="" textlink="">
      <xdr:nvSpPr>
        <xdr:cNvPr id="200" name="txt_FormulaCalloutUpper" descr="Operator&#10;">
          <a:extLst>
            <a:ext uri="{FF2B5EF4-FFF2-40B4-BE49-F238E27FC236}">
              <a16:creationId xmlns:a16="http://schemas.microsoft.com/office/drawing/2014/main" id="{FEB264EE-E7A0-4BFB-BBE2-0F36D6F84A74}"/>
            </a:ext>
            <a:ext uri="{147F2762-F138-4A5C-976F-8EAC2B608ADB}">
              <a16:predDERef xmlns:a16="http://schemas.microsoft.com/office/drawing/2014/main" pred="{06B625F0-B6FF-4FB6-82EE-37D7B29DEADC}"/>
            </a:ext>
          </a:extLst>
        </xdr:cNvPr>
        <xdr:cNvSpPr txBox="1">
          <a:spLocks noChangeArrowheads="1"/>
        </xdr:cNvSpPr>
      </xdr:nvSpPr>
      <xdr:spPr bwMode="auto">
        <a:xfrm>
          <a:off x="6674867" y="5677692"/>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2</xdr:col>
      <xdr:colOff>0</xdr:colOff>
      <xdr:row>29</xdr:row>
      <xdr:rowOff>133350</xdr:rowOff>
    </xdr:from>
    <xdr:to>
      <xdr:col>2</xdr:col>
      <xdr:colOff>533400</xdr:colOff>
      <xdr:row>30</xdr:row>
      <xdr:rowOff>66675</xdr:rowOff>
    </xdr:to>
    <xdr:sp macro="" textlink="">
      <xdr:nvSpPr>
        <xdr:cNvPr id="201" name="FormulaBraceUpper">
          <a:extLst>
            <a:ext uri="{FF2B5EF4-FFF2-40B4-BE49-F238E27FC236}">
              <a16:creationId xmlns:a16="http://schemas.microsoft.com/office/drawing/2014/main" id="{3CB31A99-96D7-4A5F-A2D8-6091936DBB59}"/>
            </a:ext>
            <a:ext uri="{147F2762-F138-4A5C-976F-8EAC2B608ADB}">
              <a16:predDERef xmlns:a16="http://schemas.microsoft.com/office/drawing/2014/main" pred="{FEB264EE-E7A0-4BFB-BBE2-0F36D6F84A74}"/>
            </a:ext>
          </a:extLst>
        </xdr:cNvPr>
        <xdr:cNvSpPr/>
      </xdr:nvSpPr>
      <xdr:spPr>
        <a:xfrm rot="16200000">
          <a:off x="6572250" y="6267450"/>
          <a:ext cx="114300" cy="5334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lt"/>
            <a:cs typeface="+mn-lt"/>
          </a:endParaRPr>
        </a:p>
      </xdr:txBody>
    </xdr:sp>
    <xdr:clientData/>
  </xdr:twoCellAnchor>
  <xdr:twoCellAnchor editAs="absolute">
    <xdr:from>
      <xdr:col>1</xdr:col>
      <xdr:colOff>5410200</xdr:colOff>
      <xdr:row>30</xdr:row>
      <xdr:rowOff>123825</xdr:rowOff>
    </xdr:from>
    <xdr:to>
      <xdr:col>2</xdr:col>
      <xdr:colOff>666750</xdr:colOff>
      <xdr:row>32</xdr:row>
      <xdr:rowOff>142875</xdr:rowOff>
    </xdr:to>
    <xdr:sp macro="" textlink="">
      <xdr:nvSpPr>
        <xdr:cNvPr id="202" name="txt_FormulaCalloutUpper" descr="Cell reference&#10;&#10;">
          <a:extLst>
            <a:ext uri="{FF2B5EF4-FFF2-40B4-BE49-F238E27FC236}">
              <a16:creationId xmlns:a16="http://schemas.microsoft.com/office/drawing/2014/main" id="{E6F187D6-FF2E-4EFC-AFAA-20952A07D390}"/>
            </a:ext>
            <a:ext uri="{147F2762-F138-4A5C-976F-8EAC2B608ADB}">
              <a16:predDERef xmlns:a16="http://schemas.microsoft.com/office/drawing/2014/main" pred="{3CB31A99-96D7-4A5F-A2D8-6091936DBB59}"/>
            </a:ext>
          </a:extLst>
        </xdr:cNvPr>
        <xdr:cNvSpPr txBox="1">
          <a:spLocks noChangeArrowheads="1"/>
        </xdr:cNvSpPr>
      </xdr:nvSpPr>
      <xdr:spPr bwMode="auto">
        <a:xfrm>
          <a:off x="6248400" y="6648450"/>
          <a:ext cx="781050" cy="3810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862706</xdr:colOff>
      <xdr:row>29</xdr:row>
      <xdr:rowOff>130204</xdr:rowOff>
    </xdr:from>
    <xdr:to>
      <xdr:col>4</xdr:col>
      <xdr:colOff>166333</xdr:colOff>
      <xdr:row>30</xdr:row>
      <xdr:rowOff>65220</xdr:rowOff>
    </xdr:to>
    <xdr:sp macro="" textlink="">
      <xdr:nvSpPr>
        <xdr:cNvPr id="203" name="FormulaBraceUpper">
          <a:extLst>
            <a:ext uri="{FF2B5EF4-FFF2-40B4-BE49-F238E27FC236}">
              <a16:creationId xmlns:a16="http://schemas.microsoft.com/office/drawing/2014/main" id="{872F7C58-72FF-46FC-8EC4-AEF5C7512D62}"/>
            </a:ext>
            <a:ext uri="{147F2762-F138-4A5C-976F-8EAC2B608ADB}">
              <a16:predDERef xmlns:a16="http://schemas.microsoft.com/office/drawing/2014/main" pred="{E6F187D6-FF2E-4EFC-AFAA-20952A07D390}"/>
            </a:ext>
          </a:extLst>
        </xdr:cNvPr>
        <xdr:cNvSpPr/>
      </xdr:nvSpPr>
      <xdr:spPr>
        <a:xfrm rot="16200000">
          <a:off x="7419299" y="6279961"/>
          <a:ext cx="115991" cy="5037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lt"/>
            <a:cs typeface="+mn-lt"/>
          </a:endParaRPr>
        </a:p>
      </xdr:txBody>
    </xdr:sp>
    <xdr:clientData/>
  </xdr:twoCellAnchor>
  <xdr:twoCellAnchor editAs="absolute">
    <xdr:from>
      <xdr:col>2</xdr:col>
      <xdr:colOff>752475</xdr:colOff>
      <xdr:row>30</xdr:row>
      <xdr:rowOff>123825</xdr:rowOff>
    </xdr:from>
    <xdr:to>
      <xdr:col>4</xdr:col>
      <xdr:colOff>304800</xdr:colOff>
      <xdr:row>32</xdr:row>
      <xdr:rowOff>142875</xdr:rowOff>
    </xdr:to>
    <xdr:sp macro="" textlink="">
      <xdr:nvSpPr>
        <xdr:cNvPr id="204" name="txt_FormulaCalloutUpper" descr="Cell reference&#10;&#10;">
          <a:extLst>
            <a:ext uri="{FF2B5EF4-FFF2-40B4-BE49-F238E27FC236}">
              <a16:creationId xmlns:a16="http://schemas.microsoft.com/office/drawing/2014/main" id="{C8D9CEE7-9568-485B-8FE0-FB660EF1AC52}"/>
            </a:ext>
            <a:ext uri="{147F2762-F138-4A5C-976F-8EAC2B608ADB}">
              <a16:predDERef xmlns:a16="http://schemas.microsoft.com/office/drawing/2014/main" pred="{872F7C58-72FF-46FC-8EC4-AEF5C7512D62}"/>
            </a:ext>
          </a:extLst>
        </xdr:cNvPr>
        <xdr:cNvSpPr txBox="1">
          <a:spLocks noChangeArrowheads="1"/>
        </xdr:cNvSpPr>
      </xdr:nvSpPr>
      <xdr:spPr bwMode="auto">
        <a:xfrm>
          <a:off x="7115175" y="6648450"/>
          <a:ext cx="752475" cy="3810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609600</xdr:colOff>
      <xdr:row>27</xdr:row>
      <xdr:rowOff>180975</xdr:rowOff>
    </xdr:from>
    <xdr:to>
      <xdr:col>6</xdr:col>
      <xdr:colOff>161925</xdr:colOff>
      <xdr:row>29</xdr:row>
      <xdr:rowOff>152400</xdr:rowOff>
    </xdr:to>
    <xdr:sp macro="" textlink="">
      <xdr:nvSpPr>
        <xdr:cNvPr id="205" name="txt_Formula" descr="=10*20 &#10;">
          <a:extLst>
            <a:ext uri="{FF2B5EF4-FFF2-40B4-BE49-F238E27FC236}">
              <a16:creationId xmlns:a16="http://schemas.microsoft.com/office/drawing/2014/main" id="{B5C03097-B1E4-4C44-A3A7-E2260FC430EB}"/>
            </a:ext>
            <a:ext uri="{147F2762-F138-4A5C-976F-8EAC2B608ADB}">
              <a16:predDERef xmlns:a16="http://schemas.microsoft.com/office/drawing/2014/main" pred="{C8D9CEE7-9568-485B-8FE0-FB660EF1AC52}"/>
            </a:ext>
          </a:extLst>
        </xdr:cNvPr>
        <xdr:cNvSpPr txBox="1"/>
      </xdr:nvSpPr>
      <xdr:spPr>
        <a:xfrm>
          <a:off x="8172450" y="6019800"/>
          <a:ext cx="17907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indent="0">
            <a:spcBef>
              <a:spcPts val="0"/>
            </a:spcBef>
            <a:spcAft>
              <a:spcPts val="0"/>
            </a:spcAft>
          </a:pPr>
          <a:r>
            <a:rPr lang="en-US" sz="3600">
              <a:solidFill>
                <a:srgbClr val="000000"/>
              </a:solidFill>
              <a:latin typeface="Courier New" panose="02070309020205020404" pitchFamily="49" charset="0"/>
              <a:cs typeface="Courier New" panose="02070309020205020404" pitchFamily="49" charset="0"/>
            </a:rPr>
            <a:t>=10*20 </a:t>
          </a:r>
        </a:p>
      </xdr:txBody>
    </xdr:sp>
    <xdr:clientData/>
  </xdr:twoCellAnchor>
  <xdr:twoCellAnchor editAs="absolute">
    <xdr:from>
      <xdr:col>5</xdr:col>
      <xdr:colOff>259723</xdr:colOff>
      <xdr:row>27</xdr:row>
      <xdr:rowOff>142554</xdr:rowOff>
    </xdr:from>
    <xdr:to>
      <xdr:col>5</xdr:col>
      <xdr:colOff>483001</xdr:colOff>
      <xdr:row>27</xdr:row>
      <xdr:rowOff>253783</xdr:rowOff>
    </xdr:to>
    <xdr:sp macro="" textlink="">
      <xdr:nvSpPr>
        <xdr:cNvPr id="206" name="FormulaBraceUpper">
          <a:extLst>
            <a:ext uri="{FF2B5EF4-FFF2-40B4-BE49-F238E27FC236}">
              <a16:creationId xmlns:a16="http://schemas.microsoft.com/office/drawing/2014/main" id="{81CD8C84-59B0-42BA-84FD-161333AB7096}"/>
            </a:ext>
            <a:ext uri="{147F2762-F138-4A5C-976F-8EAC2B608ADB}">
              <a16:predDERef xmlns:a16="http://schemas.microsoft.com/office/drawing/2014/main" pred="{B5C03097-B1E4-4C44-A3A7-E2260FC430EB}"/>
            </a:ext>
          </a:extLst>
        </xdr:cNvPr>
        <xdr:cNvSpPr/>
      </xdr:nvSpPr>
      <xdr:spPr>
        <a:xfrm rot="5400000">
          <a:off x="9078747" y="5925355"/>
          <a:ext cx="111229"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lt"/>
            <a:cs typeface="+mn-lt"/>
          </a:endParaRPr>
        </a:p>
      </xdr:txBody>
    </xdr:sp>
    <xdr:clientData/>
  </xdr:twoCellAnchor>
  <xdr:twoCellAnchor editAs="absolute">
    <xdr:from>
      <xdr:col>4</xdr:col>
      <xdr:colOff>1198406</xdr:colOff>
      <xdr:row>26</xdr:row>
      <xdr:rowOff>19842</xdr:rowOff>
    </xdr:from>
    <xdr:to>
      <xdr:col>5</xdr:col>
      <xdr:colOff>722211</xdr:colOff>
      <xdr:row>27</xdr:row>
      <xdr:rowOff>83539</xdr:rowOff>
    </xdr:to>
    <xdr:sp macro="" textlink="">
      <xdr:nvSpPr>
        <xdr:cNvPr id="207" name="txt_FormulaCalloutUpper" descr="Operator&#10;">
          <a:extLst>
            <a:ext uri="{FF2B5EF4-FFF2-40B4-BE49-F238E27FC236}">
              <a16:creationId xmlns:a16="http://schemas.microsoft.com/office/drawing/2014/main" id="{1B4C2F37-2973-4A52-8665-E35B15BB3D6B}"/>
            </a:ext>
            <a:ext uri="{147F2762-F138-4A5C-976F-8EAC2B608ADB}">
              <a16:predDERef xmlns:a16="http://schemas.microsoft.com/office/drawing/2014/main" pred="{81CD8C84-59B0-42BA-84FD-161333AB7096}"/>
            </a:ext>
          </a:extLst>
        </xdr:cNvPr>
        <xdr:cNvSpPr txBox="1">
          <a:spLocks noChangeArrowheads="1"/>
        </xdr:cNvSpPr>
      </xdr:nvSpPr>
      <xdr:spPr bwMode="auto">
        <a:xfrm>
          <a:off x="8761256" y="5677692"/>
          <a:ext cx="723955"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918844</xdr:colOff>
      <xdr:row>29</xdr:row>
      <xdr:rowOff>130204</xdr:rowOff>
    </xdr:from>
    <xdr:to>
      <xdr:col>5</xdr:col>
      <xdr:colOff>173824</xdr:colOff>
      <xdr:row>30</xdr:row>
      <xdr:rowOff>65220</xdr:rowOff>
    </xdr:to>
    <xdr:sp macro="" textlink="">
      <xdr:nvSpPr>
        <xdr:cNvPr id="208" name="FormulaBraceUpper">
          <a:extLst>
            <a:ext uri="{FF2B5EF4-FFF2-40B4-BE49-F238E27FC236}">
              <a16:creationId xmlns:a16="http://schemas.microsoft.com/office/drawing/2014/main" id="{1272A68F-37F0-4A7B-B89A-A0390EAF5C54}"/>
            </a:ext>
            <a:ext uri="{147F2762-F138-4A5C-976F-8EAC2B608ADB}">
              <a16:predDERef xmlns:a16="http://schemas.microsoft.com/office/drawing/2014/main" pred="{1B4C2F37-2973-4A52-8665-E35B15BB3D6B}"/>
            </a:ext>
          </a:extLst>
        </xdr:cNvPr>
        <xdr:cNvSpPr/>
      </xdr:nvSpPr>
      <xdr:spPr>
        <a:xfrm rot="16200000">
          <a:off x="8651263" y="6304285"/>
          <a:ext cx="115991" cy="4551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771525</xdr:colOff>
      <xdr:row>30</xdr:row>
      <xdr:rowOff>85725</xdr:rowOff>
    </xdr:from>
    <xdr:to>
      <xdr:col>5</xdr:col>
      <xdr:colOff>304800</xdr:colOff>
      <xdr:row>32</xdr:row>
      <xdr:rowOff>104775</xdr:rowOff>
    </xdr:to>
    <xdr:sp macro="" textlink="">
      <xdr:nvSpPr>
        <xdr:cNvPr id="209" name="txt_FormulaCalloutUpper" descr="Constant&#10;">
          <a:extLst>
            <a:ext uri="{FF2B5EF4-FFF2-40B4-BE49-F238E27FC236}">
              <a16:creationId xmlns:a16="http://schemas.microsoft.com/office/drawing/2014/main" id="{C3D3BDE9-0CDA-4720-99C6-226649AE3EAE}"/>
            </a:ext>
            <a:ext uri="{147F2762-F138-4A5C-976F-8EAC2B608ADB}">
              <a16:predDERef xmlns:a16="http://schemas.microsoft.com/office/drawing/2014/main" pred="{1272A68F-37F0-4A7B-B89A-A0390EAF5C54}"/>
            </a:ext>
          </a:extLst>
        </xdr:cNvPr>
        <xdr:cNvSpPr txBox="1">
          <a:spLocks noChangeArrowheads="1"/>
        </xdr:cNvSpPr>
      </xdr:nvSpPr>
      <xdr:spPr bwMode="auto">
        <a:xfrm>
          <a:off x="8334375" y="6610350"/>
          <a:ext cx="733425" cy="3810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483094</xdr:colOff>
      <xdr:row>29</xdr:row>
      <xdr:rowOff>120678</xdr:rowOff>
    </xdr:from>
    <xdr:to>
      <xdr:col>5</xdr:col>
      <xdr:colOff>1024970</xdr:colOff>
      <xdr:row>30</xdr:row>
      <xdr:rowOff>55694</xdr:rowOff>
    </xdr:to>
    <xdr:sp macro="" textlink="">
      <xdr:nvSpPr>
        <xdr:cNvPr id="210" name="FormulaBraceUpper">
          <a:extLst>
            <a:ext uri="{FF2B5EF4-FFF2-40B4-BE49-F238E27FC236}">
              <a16:creationId xmlns:a16="http://schemas.microsoft.com/office/drawing/2014/main" id="{A2388037-0C8B-4449-A76D-B27DF4538FD1}"/>
            </a:ext>
            <a:ext uri="{147F2762-F138-4A5C-976F-8EAC2B608ADB}">
              <a16:predDERef xmlns:a16="http://schemas.microsoft.com/office/drawing/2014/main" pred="{C3D3BDE9-0CDA-4720-99C6-226649AE3EAE}"/>
            </a:ext>
          </a:extLst>
        </xdr:cNvPr>
        <xdr:cNvSpPr/>
      </xdr:nvSpPr>
      <xdr:spPr>
        <a:xfrm rot="16200000">
          <a:off x="9459036" y="625138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409575</xdr:colOff>
      <xdr:row>30</xdr:row>
      <xdr:rowOff>85725</xdr:rowOff>
    </xdr:from>
    <xdr:to>
      <xdr:col>6</xdr:col>
      <xdr:colOff>76200</xdr:colOff>
      <xdr:row>32</xdr:row>
      <xdr:rowOff>104775</xdr:rowOff>
    </xdr:to>
    <xdr:sp macro="" textlink="">
      <xdr:nvSpPr>
        <xdr:cNvPr id="211" name="txt_FormulaCalloutUpper" descr="Constant&#10;">
          <a:extLst>
            <a:ext uri="{FF2B5EF4-FFF2-40B4-BE49-F238E27FC236}">
              <a16:creationId xmlns:a16="http://schemas.microsoft.com/office/drawing/2014/main" id="{9CAE6A7E-8E69-4ADE-A18A-4213125DEC6D}"/>
            </a:ext>
            <a:ext uri="{147F2762-F138-4A5C-976F-8EAC2B608ADB}">
              <a16:predDERef xmlns:a16="http://schemas.microsoft.com/office/drawing/2014/main" pred="{A2388037-0C8B-4449-A76D-B27DF4538FD1}"/>
            </a:ext>
          </a:extLst>
        </xdr:cNvPr>
        <xdr:cNvSpPr txBox="1">
          <a:spLocks noChangeArrowheads="1"/>
        </xdr:cNvSpPr>
      </xdr:nvSpPr>
      <xdr:spPr bwMode="auto">
        <a:xfrm>
          <a:off x="9172575" y="6610350"/>
          <a:ext cx="704850" cy="3810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5257800</xdr:colOff>
      <xdr:row>35</xdr:row>
      <xdr:rowOff>9525</xdr:rowOff>
    </xdr:from>
    <xdr:to>
      <xdr:col>6</xdr:col>
      <xdr:colOff>552450</xdr:colOff>
      <xdr:row>43</xdr:row>
      <xdr:rowOff>104775</xdr:rowOff>
    </xdr:to>
    <xdr:grpSp>
      <xdr:nvGrpSpPr>
        <xdr:cNvPr id="172" name="Group 171">
          <a:extLst>
            <a:ext uri="{FF2B5EF4-FFF2-40B4-BE49-F238E27FC236}">
              <a16:creationId xmlns:a16="http://schemas.microsoft.com/office/drawing/2014/main" id="{27FB8F52-9F55-421A-90F9-FEBBC5A87DF7}"/>
            </a:ext>
            <a:ext uri="{147F2762-F138-4A5C-976F-8EAC2B608ADB}">
              <a16:predDERef xmlns:a16="http://schemas.microsoft.com/office/drawing/2014/main" pred="{9CAE6A7E-8E69-4ADE-A18A-4213125DEC6D}"/>
            </a:ext>
          </a:extLst>
        </xdr:cNvPr>
        <xdr:cNvGrpSpPr/>
      </xdr:nvGrpSpPr>
      <xdr:grpSpPr>
        <a:xfrm>
          <a:off x="6096000" y="7439025"/>
          <a:ext cx="4257675" cy="1543050"/>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5324475</xdr:colOff>
      <xdr:row>44</xdr:row>
      <xdr:rowOff>133350</xdr:rowOff>
    </xdr:from>
    <xdr:to>
      <xdr:col>10</xdr:col>
      <xdr:colOff>514350</xdr:colOff>
      <xdr:row>56</xdr:row>
      <xdr:rowOff>0</xdr:rowOff>
    </xdr:to>
    <xdr:grpSp>
      <xdr:nvGrpSpPr>
        <xdr:cNvPr id="173" name="Group 172">
          <a:extLst>
            <a:ext uri="{FF2B5EF4-FFF2-40B4-BE49-F238E27FC236}">
              <a16:creationId xmlns:a16="http://schemas.microsoft.com/office/drawing/2014/main" id="{00BBB77A-8EDC-44E9-8BC6-1F471670BF40}"/>
            </a:ext>
            <a:ext uri="{147F2762-F138-4A5C-976F-8EAC2B608ADB}">
              <a16:predDERef xmlns:a16="http://schemas.microsoft.com/office/drawing/2014/main" pred="{27FB8F52-9F55-421A-90F9-FEBBC5A87DF7}"/>
            </a:ext>
          </a:extLst>
        </xdr:cNvPr>
        <xdr:cNvGrpSpPr/>
      </xdr:nvGrpSpPr>
      <xdr:grpSpPr>
        <a:xfrm>
          <a:off x="6162675" y="9191625"/>
          <a:ext cx="6877050" cy="2038350"/>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23763"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38900" y="10293346"/>
          <a:ext cx="3590924"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160820" y="6978650"/>
          <a:ext cx="3231079"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91599" y="3457576"/>
          <a:ext cx="2724149"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23763"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396097"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50803"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24525"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82077" y="3438525"/>
          <a:ext cx="280034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686425" cy="238124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57069"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885644"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59829"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494502" cy="354864"/>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67375"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134600" y="857250"/>
          <a:ext cx="25622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08337"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08343"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59142"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686425" cy="2066925"/>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57069"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885644"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494502" cy="354864"/>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124700" y="3581400"/>
          <a:ext cx="3257550"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457950" y="3037218"/>
          <a:ext cx="3600450" cy="1410956"/>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24525" cy="3695700"/>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133850"/>
          <a:ext cx="5724525" cy="7763967"/>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24600" y="9937384"/>
          <a:ext cx="3190875" cy="13783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1991975"/>
          <a:ext cx="5723763" cy="2352675"/>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66</xdr:row>
      <xdr:rowOff>4198</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2570544"/>
          <a:ext cx="2857069" cy="349554"/>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2967041"/>
          <a:ext cx="2885644" cy="34533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3805203"/>
          <a:ext cx="2494502" cy="34533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368848"/>
          <a:ext cx="2885644" cy="34533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8956508" y="2044404"/>
          <a:ext cx="3961508" cy="1362369"/>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4810125"/>
          <a:ext cx="5724525" cy="42957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291262" y="8124825"/>
          <a:ext cx="3345391" cy="1629834"/>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191624"/>
          <a:ext cx="5723763" cy="1962150"/>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9734726"/>
          <a:ext cx="2875861" cy="33756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117892"/>
          <a:ext cx="2904623" cy="33756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0506392"/>
          <a:ext cx="2510916" cy="33756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24525" cy="4371975"/>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458200" y="6619875"/>
          <a:ext cx="3219449" cy="1343026"/>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24525" cy="442374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782793" y="3164088"/>
          <a:ext cx="3656618" cy="1341235"/>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15075" y="8267700"/>
          <a:ext cx="3533775" cy="906298"/>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525126" y="6414799"/>
          <a:ext cx="3476623" cy="16257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180974</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4857749"/>
          <a:ext cx="5724525" cy="5457825"/>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420350"/>
          <a:ext cx="5723763" cy="2266950"/>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0932244"/>
          <a:ext cx="2857069" cy="34002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288260"/>
          <a:ext cx="2885644" cy="34533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043078"/>
          <a:ext cx="2507111" cy="34533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1649586"/>
          <a:ext cx="2885644" cy="34533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20101"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20101"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23763"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57069"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66644"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07111"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885644"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66668"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24525"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686676" y="8839208"/>
          <a:ext cx="3886200"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38219"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259559" y="4829174"/>
          <a:ext cx="3906404"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tabSelected="1" workbookViewId="0"/>
  </sheetViews>
  <sheetFormatPr defaultColWidth="11.140625" defaultRowHeight="20.25" customHeight="1"/>
  <cols>
    <col min="1" max="1" width="129.5703125" style="1" customWidth="1"/>
    <col min="2" max="2" width="3.5703125" style="1" customWidth="1"/>
    <col min="3" max="16384" width="11.140625" style="1"/>
  </cols>
  <sheetData>
    <row r="1" spans="1:1" ht="20.25" customHeight="1">
      <c r="A1" s="54"/>
    </row>
    <row r="2" spans="1:1" ht="102" customHeight="1">
      <c r="A2" s="54" t="s">
        <v>0</v>
      </c>
    </row>
    <row r="3" spans="1:1" ht="44.1">
      <c r="A3" s="2" t="s">
        <v>1</v>
      </c>
    </row>
    <row r="4" spans="1:1" ht="264" customHeight="1">
      <c r="A4" s="3" t="s">
        <v>2</v>
      </c>
    </row>
    <row r="5" spans="1:1" ht="20.25" customHeight="1">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topLeftCell="A109" workbookViewId="0">
      <selection activeCell="A25" sqref="A25"/>
    </sheetView>
  </sheetViews>
  <sheetFormatPr defaultColWidth="8.85546875" defaultRowHeight="14.45"/>
  <cols>
    <col min="1" max="1" width="12.5703125" style="9" customWidth="1"/>
    <col min="2" max="2" width="82.85546875" style="24" customWidth="1"/>
    <col min="3" max="4" width="12.5703125" style="20" customWidth="1"/>
    <col min="5" max="5" width="8.42578125" style="20" bestFit="1" customWidth="1"/>
    <col min="6" max="8" width="12.5703125" style="20" customWidth="1"/>
    <col min="9" max="25" width="8.85546875" style="20"/>
    <col min="26" max="26" width="8.85546875" style="20" hidden="1" customWidth="1"/>
    <col min="27" max="27" width="2.42578125" style="20" hidden="1" customWidth="1"/>
    <col min="28" max="28" width="11" style="20" hidden="1" customWidth="1"/>
    <col min="29" max="29" width="2.42578125" style="20" hidden="1" customWidth="1"/>
    <col min="30" max="30" width="11" style="20" hidden="1" customWidth="1"/>
    <col min="31" max="31" width="2.42578125" style="20" hidden="1" customWidth="1"/>
    <col min="32" max="32" width="11" style="20" hidden="1" customWidth="1"/>
    <col min="33" max="33" width="2.42578125" style="20" hidden="1" customWidth="1"/>
    <col min="34" max="34" width="11" style="20" hidden="1" customWidth="1"/>
    <col min="35" max="16384" width="8.85546875" style="20"/>
  </cols>
  <sheetData>
    <row r="1" spans="1:34" ht="60" customHeight="1">
      <c r="A1" s="29" t="s">
        <v>235</v>
      </c>
      <c r="B1" s="9"/>
      <c r="C1" s="59"/>
      <c r="D1" s="105"/>
      <c r="E1" s="105"/>
      <c r="F1" s="105"/>
      <c r="G1" s="105"/>
      <c r="H1" s="105"/>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row>
    <row r="2" spans="1:34" ht="15" customHeight="1">
      <c r="A2" s="29" t="s">
        <v>236</v>
      </c>
      <c r="B2" s="9"/>
      <c r="C2" s="7" t="s">
        <v>41</v>
      </c>
      <c r="D2" s="8" t="s">
        <v>42</v>
      </c>
      <c r="E2" s="106"/>
      <c r="F2" s="7" t="s">
        <v>41</v>
      </c>
      <c r="G2" s="7" t="s">
        <v>237</v>
      </c>
      <c r="H2" s="8" t="s">
        <v>42</v>
      </c>
      <c r="I2" s="104"/>
      <c r="J2" s="104"/>
      <c r="K2" s="104"/>
      <c r="L2" s="104"/>
      <c r="M2" s="104"/>
      <c r="N2" s="104"/>
      <c r="O2" s="104"/>
      <c r="P2" s="104"/>
      <c r="Q2" s="104"/>
      <c r="R2" s="104"/>
      <c r="S2" s="104"/>
      <c r="T2" s="104"/>
      <c r="U2" s="104"/>
      <c r="V2" s="104"/>
      <c r="W2" s="104"/>
      <c r="X2" s="104"/>
      <c r="Y2" s="104"/>
      <c r="Z2" s="7" t="s">
        <v>41</v>
      </c>
      <c r="AA2" s="104"/>
      <c r="AB2" s="7" t="s">
        <v>45</v>
      </c>
      <c r="AC2" s="104"/>
      <c r="AD2" s="7" t="s">
        <v>48</v>
      </c>
      <c r="AE2" s="104"/>
      <c r="AF2" s="7" t="s">
        <v>51</v>
      </c>
      <c r="AG2" s="104"/>
      <c r="AH2" s="7" t="s">
        <v>53</v>
      </c>
    </row>
    <row r="3" spans="1:34" ht="15" customHeight="1">
      <c r="A3" s="29" t="s">
        <v>238</v>
      </c>
      <c r="B3" s="9"/>
      <c r="C3" s="89" t="s">
        <v>45</v>
      </c>
      <c r="D3" s="107">
        <v>50</v>
      </c>
      <c r="E3" s="106"/>
      <c r="F3" s="89" t="s">
        <v>45</v>
      </c>
      <c r="G3" s="89" t="s">
        <v>239</v>
      </c>
      <c r="H3" s="107">
        <v>50</v>
      </c>
      <c r="I3" s="104"/>
      <c r="J3" s="104"/>
      <c r="K3" s="104"/>
      <c r="L3" s="104"/>
      <c r="M3" s="104"/>
      <c r="N3" s="104"/>
      <c r="O3" s="104"/>
      <c r="P3" s="104"/>
      <c r="Q3" s="104"/>
      <c r="R3" s="104"/>
      <c r="S3" s="104"/>
      <c r="T3" s="104"/>
      <c r="U3" s="104"/>
      <c r="V3" s="104"/>
      <c r="W3" s="104"/>
      <c r="X3" s="104"/>
      <c r="Y3" s="104"/>
      <c r="Z3" s="119" t="s">
        <v>45</v>
      </c>
      <c r="AA3" s="104"/>
      <c r="AB3" s="119" t="s">
        <v>239</v>
      </c>
      <c r="AC3" s="104"/>
      <c r="AD3" s="119" t="s">
        <v>240</v>
      </c>
      <c r="AE3" s="104"/>
      <c r="AF3" s="119" t="s">
        <v>241</v>
      </c>
      <c r="AG3" s="104"/>
      <c r="AH3" s="119" t="s">
        <v>242</v>
      </c>
    </row>
    <row r="4" spans="1:34" ht="15" customHeight="1">
      <c r="A4" s="29"/>
      <c r="B4" s="9"/>
      <c r="C4" s="89" t="s">
        <v>48</v>
      </c>
      <c r="D4" s="107">
        <v>20</v>
      </c>
      <c r="E4" s="106"/>
      <c r="F4" s="89" t="s">
        <v>48</v>
      </c>
      <c r="G4" s="89" t="s">
        <v>240</v>
      </c>
      <c r="H4" s="107">
        <v>20</v>
      </c>
      <c r="I4" s="104"/>
      <c r="J4" s="5"/>
      <c r="K4" s="5"/>
      <c r="L4" s="5"/>
      <c r="M4" s="5"/>
      <c r="N4" s="5"/>
      <c r="O4" s="104"/>
      <c r="P4" s="104"/>
      <c r="Q4" s="104"/>
      <c r="R4" s="104"/>
      <c r="S4" s="104"/>
      <c r="T4" s="104"/>
      <c r="U4" s="104"/>
      <c r="V4" s="104"/>
      <c r="W4" s="104"/>
      <c r="X4" s="104"/>
      <c r="Y4" s="104"/>
      <c r="Z4" s="119" t="s">
        <v>48</v>
      </c>
      <c r="AA4" s="104"/>
      <c r="AB4" s="119" t="s">
        <v>243</v>
      </c>
      <c r="AC4" s="104"/>
      <c r="AD4" s="119" t="s">
        <v>244</v>
      </c>
      <c r="AE4" s="104"/>
      <c r="AF4" s="119" t="s">
        <v>245</v>
      </c>
      <c r="AG4" s="104"/>
      <c r="AH4" s="119" t="s">
        <v>246</v>
      </c>
    </row>
    <row r="5" spans="1:34" s="22" customFormat="1" ht="15" customHeight="1">
      <c r="A5" s="29" t="s">
        <v>247</v>
      </c>
      <c r="B5" s="109"/>
      <c r="C5" s="89" t="s">
        <v>51</v>
      </c>
      <c r="D5" s="107">
        <v>60</v>
      </c>
      <c r="E5" s="106"/>
      <c r="F5" s="89" t="s">
        <v>51</v>
      </c>
      <c r="G5" s="89" t="s">
        <v>241</v>
      </c>
      <c r="H5" s="107">
        <v>60</v>
      </c>
      <c r="I5" s="104"/>
      <c r="J5" s="5"/>
      <c r="K5" s="21"/>
      <c r="L5" s="5"/>
      <c r="M5" s="5"/>
      <c r="N5" s="5"/>
      <c r="O5" s="104"/>
      <c r="P5" s="104"/>
      <c r="Q5" s="109"/>
      <c r="R5" s="109"/>
      <c r="S5" s="109"/>
      <c r="T5" s="109"/>
      <c r="U5" s="109"/>
      <c r="V5" s="109"/>
      <c r="W5" s="109"/>
      <c r="X5" s="109"/>
      <c r="Y5" s="109"/>
      <c r="Z5" s="119" t="s">
        <v>51</v>
      </c>
      <c r="AA5" s="109"/>
      <c r="AB5" s="109"/>
      <c r="AC5" s="109"/>
      <c r="AD5" s="109"/>
      <c r="AE5" s="109"/>
      <c r="AF5" s="109"/>
      <c r="AG5" s="109"/>
      <c r="AH5" s="109"/>
    </row>
    <row r="6" spans="1:34" s="22" customFormat="1" ht="15" customHeight="1">
      <c r="A6" s="29" t="s">
        <v>248</v>
      </c>
      <c r="B6" s="109"/>
      <c r="C6" s="89" t="s">
        <v>53</v>
      </c>
      <c r="D6" s="107">
        <v>40</v>
      </c>
      <c r="E6" s="106"/>
      <c r="F6" s="89" t="s">
        <v>53</v>
      </c>
      <c r="G6" s="89" t="s">
        <v>242</v>
      </c>
      <c r="H6" s="107">
        <v>40</v>
      </c>
      <c r="I6" s="104"/>
      <c r="J6" s="104"/>
      <c r="K6" s="104"/>
      <c r="L6" s="104"/>
      <c r="M6" s="104"/>
      <c r="N6" s="5"/>
      <c r="O6" s="104"/>
      <c r="P6" s="104"/>
      <c r="Q6" s="109"/>
      <c r="R6" s="109"/>
      <c r="S6" s="109"/>
      <c r="T6" s="109"/>
      <c r="U6" s="109"/>
      <c r="V6" s="109"/>
      <c r="W6" s="109"/>
      <c r="X6" s="109"/>
      <c r="Y6" s="109"/>
      <c r="Z6" s="119" t="s">
        <v>53</v>
      </c>
      <c r="AA6" s="109"/>
      <c r="AB6" s="109"/>
      <c r="AC6" s="109"/>
      <c r="AD6" s="109"/>
      <c r="AE6" s="109"/>
      <c r="AF6" s="109"/>
      <c r="AG6" s="109"/>
      <c r="AH6" s="109"/>
    </row>
    <row r="7" spans="1:34" s="22" customFormat="1" ht="15" customHeight="1">
      <c r="A7" s="29" t="s">
        <v>249</v>
      </c>
      <c r="B7" s="109"/>
      <c r="C7" s="89" t="s">
        <v>45</v>
      </c>
      <c r="D7" s="107">
        <v>50</v>
      </c>
      <c r="E7" s="106"/>
      <c r="F7" s="89" t="s">
        <v>45</v>
      </c>
      <c r="G7" s="89" t="s">
        <v>243</v>
      </c>
      <c r="H7" s="107">
        <v>50</v>
      </c>
      <c r="I7" s="109"/>
      <c r="J7" s="109"/>
      <c r="K7" s="109"/>
      <c r="L7" s="109"/>
      <c r="M7" s="109"/>
      <c r="N7" s="5"/>
      <c r="O7" s="109"/>
      <c r="P7" s="109"/>
      <c r="Q7" s="109"/>
      <c r="R7" s="109"/>
      <c r="S7" s="109"/>
      <c r="T7" s="109"/>
      <c r="U7" s="109"/>
      <c r="V7" s="109"/>
      <c r="W7" s="109"/>
      <c r="X7" s="109"/>
      <c r="Y7" s="109"/>
      <c r="Z7" s="109"/>
      <c r="AA7" s="109"/>
      <c r="AB7" s="109"/>
      <c r="AC7" s="109"/>
      <c r="AD7" s="109"/>
      <c r="AE7" s="109"/>
      <c r="AF7" s="109"/>
      <c r="AG7" s="109"/>
      <c r="AH7" s="109"/>
    </row>
    <row r="8" spans="1:34" s="22" customFormat="1" ht="15" customHeight="1">
      <c r="A8" s="29" t="s">
        <v>250</v>
      </c>
      <c r="B8" s="109"/>
      <c r="C8" s="89" t="s">
        <v>48</v>
      </c>
      <c r="D8" s="107">
        <v>20</v>
      </c>
      <c r="E8" s="106"/>
      <c r="F8" s="89" t="s">
        <v>48</v>
      </c>
      <c r="G8" s="89" t="s">
        <v>244</v>
      </c>
      <c r="H8" s="107">
        <v>20</v>
      </c>
      <c r="I8" s="109"/>
      <c r="J8" s="109"/>
      <c r="K8" s="109"/>
      <c r="L8" s="109"/>
      <c r="M8" s="109"/>
      <c r="N8" s="5"/>
      <c r="O8" s="109"/>
      <c r="P8" s="109"/>
      <c r="Q8" s="109"/>
      <c r="R8" s="109"/>
      <c r="S8" s="109"/>
      <c r="T8" s="109"/>
      <c r="U8" s="109"/>
      <c r="V8" s="109"/>
      <c r="W8" s="109"/>
      <c r="X8" s="109"/>
      <c r="Y8" s="109"/>
      <c r="Z8" s="109"/>
      <c r="AA8" s="109"/>
      <c r="AB8" s="109"/>
      <c r="AC8" s="109"/>
      <c r="AD8" s="109"/>
      <c r="AE8" s="109"/>
      <c r="AF8" s="109"/>
      <c r="AG8" s="109"/>
      <c r="AH8" s="109"/>
    </row>
    <row r="9" spans="1:34" s="22" customFormat="1" ht="15" customHeight="1">
      <c r="A9" s="29"/>
      <c r="B9" s="109"/>
      <c r="C9" s="89" t="s">
        <v>51</v>
      </c>
      <c r="D9" s="107">
        <v>60</v>
      </c>
      <c r="E9" s="106"/>
      <c r="F9" s="89" t="s">
        <v>51</v>
      </c>
      <c r="G9" s="89" t="s">
        <v>245</v>
      </c>
      <c r="H9" s="107">
        <v>60</v>
      </c>
      <c r="I9" s="109"/>
      <c r="J9" s="109"/>
      <c r="K9" s="109"/>
      <c r="L9" s="109"/>
      <c r="M9" s="109"/>
      <c r="N9" s="5"/>
      <c r="O9" s="109"/>
      <c r="P9" s="109"/>
      <c r="Q9" s="109"/>
      <c r="R9" s="109"/>
      <c r="S9" s="109"/>
      <c r="T9" s="109"/>
      <c r="U9" s="109"/>
      <c r="V9" s="109"/>
      <c r="W9" s="109"/>
      <c r="X9" s="109"/>
      <c r="Y9" s="109"/>
      <c r="Z9" s="109"/>
      <c r="AA9" s="109"/>
      <c r="AB9" s="109"/>
      <c r="AC9" s="109"/>
      <c r="AD9" s="109"/>
      <c r="AE9" s="109"/>
      <c r="AF9" s="109"/>
      <c r="AG9" s="109"/>
      <c r="AH9" s="109"/>
    </row>
    <row r="10" spans="1:34" s="22" customFormat="1" ht="15" customHeight="1">
      <c r="A10" s="29" t="s">
        <v>251</v>
      </c>
      <c r="B10" s="109"/>
      <c r="C10" s="89" t="s">
        <v>53</v>
      </c>
      <c r="D10" s="107">
        <v>40</v>
      </c>
      <c r="E10" s="106"/>
      <c r="F10" s="89" t="s">
        <v>53</v>
      </c>
      <c r="G10" s="89" t="s">
        <v>246</v>
      </c>
      <c r="H10" s="107">
        <v>40</v>
      </c>
      <c r="I10" s="109"/>
      <c r="J10" s="5"/>
      <c r="K10" s="5"/>
      <c r="L10" s="5"/>
      <c r="M10" s="5"/>
      <c r="N10" s="5"/>
      <c r="O10" s="109"/>
      <c r="P10" s="109"/>
      <c r="Q10" s="109"/>
      <c r="R10" s="109"/>
      <c r="S10" s="109"/>
      <c r="T10" s="109"/>
      <c r="U10" s="109"/>
      <c r="V10" s="109"/>
      <c r="W10" s="109"/>
      <c r="X10" s="109"/>
      <c r="Y10" s="109"/>
      <c r="Z10" s="109"/>
      <c r="AA10" s="109"/>
      <c r="AB10" s="109"/>
      <c r="AC10" s="109"/>
      <c r="AD10" s="109"/>
      <c r="AE10" s="109"/>
      <c r="AF10" s="109"/>
      <c r="AG10" s="109"/>
      <c r="AH10" s="109"/>
    </row>
    <row r="11" spans="1:34" s="22" customFormat="1" ht="15" customHeight="1">
      <c r="A11" s="29" t="s">
        <v>252</v>
      </c>
      <c r="B11" s="109"/>
      <c r="C11" s="89" t="s">
        <v>45</v>
      </c>
      <c r="D11" s="107">
        <v>50</v>
      </c>
      <c r="E11" s="106"/>
      <c r="F11" s="89" t="s">
        <v>45</v>
      </c>
      <c r="G11" s="89" t="s">
        <v>243</v>
      </c>
      <c r="H11" s="107">
        <v>50</v>
      </c>
      <c r="I11" s="109"/>
      <c r="J11" s="45"/>
      <c r="K11" s="10"/>
      <c r="L11" s="5"/>
      <c r="M11" s="5"/>
      <c r="N11" s="5"/>
      <c r="O11" s="109"/>
      <c r="P11" s="109"/>
      <c r="Q11" s="109"/>
      <c r="R11" s="109"/>
      <c r="S11" s="109"/>
      <c r="T11" s="109"/>
      <c r="U11" s="109"/>
      <c r="V11" s="109"/>
      <c r="W11" s="109"/>
      <c r="X11" s="109"/>
      <c r="Y11" s="109"/>
      <c r="Z11" s="109"/>
      <c r="AA11" s="109"/>
      <c r="AB11" s="109"/>
      <c r="AC11" s="109"/>
      <c r="AD11" s="109"/>
      <c r="AE11" s="109"/>
      <c r="AF11" s="109"/>
      <c r="AG11" s="109"/>
      <c r="AH11" s="109"/>
    </row>
    <row r="12" spans="1:34" s="22" customFormat="1" ht="15" customHeight="1">
      <c r="A12" s="29" t="s">
        <v>253</v>
      </c>
      <c r="B12" s="109"/>
      <c r="C12" s="89" t="s">
        <v>48</v>
      </c>
      <c r="D12" s="107">
        <v>20</v>
      </c>
      <c r="E12" s="106"/>
      <c r="F12" s="89" t="s">
        <v>48</v>
      </c>
      <c r="G12" s="89" t="s">
        <v>244</v>
      </c>
      <c r="H12" s="107">
        <v>20</v>
      </c>
      <c r="I12" s="109"/>
      <c r="J12" s="45"/>
      <c r="K12" s="6"/>
      <c r="L12" s="5"/>
      <c r="M12" s="5"/>
      <c r="N12" s="5"/>
      <c r="O12" s="109"/>
      <c r="P12" s="109"/>
      <c r="Q12" s="109"/>
      <c r="R12" s="109"/>
      <c r="S12" s="109"/>
      <c r="T12" s="109"/>
      <c r="U12" s="109"/>
      <c r="V12" s="109"/>
      <c r="W12" s="109"/>
      <c r="X12" s="109"/>
      <c r="Y12" s="109"/>
      <c r="Z12" s="109"/>
      <c r="AA12" s="109"/>
      <c r="AB12" s="109"/>
      <c r="AC12" s="109"/>
      <c r="AD12" s="109"/>
      <c r="AE12" s="109"/>
      <c r="AF12" s="109"/>
      <c r="AG12" s="109"/>
      <c r="AH12" s="109"/>
    </row>
    <row r="13" spans="1:34" s="22" customFormat="1" ht="15" customHeight="1">
      <c r="A13" s="31" t="s">
        <v>254</v>
      </c>
      <c r="B13" s="109"/>
      <c r="C13" s="89" t="s">
        <v>51</v>
      </c>
      <c r="D13" s="107">
        <v>60</v>
      </c>
      <c r="E13" s="106"/>
      <c r="F13" s="89" t="s">
        <v>51</v>
      </c>
      <c r="G13" s="89" t="s">
        <v>241</v>
      </c>
      <c r="H13" s="107">
        <v>60</v>
      </c>
      <c r="I13" s="109"/>
      <c r="J13" s="45"/>
      <c r="K13" s="6"/>
      <c r="L13" s="5"/>
      <c r="M13" s="5"/>
      <c r="N13" s="5"/>
      <c r="O13" s="109"/>
      <c r="P13" s="109"/>
      <c r="Q13" s="109"/>
      <c r="R13" s="109"/>
      <c r="S13" s="109"/>
      <c r="T13" s="109"/>
      <c r="U13" s="109"/>
      <c r="V13" s="109"/>
      <c r="W13" s="109"/>
      <c r="X13" s="109"/>
      <c r="Y13" s="109"/>
      <c r="Z13" s="109"/>
      <c r="AA13" s="109"/>
      <c r="AB13" s="109"/>
      <c r="AC13" s="109"/>
      <c r="AD13" s="109"/>
      <c r="AE13" s="109"/>
      <c r="AF13" s="109"/>
      <c r="AG13" s="109"/>
      <c r="AH13" s="109"/>
    </row>
    <row r="14" spans="1:34" s="22" customFormat="1" ht="15" customHeight="1">
      <c r="A14" s="30" t="s">
        <v>255</v>
      </c>
      <c r="B14" s="109"/>
      <c r="C14" s="89" t="s">
        <v>53</v>
      </c>
      <c r="D14" s="107">
        <v>40</v>
      </c>
      <c r="E14" s="106"/>
      <c r="F14" s="89" t="s">
        <v>53</v>
      </c>
      <c r="G14" s="89" t="s">
        <v>246</v>
      </c>
      <c r="H14" s="107">
        <v>40</v>
      </c>
      <c r="I14" s="109"/>
      <c r="J14" s="45"/>
      <c r="K14" s="120"/>
      <c r="L14" s="5"/>
      <c r="M14" s="5"/>
      <c r="N14" s="5"/>
      <c r="O14" s="109"/>
      <c r="P14" s="109"/>
      <c r="Q14" s="109"/>
      <c r="R14" s="109"/>
      <c r="S14" s="109"/>
      <c r="T14" s="109"/>
      <c r="U14" s="109"/>
      <c r="V14" s="109"/>
      <c r="W14" s="109"/>
      <c r="X14" s="109"/>
      <c r="Y14" s="109"/>
      <c r="Z14" s="109"/>
      <c r="AA14" s="109"/>
      <c r="AB14" s="109"/>
      <c r="AC14" s="109"/>
      <c r="AD14" s="109"/>
      <c r="AE14" s="109"/>
      <c r="AF14" s="109"/>
      <c r="AG14" s="109"/>
      <c r="AH14" s="109"/>
    </row>
    <row r="15" spans="1:34" s="22" customFormat="1" ht="15" customHeight="1">
      <c r="A15" s="31" t="s">
        <v>256</v>
      </c>
      <c r="B15" s="109"/>
      <c r="C15" s="23"/>
      <c r="D15" s="23"/>
      <c r="E15" s="23"/>
      <c r="F15" s="23"/>
      <c r="G15" s="23"/>
      <c r="H15" s="23"/>
      <c r="I15" s="109"/>
      <c r="J15" s="45"/>
      <c r="K15" s="46"/>
      <c r="L15" s="5"/>
      <c r="M15" s="5"/>
      <c r="N15" s="5"/>
      <c r="O15" s="109"/>
      <c r="P15" s="109"/>
      <c r="Q15" s="109"/>
      <c r="R15" s="109"/>
      <c r="S15" s="109"/>
      <c r="T15" s="109"/>
      <c r="U15" s="109"/>
      <c r="V15" s="109"/>
      <c r="W15" s="109"/>
      <c r="X15" s="109"/>
      <c r="Y15" s="109"/>
      <c r="Z15" s="109"/>
      <c r="AA15" s="109"/>
      <c r="AB15" s="109"/>
      <c r="AC15" s="109"/>
      <c r="AD15" s="109"/>
      <c r="AE15" s="109"/>
      <c r="AF15" s="109"/>
      <c r="AG15" s="109"/>
      <c r="AH15" s="109"/>
    </row>
    <row r="16" spans="1:34" s="22" customFormat="1" ht="15" customHeight="1" thickBot="1">
      <c r="A16" s="29" t="s">
        <v>20</v>
      </c>
      <c r="B16" s="109"/>
      <c r="C16" s="109" t="s">
        <v>41</v>
      </c>
      <c r="D16" s="25" t="s">
        <v>257</v>
      </c>
      <c r="E16" s="106"/>
      <c r="F16" s="109" t="s">
        <v>41</v>
      </c>
      <c r="G16" s="109" t="s">
        <v>237</v>
      </c>
      <c r="H16" s="25" t="s">
        <v>258</v>
      </c>
      <c r="I16" s="109"/>
      <c r="J16" s="45"/>
      <c r="K16" s="10"/>
      <c r="L16" s="5"/>
      <c r="M16" s="5"/>
      <c r="N16" s="5"/>
      <c r="O16" s="109"/>
      <c r="P16" s="109"/>
      <c r="Q16" s="109"/>
      <c r="R16" s="109"/>
      <c r="S16" s="109"/>
      <c r="T16" s="109"/>
      <c r="U16" s="109"/>
      <c r="V16" s="109"/>
      <c r="W16" s="109"/>
      <c r="X16" s="109"/>
      <c r="Y16" s="109"/>
      <c r="Z16" s="109"/>
      <c r="AA16" s="109"/>
      <c r="AB16" s="109"/>
      <c r="AC16" s="109"/>
      <c r="AD16" s="109"/>
      <c r="AE16" s="109"/>
      <c r="AF16" s="109"/>
      <c r="AG16" s="109"/>
      <c r="AH16" s="109"/>
    </row>
    <row r="17" spans="1:34" s="22" customFormat="1" ht="15" customHeight="1" thickTop="1" thickBot="1">
      <c r="A17" s="29" t="s">
        <v>21</v>
      </c>
      <c r="B17" s="109"/>
      <c r="C17" s="121" t="s">
        <v>45</v>
      </c>
      <c r="D17" s="115"/>
      <c r="E17" s="106"/>
      <c r="F17" s="121" t="s">
        <v>48</v>
      </c>
      <c r="G17" s="121" t="s">
        <v>240</v>
      </c>
      <c r="H17" s="117"/>
      <c r="I17" s="109"/>
      <c r="J17" s="122"/>
      <c r="K17" s="6"/>
      <c r="L17" s="5"/>
      <c r="M17" s="5"/>
      <c r="N17" s="5"/>
      <c r="O17" s="109"/>
      <c r="P17" s="109"/>
      <c r="Q17" s="109"/>
      <c r="R17" s="109"/>
      <c r="S17" s="109"/>
      <c r="T17" s="109"/>
      <c r="U17" s="109"/>
      <c r="V17" s="109"/>
      <c r="W17" s="109"/>
      <c r="X17" s="109"/>
      <c r="Y17" s="109"/>
      <c r="Z17" s="109"/>
      <c r="AA17" s="109"/>
      <c r="AB17" s="109"/>
      <c r="AC17" s="109"/>
      <c r="AD17" s="109"/>
      <c r="AE17" s="109"/>
      <c r="AF17" s="109"/>
      <c r="AG17" s="109"/>
      <c r="AH17" s="109"/>
    </row>
    <row r="18" spans="1:34" s="22" customFormat="1" ht="15" customHeight="1" thickTop="1">
      <c r="A18" s="29" t="s">
        <v>259</v>
      </c>
      <c r="B18" s="109"/>
      <c r="C18" s="109"/>
      <c r="D18" s="109"/>
      <c r="E18" s="106"/>
      <c r="F18" s="109"/>
      <c r="G18" s="109"/>
      <c r="H18" s="109"/>
      <c r="I18" s="109"/>
      <c r="J18" s="45"/>
      <c r="K18" s="120"/>
      <c r="L18" s="5"/>
      <c r="M18" s="5"/>
      <c r="N18" s="5"/>
      <c r="O18" s="109"/>
      <c r="P18" s="109"/>
      <c r="Q18" s="109"/>
      <c r="R18" s="109"/>
      <c r="S18" s="109"/>
      <c r="T18" s="109"/>
      <c r="U18" s="109"/>
      <c r="V18" s="109"/>
      <c r="W18" s="109"/>
      <c r="X18" s="109"/>
      <c r="Y18" s="109"/>
      <c r="Z18" s="109"/>
      <c r="AA18" s="109"/>
      <c r="AB18" s="109"/>
      <c r="AC18" s="109"/>
      <c r="AD18" s="109"/>
      <c r="AE18" s="109"/>
      <c r="AF18" s="109"/>
      <c r="AG18" s="109"/>
      <c r="AH18" s="109"/>
    </row>
    <row r="19" spans="1:34" s="22" customFormat="1" ht="15" customHeight="1">
      <c r="A19" s="29" t="s">
        <v>260</v>
      </c>
      <c r="B19" s="109"/>
      <c r="C19" s="1"/>
      <c r="D19" s="1"/>
      <c r="E19" s="1"/>
      <c r="F19" s="1"/>
      <c r="G19" s="1"/>
      <c r="H19" s="1"/>
      <c r="I19" s="109"/>
      <c r="J19" s="45"/>
      <c r="K19" s="46"/>
      <c r="L19" s="5"/>
      <c r="M19" s="5"/>
      <c r="N19" s="109"/>
      <c r="O19" s="109"/>
      <c r="P19" s="109"/>
      <c r="Q19" s="109"/>
      <c r="R19" s="109"/>
      <c r="S19" s="109"/>
      <c r="T19" s="109"/>
      <c r="U19" s="109"/>
      <c r="V19" s="109"/>
      <c r="W19" s="109"/>
      <c r="X19" s="109"/>
      <c r="Y19" s="109"/>
      <c r="Z19" s="109"/>
      <c r="AA19" s="109"/>
      <c r="AB19" s="109"/>
      <c r="AC19" s="109"/>
      <c r="AD19" s="109"/>
      <c r="AE19" s="109"/>
      <c r="AF19" s="109"/>
      <c r="AG19" s="109"/>
      <c r="AH19" s="109"/>
    </row>
    <row r="20" spans="1:34" s="22" customFormat="1" ht="15" customHeight="1">
      <c r="A20" s="29" t="s">
        <v>261</v>
      </c>
      <c r="B20" s="109"/>
      <c r="C20" s="1"/>
      <c r="D20" s="1"/>
      <c r="E20" s="1"/>
      <c r="F20" s="1"/>
      <c r="G20" s="1"/>
      <c r="H20" s="1"/>
      <c r="I20" s="109"/>
      <c r="J20" s="122"/>
      <c r="K20" s="10"/>
      <c r="L20" s="109"/>
      <c r="M20" s="5"/>
      <c r="N20" s="109"/>
      <c r="O20" s="109"/>
      <c r="P20" s="109"/>
      <c r="Q20" s="109"/>
      <c r="R20" s="109"/>
      <c r="S20" s="109"/>
      <c r="T20" s="109"/>
      <c r="U20" s="109"/>
      <c r="V20" s="109"/>
      <c r="W20" s="109"/>
      <c r="X20" s="109"/>
      <c r="Y20" s="109"/>
      <c r="Z20" s="109"/>
      <c r="AA20" s="109"/>
      <c r="AB20" s="109"/>
      <c r="AC20" s="109"/>
      <c r="AD20" s="109"/>
      <c r="AE20" s="109"/>
      <c r="AF20" s="109"/>
      <c r="AG20" s="109"/>
      <c r="AH20" s="109"/>
    </row>
    <row r="21" spans="1:34" s="22" customFormat="1" ht="15" customHeight="1">
      <c r="A21" s="29"/>
      <c r="B21" s="109"/>
      <c r="C21" s="1"/>
      <c r="D21" s="1"/>
      <c r="E21" s="1"/>
      <c r="F21" s="1"/>
      <c r="G21" s="1"/>
      <c r="H21" s="1"/>
      <c r="I21" s="109"/>
      <c r="J21" s="122"/>
      <c r="K21" s="6"/>
      <c r="L21" s="109"/>
      <c r="M21" s="5"/>
      <c r="N21" s="109"/>
      <c r="O21" s="109"/>
      <c r="P21" s="109"/>
      <c r="Q21" s="109"/>
      <c r="R21" s="109"/>
      <c r="S21" s="109"/>
      <c r="T21" s="109"/>
      <c r="U21" s="109"/>
      <c r="V21" s="109"/>
      <c r="W21" s="109"/>
      <c r="X21" s="109"/>
      <c r="Y21" s="109"/>
      <c r="Z21" s="109"/>
      <c r="AA21" s="109"/>
      <c r="AB21" s="109"/>
      <c r="AC21" s="109"/>
      <c r="AD21" s="109"/>
      <c r="AE21" s="109"/>
      <c r="AF21" s="109"/>
      <c r="AG21" s="109"/>
      <c r="AH21" s="109"/>
    </row>
    <row r="22" spans="1:34" s="22" customFormat="1" ht="15" customHeight="1">
      <c r="A22" s="29" t="s">
        <v>247</v>
      </c>
      <c r="B22" s="109"/>
      <c r="C22" s="1"/>
      <c r="D22" s="1"/>
      <c r="E22" s="1"/>
      <c r="F22" s="1"/>
      <c r="G22" s="1"/>
      <c r="H22" s="1"/>
      <c r="I22" s="109"/>
      <c r="J22" s="104"/>
      <c r="K22" s="6"/>
      <c r="L22" s="123"/>
      <c r="M22" s="5"/>
      <c r="N22" s="109"/>
      <c r="O22" s="109"/>
      <c r="P22" s="109"/>
      <c r="Q22" s="109"/>
      <c r="R22" s="109"/>
      <c r="S22" s="109"/>
      <c r="T22" s="109"/>
      <c r="U22" s="109"/>
      <c r="V22" s="109"/>
      <c r="W22" s="109"/>
      <c r="X22" s="109"/>
      <c r="Y22" s="109"/>
      <c r="Z22" s="109"/>
      <c r="AA22" s="109"/>
      <c r="AB22" s="109"/>
      <c r="AC22" s="109"/>
      <c r="AD22" s="109"/>
      <c r="AE22" s="109"/>
      <c r="AF22" s="109"/>
      <c r="AG22" s="109"/>
      <c r="AH22" s="109"/>
    </row>
    <row r="23" spans="1:34" s="22" customFormat="1" ht="15" customHeight="1">
      <c r="A23" s="29" t="s">
        <v>248</v>
      </c>
      <c r="B23" s="109"/>
      <c r="C23" s="1"/>
      <c r="D23" s="1"/>
      <c r="E23" s="1"/>
      <c r="F23" s="1"/>
      <c r="G23" s="1"/>
      <c r="H23" s="1"/>
      <c r="I23" s="109"/>
      <c r="J23" s="104"/>
      <c r="K23" s="124"/>
      <c r="L23" s="123"/>
      <c r="M23" s="5"/>
      <c r="N23" s="109"/>
      <c r="O23" s="109"/>
      <c r="P23" s="109"/>
      <c r="Q23" s="109"/>
      <c r="R23" s="109"/>
      <c r="S23" s="109"/>
      <c r="T23" s="109"/>
      <c r="U23" s="109"/>
      <c r="V23" s="109"/>
      <c r="W23" s="109"/>
      <c r="X23" s="109"/>
      <c r="Y23" s="109"/>
      <c r="Z23" s="109"/>
      <c r="AA23" s="109"/>
      <c r="AB23" s="109"/>
      <c r="AC23" s="109"/>
      <c r="AD23" s="109"/>
      <c r="AE23" s="109"/>
      <c r="AF23" s="109"/>
      <c r="AG23" s="109"/>
      <c r="AH23" s="109"/>
    </row>
    <row r="24" spans="1:34" s="22" customFormat="1" ht="15" customHeight="1">
      <c r="A24" s="31" t="s">
        <v>262</v>
      </c>
      <c r="B24" s="109"/>
      <c r="C24" s="1"/>
      <c r="D24" s="1"/>
      <c r="E24" s="1"/>
      <c r="F24" s="1"/>
      <c r="G24" s="1"/>
      <c r="H24" s="1"/>
      <c r="I24" s="109"/>
      <c r="J24" s="104"/>
      <c r="K24" s="109"/>
      <c r="L24" s="123"/>
      <c r="M24" s="5"/>
      <c r="N24" s="109"/>
      <c r="O24" s="109"/>
      <c r="P24" s="109"/>
      <c r="Q24" s="109"/>
      <c r="R24" s="109"/>
      <c r="S24" s="109"/>
      <c r="T24" s="109"/>
      <c r="U24" s="109"/>
      <c r="V24" s="109"/>
      <c r="W24" s="109"/>
      <c r="X24" s="109"/>
      <c r="Y24" s="109"/>
      <c r="Z24" s="109"/>
      <c r="AA24" s="109"/>
      <c r="AB24" s="109"/>
      <c r="AC24" s="109"/>
      <c r="AD24" s="109"/>
      <c r="AE24" s="109"/>
      <c r="AF24" s="109"/>
      <c r="AG24" s="109"/>
      <c r="AH24" s="104"/>
    </row>
    <row r="25" spans="1:34" s="22" customFormat="1" ht="15" customHeight="1">
      <c r="A25" s="29"/>
      <c r="B25" s="109"/>
      <c r="C25" s="1"/>
      <c r="D25" s="1"/>
      <c r="E25" s="1"/>
      <c r="F25" s="1"/>
      <c r="G25" s="1"/>
      <c r="H25" s="1"/>
      <c r="I25" s="109"/>
      <c r="J25" s="104"/>
      <c r="K25" s="109"/>
      <c r="L25" s="123"/>
      <c r="M25" s="5"/>
      <c r="N25" s="109"/>
      <c r="O25" s="109"/>
      <c r="P25" s="109"/>
      <c r="Q25" s="109"/>
      <c r="R25" s="109"/>
      <c r="S25" s="109"/>
      <c r="T25" s="109"/>
      <c r="U25" s="109"/>
      <c r="V25" s="109"/>
      <c r="W25" s="109"/>
      <c r="X25" s="109"/>
      <c r="Y25" s="109"/>
      <c r="Z25" s="109"/>
      <c r="AA25" s="109"/>
      <c r="AB25" s="109"/>
      <c r="AC25" s="109"/>
      <c r="AD25" s="109"/>
      <c r="AE25" s="109"/>
      <c r="AF25" s="109"/>
      <c r="AG25" s="109"/>
      <c r="AH25" s="104"/>
    </row>
    <row r="26" spans="1:34" s="22" customFormat="1" ht="15" customHeight="1">
      <c r="A26" s="29" t="s">
        <v>263</v>
      </c>
      <c r="B26" s="109"/>
      <c r="C26" s="1"/>
      <c r="D26" s="1"/>
      <c r="E26" s="1"/>
      <c r="F26" s="1"/>
      <c r="G26" s="1"/>
      <c r="H26" s="1"/>
      <c r="I26" s="109"/>
      <c r="J26" s="104"/>
      <c r="K26" s="109"/>
      <c r="L26" s="123"/>
      <c r="M26" s="5"/>
      <c r="N26" s="109"/>
      <c r="O26" s="109"/>
      <c r="P26" s="109"/>
      <c r="Q26" s="109"/>
      <c r="R26" s="109"/>
      <c r="S26" s="109"/>
      <c r="T26" s="109"/>
      <c r="U26" s="109"/>
      <c r="V26" s="109"/>
      <c r="W26" s="109"/>
      <c r="X26" s="109"/>
      <c r="Y26" s="109"/>
      <c r="Z26" s="109"/>
      <c r="AA26" s="109"/>
      <c r="AB26" s="109"/>
      <c r="AC26" s="109"/>
      <c r="AD26" s="109"/>
      <c r="AE26" s="109"/>
      <c r="AF26" s="109"/>
      <c r="AG26" s="109"/>
      <c r="AH26" s="104"/>
    </row>
    <row r="27" spans="1:34" s="22" customFormat="1" ht="15" customHeight="1">
      <c r="A27" s="29" t="s">
        <v>253</v>
      </c>
      <c r="B27" s="109"/>
      <c r="C27" s="1"/>
      <c r="D27" s="1"/>
      <c r="E27" s="1"/>
      <c r="F27" s="1"/>
      <c r="G27" s="1"/>
      <c r="H27" s="1"/>
      <c r="I27" s="109"/>
      <c r="J27" s="104"/>
      <c r="K27" s="109"/>
      <c r="L27" s="123"/>
      <c r="M27" s="5"/>
      <c r="N27" s="109"/>
      <c r="O27" s="109"/>
      <c r="P27" s="109"/>
      <c r="Q27" s="109"/>
      <c r="R27" s="109"/>
      <c r="S27" s="109"/>
      <c r="T27" s="109"/>
      <c r="U27" s="109"/>
      <c r="V27" s="109"/>
      <c r="W27" s="109"/>
      <c r="X27" s="109"/>
      <c r="Y27" s="109"/>
      <c r="Z27" s="109"/>
      <c r="AA27" s="109"/>
      <c r="AB27" s="109"/>
      <c r="AC27" s="109"/>
      <c r="AD27" s="109"/>
      <c r="AE27" s="109"/>
      <c r="AF27" s="109"/>
      <c r="AG27" s="109"/>
      <c r="AH27" s="104"/>
    </row>
    <row r="28" spans="1:34" s="22" customFormat="1" ht="15" customHeight="1">
      <c r="A28" s="29" t="s">
        <v>264</v>
      </c>
      <c r="B28" s="109"/>
      <c r="C28" s="1"/>
      <c r="D28" s="1"/>
      <c r="E28" s="1"/>
      <c r="F28" s="1"/>
      <c r="G28" s="1"/>
      <c r="H28" s="1"/>
      <c r="I28" s="109"/>
      <c r="J28" s="104"/>
      <c r="K28" s="109"/>
      <c r="L28" s="123"/>
      <c r="M28" s="109"/>
      <c r="N28" s="109"/>
      <c r="O28" s="109"/>
      <c r="P28" s="109"/>
      <c r="Q28" s="109"/>
      <c r="R28" s="109"/>
      <c r="S28" s="109"/>
      <c r="T28" s="109"/>
      <c r="U28" s="109"/>
      <c r="V28" s="109"/>
      <c r="W28" s="109"/>
      <c r="X28" s="109"/>
      <c r="Y28" s="109"/>
      <c r="Z28" s="109"/>
      <c r="AA28" s="109"/>
      <c r="AB28" s="109"/>
      <c r="AC28" s="109"/>
      <c r="AD28" s="109"/>
      <c r="AE28" s="109"/>
      <c r="AF28" s="109"/>
      <c r="AG28" s="109"/>
      <c r="AH28" s="104"/>
    </row>
    <row r="29" spans="1:34" s="22" customFormat="1" ht="15" customHeight="1">
      <c r="A29" s="29" t="s">
        <v>265</v>
      </c>
      <c r="B29" s="109"/>
      <c r="C29" s="1"/>
      <c r="D29" s="1"/>
      <c r="E29" s="1"/>
      <c r="F29" s="1"/>
      <c r="G29" s="1"/>
      <c r="H29" s="1"/>
      <c r="I29" s="109"/>
      <c r="J29" s="104"/>
      <c r="K29" s="109"/>
      <c r="L29" s="123"/>
      <c r="M29" s="109"/>
      <c r="N29" s="109"/>
      <c r="O29" s="109"/>
      <c r="P29" s="109"/>
      <c r="Q29" s="109"/>
      <c r="R29" s="109"/>
      <c r="S29" s="109"/>
      <c r="T29" s="109"/>
      <c r="U29" s="109"/>
      <c r="V29" s="109"/>
      <c r="W29" s="109"/>
      <c r="X29" s="109"/>
      <c r="Y29" s="109"/>
      <c r="Z29" s="109"/>
      <c r="AA29" s="109"/>
      <c r="AB29" s="109"/>
      <c r="AC29" s="109"/>
      <c r="AD29" s="109"/>
      <c r="AE29" s="109"/>
      <c r="AF29" s="109"/>
      <c r="AG29" s="109"/>
      <c r="AH29" s="104"/>
    </row>
    <row r="30" spans="1:34" s="22" customFormat="1" ht="15" customHeight="1">
      <c r="A30" s="29" t="s">
        <v>20</v>
      </c>
      <c r="B30" s="109"/>
      <c r="C30" s="1"/>
      <c r="D30" s="1"/>
      <c r="E30" s="1"/>
      <c r="F30" s="1"/>
      <c r="G30" s="1"/>
      <c r="H30" s="1"/>
      <c r="I30" s="109"/>
      <c r="J30" s="109"/>
      <c r="K30" s="109"/>
      <c r="L30" s="109"/>
      <c r="M30" s="109"/>
      <c r="N30" s="109"/>
      <c r="O30" s="109"/>
      <c r="P30" s="109"/>
      <c r="Q30" s="109"/>
      <c r="R30" s="109"/>
      <c r="S30" s="109"/>
      <c r="T30" s="109"/>
      <c r="U30" s="109"/>
      <c r="V30" s="109"/>
      <c r="W30" s="109"/>
      <c r="X30" s="109"/>
      <c r="Y30" s="109"/>
      <c r="Z30" s="109"/>
      <c r="AA30" s="109"/>
      <c r="AB30" s="104"/>
      <c r="AC30" s="109"/>
      <c r="AD30" s="104"/>
      <c r="AE30" s="109"/>
      <c r="AF30" s="109"/>
      <c r="AG30" s="109"/>
      <c r="AH30" s="104"/>
    </row>
    <row r="31" spans="1:34" s="22" customFormat="1" ht="15" customHeight="1">
      <c r="A31" s="29" t="s">
        <v>31</v>
      </c>
      <c r="B31" s="109"/>
      <c r="C31" s="1"/>
      <c r="D31" s="1"/>
      <c r="E31" s="1"/>
      <c r="F31" s="1"/>
      <c r="G31" s="1"/>
      <c r="H31" s="1"/>
      <c r="I31" s="109"/>
      <c r="J31" s="109"/>
      <c r="K31" s="109"/>
      <c r="L31" s="109"/>
      <c r="M31" s="109"/>
      <c r="N31" s="5"/>
      <c r="O31" s="109"/>
      <c r="P31" s="109"/>
      <c r="Q31" s="109"/>
      <c r="R31" s="109"/>
      <c r="S31" s="109"/>
      <c r="T31" s="109"/>
      <c r="U31" s="109"/>
      <c r="V31" s="109"/>
      <c r="W31" s="109"/>
      <c r="X31" s="109"/>
      <c r="Y31" s="109"/>
      <c r="Z31" s="109"/>
      <c r="AA31" s="109"/>
      <c r="AB31" s="104"/>
      <c r="AC31" s="109"/>
      <c r="AD31" s="104"/>
      <c r="AE31" s="109"/>
      <c r="AF31" s="109"/>
      <c r="AG31" s="109"/>
      <c r="AH31" s="104"/>
    </row>
    <row r="32" spans="1:34" s="22" customFormat="1" ht="15" customHeight="1">
      <c r="A32" s="26" t="s">
        <v>266</v>
      </c>
      <c r="B32" s="109"/>
      <c r="C32" s="1"/>
      <c r="D32" s="1"/>
      <c r="E32" s="1"/>
      <c r="F32" s="1"/>
      <c r="G32" s="1"/>
      <c r="H32" s="1"/>
      <c r="I32" s="109"/>
      <c r="J32" s="109"/>
      <c r="K32" s="109"/>
      <c r="L32" s="109"/>
      <c r="M32" s="109"/>
      <c r="N32" s="5"/>
      <c r="O32" s="109"/>
      <c r="P32" s="109"/>
      <c r="Q32" s="109"/>
      <c r="R32" s="109"/>
      <c r="S32" s="109"/>
      <c r="T32" s="109"/>
      <c r="U32" s="109"/>
      <c r="V32" s="109"/>
      <c r="W32" s="109"/>
      <c r="X32" s="109"/>
      <c r="Y32" s="109"/>
      <c r="Z32" s="109"/>
      <c r="AA32" s="109"/>
      <c r="AB32" s="104"/>
      <c r="AC32" s="109"/>
      <c r="AD32" s="104"/>
      <c r="AE32" s="109"/>
      <c r="AF32" s="109"/>
      <c r="AG32" s="109"/>
      <c r="AH32" s="104"/>
    </row>
    <row r="33" spans="1:34" s="22" customFormat="1" ht="15" customHeight="1">
      <c r="A33" s="75" t="s">
        <v>267</v>
      </c>
      <c r="B33" s="109"/>
      <c r="C33" s="1"/>
      <c r="D33" s="1"/>
      <c r="E33" s="1"/>
      <c r="F33" s="1"/>
      <c r="G33" s="1"/>
      <c r="H33" s="1"/>
      <c r="I33" s="109"/>
      <c r="J33" s="109"/>
      <c r="K33" s="109"/>
      <c r="L33" s="109"/>
      <c r="M33" s="109"/>
      <c r="N33" s="109"/>
      <c r="O33" s="109"/>
      <c r="P33" s="109"/>
      <c r="Q33" s="109"/>
      <c r="R33" s="109"/>
      <c r="S33" s="109"/>
      <c r="T33" s="109"/>
      <c r="U33" s="109"/>
      <c r="V33" s="109"/>
      <c r="W33" s="109"/>
      <c r="X33" s="109"/>
      <c r="Y33" s="109"/>
      <c r="Z33" s="109"/>
      <c r="AA33" s="109"/>
      <c r="AB33" s="104"/>
      <c r="AC33" s="109"/>
      <c r="AD33" s="104"/>
      <c r="AE33" s="109"/>
      <c r="AF33" s="109"/>
      <c r="AG33" s="109"/>
      <c r="AH33" s="104"/>
    </row>
    <row r="34" spans="1:34" s="22" customFormat="1" ht="15" customHeight="1">
      <c r="A34" s="26" t="s">
        <v>20</v>
      </c>
      <c r="B34" s="109"/>
      <c r="C34" s="1"/>
      <c r="D34" s="1"/>
      <c r="E34" s="1"/>
      <c r="F34" s="1"/>
      <c r="G34" s="1"/>
      <c r="H34" s="1"/>
      <c r="I34" s="109"/>
      <c r="J34" s="109"/>
      <c r="K34" s="109"/>
      <c r="L34" s="109"/>
      <c r="M34" s="109"/>
      <c r="N34" s="109"/>
      <c r="O34" s="109"/>
      <c r="P34" s="109"/>
      <c r="Q34" s="109"/>
      <c r="R34" s="109"/>
      <c r="S34" s="109"/>
      <c r="T34" s="109"/>
      <c r="U34" s="109"/>
      <c r="V34" s="109"/>
      <c r="W34" s="109"/>
      <c r="X34" s="109"/>
      <c r="Y34" s="109"/>
      <c r="Z34" s="109"/>
      <c r="AA34" s="109"/>
      <c r="AB34" s="104"/>
      <c r="AC34" s="109"/>
      <c r="AD34" s="104"/>
      <c r="AE34" s="109"/>
      <c r="AF34" s="109"/>
      <c r="AG34" s="109"/>
      <c r="AH34" s="104"/>
    </row>
    <row r="35" spans="1:34" s="22" customFormat="1" ht="15" customHeight="1">
      <c r="A35" s="26" t="s">
        <v>31</v>
      </c>
      <c r="B35" s="109"/>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4"/>
      <c r="AC35" s="109"/>
      <c r="AD35" s="104"/>
      <c r="AE35" s="109"/>
      <c r="AF35" s="109"/>
      <c r="AG35" s="109"/>
      <c r="AH35" s="104"/>
    </row>
    <row r="36" spans="1:34">
      <c r="A36" s="9" t="s">
        <v>268</v>
      </c>
      <c r="B36" s="9"/>
      <c r="C36" s="109"/>
      <c r="D36" s="109"/>
      <c r="E36" s="109"/>
      <c r="F36" s="109"/>
      <c r="G36" s="109"/>
      <c r="H36" s="109"/>
      <c r="I36" s="109"/>
      <c r="J36" s="109"/>
      <c r="K36" s="109"/>
      <c r="L36" s="109"/>
      <c r="M36" s="109"/>
      <c r="N36" s="109"/>
      <c r="O36" s="109"/>
      <c r="P36" s="109"/>
      <c r="Q36" s="104"/>
      <c r="R36" s="104"/>
      <c r="S36" s="104"/>
      <c r="T36" s="104"/>
      <c r="U36" s="104"/>
      <c r="V36" s="104"/>
      <c r="W36" s="104"/>
      <c r="X36" s="104"/>
      <c r="Y36" s="104"/>
      <c r="Z36" s="104"/>
      <c r="AA36" s="104"/>
      <c r="AB36" s="104"/>
      <c r="AC36" s="104"/>
      <c r="AD36" s="104"/>
      <c r="AE36" s="104"/>
      <c r="AF36" s="104"/>
      <c r="AG36" s="104"/>
      <c r="AH36" s="104"/>
    </row>
    <row r="37" spans="1:34">
      <c r="A37" s="9" t="s">
        <v>269</v>
      </c>
      <c r="B37" s="9"/>
      <c r="C37" s="109"/>
      <c r="D37" s="109"/>
      <c r="E37" s="109"/>
      <c r="F37" s="109"/>
      <c r="G37" s="109"/>
      <c r="H37" s="109"/>
      <c r="I37" s="109"/>
      <c r="J37" s="109"/>
      <c r="K37" s="109"/>
      <c r="L37" s="109"/>
      <c r="M37" s="109"/>
      <c r="N37" s="109"/>
      <c r="O37" s="109"/>
      <c r="P37" s="109"/>
      <c r="Q37" s="104"/>
      <c r="R37" s="104"/>
      <c r="S37" s="104"/>
      <c r="T37" s="104"/>
      <c r="U37" s="104"/>
      <c r="V37" s="104"/>
      <c r="W37" s="104"/>
      <c r="X37" s="104"/>
      <c r="Y37" s="104"/>
      <c r="Z37" s="104"/>
      <c r="AA37" s="104"/>
      <c r="AB37" s="104"/>
      <c r="AC37" s="104"/>
      <c r="AD37" s="104"/>
      <c r="AE37" s="104"/>
      <c r="AF37" s="104"/>
      <c r="AG37" s="104"/>
      <c r="AH37" s="104"/>
    </row>
    <row r="38" spans="1:34">
      <c r="A38" s="9">
        <f>SUMIF(D118:D122,"&gt;=50")</f>
        <v>200</v>
      </c>
      <c r="B38" s="9"/>
      <c r="C38" s="109"/>
      <c r="D38" s="109"/>
      <c r="E38" s="109"/>
      <c r="F38" s="109"/>
      <c r="G38" s="109"/>
      <c r="H38" s="109"/>
      <c r="I38" s="109"/>
      <c r="J38" s="109"/>
      <c r="K38" s="109"/>
      <c r="L38" s="109"/>
      <c r="M38" s="109"/>
      <c r="N38" s="109"/>
      <c r="O38" s="109"/>
      <c r="P38" s="109"/>
      <c r="Q38" s="104"/>
      <c r="R38" s="104"/>
      <c r="S38" s="104"/>
      <c r="T38" s="104"/>
      <c r="U38" s="104"/>
      <c r="V38" s="104"/>
      <c r="W38" s="104"/>
      <c r="X38" s="104"/>
      <c r="Y38" s="104"/>
      <c r="Z38" s="104"/>
      <c r="AA38" s="104"/>
      <c r="AB38" s="104"/>
      <c r="AC38" s="104"/>
      <c r="AD38" s="104"/>
      <c r="AE38" s="104"/>
      <c r="AF38" s="104"/>
      <c r="AG38" s="104"/>
      <c r="AH38" s="104"/>
    </row>
    <row r="39" spans="1:34">
      <c r="A39" s="9" t="s">
        <v>270</v>
      </c>
      <c r="B39" s="9"/>
      <c r="C39" s="109"/>
      <c r="D39" s="109"/>
      <c r="E39" s="109"/>
      <c r="F39" s="109"/>
      <c r="G39" s="109"/>
      <c r="H39" s="109"/>
      <c r="I39" s="109"/>
      <c r="J39" s="109"/>
      <c r="K39" s="109"/>
      <c r="L39" s="109"/>
      <c r="M39" s="109"/>
      <c r="N39" s="109"/>
      <c r="O39" s="109"/>
      <c r="P39" s="109"/>
      <c r="Q39" s="104"/>
      <c r="R39" s="104"/>
      <c r="S39" s="104"/>
      <c r="T39" s="104"/>
      <c r="U39" s="104"/>
      <c r="V39" s="104"/>
      <c r="W39" s="104"/>
      <c r="X39" s="104"/>
      <c r="Y39" s="104"/>
      <c r="Z39" s="104"/>
      <c r="AA39" s="104"/>
      <c r="AB39" s="104"/>
      <c r="AC39" s="104"/>
      <c r="AD39" s="104"/>
      <c r="AE39" s="104"/>
      <c r="AF39" s="104"/>
      <c r="AG39" s="104"/>
      <c r="AH39" s="104"/>
    </row>
    <row r="40" spans="1:34">
      <c r="A40" s="9" t="s">
        <v>271</v>
      </c>
      <c r="B40" s="9"/>
      <c r="C40" s="109"/>
      <c r="D40" s="109"/>
      <c r="E40" s="109"/>
      <c r="F40" s="109"/>
      <c r="G40" s="109"/>
      <c r="H40" s="109"/>
      <c r="I40" s="109"/>
      <c r="J40" s="109"/>
      <c r="K40" s="109"/>
      <c r="L40" s="109"/>
      <c r="M40" s="109"/>
      <c r="N40" s="109"/>
      <c r="O40" s="109"/>
      <c r="P40" s="109"/>
      <c r="Q40" s="104"/>
      <c r="R40" s="104"/>
      <c r="S40" s="104"/>
      <c r="T40" s="104"/>
      <c r="U40" s="104"/>
      <c r="V40" s="104"/>
      <c r="W40" s="104"/>
      <c r="X40" s="104"/>
      <c r="Y40" s="104"/>
      <c r="Z40" s="104"/>
      <c r="AA40" s="104"/>
      <c r="AB40" s="104"/>
      <c r="AC40" s="104"/>
      <c r="AD40" s="104"/>
      <c r="AE40" s="104"/>
      <c r="AF40" s="104"/>
      <c r="AG40" s="104"/>
      <c r="AH40" s="104"/>
    </row>
    <row r="41" spans="1:34">
      <c r="A41" s="9" t="s">
        <v>272</v>
      </c>
      <c r="B41" s="9"/>
      <c r="C41" s="109"/>
      <c r="D41" s="109"/>
      <c r="E41" s="109"/>
      <c r="F41" s="109"/>
      <c r="G41" s="109"/>
      <c r="H41" s="109"/>
      <c r="I41" s="109"/>
      <c r="J41" s="109"/>
      <c r="K41" s="109"/>
      <c r="L41" s="109"/>
      <c r="M41" s="109"/>
      <c r="N41" s="109"/>
      <c r="O41" s="109"/>
      <c r="P41" s="109"/>
      <c r="Q41" s="104"/>
      <c r="R41" s="104"/>
      <c r="S41" s="104"/>
      <c r="T41" s="104"/>
      <c r="U41" s="104"/>
      <c r="V41" s="104"/>
      <c r="W41" s="104"/>
      <c r="X41" s="104"/>
      <c r="Y41" s="104"/>
      <c r="Z41" s="104"/>
      <c r="AA41" s="104"/>
      <c r="AB41" s="104"/>
      <c r="AC41" s="104"/>
      <c r="AD41" s="104"/>
      <c r="AE41" s="104"/>
      <c r="AF41" s="104"/>
      <c r="AG41" s="104"/>
      <c r="AH41" s="104"/>
    </row>
    <row r="42" spans="1:34">
      <c r="A42" s="9" t="s">
        <v>273</v>
      </c>
      <c r="B42" s="9"/>
      <c r="C42" s="109"/>
      <c r="D42" s="109"/>
      <c r="E42" s="109"/>
      <c r="F42" s="109"/>
      <c r="G42" s="109"/>
      <c r="H42" s="109"/>
      <c r="I42" s="109"/>
      <c r="J42" s="109"/>
      <c r="K42" s="109"/>
      <c r="L42" s="109"/>
      <c r="M42" s="109"/>
      <c r="N42" s="109"/>
      <c r="O42" s="109"/>
      <c r="P42" s="109"/>
      <c r="Q42" s="104"/>
      <c r="R42" s="104"/>
      <c r="S42" s="104"/>
      <c r="T42" s="104"/>
      <c r="U42" s="104"/>
      <c r="V42" s="104"/>
      <c r="W42" s="104"/>
      <c r="X42" s="104"/>
      <c r="Y42" s="104"/>
      <c r="Z42" s="104"/>
      <c r="AA42" s="104"/>
      <c r="AB42" s="104"/>
      <c r="AC42" s="104"/>
      <c r="AD42" s="104"/>
      <c r="AE42" s="104"/>
      <c r="AF42" s="104"/>
      <c r="AG42" s="104"/>
      <c r="AH42" s="104"/>
    </row>
    <row r="43" spans="1:34">
      <c r="A43" s="9" t="s">
        <v>32</v>
      </c>
      <c r="B43" s="9"/>
      <c r="C43" s="109"/>
      <c r="D43" s="109"/>
      <c r="E43" s="109"/>
      <c r="F43" s="109"/>
      <c r="G43" s="109"/>
      <c r="H43" s="109"/>
      <c r="I43" s="109"/>
      <c r="J43" s="109"/>
      <c r="K43" s="109"/>
      <c r="L43" s="109"/>
      <c r="M43" s="109"/>
      <c r="N43" s="109"/>
      <c r="O43" s="109"/>
      <c r="P43" s="109"/>
      <c r="Q43" s="104"/>
      <c r="R43" s="104"/>
      <c r="S43" s="104"/>
      <c r="T43" s="104"/>
      <c r="U43" s="104"/>
      <c r="V43" s="104"/>
      <c r="W43" s="104"/>
      <c r="X43" s="104"/>
      <c r="Y43" s="104"/>
      <c r="Z43" s="104"/>
      <c r="AA43" s="104"/>
      <c r="AB43" s="104"/>
      <c r="AC43" s="104"/>
      <c r="AD43" s="104"/>
      <c r="AE43" s="104"/>
      <c r="AF43" s="104"/>
      <c r="AG43" s="104"/>
      <c r="AH43" s="104"/>
    </row>
    <row r="44" spans="1:34">
      <c r="A44" s="9" t="s">
        <v>104</v>
      </c>
      <c r="B44" s="9"/>
      <c r="C44" s="109"/>
      <c r="D44" s="109"/>
      <c r="E44" s="109"/>
      <c r="F44" s="109"/>
      <c r="G44" s="109"/>
      <c r="H44" s="109"/>
      <c r="I44" s="109"/>
      <c r="J44" s="109"/>
      <c r="K44" s="109"/>
      <c r="L44" s="109"/>
      <c r="M44" s="109"/>
      <c r="N44" s="109"/>
      <c r="O44" s="109"/>
      <c r="P44" s="109"/>
      <c r="Q44" s="104"/>
      <c r="R44" s="104"/>
      <c r="S44" s="104"/>
      <c r="T44" s="104"/>
      <c r="U44" s="104"/>
      <c r="V44" s="104"/>
      <c r="W44" s="104"/>
      <c r="X44" s="104"/>
      <c r="Y44" s="104"/>
      <c r="Z44" s="104"/>
      <c r="AA44" s="104"/>
      <c r="AB44" s="104"/>
      <c r="AC44" s="104"/>
      <c r="AD44" s="104"/>
      <c r="AE44" s="104"/>
      <c r="AF44" s="104"/>
      <c r="AG44" s="104"/>
      <c r="AH44" s="104"/>
    </row>
    <row r="45" spans="1:34">
      <c r="A45" s="9" t="s">
        <v>274</v>
      </c>
      <c r="B45" s="9"/>
      <c r="C45" s="109"/>
      <c r="D45" s="109"/>
      <c r="E45" s="109"/>
      <c r="F45" s="109"/>
      <c r="G45" s="109"/>
      <c r="H45" s="109"/>
      <c r="I45" s="109"/>
      <c r="J45" s="109"/>
      <c r="K45" s="109"/>
      <c r="L45" s="109"/>
      <c r="M45" s="109"/>
      <c r="N45" s="109"/>
      <c r="O45" s="109"/>
      <c r="P45" s="109"/>
      <c r="Q45" s="104"/>
      <c r="R45" s="104"/>
      <c r="S45" s="104"/>
      <c r="T45" s="104"/>
      <c r="U45" s="104"/>
      <c r="V45" s="104"/>
      <c r="W45" s="104"/>
      <c r="X45" s="104"/>
      <c r="Y45" s="104"/>
      <c r="Z45" s="104"/>
      <c r="AA45" s="104"/>
      <c r="AB45" s="104"/>
      <c r="AC45" s="104"/>
      <c r="AD45" s="104"/>
      <c r="AE45" s="104"/>
      <c r="AF45" s="104"/>
      <c r="AG45" s="104"/>
      <c r="AH45" s="104"/>
    </row>
    <row r="46" spans="1:34">
      <c r="A46" s="9" t="s">
        <v>275</v>
      </c>
      <c r="B46" s="9"/>
      <c r="C46" s="109"/>
      <c r="D46" s="109"/>
      <c r="E46" s="109"/>
      <c r="F46" s="109"/>
      <c r="G46" s="109"/>
      <c r="H46" s="109"/>
      <c r="I46" s="109"/>
      <c r="J46" s="109"/>
      <c r="K46" s="109"/>
      <c r="L46" s="109"/>
      <c r="M46" s="109"/>
      <c r="N46" s="109"/>
      <c r="O46" s="109"/>
      <c r="P46" s="109"/>
      <c r="Q46" s="104"/>
      <c r="R46" s="104"/>
      <c r="S46" s="104"/>
      <c r="T46" s="104"/>
      <c r="U46" s="104"/>
      <c r="V46" s="104"/>
      <c r="W46" s="104"/>
      <c r="X46" s="104"/>
      <c r="Y46" s="104"/>
      <c r="Z46" s="104"/>
      <c r="AA46" s="104"/>
      <c r="AB46" s="104"/>
      <c r="AC46" s="104"/>
      <c r="AD46" s="104"/>
      <c r="AE46" s="104"/>
      <c r="AF46" s="104"/>
      <c r="AG46" s="104"/>
      <c r="AH46" s="104"/>
    </row>
    <row r="47" spans="1:34">
      <c r="A47" s="9" t="s">
        <v>276</v>
      </c>
      <c r="B47" s="9"/>
      <c r="C47" s="109"/>
      <c r="D47" s="109"/>
      <c r="E47" s="109"/>
      <c r="F47" s="109"/>
      <c r="G47" s="109"/>
      <c r="H47" s="109"/>
      <c r="I47" s="109"/>
      <c r="J47" s="109"/>
      <c r="K47" s="109"/>
      <c r="L47" s="109"/>
      <c r="M47" s="109"/>
      <c r="N47" s="109"/>
      <c r="O47" s="109"/>
      <c r="P47" s="109"/>
      <c r="Q47" s="104"/>
      <c r="R47" s="104"/>
      <c r="S47" s="104"/>
      <c r="T47" s="104"/>
      <c r="U47" s="104"/>
      <c r="V47" s="104"/>
      <c r="W47" s="104"/>
      <c r="X47" s="104"/>
      <c r="Y47" s="104"/>
      <c r="Z47" s="104"/>
      <c r="AA47" s="104"/>
      <c r="AB47" s="104"/>
      <c r="AC47" s="104"/>
      <c r="AD47" s="104"/>
      <c r="AE47" s="104"/>
      <c r="AF47" s="104"/>
      <c r="AG47" s="104"/>
      <c r="AH47" s="104"/>
    </row>
    <row r="48" spans="1:34">
      <c r="A48" s="9" t="s">
        <v>277</v>
      </c>
      <c r="B48" s="9"/>
      <c r="C48" s="109"/>
      <c r="D48" s="109"/>
      <c r="E48" s="109"/>
      <c r="F48" s="109"/>
      <c r="G48" s="109"/>
      <c r="H48" s="109"/>
      <c r="I48" s="109"/>
      <c r="J48" s="109"/>
      <c r="K48" s="109"/>
      <c r="L48" s="109"/>
      <c r="M48" s="109"/>
      <c r="N48" s="109"/>
      <c r="O48" s="109"/>
      <c r="P48" s="109"/>
      <c r="Q48" s="104"/>
      <c r="R48" s="104"/>
      <c r="S48" s="104"/>
      <c r="T48" s="104"/>
      <c r="U48" s="104"/>
      <c r="V48" s="104"/>
      <c r="W48" s="104"/>
      <c r="X48" s="104"/>
      <c r="Y48" s="104"/>
      <c r="Z48" s="104"/>
      <c r="AA48" s="104"/>
      <c r="AB48" s="104"/>
      <c r="AC48" s="104"/>
      <c r="AD48" s="104"/>
      <c r="AE48" s="104"/>
      <c r="AF48" s="104"/>
      <c r="AG48" s="104"/>
      <c r="AH48" s="104"/>
    </row>
    <row r="49" spans="1:34">
      <c r="A49" s="9" t="s">
        <v>278</v>
      </c>
      <c r="B49" s="9"/>
      <c r="C49" s="7" t="s">
        <v>41</v>
      </c>
      <c r="D49" s="8" t="s">
        <v>42</v>
      </c>
      <c r="E49" s="106"/>
      <c r="F49" s="7" t="s">
        <v>41</v>
      </c>
      <c r="G49" s="7" t="s">
        <v>237</v>
      </c>
      <c r="H49" s="8" t="s">
        <v>42</v>
      </c>
      <c r="I49" s="109"/>
      <c r="J49" s="109"/>
      <c r="K49" s="109"/>
      <c r="L49" s="109"/>
      <c r="M49" s="109"/>
      <c r="N49" s="109"/>
      <c r="O49" s="109"/>
      <c r="P49" s="109"/>
      <c r="Q49" s="104"/>
      <c r="R49" s="104"/>
      <c r="S49" s="104"/>
      <c r="T49" s="104"/>
      <c r="U49" s="104"/>
      <c r="V49" s="104"/>
      <c r="W49" s="104"/>
      <c r="X49" s="104"/>
      <c r="Y49" s="104"/>
      <c r="Z49" s="104"/>
      <c r="AA49" s="104"/>
      <c r="AB49" s="104"/>
      <c r="AC49" s="104"/>
      <c r="AD49" s="104"/>
      <c r="AE49" s="104"/>
      <c r="AF49" s="104"/>
      <c r="AG49" s="104"/>
      <c r="AH49" s="104"/>
    </row>
    <row r="50" spans="1:34">
      <c r="A50" s="9" t="s">
        <v>279</v>
      </c>
      <c r="B50" s="9"/>
      <c r="C50" s="119" t="s">
        <v>45</v>
      </c>
      <c r="D50" s="125">
        <v>50</v>
      </c>
      <c r="E50" s="106"/>
      <c r="F50" s="119" t="s">
        <v>45</v>
      </c>
      <c r="G50" s="119" t="s">
        <v>239</v>
      </c>
      <c r="H50" s="125">
        <v>50</v>
      </c>
      <c r="I50" s="109"/>
      <c r="J50" s="109"/>
      <c r="K50" s="109"/>
      <c r="L50" s="109"/>
      <c r="M50" s="109"/>
      <c r="N50" s="109"/>
      <c r="O50" s="109"/>
      <c r="P50" s="109"/>
      <c r="Q50" s="104"/>
      <c r="R50" s="104"/>
      <c r="S50" s="104"/>
      <c r="T50" s="104"/>
      <c r="U50" s="104"/>
      <c r="V50" s="104"/>
      <c r="W50" s="104"/>
      <c r="X50" s="104"/>
      <c r="Y50" s="104"/>
      <c r="Z50" s="104"/>
      <c r="AA50" s="104"/>
      <c r="AB50" s="104"/>
      <c r="AC50" s="104"/>
      <c r="AD50" s="104"/>
      <c r="AE50" s="104"/>
      <c r="AF50" s="104"/>
      <c r="AG50" s="104"/>
      <c r="AH50" s="104"/>
    </row>
    <row r="51" spans="1:34">
      <c r="A51" s="9" t="s">
        <v>280</v>
      </c>
      <c r="B51" s="9"/>
      <c r="C51" s="119" t="s">
        <v>48</v>
      </c>
      <c r="D51" s="125">
        <v>20</v>
      </c>
      <c r="E51" s="106"/>
      <c r="F51" s="119" t="s">
        <v>48</v>
      </c>
      <c r="G51" s="119" t="s">
        <v>240</v>
      </c>
      <c r="H51" s="125">
        <v>20</v>
      </c>
      <c r="I51" s="109"/>
      <c r="J51" s="109"/>
      <c r="K51" s="109"/>
      <c r="L51" s="109"/>
      <c r="M51" s="109"/>
      <c r="N51" s="109"/>
      <c r="O51" s="109"/>
      <c r="P51" s="109"/>
      <c r="Q51" s="104"/>
      <c r="R51" s="104"/>
      <c r="S51" s="104"/>
      <c r="T51" s="104"/>
      <c r="U51" s="104"/>
      <c r="V51" s="104"/>
      <c r="W51" s="104"/>
      <c r="X51" s="104"/>
      <c r="Y51" s="104"/>
      <c r="Z51" s="104"/>
      <c r="AA51" s="104"/>
      <c r="AB51" s="104"/>
      <c r="AC51" s="104"/>
      <c r="AD51" s="104"/>
      <c r="AE51" s="104"/>
      <c r="AF51" s="104"/>
      <c r="AG51" s="104"/>
      <c r="AH51" s="104"/>
    </row>
    <row r="52" spans="1:34">
      <c r="A52" s="9" t="s">
        <v>281</v>
      </c>
      <c r="B52" s="9"/>
      <c r="C52" s="119" t="s">
        <v>51</v>
      </c>
      <c r="D52" s="125">
        <v>60</v>
      </c>
      <c r="E52" s="106"/>
      <c r="F52" s="119" t="s">
        <v>51</v>
      </c>
      <c r="G52" s="119" t="s">
        <v>241</v>
      </c>
      <c r="H52" s="125">
        <v>60</v>
      </c>
      <c r="I52" s="109"/>
      <c r="J52" s="109"/>
      <c r="K52" s="109"/>
      <c r="L52" s="109"/>
      <c r="M52" s="109"/>
      <c r="N52" s="109"/>
      <c r="O52" s="109"/>
      <c r="P52" s="109"/>
      <c r="Q52" s="104"/>
      <c r="R52" s="104"/>
      <c r="S52" s="104"/>
      <c r="T52" s="104"/>
      <c r="U52" s="104"/>
      <c r="V52" s="104"/>
      <c r="W52" s="104"/>
      <c r="X52" s="104"/>
      <c r="Y52" s="104"/>
      <c r="Z52" s="104"/>
      <c r="AA52" s="104"/>
      <c r="AB52" s="104"/>
      <c r="AC52" s="104"/>
      <c r="AD52" s="104"/>
      <c r="AE52" s="104"/>
      <c r="AF52" s="104"/>
      <c r="AG52" s="104"/>
      <c r="AH52" s="104"/>
    </row>
    <row r="53" spans="1:34">
      <c r="A53" s="9" t="s">
        <v>37</v>
      </c>
      <c r="B53" s="9"/>
      <c r="C53" s="119" t="s">
        <v>53</v>
      </c>
      <c r="D53" s="125">
        <v>40</v>
      </c>
      <c r="E53" s="106"/>
      <c r="F53" s="119" t="s">
        <v>53</v>
      </c>
      <c r="G53" s="119" t="s">
        <v>242</v>
      </c>
      <c r="H53" s="125">
        <v>40</v>
      </c>
      <c r="I53" s="109"/>
      <c r="J53" s="109"/>
      <c r="K53" s="109"/>
      <c r="L53" s="109"/>
      <c r="M53" s="109"/>
      <c r="N53" s="109"/>
      <c r="O53" s="109"/>
      <c r="P53" s="109"/>
      <c r="Q53" s="104"/>
      <c r="R53" s="104"/>
      <c r="S53" s="104"/>
      <c r="T53" s="104"/>
      <c r="U53" s="104"/>
      <c r="V53" s="104"/>
      <c r="W53" s="104"/>
      <c r="X53" s="104"/>
      <c r="Y53" s="104"/>
      <c r="Z53" s="104"/>
      <c r="AA53" s="104"/>
      <c r="AB53" s="104"/>
      <c r="AC53" s="104"/>
      <c r="AD53" s="104"/>
      <c r="AE53" s="104"/>
      <c r="AF53" s="104"/>
      <c r="AG53" s="104"/>
      <c r="AH53" s="104"/>
    </row>
    <row r="54" spans="1:34">
      <c r="A54" s="9" t="s">
        <v>73</v>
      </c>
      <c r="B54" s="9"/>
      <c r="C54" s="119" t="s">
        <v>45</v>
      </c>
      <c r="D54" s="125">
        <v>50</v>
      </c>
      <c r="E54" s="106"/>
      <c r="F54" s="119" t="s">
        <v>45</v>
      </c>
      <c r="G54" s="119" t="s">
        <v>243</v>
      </c>
      <c r="H54" s="125">
        <v>50</v>
      </c>
      <c r="I54" s="109"/>
      <c r="J54" s="109"/>
      <c r="K54" s="109"/>
      <c r="L54" s="109"/>
      <c r="M54" s="109"/>
      <c r="N54" s="109"/>
      <c r="O54" s="109"/>
      <c r="P54" s="109"/>
      <c r="Q54" s="104"/>
      <c r="R54" s="104"/>
      <c r="S54" s="104"/>
      <c r="T54" s="104"/>
      <c r="U54" s="104"/>
      <c r="V54" s="104"/>
      <c r="W54" s="104"/>
      <c r="X54" s="104"/>
      <c r="Y54" s="104"/>
      <c r="Z54" s="104"/>
      <c r="AA54" s="104"/>
      <c r="AB54" s="104"/>
      <c r="AC54" s="104"/>
      <c r="AD54" s="104"/>
      <c r="AE54" s="104"/>
      <c r="AF54" s="104"/>
      <c r="AG54" s="104"/>
      <c r="AH54" s="104"/>
    </row>
    <row r="55" spans="1:34">
      <c r="A55" s="9" t="s">
        <v>31</v>
      </c>
      <c r="B55" s="9"/>
      <c r="C55" s="119" t="s">
        <v>48</v>
      </c>
      <c r="D55" s="125">
        <v>20</v>
      </c>
      <c r="E55" s="106"/>
      <c r="F55" s="119" t="s">
        <v>48</v>
      </c>
      <c r="G55" s="119" t="s">
        <v>244</v>
      </c>
      <c r="H55" s="125">
        <v>20</v>
      </c>
      <c r="I55" s="109"/>
      <c r="J55" s="109"/>
      <c r="K55" s="109"/>
      <c r="L55" s="109"/>
      <c r="M55" s="109"/>
      <c r="N55" s="109"/>
      <c r="O55" s="109"/>
      <c r="P55" s="109"/>
      <c r="Q55" s="104"/>
      <c r="R55" s="104"/>
      <c r="S55" s="104"/>
      <c r="T55" s="104"/>
      <c r="U55" s="104"/>
      <c r="V55" s="104"/>
      <c r="W55" s="104"/>
      <c r="X55" s="104"/>
      <c r="Y55" s="104"/>
      <c r="Z55" s="104"/>
      <c r="AA55" s="104"/>
      <c r="AB55" s="104"/>
      <c r="AC55" s="104"/>
      <c r="AD55" s="104"/>
      <c r="AE55" s="104"/>
      <c r="AF55" s="104"/>
      <c r="AG55" s="104"/>
      <c r="AH55" s="104"/>
    </row>
    <row r="56" spans="1:34">
      <c r="B56" s="9"/>
      <c r="C56" s="119" t="s">
        <v>51</v>
      </c>
      <c r="D56" s="125">
        <v>60</v>
      </c>
      <c r="E56" s="106"/>
      <c r="F56" s="119" t="s">
        <v>51</v>
      </c>
      <c r="G56" s="119" t="s">
        <v>245</v>
      </c>
      <c r="H56" s="125">
        <v>60</v>
      </c>
      <c r="I56" s="109"/>
      <c r="J56" s="109"/>
      <c r="K56" s="109"/>
      <c r="L56" s="109"/>
      <c r="M56" s="109"/>
      <c r="N56" s="109"/>
      <c r="O56" s="109"/>
      <c r="P56" s="109"/>
      <c r="Q56" s="104"/>
      <c r="R56" s="104"/>
      <c r="S56" s="104"/>
      <c r="T56" s="104"/>
      <c r="U56" s="104"/>
      <c r="V56" s="104"/>
      <c r="W56" s="104"/>
      <c r="X56" s="104"/>
      <c r="Y56" s="104"/>
      <c r="Z56" s="104"/>
      <c r="AA56" s="104"/>
      <c r="AB56" s="104"/>
      <c r="AC56" s="104"/>
      <c r="AD56" s="104"/>
      <c r="AE56" s="104"/>
      <c r="AF56" s="104"/>
      <c r="AG56" s="104"/>
      <c r="AH56" s="104"/>
    </row>
    <row r="57" spans="1:34">
      <c r="B57" s="9"/>
      <c r="C57" s="119" t="s">
        <v>53</v>
      </c>
      <c r="D57" s="125">
        <v>40</v>
      </c>
      <c r="E57" s="106"/>
      <c r="F57" s="119" t="s">
        <v>53</v>
      </c>
      <c r="G57" s="119" t="s">
        <v>246</v>
      </c>
      <c r="H57" s="125">
        <v>40</v>
      </c>
      <c r="I57" s="109"/>
      <c r="J57" s="109"/>
      <c r="K57" s="109"/>
      <c r="L57" s="109"/>
      <c r="M57" s="109"/>
      <c r="N57" s="109"/>
      <c r="O57" s="109"/>
      <c r="P57" s="109"/>
      <c r="Q57" s="104"/>
      <c r="R57" s="104"/>
      <c r="S57" s="104"/>
      <c r="T57" s="104"/>
      <c r="U57" s="104"/>
      <c r="V57" s="104"/>
      <c r="W57" s="104"/>
      <c r="X57" s="104"/>
      <c r="Y57" s="104"/>
      <c r="Z57" s="104"/>
      <c r="AA57" s="104"/>
      <c r="AB57" s="104"/>
      <c r="AC57" s="104"/>
      <c r="AD57" s="104"/>
      <c r="AE57" s="104"/>
      <c r="AF57" s="104"/>
      <c r="AG57" s="104"/>
      <c r="AH57" s="104"/>
    </row>
    <row r="58" spans="1:34">
      <c r="B58" s="9"/>
      <c r="C58" s="119" t="s">
        <v>45</v>
      </c>
      <c r="D58" s="125">
        <v>50</v>
      </c>
      <c r="E58" s="106"/>
      <c r="F58" s="119" t="s">
        <v>45</v>
      </c>
      <c r="G58" s="119" t="s">
        <v>243</v>
      </c>
      <c r="H58" s="125">
        <v>50</v>
      </c>
      <c r="I58" s="109"/>
      <c r="J58" s="109"/>
      <c r="K58" s="109"/>
      <c r="L58" s="109"/>
      <c r="M58" s="109"/>
      <c r="N58" s="109"/>
      <c r="O58" s="109"/>
      <c r="P58" s="109"/>
      <c r="Q58" s="104"/>
      <c r="R58" s="104"/>
      <c r="S58" s="104"/>
      <c r="T58" s="104"/>
      <c r="U58" s="104"/>
      <c r="V58" s="104"/>
      <c r="W58" s="104"/>
      <c r="X58" s="104"/>
      <c r="Y58" s="104"/>
      <c r="Z58" s="104"/>
      <c r="AA58" s="104"/>
      <c r="AB58" s="104"/>
      <c r="AC58" s="104"/>
      <c r="AD58" s="104"/>
      <c r="AE58" s="104"/>
      <c r="AF58" s="104"/>
      <c r="AG58" s="104"/>
      <c r="AH58" s="104"/>
    </row>
    <row r="59" spans="1:34">
      <c r="B59" s="9"/>
      <c r="C59" s="119" t="s">
        <v>48</v>
      </c>
      <c r="D59" s="125">
        <v>20</v>
      </c>
      <c r="E59" s="106"/>
      <c r="F59" s="119" t="s">
        <v>48</v>
      </c>
      <c r="G59" s="119" t="s">
        <v>244</v>
      </c>
      <c r="H59" s="125">
        <v>20</v>
      </c>
      <c r="I59" s="109"/>
      <c r="J59" s="109"/>
      <c r="K59" s="109"/>
      <c r="L59" s="109"/>
      <c r="M59" s="109"/>
      <c r="N59" s="109"/>
      <c r="O59" s="109"/>
      <c r="P59" s="109"/>
      <c r="Q59" s="104"/>
      <c r="R59" s="104"/>
      <c r="S59" s="104"/>
      <c r="T59" s="104"/>
      <c r="U59" s="104"/>
      <c r="V59" s="104"/>
      <c r="W59" s="104"/>
      <c r="X59" s="104"/>
      <c r="Y59" s="104"/>
      <c r="Z59" s="104"/>
      <c r="AA59" s="104"/>
      <c r="AB59" s="104"/>
      <c r="AC59" s="104"/>
      <c r="AD59" s="104"/>
      <c r="AE59" s="104"/>
      <c r="AF59" s="104"/>
      <c r="AG59" s="104"/>
      <c r="AH59" s="104"/>
    </row>
    <row r="60" spans="1:34">
      <c r="B60" s="9"/>
      <c r="C60" s="119" t="s">
        <v>51</v>
      </c>
      <c r="D60" s="125">
        <v>60</v>
      </c>
      <c r="E60" s="106"/>
      <c r="F60" s="119" t="s">
        <v>51</v>
      </c>
      <c r="G60" s="119" t="s">
        <v>241</v>
      </c>
      <c r="H60" s="125">
        <v>60</v>
      </c>
      <c r="I60" s="109"/>
      <c r="J60" s="109"/>
      <c r="K60" s="109"/>
      <c r="L60" s="109"/>
      <c r="M60" s="109"/>
      <c r="N60" s="109"/>
      <c r="O60" s="109"/>
      <c r="P60" s="109"/>
      <c r="Q60" s="104"/>
      <c r="R60" s="104"/>
      <c r="S60" s="104"/>
      <c r="T60" s="104"/>
      <c r="U60" s="104"/>
      <c r="V60" s="104"/>
      <c r="W60" s="104"/>
      <c r="X60" s="104"/>
      <c r="Y60" s="104"/>
      <c r="Z60" s="104"/>
      <c r="AA60" s="104"/>
      <c r="AB60" s="104"/>
      <c r="AC60" s="104"/>
      <c r="AD60" s="104"/>
      <c r="AE60" s="104"/>
      <c r="AF60" s="104"/>
      <c r="AG60" s="104"/>
      <c r="AH60" s="104"/>
    </row>
    <row r="61" spans="1:34">
      <c r="B61" s="9"/>
      <c r="C61" s="119" t="s">
        <v>53</v>
      </c>
      <c r="D61" s="125">
        <v>40</v>
      </c>
      <c r="E61" s="106"/>
      <c r="F61" s="119" t="s">
        <v>53</v>
      </c>
      <c r="G61" s="119" t="s">
        <v>246</v>
      </c>
      <c r="H61" s="125">
        <v>40</v>
      </c>
      <c r="I61" s="109"/>
      <c r="J61" s="109"/>
      <c r="K61" s="109"/>
      <c r="L61" s="109"/>
      <c r="M61" s="109"/>
      <c r="N61" s="109"/>
      <c r="O61" s="109"/>
      <c r="P61" s="109"/>
      <c r="Q61" s="104"/>
      <c r="R61" s="104"/>
      <c r="S61" s="104"/>
      <c r="T61" s="104"/>
      <c r="U61" s="104"/>
      <c r="V61" s="104"/>
      <c r="W61" s="104"/>
      <c r="X61" s="104"/>
      <c r="Y61" s="104"/>
      <c r="Z61" s="104"/>
      <c r="AA61" s="104"/>
      <c r="AB61" s="104"/>
      <c r="AC61" s="104"/>
      <c r="AD61" s="104"/>
      <c r="AE61" s="104"/>
      <c r="AF61" s="104"/>
      <c r="AG61" s="104"/>
      <c r="AH61" s="104"/>
    </row>
    <row r="62" spans="1:34">
      <c r="B62" s="9"/>
      <c r="C62" s="23"/>
      <c r="D62" s="23"/>
      <c r="E62" s="23"/>
      <c r="F62" s="23"/>
      <c r="G62" s="23"/>
      <c r="H62" s="23"/>
      <c r="I62" s="109"/>
      <c r="J62" s="109"/>
      <c r="K62" s="109"/>
      <c r="L62" s="109"/>
      <c r="M62" s="109"/>
      <c r="N62" s="109"/>
      <c r="O62" s="109"/>
      <c r="P62" s="109"/>
      <c r="Q62" s="104"/>
      <c r="R62" s="104"/>
      <c r="S62" s="104"/>
      <c r="T62" s="104"/>
      <c r="U62" s="104"/>
      <c r="V62" s="104"/>
      <c r="W62" s="104"/>
      <c r="X62" s="104"/>
      <c r="Y62" s="104"/>
      <c r="Z62" s="104"/>
      <c r="AA62" s="104"/>
      <c r="AB62" s="104"/>
      <c r="AC62" s="104"/>
      <c r="AD62" s="104"/>
      <c r="AE62" s="104"/>
      <c r="AF62" s="104"/>
      <c r="AG62" s="104"/>
      <c r="AH62" s="104"/>
    </row>
    <row r="63" spans="1:34" ht="15" thickBot="1">
      <c r="B63" s="9"/>
      <c r="C63" s="109" t="s">
        <v>41</v>
      </c>
      <c r="D63" s="25" t="s">
        <v>282</v>
      </c>
      <c r="E63" s="106"/>
      <c r="F63" s="109" t="s">
        <v>41</v>
      </c>
      <c r="G63" s="109" t="s">
        <v>237</v>
      </c>
      <c r="H63" s="25" t="s">
        <v>283</v>
      </c>
      <c r="I63" s="109"/>
      <c r="J63" s="109"/>
      <c r="K63" s="109"/>
      <c r="L63" s="109"/>
      <c r="M63" s="109"/>
      <c r="N63" s="109"/>
      <c r="O63" s="109"/>
      <c r="P63" s="109"/>
      <c r="Q63" s="104"/>
      <c r="R63" s="104"/>
      <c r="S63" s="104"/>
      <c r="T63" s="104"/>
      <c r="U63" s="104"/>
      <c r="V63" s="104"/>
      <c r="W63" s="104"/>
      <c r="X63" s="104"/>
      <c r="Y63" s="104"/>
      <c r="Z63" s="104"/>
      <c r="AA63" s="104"/>
      <c r="AB63" s="104"/>
      <c r="AC63" s="104"/>
      <c r="AD63" s="104"/>
      <c r="AE63" s="104"/>
      <c r="AF63" s="104"/>
      <c r="AG63" s="104"/>
      <c r="AH63" s="104"/>
    </row>
    <row r="64" spans="1:34" ht="15.6" thickTop="1" thickBot="1">
      <c r="B64" s="9"/>
      <c r="C64" s="121" t="s">
        <v>45</v>
      </c>
      <c r="D64" s="115">
        <f>COUNTIF(C50:C61,C64)</f>
        <v>3</v>
      </c>
      <c r="E64" s="106"/>
      <c r="F64" s="121" t="s">
        <v>48</v>
      </c>
      <c r="G64" s="121" t="s">
        <v>240</v>
      </c>
      <c r="H64" s="117">
        <f>COUNTIFS(F50:F61,F64,G50:G61,G64)</f>
        <v>1</v>
      </c>
      <c r="I64" s="109"/>
      <c r="J64" s="109"/>
      <c r="K64" s="109"/>
      <c r="L64" s="109"/>
      <c r="M64" s="109"/>
      <c r="N64" s="109"/>
      <c r="O64" s="109"/>
      <c r="P64" s="109"/>
      <c r="Q64" s="104"/>
      <c r="R64" s="104"/>
      <c r="S64" s="104"/>
      <c r="T64" s="104"/>
      <c r="U64" s="104"/>
      <c r="V64" s="104"/>
      <c r="W64" s="104"/>
      <c r="X64" s="104"/>
      <c r="Y64" s="104"/>
      <c r="Z64" s="104"/>
      <c r="AA64" s="104"/>
      <c r="AB64" s="104"/>
      <c r="AC64" s="104"/>
      <c r="AD64" s="104"/>
      <c r="AE64" s="104"/>
      <c r="AF64" s="104"/>
      <c r="AG64" s="104"/>
      <c r="AH64" s="104"/>
    </row>
    <row r="65" spans="2:34" ht="15" thickTop="1">
      <c r="B65" s="9"/>
      <c r="C65" s="109"/>
      <c r="D65" s="109"/>
      <c r="E65" s="106"/>
      <c r="F65" s="109"/>
      <c r="G65" s="109"/>
      <c r="H65" s="109"/>
      <c r="I65" s="109"/>
      <c r="J65" s="109"/>
      <c r="K65" s="109"/>
      <c r="L65" s="109"/>
      <c r="M65" s="109"/>
      <c r="N65" s="109"/>
      <c r="O65" s="109"/>
      <c r="P65" s="109"/>
      <c r="Q65" s="104"/>
      <c r="R65" s="104"/>
      <c r="S65" s="104"/>
      <c r="T65" s="104"/>
      <c r="U65" s="104"/>
      <c r="V65" s="104"/>
      <c r="W65" s="104"/>
      <c r="X65" s="104"/>
      <c r="Y65" s="104"/>
      <c r="Z65" s="104"/>
      <c r="AA65" s="104"/>
      <c r="AB65" s="104"/>
      <c r="AC65" s="104"/>
      <c r="AD65" s="104"/>
      <c r="AE65" s="104"/>
      <c r="AF65" s="104"/>
      <c r="AG65" s="104"/>
      <c r="AH65" s="104"/>
    </row>
    <row r="66" spans="2:34">
      <c r="B66" s="9"/>
      <c r="C66" s="1"/>
      <c r="D66" s="1"/>
      <c r="E66" s="1"/>
      <c r="F66" s="1"/>
      <c r="G66" s="1"/>
      <c r="H66" s="1"/>
      <c r="I66" s="109"/>
      <c r="J66" s="109"/>
      <c r="K66" s="109"/>
      <c r="L66" s="109"/>
      <c r="M66" s="109"/>
      <c r="N66" s="109"/>
      <c r="O66" s="109"/>
      <c r="P66" s="109"/>
      <c r="Q66" s="104"/>
      <c r="R66" s="104"/>
      <c r="S66" s="104"/>
      <c r="T66" s="104"/>
      <c r="U66" s="104"/>
      <c r="V66" s="104"/>
      <c r="W66" s="104"/>
      <c r="X66" s="104"/>
      <c r="Y66" s="104"/>
      <c r="Z66" s="104"/>
      <c r="AA66" s="104"/>
      <c r="AB66" s="104"/>
      <c r="AC66" s="104"/>
      <c r="AD66" s="104"/>
      <c r="AE66" s="104"/>
      <c r="AF66" s="104"/>
      <c r="AG66" s="104"/>
      <c r="AH66" s="104"/>
    </row>
    <row r="67" spans="2:34">
      <c r="B67" s="9"/>
      <c r="C67" s="1"/>
      <c r="D67" s="1"/>
      <c r="E67" s="1"/>
      <c r="F67" s="1"/>
      <c r="G67" s="1"/>
      <c r="H67" s="1"/>
      <c r="I67" s="109"/>
      <c r="J67" s="109"/>
      <c r="K67" s="109"/>
      <c r="L67" s="109"/>
      <c r="M67" s="109"/>
      <c r="N67" s="109"/>
      <c r="O67" s="109"/>
      <c r="P67" s="109"/>
      <c r="Q67" s="104"/>
      <c r="R67" s="104"/>
      <c r="S67" s="104"/>
      <c r="T67" s="104"/>
      <c r="U67" s="104"/>
      <c r="V67" s="104"/>
      <c r="W67" s="104"/>
      <c r="X67" s="104"/>
      <c r="Y67" s="104"/>
      <c r="Z67" s="104"/>
      <c r="AA67" s="104"/>
      <c r="AB67" s="104"/>
      <c r="AC67" s="104"/>
      <c r="AD67" s="104"/>
      <c r="AE67" s="104"/>
      <c r="AF67" s="104"/>
      <c r="AG67" s="104"/>
      <c r="AH67" s="104"/>
    </row>
    <row r="68" spans="2:34">
      <c r="B68" s="9"/>
      <c r="C68" s="1"/>
      <c r="D68" s="1"/>
      <c r="E68" s="1"/>
      <c r="F68" s="1"/>
      <c r="G68" s="1"/>
      <c r="H68" s="1"/>
      <c r="I68" s="109"/>
      <c r="J68" s="109"/>
      <c r="K68" s="109"/>
      <c r="L68" s="109"/>
      <c r="M68" s="109"/>
      <c r="N68" s="109"/>
      <c r="O68" s="109"/>
      <c r="P68" s="109"/>
      <c r="Q68" s="104"/>
      <c r="R68" s="104"/>
      <c r="S68" s="104"/>
      <c r="T68" s="104"/>
      <c r="U68" s="104"/>
      <c r="V68" s="104"/>
      <c r="W68" s="104"/>
      <c r="X68" s="104"/>
      <c r="Y68" s="104"/>
      <c r="Z68" s="104"/>
      <c r="AA68" s="104"/>
      <c r="AB68" s="104"/>
      <c r="AC68" s="104"/>
      <c r="AD68" s="104"/>
      <c r="AE68" s="104"/>
      <c r="AF68" s="104"/>
      <c r="AG68" s="104"/>
      <c r="AH68" s="104"/>
    </row>
    <row r="69" spans="2:34">
      <c r="B69" s="9"/>
      <c r="C69" s="1"/>
      <c r="D69" s="1"/>
      <c r="E69" s="1"/>
      <c r="F69" s="1"/>
      <c r="G69" s="1"/>
      <c r="H69" s="1"/>
      <c r="I69" s="109"/>
      <c r="J69" s="109"/>
      <c r="K69" s="109"/>
      <c r="L69" s="109"/>
      <c r="M69" s="109"/>
      <c r="N69" s="109"/>
      <c r="O69" s="109"/>
      <c r="P69" s="109"/>
      <c r="Q69" s="104"/>
      <c r="R69" s="104"/>
      <c r="S69" s="104"/>
      <c r="T69" s="104"/>
      <c r="U69" s="104"/>
      <c r="V69" s="104"/>
      <c r="W69" s="104"/>
      <c r="X69" s="104"/>
      <c r="Y69" s="104"/>
      <c r="Z69" s="104"/>
      <c r="AA69" s="104"/>
      <c r="AB69" s="104"/>
      <c r="AC69" s="104"/>
      <c r="AD69" s="104"/>
      <c r="AE69" s="104"/>
      <c r="AF69" s="104"/>
      <c r="AG69" s="104"/>
      <c r="AH69" s="104"/>
    </row>
    <row r="70" spans="2:34">
      <c r="B70" s="9"/>
      <c r="C70" s="1"/>
      <c r="D70" s="1"/>
      <c r="E70" s="1"/>
      <c r="F70" s="1"/>
      <c r="G70" s="1"/>
      <c r="H70" s="1"/>
      <c r="I70" s="109"/>
      <c r="J70" s="109"/>
      <c r="K70" s="109"/>
      <c r="L70" s="109"/>
      <c r="M70" s="109"/>
      <c r="N70" s="109"/>
      <c r="O70" s="109"/>
      <c r="P70" s="109"/>
      <c r="Q70" s="104"/>
      <c r="R70" s="104"/>
      <c r="S70" s="104"/>
      <c r="T70" s="104"/>
      <c r="U70" s="104"/>
      <c r="V70" s="104"/>
      <c r="W70" s="104"/>
      <c r="X70" s="104"/>
      <c r="Y70" s="104"/>
      <c r="Z70" s="104"/>
      <c r="AA70" s="104"/>
      <c r="AB70" s="104"/>
      <c r="AC70" s="104"/>
      <c r="AD70" s="104"/>
      <c r="AE70" s="104"/>
      <c r="AF70" s="104"/>
      <c r="AG70" s="104"/>
      <c r="AH70" s="104"/>
    </row>
    <row r="71" spans="2:34">
      <c r="B71" s="9"/>
      <c r="C71" s="1"/>
      <c r="D71" s="1"/>
      <c r="E71" s="1"/>
      <c r="F71" s="1"/>
      <c r="G71" s="1"/>
      <c r="H71" s="1"/>
      <c r="I71" s="109"/>
      <c r="J71" s="109"/>
      <c r="K71" s="109"/>
      <c r="L71" s="109"/>
      <c r="M71" s="109"/>
      <c r="N71" s="109"/>
      <c r="O71" s="109"/>
      <c r="P71" s="109"/>
      <c r="Q71" s="104"/>
      <c r="R71" s="104"/>
      <c r="S71" s="104"/>
      <c r="T71" s="104"/>
      <c r="U71" s="104"/>
      <c r="V71" s="104"/>
      <c r="W71" s="104"/>
      <c r="X71" s="104"/>
      <c r="Y71" s="104"/>
      <c r="Z71" s="104"/>
      <c r="AA71" s="104"/>
      <c r="AB71" s="104"/>
      <c r="AC71" s="104"/>
      <c r="AD71" s="104"/>
      <c r="AE71" s="104"/>
      <c r="AF71" s="104"/>
      <c r="AG71" s="104"/>
      <c r="AH71" s="104"/>
    </row>
    <row r="72" spans="2:34">
      <c r="B72" s="9"/>
      <c r="C72" s="1"/>
      <c r="D72" s="1"/>
      <c r="E72" s="1"/>
      <c r="F72" s="1"/>
      <c r="G72" s="1"/>
      <c r="H72" s="1"/>
      <c r="I72" s="109"/>
      <c r="J72" s="109"/>
      <c r="K72" s="109"/>
      <c r="L72" s="109"/>
      <c r="M72" s="109"/>
      <c r="N72" s="109"/>
      <c r="O72" s="109"/>
      <c r="P72" s="109"/>
      <c r="Q72" s="104"/>
      <c r="R72" s="104"/>
      <c r="S72" s="104"/>
      <c r="T72" s="104"/>
      <c r="U72" s="104"/>
      <c r="V72" s="104"/>
      <c r="W72" s="104"/>
      <c r="X72" s="104"/>
      <c r="Y72" s="104"/>
      <c r="Z72" s="104"/>
      <c r="AA72" s="104"/>
      <c r="AB72" s="104"/>
      <c r="AC72" s="104"/>
      <c r="AD72" s="104"/>
      <c r="AE72" s="104"/>
      <c r="AF72" s="104"/>
      <c r="AG72" s="104"/>
      <c r="AH72" s="104"/>
    </row>
    <row r="73" spans="2:34">
      <c r="B73" s="9"/>
      <c r="C73" s="1"/>
      <c r="D73" s="1"/>
      <c r="E73" s="1"/>
      <c r="F73" s="1"/>
      <c r="G73" s="1"/>
      <c r="H73" s="1"/>
      <c r="I73" s="109"/>
      <c r="J73" s="109"/>
      <c r="K73" s="109"/>
      <c r="L73" s="109"/>
      <c r="M73" s="109"/>
      <c r="N73" s="109"/>
      <c r="O73" s="109"/>
      <c r="P73" s="109"/>
      <c r="Q73" s="104"/>
      <c r="R73" s="104"/>
      <c r="S73" s="104"/>
      <c r="T73" s="104"/>
      <c r="U73" s="104"/>
      <c r="V73" s="104"/>
      <c r="W73" s="104"/>
      <c r="X73" s="104"/>
      <c r="Y73" s="104"/>
      <c r="Z73" s="104"/>
      <c r="AA73" s="104"/>
      <c r="AB73" s="104"/>
      <c r="AC73" s="104"/>
      <c r="AD73" s="104"/>
      <c r="AE73" s="104"/>
      <c r="AF73" s="104"/>
      <c r="AG73" s="104"/>
      <c r="AH73" s="104"/>
    </row>
    <row r="74" spans="2:34">
      <c r="B74" s="9"/>
      <c r="C74" s="1"/>
      <c r="D74" s="1"/>
      <c r="E74" s="1"/>
      <c r="F74" s="1"/>
      <c r="G74" s="1"/>
      <c r="H74" s="1"/>
      <c r="I74" s="109"/>
      <c r="J74" s="109"/>
      <c r="K74" s="109"/>
      <c r="L74" s="109"/>
      <c r="M74" s="109"/>
      <c r="N74" s="109"/>
      <c r="O74" s="109"/>
      <c r="P74" s="109"/>
      <c r="Q74" s="104"/>
      <c r="R74" s="104"/>
      <c r="S74" s="104"/>
      <c r="T74" s="104"/>
      <c r="U74" s="104"/>
      <c r="V74" s="104"/>
      <c r="W74" s="104"/>
      <c r="X74" s="104"/>
      <c r="Y74" s="104"/>
      <c r="Z74" s="104"/>
      <c r="AA74" s="104"/>
      <c r="AB74" s="104"/>
      <c r="AC74" s="104"/>
      <c r="AD74" s="104"/>
      <c r="AE74" s="104"/>
      <c r="AF74" s="104"/>
      <c r="AG74" s="104"/>
      <c r="AH74" s="104"/>
    </row>
    <row r="75" spans="2:34">
      <c r="B75" s="9"/>
      <c r="C75" s="1"/>
      <c r="D75" s="1"/>
      <c r="E75" s="1"/>
      <c r="F75" s="1"/>
      <c r="G75" s="1"/>
      <c r="H75" s="1"/>
      <c r="I75" s="109"/>
      <c r="J75" s="109"/>
      <c r="K75" s="109"/>
      <c r="L75" s="109"/>
      <c r="M75" s="109"/>
      <c r="N75" s="109"/>
      <c r="O75" s="109"/>
      <c r="P75" s="109"/>
      <c r="Q75" s="104"/>
      <c r="R75" s="104"/>
      <c r="S75" s="104"/>
      <c r="T75" s="104"/>
      <c r="U75" s="104"/>
      <c r="V75" s="104"/>
      <c r="W75" s="104"/>
      <c r="X75" s="104"/>
      <c r="Y75" s="104"/>
      <c r="Z75" s="104"/>
      <c r="AA75" s="104"/>
      <c r="AB75" s="104"/>
      <c r="AC75" s="104"/>
      <c r="AD75" s="104"/>
      <c r="AE75" s="104"/>
      <c r="AF75" s="104"/>
      <c r="AG75" s="104"/>
      <c r="AH75" s="104"/>
    </row>
    <row r="76" spans="2:34">
      <c r="B76" s="9"/>
      <c r="C76" s="1"/>
      <c r="D76" s="1"/>
      <c r="E76" s="1"/>
      <c r="F76" s="1"/>
      <c r="G76" s="1"/>
      <c r="H76" s="1"/>
      <c r="I76" s="109"/>
      <c r="J76" s="109"/>
      <c r="K76" s="109"/>
      <c r="L76" s="109"/>
      <c r="M76" s="109"/>
      <c r="N76" s="109"/>
      <c r="O76" s="109"/>
      <c r="P76" s="109"/>
      <c r="Q76" s="104"/>
      <c r="R76" s="104"/>
      <c r="S76" s="104"/>
      <c r="T76" s="104"/>
      <c r="U76" s="104"/>
      <c r="V76" s="104"/>
      <c r="W76" s="104"/>
      <c r="X76" s="104"/>
      <c r="Y76" s="104"/>
      <c r="Z76" s="104"/>
      <c r="AA76" s="104"/>
      <c r="AB76" s="104"/>
      <c r="AC76" s="104"/>
      <c r="AD76" s="104"/>
      <c r="AE76" s="104"/>
      <c r="AF76" s="104"/>
      <c r="AG76" s="104"/>
      <c r="AH76" s="104"/>
    </row>
    <row r="77" spans="2:34">
      <c r="B77" s="9"/>
      <c r="C77" s="1"/>
      <c r="D77" s="1"/>
      <c r="E77" s="1"/>
      <c r="F77" s="1"/>
      <c r="G77" s="1"/>
      <c r="H77" s="1"/>
      <c r="I77" s="109"/>
      <c r="J77" s="109"/>
      <c r="K77" s="109"/>
      <c r="L77" s="109"/>
      <c r="M77" s="109"/>
      <c r="N77" s="109"/>
      <c r="O77" s="109"/>
      <c r="P77" s="109"/>
      <c r="Q77" s="104"/>
      <c r="R77" s="104"/>
      <c r="S77" s="104"/>
      <c r="T77" s="104"/>
      <c r="U77" s="104"/>
      <c r="V77" s="104"/>
      <c r="W77" s="104"/>
      <c r="X77" s="104"/>
      <c r="Y77" s="104"/>
      <c r="Z77" s="104"/>
      <c r="AA77" s="104"/>
      <c r="AB77" s="104"/>
      <c r="AC77" s="104"/>
      <c r="AD77" s="104"/>
      <c r="AE77" s="104"/>
      <c r="AF77" s="104"/>
      <c r="AG77" s="104"/>
      <c r="AH77" s="104"/>
    </row>
    <row r="78" spans="2:34">
      <c r="B78" s="9"/>
      <c r="C78" s="1"/>
      <c r="D78" s="1"/>
      <c r="E78" s="1"/>
      <c r="F78" s="1"/>
      <c r="G78" s="1"/>
      <c r="H78" s="1"/>
      <c r="I78" s="109"/>
      <c r="J78" s="109"/>
      <c r="K78" s="109"/>
      <c r="L78" s="109"/>
      <c r="M78" s="109"/>
      <c r="N78" s="109"/>
      <c r="O78" s="109"/>
      <c r="P78" s="109"/>
      <c r="Q78" s="104"/>
      <c r="R78" s="104"/>
      <c r="S78" s="104"/>
      <c r="T78" s="104"/>
      <c r="U78" s="104"/>
      <c r="V78" s="104"/>
      <c r="W78" s="104"/>
      <c r="X78" s="104"/>
      <c r="Y78" s="104"/>
      <c r="Z78" s="104"/>
      <c r="AA78" s="104"/>
      <c r="AB78" s="104"/>
      <c r="AC78" s="104"/>
      <c r="AD78" s="104"/>
      <c r="AE78" s="104"/>
      <c r="AF78" s="104"/>
      <c r="AG78" s="104"/>
      <c r="AH78" s="104"/>
    </row>
    <row r="79" spans="2:34">
      <c r="B79" s="9"/>
      <c r="C79" s="1"/>
      <c r="D79" s="1"/>
      <c r="E79" s="1"/>
      <c r="F79" s="1"/>
      <c r="G79" s="1"/>
      <c r="H79" s="1"/>
      <c r="I79" s="109"/>
      <c r="J79" s="109"/>
      <c r="K79" s="109"/>
      <c r="L79" s="109"/>
      <c r="M79" s="109"/>
      <c r="N79" s="109"/>
      <c r="O79" s="109"/>
      <c r="P79" s="109"/>
      <c r="Q79" s="104"/>
      <c r="R79" s="104"/>
      <c r="S79" s="104"/>
      <c r="T79" s="104"/>
      <c r="U79" s="104"/>
      <c r="V79" s="104"/>
      <c r="W79" s="104"/>
      <c r="X79" s="104"/>
      <c r="Y79" s="104"/>
      <c r="Z79" s="104"/>
      <c r="AA79" s="104"/>
      <c r="AB79" s="104"/>
      <c r="AC79" s="104"/>
      <c r="AD79" s="104"/>
      <c r="AE79" s="104"/>
      <c r="AF79" s="104"/>
      <c r="AG79" s="104"/>
      <c r="AH79" s="104"/>
    </row>
    <row r="80" spans="2:34">
      <c r="B80" s="9"/>
      <c r="C80" s="1"/>
      <c r="D80" s="1"/>
      <c r="E80" s="1"/>
      <c r="F80" s="1"/>
      <c r="G80" s="1"/>
      <c r="H80" s="1"/>
      <c r="I80" s="109"/>
      <c r="J80" s="109"/>
      <c r="K80" s="109"/>
      <c r="L80" s="109"/>
      <c r="M80" s="109"/>
      <c r="N80" s="109"/>
      <c r="O80" s="109"/>
      <c r="P80" s="109"/>
      <c r="Q80" s="104"/>
      <c r="R80" s="104"/>
      <c r="S80" s="104"/>
      <c r="T80" s="104"/>
      <c r="U80" s="104"/>
      <c r="V80" s="104"/>
      <c r="W80" s="104"/>
      <c r="X80" s="104"/>
      <c r="Y80" s="104"/>
      <c r="Z80" s="104"/>
      <c r="AA80" s="104"/>
      <c r="AB80" s="104"/>
      <c r="AC80" s="104"/>
      <c r="AD80" s="104"/>
      <c r="AE80" s="104"/>
      <c r="AF80" s="104"/>
      <c r="AG80" s="104"/>
      <c r="AH80" s="104"/>
    </row>
    <row r="81" spans="2:34">
      <c r="B81" s="9"/>
      <c r="C81" s="1"/>
      <c r="D81" s="1"/>
      <c r="E81" s="1"/>
      <c r="F81" s="1"/>
      <c r="G81" s="1"/>
      <c r="H81" s="1"/>
      <c r="I81" s="109"/>
      <c r="J81" s="109"/>
      <c r="K81" s="109"/>
      <c r="L81" s="109"/>
      <c r="M81" s="109"/>
      <c r="N81" s="109"/>
      <c r="O81" s="109"/>
      <c r="P81" s="109"/>
      <c r="Q81" s="104"/>
      <c r="R81" s="104"/>
      <c r="S81" s="104"/>
      <c r="T81" s="104"/>
      <c r="U81" s="104"/>
      <c r="V81" s="104"/>
      <c r="W81" s="104"/>
      <c r="X81" s="104"/>
      <c r="Y81" s="104"/>
      <c r="Z81" s="104"/>
      <c r="AA81" s="104"/>
      <c r="AB81" s="104"/>
      <c r="AC81" s="104"/>
      <c r="AD81" s="104"/>
      <c r="AE81" s="104"/>
      <c r="AF81" s="104"/>
      <c r="AG81" s="104"/>
      <c r="AH81" s="104"/>
    </row>
    <row r="82" spans="2:34">
      <c r="B82" s="9"/>
      <c r="C82" s="104"/>
      <c r="D82" s="104"/>
      <c r="E82" s="104"/>
      <c r="F82" s="109"/>
      <c r="G82" s="109"/>
      <c r="H82" s="109"/>
      <c r="I82" s="109"/>
      <c r="J82" s="109"/>
      <c r="K82" s="109"/>
      <c r="L82" s="109"/>
      <c r="M82" s="109"/>
      <c r="N82" s="109"/>
      <c r="O82" s="109"/>
      <c r="P82" s="109"/>
      <c r="Q82" s="104"/>
      <c r="R82" s="104"/>
      <c r="S82" s="104"/>
      <c r="T82" s="104"/>
      <c r="U82" s="104"/>
      <c r="V82" s="104"/>
      <c r="W82" s="104"/>
      <c r="X82" s="104"/>
      <c r="Y82" s="104"/>
      <c r="Z82" s="104"/>
      <c r="AA82" s="104"/>
      <c r="AB82" s="104"/>
      <c r="AC82" s="104"/>
      <c r="AD82" s="104"/>
      <c r="AE82" s="104"/>
      <c r="AF82" s="104"/>
      <c r="AG82" s="104"/>
      <c r="AH82" s="104"/>
    </row>
    <row r="83" spans="2:34">
      <c r="B83" s="9"/>
      <c r="C83" s="104"/>
      <c r="D83" s="104"/>
      <c r="E83" s="104"/>
      <c r="F83" s="109"/>
      <c r="G83" s="109"/>
      <c r="H83" s="109"/>
      <c r="I83" s="109"/>
      <c r="J83" s="109"/>
      <c r="K83" s="109"/>
      <c r="L83" s="109"/>
      <c r="M83" s="109"/>
      <c r="N83" s="109"/>
      <c r="O83" s="109"/>
      <c r="P83" s="109"/>
      <c r="Q83" s="104"/>
      <c r="R83" s="104"/>
      <c r="S83" s="104"/>
      <c r="T83" s="104"/>
      <c r="U83" s="104"/>
      <c r="V83" s="104"/>
      <c r="W83" s="104"/>
      <c r="X83" s="104"/>
      <c r="Y83" s="104"/>
      <c r="Z83" s="104"/>
      <c r="AA83" s="104"/>
      <c r="AB83" s="104"/>
      <c r="AC83" s="104"/>
      <c r="AD83" s="104"/>
      <c r="AE83" s="104"/>
      <c r="AF83" s="104"/>
      <c r="AG83" s="104"/>
      <c r="AH83" s="104"/>
    </row>
    <row r="84" spans="2:34">
      <c r="B84" s="9"/>
      <c r="C84" s="104"/>
      <c r="D84" s="104"/>
      <c r="E84" s="104"/>
      <c r="F84" s="109"/>
      <c r="G84" s="109"/>
      <c r="H84" s="109"/>
      <c r="I84" s="109"/>
      <c r="J84" s="109"/>
      <c r="K84" s="109"/>
      <c r="L84" s="109"/>
      <c r="M84" s="109"/>
      <c r="N84" s="109"/>
      <c r="O84" s="109"/>
      <c r="P84" s="109"/>
      <c r="Q84" s="104"/>
      <c r="R84" s="104"/>
      <c r="S84" s="104"/>
      <c r="T84" s="104"/>
      <c r="U84" s="104"/>
      <c r="V84" s="104"/>
      <c r="W84" s="104"/>
      <c r="X84" s="104"/>
      <c r="Y84" s="104"/>
      <c r="Z84" s="104"/>
      <c r="AA84" s="104"/>
      <c r="AB84" s="104"/>
      <c r="AC84" s="104"/>
      <c r="AD84" s="104"/>
      <c r="AE84" s="104"/>
      <c r="AF84" s="104"/>
      <c r="AG84" s="104"/>
      <c r="AH84" s="104"/>
    </row>
    <row r="85" spans="2:34">
      <c r="B85" s="9"/>
      <c r="C85" s="104"/>
      <c r="D85" s="104"/>
      <c r="E85" s="104"/>
      <c r="F85" s="109"/>
      <c r="G85" s="109"/>
      <c r="H85" s="109"/>
      <c r="I85" s="109"/>
      <c r="J85" s="109"/>
      <c r="K85" s="109"/>
      <c r="L85" s="109"/>
      <c r="M85" s="109"/>
      <c r="N85" s="109"/>
      <c r="O85" s="109"/>
      <c r="P85" s="109"/>
      <c r="Q85" s="104"/>
      <c r="R85" s="104"/>
      <c r="S85" s="104"/>
      <c r="T85" s="104"/>
      <c r="U85" s="104"/>
      <c r="V85" s="104"/>
      <c r="W85" s="104"/>
      <c r="X85" s="104"/>
      <c r="Y85" s="104"/>
      <c r="Z85" s="104"/>
      <c r="AA85" s="104"/>
      <c r="AB85" s="104"/>
      <c r="AC85" s="104"/>
      <c r="AD85" s="104"/>
      <c r="AE85" s="104"/>
      <c r="AF85" s="104"/>
      <c r="AG85" s="104"/>
      <c r="AH85" s="104"/>
    </row>
    <row r="86" spans="2:34">
      <c r="B86" s="9"/>
      <c r="C86" s="104"/>
      <c r="D86" s="104"/>
      <c r="E86" s="104"/>
      <c r="F86" s="109"/>
      <c r="G86" s="109"/>
      <c r="H86" s="109"/>
      <c r="I86" s="109"/>
      <c r="J86" s="109"/>
      <c r="K86" s="109"/>
      <c r="L86" s="109"/>
      <c r="M86" s="109"/>
      <c r="N86" s="109"/>
      <c r="O86" s="109"/>
      <c r="P86" s="109"/>
      <c r="Q86" s="104"/>
      <c r="R86" s="104"/>
      <c r="S86" s="104"/>
      <c r="T86" s="104"/>
      <c r="U86" s="104"/>
      <c r="V86" s="104"/>
      <c r="W86" s="104"/>
      <c r="X86" s="104"/>
      <c r="Y86" s="104"/>
      <c r="Z86" s="104"/>
      <c r="AA86" s="104"/>
      <c r="AB86" s="104"/>
      <c r="AC86" s="104"/>
      <c r="AD86" s="104"/>
      <c r="AE86" s="104"/>
      <c r="AF86" s="104"/>
      <c r="AG86" s="104"/>
      <c r="AH86" s="104"/>
    </row>
    <row r="87" spans="2:34">
      <c r="B87" s="9"/>
      <c r="C87" s="104"/>
      <c r="D87" s="104"/>
      <c r="E87" s="104"/>
      <c r="F87" s="109"/>
      <c r="G87" s="109"/>
      <c r="H87" s="109"/>
      <c r="I87" s="109"/>
      <c r="J87" s="109"/>
      <c r="K87" s="109"/>
      <c r="L87" s="109"/>
      <c r="M87" s="109"/>
      <c r="N87" s="109"/>
      <c r="O87" s="109"/>
      <c r="P87" s="109"/>
      <c r="Q87" s="104"/>
      <c r="R87" s="104"/>
      <c r="S87" s="104"/>
      <c r="T87" s="104"/>
      <c r="U87" s="104"/>
      <c r="V87" s="104"/>
      <c r="W87" s="104"/>
      <c r="X87" s="104"/>
      <c r="Y87" s="104"/>
      <c r="Z87" s="104"/>
      <c r="AA87" s="104"/>
      <c r="AB87" s="104"/>
      <c r="AC87" s="104"/>
      <c r="AD87" s="104"/>
      <c r="AE87" s="104"/>
      <c r="AF87" s="104"/>
      <c r="AG87" s="104"/>
      <c r="AH87" s="104"/>
    </row>
    <row r="88" spans="2:34">
      <c r="B88" s="9"/>
      <c r="C88" s="104"/>
      <c r="D88" s="104"/>
      <c r="E88" s="104"/>
      <c r="F88" s="109"/>
      <c r="G88" s="109"/>
      <c r="H88" s="109"/>
      <c r="I88" s="109"/>
      <c r="J88" s="109"/>
      <c r="K88" s="109"/>
      <c r="L88" s="109"/>
      <c r="M88" s="109"/>
      <c r="N88" s="109"/>
      <c r="O88" s="109"/>
      <c r="P88" s="109"/>
      <c r="Q88" s="104"/>
      <c r="R88" s="104"/>
      <c r="S88" s="104"/>
      <c r="T88" s="104"/>
      <c r="U88" s="104"/>
      <c r="V88" s="104"/>
      <c r="W88" s="104"/>
      <c r="X88" s="104"/>
      <c r="Y88" s="104"/>
      <c r="Z88" s="104"/>
      <c r="AA88" s="104"/>
      <c r="AB88" s="104"/>
      <c r="AC88" s="104"/>
      <c r="AD88" s="104"/>
      <c r="AE88" s="104"/>
      <c r="AF88" s="104"/>
      <c r="AG88" s="104"/>
      <c r="AH88" s="104"/>
    </row>
    <row r="89" spans="2:34">
      <c r="B89" s="9"/>
      <c r="C89" s="104"/>
      <c r="D89" s="104"/>
      <c r="E89" s="104"/>
      <c r="F89" s="109"/>
      <c r="G89" s="109"/>
      <c r="H89" s="109"/>
      <c r="I89" s="109"/>
      <c r="J89" s="109"/>
      <c r="K89" s="109"/>
      <c r="L89" s="109"/>
      <c r="M89" s="109"/>
      <c r="N89" s="109"/>
      <c r="O89" s="109"/>
      <c r="P89" s="109"/>
      <c r="Q89" s="104"/>
      <c r="R89" s="104"/>
      <c r="S89" s="104"/>
      <c r="T89" s="104"/>
      <c r="U89" s="104"/>
      <c r="V89" s="104"/>
      <c r="W89" s="104"/>
      <c r="X89" s="104"/>
      <c r="Y89" s="104"/>
      <c r="Z89" s="104"/>
      <c r="AA89" s="104"/>
      <c r="AB89" s="104"/>
      <c r="AC89" s="104"/>
      <c r="AD89" s="104"/>
      <c r="AE89" s="104"/>
      <c r="AF89" s="104"/>
      <c r="AG89" s="104"/>
      <c r="AH89" s="104"/>
    </row>
    <row r="90" spans="2:34" ht="15" customHeight="1">
      <c r="B90" s="9"/>
      <c r="C90" s="104"/>
      <c r="D90" s="104"/>
      <c r="E90" s="104"/>
      <c r="F90" s="104"/>
      <c r="G90" s="104"/>
      <c r="H90" s="104"/>
      <c r="I90" s="104"/>
      <c r="J90" s="109"/>
      <c r="K90" s="109"/>
      <c r="L90" s="104"/>
      <c r="M90" s="104"/>
      <c r="N90" s="109"/>
      <c r="O90" s="104"/>
      <c r="P90" s="104"/>
      <c r="Q90" s="104"/>
      <c r="R90" s="104"/>
      <c r="S90" s="104"/>
      <c r="T90" s="104"/>
      <c r="U90" s="104"/>
      <c r="V90" s="104"/>
      <c r="W90" s="104"/>
      <c r="X90" s="104"/>
      <c r="Y90" s="104"/>
      <c r="Z90" s="104"/>
      <c r="AA90" s="104"/>
      <c r="AB90" s="104"/>
      <c r="AC90" s="104"/>
      <c r="AD90" s="104"/>
      <c r="AE90" s="104"/>
      <c r="AF90" s="104"/>
      <c r="AG90" s="104"/>
      <c r="AH90" s="104"/>
    </row>
    <row r="91" spans="2:34" ht="15" customHeight="1">
      <c r="B91" s="9"/>
      <c r="C91" s="7" t="s">
        <v>41</v>
      </c>
      <c r="D91" s="7" t="s">
        <v>237</v>
      </c>
      <c r="E91" s="8" t="s">
        <v>42</v>
      </c>
      <c r="F91" s="104"/>
      <c r="G91" s="104"/>
      <c r="H91" s="104"/>
      <c r="I91" s="104"/>
      <c r="J91" s="109"/>
      <c r="K91" s="109"/>
      <c r="L91" s="104"/>
      <c r="M91" s="104"/>
      <c r="N91" s="109"/>
      <c r="O91" s="104"/>
      <c r="P91" s="104"/>
      <c r="Q91" s="104"/>
      <c r="R91" s="104"/>
      <c r="S91" s="104"/>
      <c r="T91" s="104"/>
      <c r="U91" s="104"/>
      <c r="V91" s="104"/>
      <c r="W91" s="104"/>
      <c r="X91" s="104"/>
      <c r="Y91" s="104"/>
      <c r="Z91" s="104"/>
      <c r="AA91" s="104"/>
      <c r="AB91" s="104"/>
      <c r="AC91" s="104"/>
      <c r="AD91" s="104"/>
      <c r="AE91" s="104"/>
      <c r="AF91" s="104"/>
      <c r="AG91" s="104"/>
      <c r="AH91" s="104"/>
    </row>
    <row r="92" spans="2:34" ht="15" customHeight="1">
      <c r="B92" s="9"/>
      <c r="C92" s="119" t="s">
        <v>45</v>
      </c>
      <c r="D92" s="119" t="s">
        <v>239</v>
      </c>
      <c r="E92" s="125">
        <v>50</v>
      </c>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row>
    <row r="93" spans="2:34" ht="15" customHeight="1">
      <c r="B93" s="9"/>
      <c r="C93" s="119" t="s">
        <v>48</v>
      </c>
      <c r="D93" s="119" t="s">
        <v>240</v>
      </c>
      <c r="E93" s="125">
        <v>20</v>
      </c>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c r="AE93" s="104"/>
      <c r="AF93" s="104"/>
      <c r="AG93" s="104"/>
      <c r="AH93" s="104"/>
    </row>
    <row r="94" spans="2:34" ht="15" customHeight="1">
      <c r="B94" s="9"/>
      <c r="C94" s="119" t="s">
        <v>51</v>
      </c>
      <c r="D94" s="119" t="s">
        <v>241</v>
      </c>
      <c r="E94" s="125">
        <v>60</v>
      </c>
      <c r="F94" s="104"/>
      <c r="G94" s="104"/>
      <c r="H94" s="109"/>
      <c r="I94" s="109"/>
      <c r="J94" s="109"/>
      <c r="K94" s="109"/>
      <c r="L94" s="104"/>
      <c r="M94" s="104"/>
      <c r="N94" s="104"/>
      <c r="O94" s="104"/>
      <c r="P94" s="104"/>
      <c r="Q94" s="104"/>
      <c r="R94" s="104"/>
      <c r="S94" s="104"/>
      <c r="T94" s="104"/>
      <c r="U94" s="104"/>
      <c r="V94" s="104"/>
      <c r="W94" s="104"/>
      <c r="X94" s="104"/>
      <c r="Y94" s="104"/>
      <c r="Z94" s="104"/>
      <c r="AA94" s="104"/>
      <c r="AB94" s="104"/>
      <c r="AC94" s="104"/>
      <c r="AD94" s="104"/>
      <c r="AE94" s="104"/>
      <c r="AF94" s="104"/>
      <c r="AG94" s="104"/>
      <c r="AH94" s="104"/>
    </row>
    <row r="95" spans="2:34" ht="15" customHeight="1">
      <c r="B95" s="9"/>
      <c r="C95" s="119" t="s">
        <v>53</v>
      </c>
      <c r="D95" s="119" t="s">
        <v>242</v>
      </c>
      <c r="E95" s="125">
        <v>40</v>
      </c>
      <c r="F95" s="104"/>
      <c r="G95" s="104"/>
      <c r="H95" s="109"/>
      <c r="I95" s="109"/>
      <c r="J95" s="109"/>
      <c r="K95" s="109"/>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row>
    <row r="96" spans="2:34" ht="15" customHeight="1">
      <c r="B96" s="9"/>
      <c r="C96" s="119" t="s">
        <v>45</v>
      </c>
      <c r="D96" s="119" t="s">
        <v>243</v>
      </c>
      <c r="E96" s="125">
        <v>50</v>
      </c>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4"/>
    </row>
    <row r="97" spans="2:34">
      <c r="B97" s="9"/>
      <c r="C97" s="119" t="s">
        <v>48</v>
      </c>
      <c r="D97" s="119" t="s">
        <v>244</v>
      </c>
      <c r="E97" s="125">
        <v>20</v>
      </c>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row>
    <row r="98" spans="2:34">
      <c r="B98" s="9"/>
      <c r="C98" s="119" t="s">
        <v>51</v>
      </c>
      <c r="D98" s="119" t="s">
        <v>245</v>
      </c>
      <c r="E98" s="125">
        <v>60</v>
      </c>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row>
    <row r="99" spans="2:34">
      <c r="B99" s="9"/>
      <c r="C99" s="119" t="s">
        <v>53</v>
      </c>
      <c r="D99" s="119" t="s">
        <v>246</v>
      </c>
      <c r="E99" s="125">
        <v>40</v>
      </c>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row>
    <row r="100" spans="2:34">
      <c r="B100" s="9"/>
      <c r="C100" s="119" t="s">
        <v>45</v>
      </c>
      <c r="D100" s="119" t="s">
        <v>243</v>
      </c>
      <c r="E100" s="125">
        <v>50</v>
      </c>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row>
    <row r="101" spans="2:34">
      <c r="B101" s="9"/>
      <c r="C101" s="119" t="s">
        <v>48</v>
      </c>
      <c r="D101" s="119" t="s">
        <v>244</v>
      </c>
      <c r="E101" s="125">
        <v>20</v>
      </c>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row>
    <row r="102" spans="2:34" ht="15" customHeight="1">
      <c r="B102" s="9"/>
      <c r="C102" s="119" t="s">
        <v>51</v>
      </c>
      <c r="D102" s="119" t="s">
        <v>241</v>
      </c>
      <c r="E102" s="125">
        <v>60</v>
      </c>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row>
    <row r="103" spans="2:34" ht="15" customHeight="1">
      <c r="B103" s="9"/>
      <c r="C103" s="119" t="s">
        <v>53</v>
      </c>
      <c r="D103" s="119" t="s">
        <v>246</v>
      </c>
      <c r="E103" s="125">
        <v>40</v>
      </c>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c r="AE103" s="104"/>
      <c r="AF103" s="104"/>
      <c r="AG103" s="104"/>
      <c r="AH103" s="104"/>
    </row>
    <row r="104" spans="2:34" ht="15" customHeight="1">
      <c r="B104" s="9"/>
      <c r="C104" s="109"/>
      <c r="D104" s="109"/>
      <c r="E104" s="106"/>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4"/>
    </row>
    <row r="105" spans="2:34" ht="15" customHeight="1" thickBot="1">
      <c r="B105" s="9"/>
      <c r="C105" s="109" t="s">
        <v>41</v>
      </c>
      <c r="D105" s="109" t="s">
        <v>237</v>
      </c>
      <c r="E105" s="25" t="s">
        <v>284</v>
      </c>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row>
    <row r="106" spans="2:34" ht="15" customHeight="1" thickTop="1" thickBot="1">
      <c r="B106" s="9"/>
      <c r="C106" s="121" t="s">
        <v>53</v>
      </c>
      <c r="D106" s="121" t="s">
        <v>246</v>
      </c>
      <c r="E106" s="117">
        <f>SUMIFS(E92:E103,C92:C103,C106,D92:D103,D106)</f>
        <v>80</v>
      </c>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row>
    <row r="107" spans="2:34" ht="15" customHeight="1" thickTop="1">
      <c r="B107" s="9"/>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row>
    <row r="108" spans="2:34">
      <c r="B108" s="9"/>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row>
    <row r="109" spans="2:34">
      <c r="B109" s="9"/>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row>
    <row r="110" spans="2:34">
      <c r="B110" s="9"/>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c r="AE110" s="104"/>
      <c r="AF110" s="104"/>
      <c r="AG110" s="104"/>
      <c r="AH110" s="104"/>
    </row>
    <row r="117" spans="3:4">
      <c r="C117" s="7" t="s">
        <v>58</v>
      </c>
      <c r="D117" s="7" t="s">
        <v>42</v>
      </c>
    </row>
    <row r="118" spans="3:4">
      <c r="C118" s="13" t="s">
        <v>60</v>
      </c>
      <c r="D118" s="13">
        <v>50</v>
      </c>
    </row>
    <row r="119" spans="3:4">
      <c r="C119" s="13" t="s">
        <v>62</v>
      </c>
      <c r="D119" s="13">
        <v>100</v>
      </c>
    </row>
    <row r="120" spans="3:4">
      <c r="C120" s="13" t="s">
        <v>64</v>
      </c>
      <c r="D120" s="13">
        <v>40</v>
      </c>
    </row>
    <row r="121" spans="3:4">
      <c r="C121" s="13" t="s">
        <v>66</v>
      </c>
      <c r="D121" s="13">
        <v>50</v>
      </c>
    </row>
    <row r="122" spans="3:4" ht="15" thickBot="1">
      <c r="C122" s="13" t="s">
        <v>68</v>
      </c>
      <c r="D122" s="13">
        <v>20</v>
      </c>
    </row>
    <row r="123" spans="3:4" ht="15.6" thickTop="1" thickBot="1">
      <c r="C123" s="126"/>
      <c r="D123" s="101">
        <f>SUMIF(D118:D122,"&gt;=50")</f>
        <v>200</v>
      </c>
    </row>
    <row r="124" spans="3:4" ht="15" thickTop="1">
      <c r="C124" s="104"/>
      <c r="D124" s="104"/>
    </row>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election activeCell="G15" sqref="G15"/>
    </sheetView>
  </sheetViews>
  <sheetFormatPr defaultRowHeight="14.45"/>
  <cols>
    <col min="1" max="1" width="13" customWidth="1"/>
    <col min="2" max="2" width="82.85546875" customWidth="1"/>
    <col min="3" max="4" width="13.140625" customWidth="1"/>
  </cols>
  <sheetData>
    <row r="1" spans="1:4" ht="60" customHeight="1">
      <c r="A1" s="29" t="s">
        <v>285</v>
      </c>
      <c r="C1" s="59"/>
      <c r="D1" s="69"/>
    </row>
    <row r="2" spans="1:4">
      <c r="A2" s="29" t="s">
        <v>286</v>
      </c>
    </row>
    <row r="3" spans="1:4" ht="15" customHeight="1">
      <c r="A3" s="31" t="s">
        <v>287</v>
      </c>
    </row>
    <row r="4" spans="1:4" ht="15" customHeight="1">
      <c r="A4" s="31" t="s">
        <v>288</v>
      </c>
      <c r="C4" s="39" t="s">
        <v>41</v>
      </c>
      <c r="D4" s="34" t="s">
        <v>42</v>
      </c>
    </row>
    <row r="5" spans="1:4" ht="15" customHeight="1">
      <c r="A5" s="31" t="s">
        <v>289</v>
      </c>
      <c r="C5" s="119" t="s">
        <v>45</v>
      </c>
      <c r="D5" s="125">
        <v>50</v>
      </c>
    </row>
    <row r="6" spans="1:4">
      <c r="A6" s="29" t="s">
        <v>290</v>
      </c>
      <c r="C6" s="119" t="s">
        <v>48</v>
      </c>
      <c r="D6" s="125">
        <v>20</v>
      </c>
    </row>
    <row r="7" spans="1:4" ht="15" customHeight="1">
      <c r="A7" s="31" t="s">
        <v>291</v>
      </c>
      <c r="C7" s="119" t="s">
        <v>51</v>
      </c>
      <c r="D7" s="125">
        <v>60</v>
      </c>
    </row>
    <row r="8" spans="1:4" ht="15" customHeight="1">
      <c r="A8" s="29" t="s">
        <v>30</v>
      </c>
      <c r="C8" s="119" t="s">
        <v>53</v>
      </c>
      <c r="D8" s="125">
        <v>40</v>
      </c>
    </row>
    <row r="9" spans="1:4" ht="15" customHeight="1" thickBot="1">
      <c r="A9" s="29" t="s">
        <v>31</v>
      </c>
      <c r="C9" s="109"/>
      <c r="D9" s="109"/>
    </row>
    <row r="10" spans="1:4" ht="15.6" thickTop="1" thickBot="1">
      <c r="A10" s="29" t="s">
        <v>32</v>
      </c>
      <c r="C10" s="72" t="s">
        <v>45</v>
      </c>
      <c r="D10" s="117">
        <f>VLOOKUP(C10,C5:D8,2,FALSE)</f>
        <v>50</v>
      </c>
    </row>
    <row r="11" spans="1:4" ht="15" thickTop="1">
      <c r="A11" s="29" t="s">
        <v>34</v>
      </c>
    </row>
    <row r="12" spans="1:4">
      <c r="A12" s="29" t="s">
        <v>292</v>
      </c>
    </row>
    <row r="13" spans="1:4">
      <c r="A13" s="29" t="s">
        <v>293</v>
      </c>
    </row>
    <row r="14" spans="1:4">
      <c r="A14" s="29" t="s">
        <v>37</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heetViews>
  <sheetFormatPr defaultRowHeight="14.45"/>
  <cols>
    <col min="1" max="1" width="13" customWidth="1"/>
    <col min="2" max="2" width="82.85546875" customWidth="1"/>
    <col min="3" max="4" width="13.42578125" customWidth="1"/>
  </cols>
  <sheetData>
    <row r="1" spans="1:4" ht="60" customHeight="1">
      <c r="A1" s="29" t="s">
        <v>294</v>
      </c>
      <c r="C1" s="59"/>
      <c r="D1" s="74"/>
    </row>
    <row r="2" spans="1:4" ht="15" customHeight="1">
      <c r="A2" s="29" t="s">
        <v>295</v>
      </c>
      <c r="C2" s="73"/>
      <c r="D2" s="73"/>
    </row>
    <row r="3" spans="1:4">
      <c r="A3" s="29" t="s">
        <v>296</v>
      </c>
      <c r="C3" s="39" t="s">
        <v>41</v>
      </c>
      <c r="D3" s="34" t="s">
        <v>42</v>
      </c>
    </row>
    <row r="4" spans="1:4">
      <c r="A4" s="29" t="s">
        <v>297</v>
      </c>
      <c r="C4" s="89" t="s">
        <v>45</v>
      </c>
      <c r="D4" s="107">
        <v>50</v>
      </c>
    </row>
    <row r="5" spans="1:4">
      <c r="A5" s="29" t="s">
        <v>298</v>
      </c>
      <c r="C5" s="89" t="s">
        <v>48</v>
      </c>
      <c r="D5" s="107">
        <v>20</v>
      </c>
    </row>
    <row r="6" spans="1:4">
      <c r="A6" s="29" t="s">
        <v>299</v>
      </c>
      <c r="C6" s="89" t="s">
        <v>51</v>
      </c>
      <c r="D6" s="107">
        <v>60</v>
      </c>
    </row>
    <row r="7" spans="1:4" ht="15" customHeight="1">
      <c r="A7" s="31" t="s">
        <v>300</v>
      </c>
      <c r="C7" s="89" t="s">
        <v>53</v>
      </c>
      <c r="D7" s="107">
        <v>40</v>
      </c>
    </row>
    <row r="8" spans="1:4" ht="15" thickBot="1">
      <c r="A8" s="29" t="s">
        <v>30</v>
      </c>
      <c r="C8" s="109"/>
      <c r="D8" s="109"/>
    </row>
    <row r="9" spans="1:4" ht="15.6" thickTop="1" thickBot="1">
      <c r="A9" s="29" t="s">
        <v>31</v>
      </c>
      <c r="C9" s="72" t="s">
        <v>196</v>
      </c>
      <c r="D9" s="117" t="e">
        <f>VLOOKUP(C9,C3:D7,2,FALSE)</f>
        <v>#N/A</v>
      </c>
    </row>
    <row r="10" spans="1:4" ht="15" thickTop="1">
      <c r="A10" s="29" t="s">
        <v>32</v>
      </c>
    </row>
    <row r="11" spans="1:4">
      <c r="A11" s="29" t="s">
        <v>301</v>
      </c>
    </row>
    <row r="12" spans="1:4">
      <c r="A12" s="29" t="s">
        <v>302</v>
      </c>
    </row>
    <row r="13" spans="1:4">
      <c r="A13" s="29" t="s">
        <v>303</v>
      </c>
    </row>
    <row r="14" spans="1:4">
      <c r="A14" s="29" t="s">
        <v>37</v>
      </c>
    </row>
    <row r="30" spans="3:4">
      <c r="C30" s="39" t="s">
        <v>41</v>
      </c>
      <c r="D30" s="34" t="s">
        <v>42</v>
      </c>
    </row>
    <row r="31" spans="3:4">
      <c r="C31" s="89" t="s">
        <v>45</v>
      </c>
      <c r="D31" s="107">
        <v>50</v>
      </c>
    </row>
    <row r="32" spans="3:4">
      <c r="C32" s="89" t="s">
        <v>48</v>
      </c>
      <c r="D32" s="107">
        <v>20</v>
      </c>
    </row>
    <row r="33" spans="3:4">
      <c r="C33" s="89" t="s">
        <v>51</v>
      </c>
      <c r="D33" s="107">
        <v>60</v>
      </c>
    </row>
    <row r="34" spans="3:4">
      <c r="C34" s="89" t="s">
        <v>53</v>
      </c>
      <c r="D34" s="107">
        <v>40</v>
      </c>
    </row>
    <row r="35" spans="3:4" ht="15" thickBot="1"/>
    <row r="36" spans="3:4" ht="15.6" thickTop="1" thickBot="1">
      <c r="C36" s="72" t="s">
        <v>209</v>
      </c>
      <c r="D36" s="117" t="e">
        <f ca="1">sume(D31:D34)</f>
        <v>#NAME?</v>
      </c>
    </row>
    <row r="37" spans="3:4" ht="15" thickTop="1"/>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zoomScaleNormal="100" workbookViewId="0"/>
  </sheetViews>
  <sheetFormatPr defaultColWidth="8.85546875" defaultRowHeight="15" customHeight="1"/>
  <cols>
    <col min="1" max="1" width="8.85546875" style="9"/>
    <col min="2" max="2" width="95.140625" style="40" customWidth="1"/>
    <col min="3" max="16384" width="8.85546875" style="40"/>
  </cols>
  <sheetData>
    <row r="1" spans="1:2" ht="60" customHeight="1">
      <c r="A1" s="9" t="s">
        <v>304</v>
      </c>
    </row>
    <row r="2" spans="1:2" s="41" customFormat="1" ht="15" customHeight="1">
      <c r="A2" s="9" t="s">
        <v>305</v>
      </c>
      <c r="B2" s="40"/>
    </row>
    <row r="3" spans="1:2" s="41" customFormat="1" ht="15" customHeight="1">
      <c r="A3" s="9" t="s">
        <v>306</v>
      </c>
      <c r="B3" s="40"/>
    </row>
    <row r="4" spans="1:2" s="42" customFormat="1" ht="15" customHeight="1">
      <c r="A4" s="9" t="s">
        <v>307</v>
      </c>
      <c r="B4" s="40"/>
    </row>
    <row r="5" spans="1:2" s="43" customFormat="1" ht="15" customHeight="1">
      <c r="A5" s="9" t="s">
        <v>308</v>
      </c>
      <c r="B5" s="40"/>
    </row>
    <row r="6" spans="1:2" s="43" customFormat="1" ht="15" customHeight="1">
      <c r="A6" s="44" t="s">
        <v>309</v>
      </c>
      <c r="B6" s="40"/>
    </row>
    <row r="7" spans="1:2" ht="15" customHeight="1">
      <c r="A7"/>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election activeCell="G40" sqref="G40"/>
    </sheetView>
  </sheetViews>
  <sheetFormatPr defaultColWidth="9.140625" defaultRowHeight="14.45"/>
  <cols>
    <col min="1" max="1" width="12.5703125" style="29" customWidth="1"/>
    <col min="2" max="2" width="82.85546875" style="23" customWidth="1"/>
    <col min="3" max="3" width="15.5703125" style="23" bestFit="1" customWidth="1"/>
    <col min="4" max="4" width="2.42578125" style="23" customWidth="1"/>
    <col min="5" max="5" width="18" style="23" bestFit="1" customWidth="1"/>
    <col min="6" max="6" width="15.5703125" style="23" customWidth="1"/>
    <col min="7" max="7" width="13.42578125" style="23" customWidth="1"/>
    <col min="8" max="10" width="9.140625" style="23"/>
    <col min="11" max="11" width="9.140625" style="23" customWidth="1"/>
    <col min="12" max="16384" width="9.140625" style="23"/>
  </cols>
  <sheetData>
    <row r="1" spans="1:7" ht="60" customHeight="1">
      <c r="A1" s="29" t="s">
        <v>3</v>
      </c>
      <c r="C1" s="59"/>
      <c r="D1" s="60"/>
      <c r="E1" s="60"/>
      <c r="F1" s="60"/>
    </row>
    <row r="2" spans="1:7" ht="15" thickBot="1">
      <c r="A2" s="29" t="s">
        <v>4</v>
      </c>
      <c r="C2" s="61" t="s">
        <v>5</v>
      </c>
      <c r="E2" s="7" t="s">
        <v>6</v>
      </c>
      <c r="F2" s="8" t="s">
        <v>7</v>
      </c>
      <c r="G2" s="8" t="s">
        <v>8</v>
      </c>
    </row>
    <row r="3" spans="1:7" ht="15.6" thickTop="1" thickBot="1">
      <c r="A3" s="29" t="s">
        <v>9</v>
      </c>
      <c r="C3" s="71">
        <v>1</v>
      </c>
      <c r="E3" s="82" t="s">
        <v>10</v>
      </c>
      <c r="F3" s="81"/>
      <c r="G3" s="83">
        <f>C3+C4</f>
        <v>3</v>
      </c>
    </row>
    <row r="4" spans="1:7" ht="15.6" thickTop="1" thickBot="1">
      <c r="A4" s="29" t="s">
        <v>11</v>
      </c>
      <c r="C4" s="71">
        <v>2</v>
      </c>
      <c r="E4" s="82" t="s">
        <v>12</v>
      </c>
      <c r="F4" s="81"/>
      <c r="G4" s="83">
        <f>C3-C4</f>
        <v>-1</v>
      </c>
    </row>
    <row r="5" spans="1:7" ht="15" thickTop="1">
      <c r="A5" s="29" t="s">
        <v>13</v>
      </c>
      <c r="E5" s="82" t="s">
        <v>14</v>
      </c>
      <c r="F5" s="81"/>
      <c r="G5" s="83">
        <f>C3*C4</f>
        <v>2</v>
      </c>
    </row>
    <row r="6" spans="1:7" ht="15">
      <c r="A6" s="29" t="s">
        <v>15</v>
      </c>
      <c r="E6" s="82" t="s">
        <v>16</v>
      </c>
      <c r="F6" s="81"/>
      <c r="G6" s="83">
        <f>C3/C4</f>
        <v>0.5</v>
      </c>
    </row>
    <row r="7" spans="1:7" ht="15" customHeight="1">
      <c r="A7" s="29" t="s">
        <v>17</v>
      </c>
      <c r="E7" s="82" t="s">
        <v>18</v>
      </c>
      <c r="F7" s="81"/>
      <c r="G7" s="83">
        <f>C3^C4</f>
        <v>1</v>
      </c>
    </row>
    <row r="8" spans="1:7" ht="15">
      <c r="A8" s="29" t="s">
        <v>19</v>
      </c>
    </row>
    <row r="9" spans="1:7">
      <c r="A9" s="29" t="s">
        <v>20</v>
      </c>
    </row>
    <row r="10" spans="1:7">
      <c r="A10" s="29" t="s">
        <v>21</v>
      </c>
    </row>
    <row r="11" spans="1:7">
      <c r="A11" s="29" t="s">
        <v>22</v>
      </c>
    </row>
    <row r="12" spans="1:7">
      <c r="A12" s="29" t="s">
        <v>23</v>
      </c>
    </row>
    <row r="13" spans="1:7" ht="15" customHeight="1">
      <c r="A13" s="31" t="s">
        <v>24</v>
      </c>
    </row>
    <row r="14" spans="1:7">
      <c r="A14" s="29" t="s">
        <v>25</v>
      </c>
    </row>
    <row r="15" spans="1:7">
      <c r="A15" s="29" t="s">
        <v>26</v>
      </c>
    </row>
    <row r="16" spans="1:7">
      <c r="A16" s="29" t="s">
        <v>27</v>
      </c>
    </row>
    <row r="17" spans="1:7" ht="15">
      <c r="A17" s="29" t="s">
        <v>28</v>
      </c>
    </row>
    <row r="18" spans="1:7" ht="15"/>
    <row r="19" spans="1:7" ht="15"/>
    <row r="20" spans="1:7" ht="15">
      <c r="C20" s="29"/>
    </row>
    <row r="21" spans="1:7" ht="15" customHeight="1">
      <c r="A21" s="31" t="s">
        <v>29</v>
      </c>
      <c r="C21" s="29"/>
    </row>
    <row r="22" spans="1:7" ht="15">
      <c r="A22" s="29" t="s">
        <v>30</v>
      </c>
      <c r="C22" s="29"/>
    </row>
    <row r="23" spans="1:7" ht="15">
      <c r="A23" s="29" t="s">
        <v>31</v>
      </c>
    </row>
    <row r="24" spans="1:7">
      <c r="A24" s="29" t="s">
        <v>32</v>
      </c>
    </row>
    <row r="25" spans="1:7" ht="32.450000000000003">
      <c r="A25" s="29" t="s">
        <v>33</v>
      </c>
      <c r="C25" s="59"/>
      <c r="D25" s="60"/>
      <c r="E25" s="60"/>
      <c r="F25" s="60"/>
      <c r="G25" s="60"/>
    </row>
    <row r="26" spans="1:7">
      <c r="A26" s="29" t="s">
        <v>34</v>
      </c>
    </row>
    <row r="27" spans="1:7">
      <c r="A27" s="29" t="s">
        <v>35</v>
      </c>
    </row>
    <row r="28" spans="1:7" ht="26.1">
      <c r="A28" s="29" t="s">
        <v>36</v>
      </c>
      <c r="E28" s="51"/>
    </row>
    <row r="29" spans="1:7">
      <c r="A29" s="29" t="s">
        <v>37</v>
      </c>
    </row>
    <row r="40" spans="10:14">
      <c r="J40" s="8" t="s">
        <v>38</v>
      </c>
    </row>
    <row r="41" spans="10:14">
      <c r="J41" s="52">
        <v>4</v>
      </c>
    </row>
    <row r="42" spans="10:14">
      <c r="J42" s="52">
        <v>8</v>
      </c>
    </row>
    <row r="43" spans="10:14">
      <c r="J43" s="50">
        <f>SUM(J41:J42)</f>
        <v>12</v>
      </c>
      <c r="N43"/>
    </row>
    <row r="46" spans="10:14">
      <c r="L46"/>
      <c r="M46"/>
    </row>
    <row r="64" spans="7:7">
      <c r="G64" s="53"/>
    </row>
    <row r="65" spans="7:7">
      <c r="G65" s="53"/>
    </row>
    <row r="66" spans="7:7">
      <c r="G66" s="53"/>
    </row>
    <row r="67" spans="7:7">
      <c r="G67" s="53"/>
    </row>
    <row r="86" ht="17.45" customHeight="1"/>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zoomScaleNormal="100" zoomScalePageLayoutView="125" workbookViewId="0"/>
  </sheetViews>
  <sheetFormatPr defaultColWidth="8.85546875" defaultRowHeight="15" customHeight="1"/>
  <cols>
    <col min="1" max="1" width="12.5703125" style="62" customWidth="1"/>
    <col min="2" max="2" width="82.85546875" style="64" customWidth="1"/>
    <col min="3" max="4" width="13.42578125" style="64" customWidth="1"/>
    <col min="5" max="5" width="2.42578125" style="64" customWidth="1"/>
    <col min="6" max="6" width="16" style="64" bestFit="1" customWidth="1"/>
    <col min="7" max="7" width="13.42578125" style="64" customWidth="1"/>
    <col min="8" max="16384" width="8.85546875" style="64"/>
  </cols>
  <sheetData>
    <row r="1" spans="1:13" ht="60" customHeight="1">
      <c r="A1" s="9" t="s">
        <v>39</v>
      </c>
      <c r="B1" s="63"/>
      <c r="C1" s="59"/>
      <c r="D1" s="95"/>
      <c r="E1" s="95"/>
      <c r="F1" s="95"/>
      <c r="G1" s="95"/>
      <c r="H1" s="96"/>
      <c r="I1" s="96"/>
      <c r="J1" s="96"/>
      <c r="K1" s="96"/>
      <c r="L1" s="96"/>
      <c r="M1" s="96"/>
    </row>
    <row r="2" spans="1:13" ht="15" customHeight="1">
      <c r="A2" s="9" t="s">
        <v>40</v>
      </c>
      <c r="B2" s="96"/>
      <c r="C2" s="7" t="s">
        <v>41</v>
      </c>
      <c r="D2" s="8" t="s">
        <v>42</v>
      </c>
      <c r="E2" s="96"/>
      <c r="F2" s="7" t="s">
        <v>43</v>
      </c>
      <c r="G2" s="8" t="s">
        <v>42</v>
      </c>
      <c r="H2" s="96"/>
      <c r="I2" s="96"/>
      <c r="J2" s="96"/>
      <c r="K2" s="96"/>
      <c r="L2" s="96"/>
      <c r="M2" s="96"/>
    </row>
    <row r="3" spans="1:13" ht="15" customHeight="1">
      <c r="A3" s="44" t="s">
        <v>44</v>
      </c>
      <c r="B3" s="65"/>
      <c r="C3" s="97" t="s">
        <v>45</v>
      </c>
      <c r="D3" s="97">
        <v>50</v>
      </c>
      <c r="E3" s="96"/>
      <c r="F3" s="97" t="s">
        <v>46</v>
      </c>
      <c r="G3" s="97">
        <v>50</v>
      </c>
      <c r="H3" s="96"/>
      <c r="I3" s="96"/>
      <c r="J3" s="96"/>
      <c r="K3" s="96"/>
      <c r="L3" s="96"/>
      <c r="M3" s="96"/>
    </row>
    <row r="4" spans="1:13" ht="15" customHeight="1">
      <c r="A4" s="9" t="s">
        <v>47</v>
      </c>
      <c r="B4" s="96"/>
      <c r="C4" s="97" t="s">
        <v>48</v>
      </c>
      <c r="D4" s="97">
        <v>20</v>
      </c>
      <c r="E4" s="98"/>
      <c r="F4" s="97" t="s">
        <v>49</v>
      </c>
      <c r="G4" s="97">
        <v>30</v>
      </c>
      <c r="H4" s="96"/>
      <c r="I4" s="96"/>
      <c r="J4" s="96"/>
      <c r="K4" s="96"/>
      <c r="L4" s="96"/>
      <c r="M4" s="96"/>
    </row>
    <row r="5" spans="1:13" s="66" customFormat="1" ht="15" customHeight="1">
      <c r="A5" s="9" t="s">
        <v>50</v>
      </c>
      <c r="B5" s="98"/>
      <c r="C5" s="97" t="s">
        <v>51</v>
      </c>
      <c r="D5" s="97">
        <v>60</v>
      </c>
      <c r="E5" s="98"/>
      <c r="F5" s="97" t="s">
        <v>52</v>
      </c>
      <c r="G5" s="97">
        <v>10</v>
      </c>
      <c r="H5" s="98"/>
      <c r="I5" s="98"/>
      <c r="J5" s="98"/>
      <c r="K5" s="98"/>
      <c r="L5" s="98"/>
      <c r="M5" s="98"/>
    </row>
    <row r="6" spans="1:13" s="66" customFormat="1" ht="15" customHeight="1">
      <c r="A6" s="9" t="s">
        <v>20</v>
      </c>
      <c r="B6" s="67"/>
      <c r="C6" s="97" t="s">
        <v>53</v>
      </c>
      <c r="D6" s="99">
        <v>40</v>
      </c>
      <c r="E6" s="98"/>
      <c r="F6" s="97" t="s">
        <v>54</v>
      </c>
      <c r="G6" s="99">
        <v>50</v>
      </c>
      <c r="H6" s="98"/>
      <c r="I6" s="98"/>
      <c r="J6" s="98"/>
      <c r="K6" s="98"/>
      <c r="L6" s="98"/>
      <c r="M6" s="98"/>
    </row>
    <row r="7" spans="1:13" s="66" customFormat="1" ht="15" customHeight="1">
      <c r="A7" s="9" t="s">
        <v>55</v>
      </c>
      <c r="B7" s="98"/>
      <c r="C7" s="93" t="s">
        <v>56</v>
      </c>
      <c r="D7" s="84">
        <f>SUM(D3:D6)</f>
        <v>170</v>
      </c>
      <c r="E7" s="98"/>
      <c r="F7" s="93" t="s">
        <v>56</v>
      </c>
      <c r="G7" s="84"/>
      <c r="H7" s="98"/>
      <c r="I7" s="98"/>
      <c r="J7" s="98"/>
      <c r="K7" s="98"/>
      <c r="L7" s="98"/>
      <c r="M7" s="23"/>
    </row>
    <row r="8" spans="1:13" s="66" customFormat="1" ht="15" customHeight="1">
      <c r="A8" s="9" t="s">
        <v>21</v>
      </c>
      <c r="B8" s="98"/>
      <c r="C8" s="98"/>
      <c r="D8" s="98"/>
      <c r="E8" s="98"/>
      <c r="F8" s="98"/>
      <c r="G8" s="98"/>
      <c r="H8" s="98"/>
      <c r="I8" s="98"/>
      <c r="J8" s="98"/>
      <c r="K8" s="98"/>
      <c r="L8" s="98"/>
      <c r="M8" s="23"/>
    </row>
    <row r="9" spans="1:13" s="66" customFormat="1" ht="15" customHeight="1">
      <c r="A9" s="9" t="s">
        <v>57</v>
      </c>
      <c r="B9" s="98"/>
      <c r="C9" s="7" t="s">
        <v>58</v>
      </c>
      <c r="D9" s="8" t="s">
        <v>42</v>
      </c>
      <c r="E9" s="98"/>
      <c r="F9" s="7" t="s">
        <v>58</v>
      </c>
      <c r="G9" s="8" t="s">
        <v>42</v>
      </c>
      <c r="H9" s="98"/>
      <c r="I9" s="98"/>
      <c r="J9" s="98"/>
      <c r="K9" s="98"/>
      <c r="L9" s="98"/>
      <c r="M9" s="23"/>
    </row>
    <row r="10" spans="1:13" s="66" customFormat="1" ht="15" customHeight="1">
      <c r="A10" s="68" t="s">
        <v>59</v>
      </c>
      <c r="B10" s="98"/>
      <c r="C10" s="97" t="s">
        <v>60</v>
      </c>
      <c r="D10" s="97">
        <v>50</v>
      </c>
      <c r="E10" s="98"/>
      <c r="F10" s="97" t="s">
        <v>60</v>
      </c>
      <c r="G10" s="97">
        <v>50</v>
      </c>
      <c r="H10" s="98"/>
      <c r="I10" s="98"/>
      <c r="J10" s="98"/>
      <c r="K10" s="98"/>
      <c r="L10" s="98"/>
      <c r="M10" s="23"/>
    </row>
    <row r="11" spans="1:13" s="66" customFormat="1" ht="15" customHeight="1">
      <c r="A11" s="9" t="s">
        <v>61</v>
      </c>
      <c r="B11" s="98"/>
      <c r="C11" s="97" t="s">
        <v>62</v>
      </c>
      <c r="D11" s="97">
        <v>100</v>
      </c>
      <c r="E11" s="98"/>
      <c r="F11" s="97" t="s">
        <v>62</v>
      </c>
      <c r="G11" s="97">
        <v>100</v>
      </c>
      <c r="H11" s="98"/>
      <c r="I11" s="98"/>
      <c r="J11" s="98"/>
      <c r="K11" s="98"/>
      <c r="L11" s="98"/>
      <c r="M11" s="23"/>
    </row>
    <row r="12" spans="1:13" s="66" customFormat="1" ht="15" customHeight="1">
      <c r="A12" s="9" t="s">
        <v>63</v>
      </c>
      <c r="B12" s="98"/>
      <c r="C12" s="97" t="s">
        <v>64</v>
      </c>
      <c r="D12" s="97">
        <v>40</v>
      </c>
      <c r="E12" s="98"/>
      <c r="F12" s="97" t="s">
        <v>64</v>
      </c>
      <c r="G12" s="97">
        <v>40</v>
      </c>
      <c r="H12" s="98"/>
      <c r="I12" s="98"/>
      <c r="J12" s="98"/>
      <c r="K12" s="98"/>
      <c r="L12" s="98"/>
      <c r="M12" s="23"/>
    </row>
    <row r="13" spans="1:13" s="66" customFormat="1" ht="15" customHeight="1">
      <c r="A13" s="9" t="s">
        <v>65</v>
      </c>
      <c r="B13" s="98"/>
      <c r="C13" s="97" t="s">
        <v>66</v>
      </c>
      <c r="D13" s="97">
        <v>50</v>
      </c>
      <c r="E13" s="98"/>
      <c r="F13" s="97" t="s">
        <v>66</v>
      </c>
      <c r="G13" s="97">
        <v>50</v>
      </c>
      <c r="H13" s="98"/>
      <c r="I13" s="98"/>
      <c r="J13" s="98"/>
      <c r="K13" s="98"/>
      <c r="L13" s="98"/>
      <c r="M13" s="23"/>
    </row>
    <row r="14" spans="1:13" s="66" customFormat="1" ht="15" customHeight="1" thickBot="1">
      <c r="A14" s="94" t="s">
        <v>67</v>
      </c>
      <c r="B14" s="98"/>
      <c r="C14" s="97" t="s">
        <v>68</v>
      </c>
      <c r="D14" s="97">
        <v>20</v>
      </c>
      <c r="E14" s="98"/>
      <c r="F14" s="97" t="s">
        <v>68</v>
      </c>
      <c r="G14" s="97">
        <v>20</v>
      </c>
      <c r="H14" s="98"/>
      <c r="I14" s="98"/>
      <c r="J14" s="98"/>
      <c r="K14" s="98"/>
      <c r="L14" s="98"/>
      <c r="M14" s="23"/>
    </row>
    <row r="15" spans="1:13" s="66" customFormat="1" ht="15" customHeight="1" thickTop="1" thickBot="1">
      <c r="A15" s="9" t="s">
        <v>32</v>
      </c>
      <c r="B15" s="98"/>
      <c r="C15" s="93" t="s">
        <v>56</v>
      </c>
      <c r="D15" s="100"/>
      <c r="E15" s="98"/>
      <c r="F15" s="93" t="s">
        <v>69</v>
      </c>
      <c r="G15" s="101"/>
      <c r="H15" s="98"/>
      <c r="I15" s="98"/>
      <c r="J15" s="98"/>
      <c r="K15" s="98"/>
      <c r="L15" s="98"/>
      <c r="M15" s="23"/>
    </row>
    <row r="16" spans="1:13" s="66" customFormat="1" ht="15" customHeight="1" thickTop="1">
      <c r="A16" s="9" t="s">
        <v>70</v>
      </c>
      <c r="B16" s="98"/>
      <c r="C16" s="98"/>
      <c r="D16" s="98"/>
      <c r="E16" s="98"/>
      <c r="F16" s="98"/>
      <c r="G16" s="98"/>
      <c r="H16" s="98"/>
      <c r="I16" s="98"/>
      <c r="J16" s="98"/>
      <c r="K16" s="98"/>
      <c r="L16" s="98"/>
      <c r="M16" s="23"/>
    </row>
    <row r="17" spans="1:13" s="66" customFormat="1" ht="15" customHeight="1">
      <c r="A17" s="9" t="s">
        <v>71</v>
      </c>
      <c r="B17" s="98"/>
      <c r="C17" s="98"/>
      <c r="D17" s="98"/>
      <c r="E17" s="98"/>
      <c r="F17" s="98"/>
      <c r="G17" s="98"/>
      <c r="H17" s="98"/>
      <c r="I17" s="98"/>
      <c r="J17" s="98"/>
      <c r="K17" s="98"/>
      <c r="L17" s="98"/>
      <c r="M17" s="23"/>
    </row>
    <row r="18" spans="1:13" s="66" customFormat="1" ht="15" customHeight="1">
      <c r="A18" s="9" t="s">
        <v>72</v>
      </c>
      <c r="B18" s="98"/>
      <c r="C18" s="98"/>
      <c r="D18" s="98"/>
      <c r="E18" s="98"/>
      <c r="F18" s="98"/>
      <c r="G18" s="98"/>
      <c r="H18" s="98"/>
      <c r="I18" s="98"/>
      <c r="J18" s="98"/>
      <c r="K18" s="98"/>
      <c r="L18" s="98"/>
      <c r="M18" s="23"/>
    </row>
    <row r="19" spans="1:13" s="66" customFormat="1" ht="15" customHeight="1">
      <c r="A19" s="9" t="s">
        <v>37</v>
      </c>
      <c r="B19" s="98"/>
      <c r="C19" s="23"/>
      <c r="D19" s="98"/>
      <c r="E19" s="98"/>
      <c r="F19" s="98"/>
      <c r="G19" s="98"/>
      <c r="H19" s="98"/>
      <c r="I19" s="98"/>
      <c r="J19" s="98"/>
      <c r="K19" s="98"/>
      <c r="L19" s="98"/>
      <c r="M19" s="23"/>
    </row>
    <row r="20" spans="1:13" s="66" customFormat="1" ht="15" customHeight="1">
      <c r="A20" s="9" t="s">
        <v>73</v>
      </c>
      <c r="B20" s="98"/>
      <c r="C20" s="98"/>
      <c r="D20" s="98"/>
      <c r="E20" s="98"/>
      <c r="F20" s="98"/>
      <c r="G20" s="98"/>
      <c r="H20" s="98"/>
      <c r="I20" s="98"/>
      <c r="J20" s="98"/>
      <c r="K20" s="98"/>
      <c r="L20" s="98"/>
      <c r="M20" s="23"/>
    </row>
    <row r="21" spans="1:13" s="66" customFormat="1" ht="15" customHeight="1">
      <c r="A21" s="9" t="s">
        <v>21</v>
      </c>
      <c r="B21" s="98"/>
      <c r="C21" s="98"/>
      <c r="D21" s="98"/>
      <c r="E21" s="98"/>
      <c r="F21" s="98"/>
      <c r="G21" s="98"/>
      <c r="H21" s="98"/>
      <c r="I21" s="98"/>
      <c r="J21" s="98"/>
      <c r="K21" s="98"/>
      <c r="L21" s="98"/>
      <c r="M21" s="23"/>
    </row>
    <row r="22" spans="1:13" s="66" customFormat="1" ht="15" customHeight="1">
      <c r="A22" s="9"/>
      <c r="B22" s="98"/>
      <c r="C22" s="98"/>
      <c r="D22" s="98"/>
      <c r="E22" s="98"/>
      <c r="F22" s="98"/>
      <c r="G22" s="98"/>
      <c r="H22" s="98"/>
      <c r="I22" s="98"/>
      <c r="J22" s="98"/>
      <c r="K22" s="98"/>
      <c r="L22" s="98"/>
      <c r="M22" s="23"/>
    </row>
    <row r="23" spans="1:13" s="66" customFormat="1" ht="15" customHeight="1">
      <c r="A23" s="9"/>
      <c r="B23" s="98"/>
      <c r="C23" s="98"/>
      <c r="D23" s="98"/>
      <c r="E23" s="98"/>
      <c r="F23" s="98"/>
      <c r="G23" s="98"/>
      <c r="H23" s="98"/>
      <c r="I23" s="98"/>
      <c r="J23" s="98"/>
      <c r="K23" s="98"/>
      <c r="L23" s="98"/>
      <c r="M23" s="98"/>
    </row>
    <row r="26" spans="1:13" ht="15" customHeight="1">
      <c r="A26" s="9"/>
      <c r="B26" s="96"/>
      <c r="C26" s="96"/>
      <c r="D26" s="96"/>
      <c r="E26" s="96"/>
      <c r="F26" s="96"/>
      <c r="G26" s="96"/>
      <c r="H26" s="23"/>
      <c r="I26" s="96"/>
      <c r="J26" s="96"/>
      <c r="K26" s="96"/>
      <c r="L26" s="96"/>
      <c r="M26" s="96"/>
    </row>
    <row r="34" spans="3:7" ht="15" customHeight="1">
      <c r="C34" s="7" t="s">
        <v>41</v>
      </c>
      <c r="D34" s="8" t="s">
        <v>42</v>
      </c>
      <c r="E34" s="96"/>
      <c r="F34" s="96"/>
      <c r="G34" s="96"/>
    </row>
    <row r="35" spans="3:7" ht="15" customHeight="1">
      <c r="C35" s="97" t="s">
        <v>45</v>
      </c>
      <c r="D35" s="97">
        <v>50</v>
      </c>
      <c r="E35" s="98"/>
      <c r="F35" s="96"/>
      <c r="G35" s="96"/>
    </row>
    <row r="36" spans="3:7" ht="15" customHeight="1">
      <c r="C36" s="97" t="s">
        <v>48</v>
      </c>
      <c r="D36" s="97">
        <v>20</v>
      </c>
      <c r="E36" s="98"/>
      <c r="F36" s="96"/>
      <c r="G36" s="96"/>
    </row>
    <row r="37" spans="3:7" ht="15" customHeight="1">
      <c r="C37" s="97" t="s">
        <v>51</v>
      </c>
      <c r="D37" s="97">
        <v>60</v>
      </c>
      <c r="E37" s="98"/>
      <c r="F37" s="96"/>
      <c r="G37" s="96"/>
    </row>
    <row r="38" spans="3:7" ht="15" customHeight="1">
      <c r="C38" s="97" t="s">
        <v>53</v>
      </c>
      <c r="D38" s="97">
        <v>40</v>
      </c>
      <c r="E38" s="98"/>
      <c r="F38" s="96"/>
      <c r="G38" s="96"/>
    </row>
    <row r="39" spans="3:7" ht="15" customHeight="1">
      <c r="C39" s="93" t="s">
        <v>56</v>
      </c>
      <c r="D39" s="100">
        <f>SUM(D35:D38)</f>
        <v>170</v>
      </c>
      <c r="E39" s="98"/>
      <c r="F39" s="98"/>
      <c r="G39" s="98"/>
    </row>
    <row r="44" spans="3:7" ht="15" customHeight="1">
      <c r="C44" s="7" t="s">
        <v>58</v>
      </c>
      <c r="D44" s="8" t="s">
        <v>42</v>
      </c>
      <c r="E44" s="98"/>
      <c r="F44" s="96"/>
      <c r="G44" s="96"/>
    </row>
    <row r="45" spans="3:7" ht="15" customHeight="1">
      <c r="C45" s="97" t="s">
        <v>74</v>
      </c>
      <c r="D45" s="97">
        <v>20</v>
      </c>
      <c r="E45" s="98"/>
      <c r="F45" s="96"/>
      <c r="G45" s="96"/>
    </row>
    <row r="46" spans="3:7" ht="15" customHeight="1">
      <c r="C46" s="97" t="s">
        <v>75</v>
      </c>
      <c r="D46" s="97">
        <v>10</v>
      </c>
      <c r="E46" s="98"/>
      <c r="F46" s="96"/>
      <c r="G46" s="96"/>
    </row>
    <row r="47" spans="3:7" ht="15" customHeight="1">
      <c r="C47" s="97" t="s">
        <v>76</v>
      </c>
      <c r="D47" s="97">
        <v>10</v>
      </c>
      <c r="E47" s="98"/>
      <c r="F47" s="96"/>
      <c r="G47" s="96"/>
    </row>
    <row r="48" spans="3:7" ht="15" customHeight="1">
      <c r="C48" s="97" t="s">
        <v>77</v>
      </c>
      <c r="D48" s="97">
        <v>40</v>
      </c>
      <c r="E48" s="98"/>
      <c r="F48" s="96"/>
      <c r="G48" s="96"/>
    </row>
    <row r="50" spans="4:7" ht="15" customHeight="1">
      <c r="D50" s="8" t="s">
        <v>78</v>
      </c>
      <c r="E50" s="96"/>
      <c r="F50" s="8" t="s">
        <v>79</v>
      </c>
      <c r="G50" s="8" t="s">
        <v>80</v>
      </c>
    </row>
    <row r="51" spans="4:7" ht="15" customHeight="1">
      <c r="D51" s="102">
        <f>SUM(D45:D48,100)</f>
        <v>180</v>
      </c>
      <c r="E51" s="96"/>
      <c r="F51" s="103">
        <v>100</v>
      </c>
      <c r="G51" s="103">
        <f>SUM(D45:D48,F51)</f>
        <v>180</v>
      </c>
    </row>
    <row r="87" spans="1:1" ht="15" customHeight="1">
      <c r="A87" s="9" t="s">
        <v>37</v>
      </c>
    </row>
    <row r="88" spans="1:1" ht="15" customHeight="1">
      <c r="A88" s="9" t="s">
        <v>81</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heetViews>
  <sheetFormatPr defaultColWidth="8.85546875" defaultRowHeight="14.45"/>
  <cols>
    <col min="1" max="1" width="12.5703125" style="14" customWidth="1"/>
    <col min="2" max="2" width="82.85546875" style="1" customWidth="1"/>
    <col min="3" max="3" width="13.42578125" style="9" customWidth="1"/>
    <col min="4" max="4" width="13.42578125" style="1" customWidth="1"/>
    <col min="5" max="5" width="2.42578125" style="1" customWidth="1"/>
    <col min="6" max="6" width="13.42578125" style="4" customWidth="1"/>
    <col min="7" max="7" width="13.42578125" style="1" customWidth="1"/>
    <col min="8" max="16384" width="8.85546875" style="1"/>
  </cols>
  <sheetData>
    <row r="1" spans="1:10" ht="60" customHeight="1">
      <c r="A1" s="15" t="s">
        <v>82</v>
      </c>
      <c r="B1" s="104"/>
      <c r="C1" s="59"/>
      <c r="D1" s="105"/>
      <c r="E1" s="105"/>
      <c r="F1" s="105"/>
      <c r="G1" s="105"/>
      <c r="H1" s="104"/>
      <c r="I1" s="104"/>
      <c r="J1" s="104"/>
    </row>
    <row r="2" spans="1:10" ht="15" customHeight="1">
      <c r="A2" s="68" t="s">
        <v>83</v>
      </c>
      <c r="B2" s="104"/>
      <c r="C2" s="7" t="s">
        <v>41</v>
      </c>
      <c r="D2" s="8" t="s">
        <v>42</v>
      </c>
      <c r="E2" s="106"/>
      <c r="F2" s="11" t="s">
        <v>43</v>
      </c>
      <c r="G2" s="8" t="s">
        <v>42</v>
      </c>
      <c r="H2" s="104"/>
      <c r="I2" s="104"/>
      <c r="J2" s="5"/>
    </row>
    <row r="3" spans="1:10" ht="15" customHeight="1">
      <c r="A3" s="68" t="s">
        <v>84</v>
      </c>
      <c r="B3" s="104"/>
      <c r="C3" s="89" t="s">
        <v>45</v>
      </c>
      <c r="D3" s="107">
        <v>50</v>
      </c>
      <c r="E3" s="106"/>
      <c r="F3" s="108" t="s">
        <v>46</v>
      </c>
      <c r="G3" s="107">
        <v>50</v>
      </c>
      <c r="H3" s="104"/>
      <c r="I3" s="104"/>
      <c r="J3" s="5"/>
    </row>
    <row r="4" spans="1:10" ht="15" customHeight="1">
      <c r="A4" s="68" t="s">
        <v>85</v>
      </c>
      <c r="B4" s="104"/>
      <c r="C4" s="89" t="s">
        <v>48</v>
      </c>
      <c r="D4" s="107">
        <v>20</v>
      </c>
      <c r="E4" s="106"/>
      <c r="F4" s="108" t="s">
        <v>49</v>
      </c>
      <c r="G4" s="107">
        <v>30</v>
      </c>
      <c r="H4" s="104"/>
      <c r="I4" s="104"/>
      <c r="J4" s="5"/>
    </row>
    <row r="5" spans="1:10" s="4" customFormat="1" ht="15" customHeight="1">
      <c r="A5" s="68" t="s">
        <v>86</v>
      </c>
      <c r="B5" s="109"/>
      <c r="C5" s="89" t="s">
        <v>51</v>
      </c>
      <c r="D5" s="107">
        <v>60</v>
      </c>
      <c r="E5" s="106"/>
      <c r="F5" s="108" t="s">
        <v>52</v>
      </c>
      <c r="G5" s="107">
        <v>10</v>
      </c>
      <c r="H5" s="109"/>
      <c r="I5" s="109"/>
      <c r="J5" s="5"/>
    </row>
    <row r="6" spans="1:10" s="4" customFormat="1" ht="15" customHeight="1">
      <c r="A6" s="75" t="s">
        <v>87</v>
      </c>
      <c r="B6" s="109"/>
      <c r="C6" s="89" t="s">
        <v>53</v>
      </c>
      <c r="D6" s="107">
        <v>40</v>
      </c>
      <c r="E6" s="106"/>
      <c r="F6" s="108" t="s">
        <v>54</v>
      </c>
      <c r="G6" s="107">
        <v>50</v>
      </c>
      <c r="H6" s="109"/>
      <c r="I6" s="109"/>
      <c r="J6" s="5"/>
    </row>
    <row r="7" spans="1:10" s="4" customFormat="1" ht="15" customHeight="1">
      <c r="A7" s="28" t="s">
        <v>88</v>
      </c>
      <c r="B7" s="109"/>
      <c r="C7" s="10" t="s">
        <v>89</v>
      </c>
      <c r="D7" s="110"/>
      <c r="E7" s="106"/>
      <c r="F7" s="10" t="s">
        <v>89</v>
      </c>
      <c r="G7" s="110"/>
      <c r="H7" s="109"/>
      <c r="I7" s="109"/>
      <c r="J7" s="5"/>
    </row>
    <row r="8" spans="1:10" s="4" customFormat="1" ht="15" customHeight="1">
      <c r="A8" s="17" t="s">
        <v>90</v>
      </c>
      <c r="B8" s="109"/>
      <c r="C8" s="109"/>
      <c r="D8" s="106"/>
      <c r="E8" s="106"/>
      <c r="F8" s="109"/>
      <c r="G8" s="106"/>
      <c r="H8" s="109"/>
      <c r="I8" s="109"/>
      <c r="J8" s="5"/>
    </row>
    <row r="9" spans="1:10" s="4" customFormat="1" ht="15" customHeight="1">
      <c r="A9" s="75" t="s">
        <v>91</v>
      </c>
      <c r="B9" s="109"/>
      <c r="C9" s="7" t="s">
        <v>58</v>
      </c>
      <c r="D9" s="8" t="s">
        <v>42</v>
      </c>
      <c r="E9" s="106"/>
      <c r="F9" s="11" t="s">
        <v>58</v>
      </c>
      <c r="G9" s="8" t="s">
        <v>42</v>
      </c>
      <c r="H9" s="109"/>
      <c r="I9" s="109"/>
      <c r="J9" s="5"/>
    </row>
    <row r="10" spans="1:10" s="4" customFormat="1" ht="15" customHeight="1">
      <c r="A10" s="28" t="s">
        <v>92</v>
      </c>
      <c r="B10" s="109"/>
      <c r="C10" s="89" t="s">
        <v>60</v>
      </c>
      <c r="D10" s="107">
        <v>50</v>
      </c>
      <c r="E10" s="106"/>
      <c r="F10" s="108" t="s">
        <v>60</v>
      </c>
      <c r="G10" s="107">
        <v>50</v>
      </c>
      <c r="H10" s="109"/>
      <c r="I10" s="109"/>
      <c r="J10" s="5"/>
    </row>
    <row r="11" spans="1:10" s="4" customFormat="1" ht="15" customHeight="1">
      <c r="A11" s="17" t="s">
        <v>93</v>
      </c>
      <c r="B11" s="109"/>
      <c r="C11" s="89" t="s">
        <v>62</v>
      </c>
      <c r="D11" s="107">
        <v>100</v>
      </c>
      <c r="E11" s="106"/>
      <c r="F11" s="108" t="s">
        <v>62</v>
      </c>
      <c r="G11" s="107">
        <v>100</v>
      </c>
      <c r="H11" s="109"/>
      <c r="I11" s="109"/>
      <c r="J11" s="5"/>
    </row>
    <row r="12" spans="1:10" s="4" customFormat="1" ht="15" customHeight="1">
      <c r="A12" s="17" t="s">
        <v>94</v>
      </c>
      <c r="B12" s="109"/>
      <c r="C12" s="89" t="s">
        <v>64</v>
      </c>
      <c r="D12" s="107">
        <v>40</v>
      </c>
      <c r="E12" s="106"/>
      <c r="F12" s="108" t="s">
        <v>64</v>
      </c>
      <c r="G12" s="107">
        <v>40</v>
      </c>
      <c r="H12" s="109"/>
      <c r="I12" s="109"/>
      <c r="J12" s="5"/>
    </row>
    <row r="13" spans="1:10" s="4" customFormat="1" ht="15" customHeight="1">
      <c r="A13" s="17" t="s">
        <v>95</v>
      </c>
      <c r="B13" s="109"/>
      <c r="C13" s="89" t="s">
        <v>66</v>
      </c>
      <c r="D13" s="107">
        <v>50</v>
      </c>
      <c r="E13" s="106"/>
      <c r="F13" s="108" t="s">
        <v>66</v>
      </c>
      <c r="G13" s="107">
        <v>50</v>
      </c>
      <c r="H13" s="109"/>
      <c r="I13" s="109"/>
      <c r="J13" s="5"/>
    </row>
    <row r="14" spans="1:10" s="4" customFormat="1" ht="15" customHeight="1" thickBot="1">
      <c r="A14" s="17" t="s">
        <v>96</v>
      </c>
      <c r="B14" s="109"/>
      <c r="C14" s="89" t="s">
        <v>68</v>
      </c>
      <c r="D14" s="107">
        <v>20</v>
      </c>
      <c r="E14" s="106"/>
      <c r="F14" s="108" t="s">
        <v>68</v>
      </c>
      <c r="G14" s="107">
        <v>20</v>
      </c>
      <c r="H14" s="109"/>
      <c r="I14" s="109"/>
      <c r="J14" s="109"/>
    </row>
    <row r="15" spans="1:10" s="4" customFormat="1" ht="15" customHeight="1" thickTop="1" thickBot="1">
      <c r="A15" s="27"/>
      <c r="B15" s="109"/>
      <c r="C15" s="10" t="s">
        <v>89</v>
      </c>
      <c r="D15" s="110"/>
      <c r="E15" s="106"/>
      <c r="F15" s="109"/>
      <c r="G15" s="71"/>
      <c r="H15" s="109"/>
      <c r="I15" s="109"/>
      <c r="J15" s="109"/>
    </row>
    <row r="16" spans="1:10" s="4" customFormat="1" ht="15" customHeight="1" thickTop="1">
      <c r="A16" s="17"/>
      <c r="B16" s="109"/>
      <c r="C16" s="109"/>
      <c r="D16" s="109"/>
      <c r="E16" s="109"/>
      <c r="F16" s="109"/>
      <c r="G16" s="109"/>
      <c r="H16" s="109"/>
      <c r="I16" s="109"/>
      <c r="J16" s="109"/>
    </row>
    <row r="17" spans="1:3" s="4" customFormat="1" ht="15" customHeight="1">
      <c r="A17" s="17"/>
      <c r="B17" s="109"/>
      <c r="C17" s="9"/>
    </row>
    <row r="18" spans="1:3" s="4" customFormat="1" ht="15" customHeight="1">
      <c r="A18" s="17"/>
      <c r="B18" s="109"/>
      <c r="C18" s="9"/>
    </row>
    <row r="19" spans="1:3" s="4" customFormat="1" ht="15" customHeight="1">
      <c r="A19" s="17"/>
      <c r="B19" s="109"/>
      <c r="C19" s="9"/>
    </row>
    <row r="20" spans="1:3" s="4" customFormat="1" ht="15" customHeight="1">
      <c r="A20" s="17"/>
      <c r="B20" s="109"/>
      <c r="C20" s="9"/>
    </row>
    <row r="21" spans="1:3" s="4" customFormat="1" ht="15" customHeight="1">
      <c r="A21" s="17"/>
      <c r="B21" s="109"/>
      <c r="C21" s="9"/>
    </row>
    <row r="22" spans="1:3" s="4" customFormat="1" ht="15" customHeight="1">
      <c r="A22" s="17"/>
      <c r="B22" s="109"/>
      <c r="C22" s="9"/>
    </row>
    <row r="23" spans="1:3" s="4" customFormat="1" ht="15" customHeight="1">
      <c r="A23" s="17"/>
      <c r="B23" s="109"/>
      <c r="C23" s="9"/>
    </row>
    <row r="24" spans="1:3" s="4" customFormat="1" ht="15" customHeight="1">
      <c r="A24" s="17"/>
      <c r="B24" s="109"/>
      <c r="C24" s="9"/>
    </row>
    <row r="25" spans="1:3" s="4" customFormat="1" ht="15" customHeight="1">
      <c r="A25" s="17"/>
      <c r="B25" s="109"/>
      <c r="C25" s="9"/>
    </row>
    <row r="26" spans="1:3" s="4" customFormat="1" ht="15" customHeight="1">
      <c r="A26" s="17"/>
      <c r="B26" s="109"/>
      <c r="C26" s="9"/>
    </row>
    <row r="27" spans="1:3">
      <c r="A27" s="17"/>
      <c r="B27" s="104"/>
    </row>
    <row r="28" spans="1:3">
      <c r="A28" s="17"/>
      <c r="B28" s="104"/>
    </row>
    <row r="29" spans="1:3" ht="15" customHeight="1">
      <c r="A29" s="17"/>
      <c r="B29" s="104"/>
      <c r="C29" s="9" t="s">
        <v>97</v>
      </c>
    </row>
    <row r="30" spans="1:3" ht="15" customHeight="1">
      <c r="A30" s="17"/>
      <c r="B30" s="104"/>
      <c r="C30" s="9" t="s">
        <v>98</v>
      </c>
    </row>
    <row r="31" spans="1:3" ht="15" customHeight="1">
      <c r="A31" s="17"/>
      <c r="B31" s="104"/>
      <c r="C31" s="9" t="s">
        <v>99</v>
      </c>
    </row>
    <row r="32" spans="1:3" ht="15" customHeight="1">
      <c r="A32" s="17"/>
      <c r="B32" s="104"/>
      <c r="C32" s="9" t="s">
        <v>100</v>
      </c>
    </row>
    <row r="33" spans="1:9" ht="15" customHeight="1">
      <c r="A33" s="17"/>
      <c r="B33" s="104"/>
      <c r="C33" s="9" t="s">
        <v>101</v>
      </c>
      <c r="D33" s="104"/>
      <c r="E33" s="104"/>
      <c r="F33" s="109"/>
      <c r="G33" s="104"/>
      <c r="H33" s="104"/>
      <c r="I33" s="104"/>
    </row>
    <row r="34" spans="1:9" ht="15" customHeight="1">
      <c r="A34" s="17"/>
      <c r="B34" s="104"/>
      <c r="C34" s="9" t="s">
        <v>102</v>
      </c>
      <c r="D34" s="104"/>
      <c r="E34" s="104"/>
      <c r="F34" s="109"/>
      <c r="G34" s="104"/>
      <c r="H34" s="104"/>
      <c r="I34" s="104"/>
    </row>
    <row r="35" spans="1:9" ht="15" customHeight="1">
      <c r="A35" s="17"/>
      <c r="B35" s="104"/>
      <c r="C35" s="9" t="s">
        <v>103</v>
      </c>
      <c r="D35" s="104"/>
      <c r="E35" s="104"/>
      <c r="F35" s="109"/>
      <c r="G35" s="104"/>
      <c r="H35" s="104"/>
      <c r="I35" s="104"/>
    </row>
    <row r="36" spans="1:9">
      <c r="A36" s="17"/>
      <c r="B36" s="104"/>
      <c r="D36" s="104"/>
      <c r="E36" s="104"/>
      <c r="F36" s="109"/>
      <c r="G36" s="104"/>
      <c r="H36" s="104"/>
      <c r="I36" s="104"/>
    </row>
    <row r="41" spans="1:9" ht="15" customHeight="1">
      <c r="B41" s="104"/>
      <c r="C41" s="9" t="s">
        <v>32</v>
      </c>
      <c r="D41" s="104"/>
      <c r="E41" s="104"/>
      <c r="F41" s="109"/>
      <c r="G41" s="104"/>
      <c r="H41" s="104"/>
      <c r="I41" s="104"/>
    </row>
    <row r="42" spans="1:9" ht="15" customHeight="1">
      <c r="B42" s="104"/>
      <c r="C42" s="9" t="s">
        <v>70</v>
      </c>
      <c r="D42" s="104"/>
      <c r="E42" s="104"/>
      <c r="F42" s="109"/>
      <c r="G42" s="104"/>
      <c r="H42" s="104"/>
      <c r="I42" s="104"/>
    </row>
    <row r="43" spans="1:9" ht="15" customHeight="1">
      <c r="B43" s="104"/>
      <c r="C43" s="9" t="s">
        <v>104</v>
      </c>
      <c r="D43" s="104"/>
      <c r="E43" s="104"/>
      <c r="F43" s="109"/>
      <c r="G43" s="104"/>
      <c r="H43" s="104"/>
      <c r="I43" s="104"/>
    </row>
    <row r="44" spans="1:9" ht="15" customHeight="1">
      <c r="B44" s="104"/>
      <c r="C44" s="9" t="s">
        <v>105</v>
      </c>
      <c r="D44" s="104"/>
      <c r="E44" s="104"/>
      <c r="F44" s="109"/>
      <c r="G44" s="104"/>
      <c r="H44" s="104"/>
      <c r="I44" s="104"/>
    </row>
    <row r="45" spans="1:9" ht="15" customHeight="1">
      <c r="B45" s="104"/>
      <c r="C45" s="9" t="s">
        <v>37</v>
      </c>
      <c r="D45" s="104"/>
      <c r="E45" s="104"/>
      <c r="F45" s="109"/>
      <c r="G45" s="104"/>
      <c r="H45" s="104"/>
      <c r="I45" s="104"/>
    </row>
    <row r="46" spans="1:9" ht="15" customHeight="1">
      <c r="B46" s="104"/>
      <c r="C46" s="9" t="s">
        <v>81</v>
      </c>
      <c r="D46" s="104"/>
      <c r="E46" s="104"/>
      <c r="F46" s="109"/>
      <c r="G46" s="104"/>
      <c r="H46" s="104"/>
      <c r="I46" s="104"/>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heetViews>
  <sheetFormatPr defaultColWidth="8.85546875" defaultRowHeight="14.45"/>
  <cols>
    <col min="1" max="1" width="12.5703125" style="18" customWidth="1"/>
    <col min="2" max="2" width="82.85546875" style="1" customWidth="1"/>
    <col min="3" max="3" width="13.42578125" style="1" customWidth="1"/>
    <col min="4" max="4" width="13.42578125" style="4" customWidth="1"/>
    <col min="5" max="5" width="2.42578125" style="1" customWidth="1"/>
    <col min="6" max="7" width="13.42578125" style="1" customWidth="1"/>
    <col min="8" max="16384" width="8.85546875" style="1"/>
  </cols>
  <sheetData>
    <row r="1" spans="1:8" ht="60" customHeight="1">
      <c r="A1" s="18" t="s">
        <v>106</v>
      </c>
      <c r="B1" s="104"/>
      <c r="C1" s="59"/>
      <c r="D1" s="105"/>
      <c r="E1" s="105"/>
      <c r="F1" s="105"/>
      <c r="G1" s="105"/>
      <c r="H1" s="104"/>
    </row>
    <row r="2" spans="1:8" ht="15" customHeight="1">
      <c r="A2" s="16" t="s">
        <v>107</v>
      </c>
      <c r="B2" s="104"/>
      <c r="C2" s="7" t="s">
        <v>41</v>
      </c>
      <c r="D2" s="8" t="s">
        <v>42</v>
      </c>
      <c r="E2" s="106"/>
      <c r="F2" s="11" t="s">
        <v>43</v>
      </c>
      <c r="G2" s="8" t="s">
        <v>42</v>
      </c>
      <c r="H2" s="5"/>
    </row>
    <row r="3" spans="1:8" ht="15" customHeight="1">
      <c r="A3" s="16" t="s">
        <v>108</v>
      </c>
      <c r="B3" s="104"/>
      <c r="C3" s="89" t="s">
        <v>45</v>
      </c>
      <c r="D3" s="107">
        <v>50</v>
      </c>
      <c r="E3" s="106"/>
      <c r="F3" s="108" t="s">
        <v>46</v>
      </c>
      <c r="G3" s="107">
        <v>50</v>
      </c>
      <c r="H3" s="5"/>
    </row>
    <row r="4" spans="1:8" ht="15" customHeight="1">
      <c r="A4" s="76" t="s">
        <v>109</v>
      </c>
      <c r="B4" s="104"/>
      <c r="C4" s="89" t="s">
        <v>48</v>
      </c>
      <c r="D4" s="107">
        <v>20</v>
      </c>
      <c r="E4" s="106"/>
      <c r="F4" s="108" t="s">
        <v>49</v>
      </c>
      <c r="G4" s="107">
        <v>30</v>
      </c>
      <c r="H4" s="5"/>
    </row>
    <row r="5" spans="1:8" s="4" customFormat="1" ht="15" customHeight="1">
      <c r="A5" s="76" t="s">
        <v>110</v>
      </c>
      <c r="B5" s="109"/>
      <c r="C5" s="89" t="s">
        <v>51</v>
      </c>
      <c r="D5" s="107">
        <v>60</v>
      </c>
      <c r="E5" s="106"/>
      <c r="F5" s="108" t="s">
        <v>52</v>
      </c>
      <c r="G5" s="107">
        <v>10</v>
      </c>
      <c r="H5" s="5"/>
    </row>
    <row r="6" spans="1:8" s="4" customFormat="1" ht="15" customHeight="1">
      <c r="A6" s="76" t="s">
        <v>111</v>
      </c>
      <c r="B6" s="109"/>
      <c r="C6" s="89" t="s">
        <v>53</v>
      </c>
      <c r="D6" s="107">
        <v>40</v>
      </c>
      <c r="E6" s="106"/>
      <c r="F6" s="108" t="s">
        <v>54</v>
      </c>
      <c r="G6" s="107">
        <v>50</v>
      </c>
      <c r="H6" s="5"/>
    </row>
    <row r="7" spans="1:8" s="4" customFormat="1" ht="15" customHeight="1">
      <c r="A7" s="77" t="s">
        <v>112</v>
      </c>
      <c r="B7" s="109"/>
      <c r="C7" s="10" t="s">
        <v>113</v>
      </c>
      <c r="D7" s="110"/>
      <c r="E7" s="106"/>
      <c r="F7" s="10" t="s">
        <v>114</v>
      </c>
      <c r="G7" s="110"/>
      <c r="H7" s="5"/>
    </row>
    <row r="8" spans="1:8" s="4" customFormat="1" ht="15" customHeight="1">
      <c r="A8" s="17" t="s">
        <v>115</v>
      </c>
      <c r="B8" s="109"/>
      <c r="C8" s="109"/>
      <c r="D8" s="106"/>
      <c r="E8" s="106"/>
      <c r="F8" s="109"/>
      <c r="G8" s="106"/>
      <c r="H8" s="5"/>
    </row>
    <row r="9" spans="1:8" s="4" customFormat="1" ht="15" customHeight="1">
      <c r="A9" s="17" t="s">
        <v>116</v>
      </c>
      <c r="B9" s="109"/>
      <c r="C9" s="7" t="s">
        <v>58</v>
      </c>
      <c r="D9" s="8" t="s">
        <v>42</v>
      </c>
      <c r="E9" s="106"/>
      <c r="F9" s="11" t="s">
        <v>58</v>
      </c>
      <c r="G9" s="8" t="s">
        <v>42</v>
      </c>
      <c r="H9" s="5"/>
    </row>
    <row r="10" spans="1:8" s="4" customFormat="1" ht="15" customHeight="1">
      <c r="A10" s="16" t="s">
        <v>37</v>
      </c>
      <c r="B10" s="109"/>
      <c r="C10" s="89" t="s">
        <v>60</v>
      </c>
      <c r="D10" s="107">
        <v>50</v>
      </c>
      <c r="E10" s="106"/>
      <c r="F10" s="108" t="s">
        <v>60</v>
      </c>
      <c r="G10" s="107">
        <v>50</v>
      </c>
      <c r="H10" s="5"/>
    </row>
    <row r="11" spans="1:8" s="4" customFormat="1" ht="15" customHeight="1">
      <c r="A11" s="77" t="s">
        <v>117</v>
      </c>
      <c r="B11" s="109"/>
      <c r="C11" s="89" t="s">
        <v>62</v>
      </c>
      <c r="D11" s="107">
        <v>100</v>
      </c>
      <c r="E11" s="106"/>
      <c r="F11" s="108" t="s">
        <v>62</v>
      </c>
      <c r="G11" s="107">
        <v>100</v>
      </c>
      <c r="H11" s="5"/>
    </row>
    <row r="12" spans="1:8" s="4" customFormat="1" ht="15" customHeight="1">
      <c r="A12" s="17"/>
      <c r="B12" s="109"/>
      <c r="C12" s="89" t="s">
        <v>64</v>
      </c>
      <c r="D12" s="107">
        <v>40</v>
      </c>
      <c r="E12" s="106"/>
      <c r="F12" s="108" t="s">
        <v>64</v>
      </c>
      <c r="G12" s="107">
        <v>40</v>
      </c>
      <c r="H12" s="5"/>
    </row>
    <row r="13" spans="1:8" s="4" customFormat="1" ht="15" customHeight="1">
      <c r="A13" s="17"/>
      <c r="B13" s="109"/>
      <c r="C13" s="89" t="s">
        <v>66</v>
      </c>
      <c r="D13" s="107">
        <v>50</v>
      </c>
      <c r="E13" s="106"/>
      <c r="F13" s="108" t="s">
        <v>66</v>
      </c>
      <c r="G13" s="107">
        <v>50</v>
      </c>
      <c r="H13" s="5"/>
    </row>
    <row r="14" spans="1:8" s="4" customFormat="1" ht="15" customHeight="1">
      <c r="A14" s="17"/>
      <c r="B14" s="109"/>
      <c r="C14" s="89" t="s">
        <v>68</v>
      </c>
      <c r="D14" s="107">
        <v>20</v>
      </c>
      <c r="E14" s="106"/>
      <c r="F14" s="108" t="s">
        <v>68</v>
      </c>
      <c r="G14" s="107">
        <v>20</v>
      </c>
      <c r="H14" s="109"/>
    </row>
    <row r="15" spans="1:8" s="4" customFormat="1" ht="15" customHeight="1">
      <c r="A15" s="18"/>
      <c r="B15" s="109"/>
      <c r="C15" s="10" t="s">
        <v>118</v>
      </c>
      <c r="D15" s="110"/>
      <c r="E15" s="106"/>
      <c r="F15" s="10"/>
      <c r="G15" s="110">
        <f>MIN(G10:G14,10)</f>
        <v>10</v>
      </c>
      <c r="H15" s="109"/>
    </row>
    <row r="16" spans="1:8" s="4" customFormat="1" ht="15" customHeight="1">
      <c r="A16" s="18"/>
      <c r="B16" s="109"/>
      <c r="C16" s="109"/>
      <c r="D16" s="109"/>
      <c r="E16" s="109"/>
      <c r="F16" s="109"/>
      <c r="G16" s="109"/>
      <c r="H16" s="109"/>
    </row>
    <row r="17" spans="1:1" s="4" customFormat="1" ht="15" customHeight="1">
      <c r="A17" s="18"/>
    </row>
    <row r="18" spans="1:1" s="4" customFormat="1" ht="15" customHeight="1">
      <c r="A18" s="19"/>
    </row>
    <row r="19" spans="1:1" s="4" customFormat="1" ht="15" customHeight="1">
      <c r="A19" s="16" t="s">
        <v>119</v>
      </c>
    </row>
    <row r="20" spans="1:1" s="4" customFormat="1" ht="15" customHeight="1">
      <c r="A20" s="18"/>
    </row>
    <row r="21" spans="1:1" s="4" customFormat="1" ht="15" customHeight="1">
      <c r="A21" s="16" t="s">
        <v>32</v>
      </c>
    </row>
    <row r="22" spans="1:1" s="4" customFormat="1" ht="15" customHeight="1">
      <c r="A22" s="16" t="s">
        <v>120</v>
      </c>
    </row>
    <row r="23" spans="1:1" s="4" customFormat="1" ht="15" customHeight="1">
      <c r="A23" s="16" t="s">
        <v>121</v>
      </c>
    </row>
    <row r="24" spans="1:1" s="4" customFormat="1" ht="15" customHeight="1">
      <c r="A24" s="16" t="s">
        <v>105</v>
      </c>
    </row>
    <row r="25" spans="1:1" s="4" customFormat="1" ht="15" customHeight="1">
      <c r="A25" s="16" t="s">
        <v>37</v>
      </c>
    </row>
    <row r="27" spans="1:1" ht="15" customHeight="1"/>
    <row r="28" spans="1:1" ht="15" customHeight="1"/>
    <row r="29" spans="1:1" ht="15" customHeight="1"/>
    <row r="30" spans="1:1" ht="15" customHeight="1"/>
    <row r="31" spans="1:1" ht="15" customHeight="1"/>
    <row r="32" spans="1:1" ht="15" customHeight="1"/>
    <row r="33" spans="3:7" ht="15" customHeight="1">
      <c r="C33" s="104"/>
      <c r="D33" s="109"/>
      <c r="E33" s="104"/>
      <c r="F33" s="104"/>
      <c r="G33" s="104"/>
    </row>
    <row r="39" spans="3:7" ht="15" customHeight="1">
      <c r="C39" s="104"/>
      <c r="D39" s="109"/>
      <c r="E39" s="104"/>
      <c r="F39" s="104"/>
      <c r="G39" s="104"/>
    </row>
    <row r="40" spans="3:7" ht="15" customHeight="1">
      <c r="C40" s="104"/>
      <c r="D40" s="109"/>
      <c r="E40" s="104"/>
      <c r="F40" s="104"/>
      <c r="G40" s="104"/>
    </row>
    <row r="41" spans="3:7" ht="15" customHeight="1">
      <c r="C41" s="104"/>
      <c r="D41" s="109"/>
      <c r="E41" s="104"/>
      <c r="F41" s="104"/>
      <c r="G41" s="104"/>
    </row>
    <row r="42" spans="3:7" ht="15" customHeight="1">
      <c r="C42" s="104"/>
      <c r="D42" s="109"/>
      <c r="E42" s="104"/>
      <c r="F42" s="104"/>
      <c r="G42" s="104"/>
    </row>
    <row r="43" spans="3:7" ht="15" customHeight="1">
      <c r="C43" s="104"/>
      <c r="D43" s="109"/>
      <c r="E43" s="104"/>
      <c r="F43" s="104"/>
      <c r="G43" s="104"/>
    </row>
    <row r="44" spans="3:7" ht="15" customHeight="1">
      <c r="C44" s="104"/>
      <c r="D44" s="109"/>
      <c r="E44" s="104"/>
      <c r="F44" s="104"/>
      <c r="G44" s="104"/>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topLeftCell="A37" workbookViewId="0">
      <selection activeCell="M39" sqref="M39"/>
    </sheetView>
  </sheetViews>
  <sheetFormatPr defaultRowHeight="14.45"/>
  <cols>
    <col min="1" max="1" width="12.5703125" customWidth="1"/>
    <col min="2" max="2" width="82.85546875" customWidth="1"/>
    <col min="3" max="3" width="23" bestFit="1" customWidth="1"/>
    <col min="4" max="4" width="15.140625" customWidth="1"/>
  </cols>
  <sheetData>
    <row r="1" spans="1:6" ht="60" customHeight="1">
      <c r="A1" s="29" t="s">
        <v>122</v>
      </c>
    </row>
    <row r="2" spans="1:6">
      <c r="A2" s="29" t="s">
        <v>123</v>
      </c>
    </row>
    <row r="3" spans="1:6" ht="32.450000000000003">
      <c r="A3" s="29" t="s">
        <v>124</v>
      </c>
      <c r="C3" s="59"/>
      <c r="D3" s="69"/>
    </row>
    <row r="4" spans="1:6">
      <c r="A4" s="29" t="s">
        <v>125</v>
      </c>
    </row>
    <row r="5" spans="1:6">
      <c r="A5" s="29" t="s">
        <v>126</v>
      </c>
      <c r="C5" s="32" t="s">
        <v>122</v>
      </c>
      <c r="D5" s="32"/>
    </row>
    <row r="6" spans="1:6" ht="16.5" customHeight="1">
      <c r="A6" s="29" t="s">
        <v>127</v>
      </c>
      <c r="C6" s="83" t="s">
        <v>128</v>
      </c>
      <c r="D6" s="111"/>
      <c r="F6" s="78" t="str">
        <f ca="1">IF(D6=TODAY(),"You got it!","")</f>
        <v/>
      </c>
    </row>
    <row r="7" spans="1:6" ht="16.5" customHeight="1" thickBot="1">
      <c r="A7" s="31" t="s">
        <v>129</v>
      </c>
      <c r="C7" s="83" t="s">
        <v>130</v>
      </c>
      <c r="D7" s="111"/>
    </row>
    <row r="8" spans="1:6" ht="16.5" customHeight="1" thickTop="1" thickBot="1">
      <c r="A8" s="29" t="s">
        <v>131</v>
      </c>
      <c r="C8" s="83" t="s">
        <v>132</v>
      </c>
      <c r="D8" s="85">
        <f>D7-D6</f>
        <v>0</v>
      </c>
    </row>
    <row r="9" spans="1:6" ht="15" thickTop="1">
      <c r="A9" s="29" t="s">
        <v>133</v>
      </c>
    </row>
    <row r="10" spans="1:6" ht="15" customHeight="1" thickBot="1">
      <c r="A10" s="31" t="s">
        <v>134</v>
      </c>
      <c r="C10" s="83" t="s">
        <v>135</v>
      </c>
      <c r="D10" s="86"/>
    </row>
    <row r="11" spans="1:6" ht="15" customHeight="1" thickTop="1" thickBot="1">
      <c r="A11" s="31" t="s">
        <v>136</v>
      </c>
      <c r="C11" s="83" t="s">
        <v>137</v>
      </c>
      <c r="D11" s="87">
        <f>D6+D10</f>
        <v>0</v>
      </c>
    </row>
    <row r="12" spans="1:6" ht="15" thickTop="1">
      <c r="A12" s="29" t="s">
        <v>138</v>
      </c>
    </row>
    <row r="13" spans="1:6">
      <c r="A13" s="29" t="s">
        <v>30</v>
      </c>
    </row>
    <row r="14" spans="1:6">
      <c r="A14" s="29" t="s">
        <v>31</v>
      </c>
    </row>
    <row r="15" spans="1:6">
      <c r="A15" s="29" t="s">
        <v>32</v>
      </c>
    </row>
    <row r="16" spans="1:6">
      <c r="A16" s="29" t="s">
        <v>139</v>
      </c>
    </row>
    <row r="17" spans="1:4">
      <c r="A17" s="29" t="s">
        <v>140</v>
      </c>
    </row>
    <row r="18" spans="1:4">
      <c r="A18" s="29" t="s">
        <v>141</v>
      </c>
    </row>
    <row r="19" spans="1:4">
      <c r="A19" s="29" t="s">
        <v>37</v>
      </c>
    </row>
    <row r="25" spans="1:4" ht="15" customHeight="1">
      <c r="C25" s="59"/>
      <c r="D25" s="69"/>
    </row>
    <row r="27" spans="1:4">
      <c r="C27" s="32" t="s">
        <v>131</v>
      </c>
      <c r="D27" s="32"/>
    </row>
    <row r="28" spans="1:4">
      <c r="C28" s="83" t="s">
        <v>142</v>
      </c>
      <c r="D28" s="112"/>
    </row>
    <row r="31" spans="1:4">
      <c r="C31" s="32" t="s">
        <v>143</v>
      </c>
      <c r="D31" s="32"/>
    </row>
    <row r="32" spans="1:4">
      <c r="C32" s="83" t="s">
        <v>144</v>
      </c>
      <c r="D32" s="88">
        <v>0.33333333333333331</v>
      </c>
    </row>
    <row r="33" spans="3:4">
      <c r="C33" s="83" t="s">
        <v>145</v>
      </c>
      <c r="D33" s="88">
        <v>0.5</v>
      </c>
    </row>
    <row r="34" spans="3:4">
      <c r="C34" s="83" t="s">
        <v>146</v>
      </c>
      <c r="D34" s="88">
        <v>0.54166666666666663</v>
      </c>
    </row>
    <row r="35" spans="3:4" ht="15" thickBot="1">
      <c r="C35" s="83" t="s">
        <v>147</v>
      </c>
      <c r="D35" s="88">
        <v>0.70833333333333337</v>
      </c>
    </row>
    <row r="36" spans="3:4" ht="15.6" thickTop="1" thickBot="1">
      <c r="C36" s="83" t="s">
        <v>148</v>
      </c>
      <c r="D36" s="85">
        <f>((D35-D32)-(D34-D33))*24</f>
        <v>8.0000000000000018</v>
      </c>
    </row>
    <row r="37" spans="3:4" ht="15" thickTop="1"/>
    <row r="45" spans="3:4">
      <c r="C45" s="32" t="s">
        <v>149</v>
      </c>
      <c r="D45" s="32"/>
    </row>
    <row r="46" spans="3:4">
      <c r="C46" s="89" t="s">
        <v>150</v>
      </c>
      <c r="D46" s="90">
        <v>43005</v>
      </c>
    </row>
    <row r="47" spans="3:4">
      <c r="C47" s="89" t="s">
        <v>151</v>
      </c>
      <c r="D47" s="91">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E4" sqref="E4"/>
    </sheetView>
  </sheetViews>
  <sheetFormatPr defaultRowHeight="14.45"/>
  <cols>
    <col min="1" max="1" width="12.5703125" style="29" customWidth="1"/>
    <col min="2" max="2" width="82.85546875" customWidth="1"/>
    <col min="3" max="3" width="16.42578125" customWidth="1"/>
    <col min="4" max="4" width="15" customWidth="1"/>
    <col min="5" max="5" width="21" bestFit="1" customWidth="1"/>
    <col min="6" max="6" width="18.42578125" customWidth="1"/>
  </cols>
  <sheetData>
    <row r="1" spans="1:6" ht="60" customHeight="1">
      <c r="A1" s="29" t="s">
        <v>152</v>
      </c>
      <c r="C1" s="59"/>
      <c r="D1" s="69"/>
      <c r="E1" s="69"/>
      <c r="F1" s="69"/>
    </row>
    <row r="2" spans="1:6">
      <c r="A2" s="29" t="s">
        <v>153</v>
      </c>
      <c r="C2" s="7" t="s">
        <v>154</v>
      </c>
      <c r="D2" s="7" t="s">
        <v>155</v>
      </c>
      <c r="E2" s="7" t="s">
        <v>156</v>
      </c>
      <c r="F2" s="7" t="s">
        <v>157</v>
      </c>
    </row>
    <row r="3" spans="1:6">
      <c r="A3" s="29" t="s">
        <v>158</v>
      </c>
      <c r="C3" s="83" t="s">
        <v>159</v>
      </c>
      <c r="D3" s="83" t="s">
        <v>160</v>
      </c>
      <c r="E3" s="86" t="str">
        <f>D3&amp;", "&amp;C3</f>
        <v>Smith, Nancy</v>
      </c>
      <c r="F3" s="47" t="str">
        <f>C3&amp;" "&amp;D3</f>
        <v>Nancy Smith</v>
      </c>
    </row>
    <row r="4" spans="1:6">
      <c r="A4" s="29" t="s">
        <v>161</v>
      </c>
      <c r="C4" s="83" t="s">
        <v>162</v>
      </c>
      <c r="D4" s="83" t="s">
        <v>163</v>
      </c>
      <c r="E4" s="86"/>
      <c r="F4" s="47"/>
    </row>
    <row r="5" spans="1:6">
      <c r="A5" s="29" t="s">
        <v>164</v>
      </c>
      <c r="C5" s="83" t="s">
        <v>165</v>
      </c>
      <c r="D5" s="83" t="s">
        <v>166</v>
      </c>
      <c r="E5" s="86"/>
      <c r="F5" s="47"/>
    </row>
    <row r="6" spans="1:6">
      <c r="A6" s="29" t="s">
        <v>20</v>
      </c>
      <c r="C6" s="83" t="s">
        <v>167</v>
      </c>
      <c r="D6" s="83" t="s">
        <v>168</v>
      </c>
      <c r="E6" s="86"/>
      <c r="F6" s="47"/>
    </row>
    <row r="7" spans="1:6">
      <c r="A7" s="29" t="s">
        <v>31</v>
      </c>
      <c r="C7" s="83" t="s">
        <v>169</v>
      </c>
      <c r="D7" s="83" t="s">
        <v>170</v>
      </c>
      <c r="E7" s="86"/>
      <c r="F7" s="47"/>
    </row>
    <row r="8" spans="1:6">
      <c r="A8" s="29" t="s">
        <v>171</v>
      </c>
      <c r="C8" s="83" t="s">
        <v>172</v>
      </c>
      <c r="D8" s="83" t="s">
        <v>173</v>
      </c>
      <c r="E8" s="86"/>
      <c r="F8" s="47"/>
    </row>
    <row r="9" spans="1:6">
      <c r="A9" s="29" t="s">
        <v>174</v>
      </c>
      <c r="C9" s="83" t="s">
        <v>175</v>
      </c>
      <c r="D9" s="83" t="s">
        <v>176</v>
      </c>
      <c r="E9" s="86"/>
      <c r="F9" s="47"/>
    </row>
    <row r="10" spans="1:6">
      <c r="A10" s="29" t="s">
        <v>177</v>
      </c>
      <c r="C10" s="83" t="s">
        <v>178</v>
      </c>
      <c r="D10" s="83" t="s">
        <v>179</v>
      </c>
      <c r="E10" s="86"/>
      <c r="F10" s="47"/>
    </row>
    <row r="11" spans="1:6">
      <c r="A11" s="29" t="s">
        <v>180</v>
      </c>
    </row>
    <row r="12" spans="1:6">
      <c r="A12" s="29" t="s">
        <v>181</v>
      </c>
    </row>
    <row r="13" spans="1:6">
      <c r="A13" s="29" t="s">
        <v>182</v>
      </c>
    </row>
    <row r="14" spans="1:6">
      <c r="A14" s="29" t="s">
        <v>32</v>
      </c>
    </row>
    <row r="15" spans="1:6">
      <c r="A15" s="29" t="s">
        <v>183</v>
      </c>
    </row>
    <row r="16" spans="1:6">
      <c r="A16" s="29" t="s">
        <v>184</v>
      </c>
    </row>
    <row r="17" spans="1:4">
      <c r="A17" s="29" t="s">
        <v>37</v>
      </c>
    </row>
    <row r="21" spans="1:4">
      <c r="D21" s="12"/>
    </row>
    <row r="27" spans="1:4">
      <c r="C27" s="32" t="s">
        <v>185</v>
      </c>
      <c r="D27" s="32"/>
    </row>
    <row r="28" spans="1:4">
      <c r="C28" s="83" t="s">
        <v>128</v>
      </c>
      <c r="D28" s="111">
        <f ca="1">TODAY()</f>
        <v>45616</v>
      </c>
    </row>
    <row r="29" spans="1:4">
      <c r="C29" s="83" t="s">
        <v>186</v>
      </c>
      <c r="D29" s="113">
        <f ca="1">NOW()</f>
        <v>45616.453700347221</v>
      </c>
    </row>
    <row r="31" spans="1:4">
      <c r="C31" s="32" t="s">
        <v>187</v>
      </c>
      <c r="D31" s="32"/>
    </row>
    <row r="32" spans="1:4">
      <c r="C32" s="83" t="str">
        <f ca="1">C28&amp;" "&amp;D28</f>
        <v>Today's date: 45616</v>
      </c>
      <c r="D32" s="83"/>
    </row>
    <row r="33" spans="3:4">
      <c r="C33" s="83" t="str">
        <f ca="1">C29&amp;" "&amp;D29</f>
        <v>Current time: 45616.4537003472</v>
      </c>
      <c r="D33" s="83"/>
    </row>
    <row r="35" spans="3:4">
      <c r="C35" s="32" t="s">
        <v>188</v>
      </c>
      <c r="D35" s="32"/>
    </row>
    <row r="36" spans="3:4">
      <c r="C36" s="47" t="str">
        <f ca="1">C28 &amp;" "&amp; TEXT(D28,"MM/DD/YYYY")</f>
        <v>Today's date: 11/20/2024</v>
      </c>
      <c r="D36" s="47"/>
    </row>
    <row r="37" spans="3:4">
      <c r="C37" s="47" t="str">
        <f ca="1">C29&amp;" "&amp;TEXT(D29,"HH:MM AM/PM")</f>
        <v>Current time: 10:53 AM</v>
      </c>
      <c r="D37" s="47"/>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heetViews>
  <sheetFormatPr defaultRowHeight="14.45"/>
  <cols>
    <col min="1" max="1" width="12.5703125" customWidth="1"/>
    <col min="2" max="2" width="82.85546875" customWidth="1"/>
    <col min="3" max="3" width="17.140625" customWidth="1"/>
    <col min="4" max="4" width="26.140625" bestFit="1" customWidth="1"/>
  </cols>
  <sheetData>
    <row r="1" spans="1:6" ht="60" customHeight="1">
      <c r="A1" s="29" t="s">
        <v>189</v>
      </c>
      <c r="D1" s="69"/>
    </row>
    <row r="2" spans="1:6">
      <c r="A2" s="29" t="s">
        <v>190</v>
      </c>
      <c r="E2" s="36"/>
      <c r="F2" s="36"/>
    </row>
    <row r="3" spans="1:6" ht="15" customHeight="1">
      <c r="A3" s="31" t="s">
        <v>191</v>
      </c>
      <c r="E3" s="36"/>
      <c r="F3" s="36"/>
    </row>
    <row r="4" spans="1:6" ht="15" customHeight="1">
      <c r="A4" s="31" t="s">
        <v>192</v>
      </c>
      <c r="E4" s="36"/>
      <c r="F4" s="36"/>
    </row>
    <row r="5" spans="1:6" ht="15" customHeight="1">
      <c r="A5" s="31" t="s">
        <v>193</v>
      </c>
      <c r="C5" s="114"/>
      <c r="E5" s="36"/>
      <c r="F5" s="36"/>
    </row>
    <row r="6" spans="1:6">
      <c r="A6" s="29" t="s">
        <v>194</v>
      </c>
      <c r="E6" s="36"/>
      <c r="F6" s="36"/>
    </row>
    <row r="7" spans="1:6">
      <c r="A7" s="29" t="s">
        <v>20</v>
      </c>
      <c r="C7" s="36"/>
      <c r="D7" s="36"/>
      <c r="E7" s="36"/>
      <c r="F7" s="36"/>
    </row>
    <row r="8" spans="1:6">
      <c r="A8" s="29" t="s">
        <v>31</v>
      </c>
      <c r="C8" s="35" t="s">
        <v>189</v>
      </c>
      <c r="D8" s="35"/>
    </row>
    <row r="9" spans="1:6">
      <c r="A9" s="29" t="s">
        <v>195</v>
      </c>
      <c r="C9" s="92" t="s">
        <v>196</v>
      </c>
      <c r="D9" s="115"/>
    </row>
    <row r="10" spans="1:6">
      <c r="A10" s="29" t="s">
        <v>197</v>
      </c>
      <c r="C10" s="92" t="s">
        <v>198</v>
      </c>
      <c r="D10" s="115"/>
    </row>
    <row r="11" spans="1:6" ht="15" customHeight="1" thickBot="1">
      <c r="A11" s="31" t="s">
        <v>199</v>
      </c>
      <c r="C11" s="36"/>
      <c r="D11" s="36"/>
    </row>
    <row r="12" spans="1:6" ht="15" customHeight="1" thickTop="1" thickBot="1">
      <c r="A12" s="31" t="s">
        <v>200</v>
      </c>
      <c r="C12" s="116">
        <v>50</v>
      </c>
      <c r="D12" s="115" t="str">
        <f>IF(C12&lt;100,"Less than 100","Greater than or equal to 100")</f>
        <v>Less than 100</v>
      </c>
    </row>
    <row r="13" spans="1:6" ht="15" customHeight="1" thickTop="1">
      <c r="A13" s="31" t="s">
        <v>201</v>
      </c>
    </row>
    <row r="14" spans="1:6">
      <c r="A14" s="29" t="s">
        <v>202</v>
      </c>
    </row>
    <row r="15" spans="1:6" ht="15" customHeight="1">
      <c r="A15" s="31" t="s">
        <v>203</v>
      </c>
    </row>
    <row r="16" spans="1:6">
      <c r="A16" s="29" t="s">
        <v>30</v>
      </c>
    </row>
    <row r="17" spans="1:6">
      <c r="A17" s="29" t="s">
        <v>31</v>
      </c>
    </row>
    <row r="18" spans="1:6">
      <c r="A18" s="29" t="s">
        <v>32</v>
      </c>
      <c r="C18" s="12"/>
    </row>
    <row r="19" spans="1:6">
      <c r="A19" s="29" t="s">
        <v>204</v>
      </c>
    </row>
    <row r="20" spans="1:6">
      <c r="A20" s="29" t="s">
        <v>205</v>
      </c>
    </row>
    <row r="21" spans="1:6">
      <c r="A21" s="29" t="s">
        <v>206</v>
      </c>
    </row>
    <row r="22" spans="1:6">
      <c r="A22" s="29" t="s">
        <v>37</v>
      </c>
    </row>
    <row r="26" spans="1:6" ht="15" thickBot="1"/>
    <row r="27" spans="1:6" ht="15" thickBot="1">
      <c r="C27" s="55" t="s">
        <v>58</v>
      </c>
      <c r="D27" s="56" t="s">
        <v>207</v>
      </c>
      <c r="E27" s="56" t="s">
        <v>208</v>
      </c>
      <c r="F27" s="56" t="s">
        <v>209</v>
      </c>
    </row>
    <row r="28" spans="1:6">
      <c r="C28" s="57" t="s">
        <v>210</v>
      </c>
      <c r="D28" s="57">
        <v>2</v>
      </c>
      <c r="E28" s="58">
        <v>9.7607115856835538</v>
      </c>
      <c r="F28" s="58">
        <f>'IF statements'!$E$28:$E$29*'IF statements'!$D$28:$D$29</f>
        <v>19.521423171367108</v>
      </c>
    </row>
    <row r="29" spans="1:6" ht="15" thickBot="1">
      <c r="C29" s="48" t="s">
        <v>211</v>
      </c>
      <c r="D29" s="48">
        <v>3</v>
      </c>
      <c r="E29" s="49">
        <v>3.4189202461080024</v>
      </c>
      <c r="F29" s="49">
        <f>'IF statements'!$E$28:$E$29*'IF statements'!$D$28:$D$29</f>
        <v>10.256760738324008</v>
      </c>
    </row>
    <row r="30" spans="1:6">
      <c r="C30" s="36"/>
      <c r="D30" s="36"/>
      <c r="E30" s="36"/>
      <c r="F30" s="36"/>
    </row>
    <row r="31" spans="1:6">
      <c r="C31" s="36"/>
      <c r="D31" s="36" t="s">
        <v>212</v>
      </c>
      <c r="E31" s="37">
        <f>SUM('IF statements'!$E$28:$E$29)</f>
        <v>13.179631831791557</v>
      </c>
      <c r="F31" s="37">
        <f>SUM('IF statements'!F28:F29)</f>
        <v>29.778183909691116</v>
      </c>
    </row>
    <row r="32" spans="1:6" ht="15" thickBot="1">
      <c r="C32" s="36"/>
      <c r="D32" s="36"/>
      <c r="E32" s="36"/>
      <c r="F32" s="36"/>
    </row>
    <row r="33" spans="3:6" ht="15.6" thickTop="1" thickBot="1">
      <c r="C33" s="36"/>
      <c r="D33" s="36" t="s">
        <v>213</v>
      </c>
      <c r="E33" s="116" t="s">
        <v>214</v>
      </c>
      <c r="F33" s="38">
        <f>IF(E33="Yes",F31*SalesTax,0)</f>
        <v>2.456700172549517</v>
      </c>
    </row>
    <row r="34" spans="3:6" ht="15.6" thickTop="1" thickBot="1">
      <c r="C34" s="36"/>
      <c r="D34" s="36"/>
      <c r="E34" s="36"/>
      <c r="F34" s="36"/>
    </row>
    <row r="35" spans="3:6" ht="15.6" thickTop="1" thickBot="1">
      <c r="C35" s="36"/>
      <c r="D35" s="36" t="s">
        <v>215</v>
      </c>
      <c r="E35" s="116" t="s">
        <v>214</v>
      </c>
      <c r="F35" s="38">
        <f>IF(E35="Yes",SUM(D28:D29)*1.25,0)</f>
        <v>6.25</v>
      </c>
    </row>
    <row r="36" spans="3:6" ht="15" thickTop="1"/>
    <row r="37" spans="3:6">
      <c r="D37" s="36" t="s">
        <v>209</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topLeftCell="D13" zoomScaleNormal="100" workbookViewId="0">
      <selection activeCell="D13" sqref="D13"/>
    </sheetView>
  </sheetViews>
  <sheetFormatPr defaultColWidth="8.85546875" defaultRowHeight="15" customHeight="1"/>
  <cols>
    <col min="1" max="1" width="12.5703125" style="9" customWidth="1"/>
    <col min="2" max="2" width="82.85546875" style="1" customWidth="1"/>
    <col min="3" max="3" width="13.42578125" style="1" customWidth="1"/>
    <col min="4" max="4" width="13.42578125" style="4" customWidth="1"/>
    <col min="5" max="5" width="2.42578125" style="1" customWidth="1"/>
    <col min="6" max="7" width="13.42578125" style="1" customWidth="1"/>
    <col min="8" max="16384" width="8.85546875" style="1"/>
  </cols>
  <sheetData>
    <row r="1" spans="1:7" ht="60" customHeight="1">
      <c r="A1" s="9" t="s">
        <v>216</v>
      </c>
      <c r="B1" s="104"/>
      <c r="D1" s="105"/>
      <c r="E1" s="105"/>
      <c r="F1" s="105"/>
      <c r="G1" s="105"/>
    </row>
    <row r="2" spans="1:7" ht="15" customHeight="1">
      <c r="A2" s="9" t="s">
        <v>217</v>
      </c>
      <c r="B2" s="104"/>
    </row>
    <row r="3" spans="1:7" ht="15" customHeight="1">
      <c r="B3" s="104"/>
    </row>
    <row r="4" spans="1:7" ht="15" customHeight="1">
      <c r="A4" s="9" t="s">
        <v>218</v>
      </c>
      <c r="B4" s="104"/>
    </row>
    <row r="5" spans="1:7" s="4" customFormat="1" ht="15" customHeight="1">
      <c r="A5" s="26" t="s">
        <v>219</v>
      </c>
      <c r="B5" s="109"/>
    </row>
    <row r="6" spans="1:7" s="4" customFormat="1" ht="15" customHeight="1">
      <c r="A6" s="26" t="s">
        <v>220</v>
      </c>
      <c r="B6" s="109"/>
    </row>
    <row r="7" spans="1:7" s="4" customFormat="1" ht="15" customHeight="1">
      <c r="A7" s="26" t="s">
        <v>221</v>
      </c>
      <c r="B7" s="109"/>
    </row>
    <row r="8" spans="1:7" s="4" customFormat="1" ht="15" customHeight="1">
      <c r="A8" s="75" t="s">
        <v>222</v>
      </c>
      <c r="B8" s="109"/>
    </row>
    <row r="9" spans="1:7" s="4" customFormat="1" ht="15" customHeight="1">
      <c r="A9" s="75" t="s">
        <v>223</v>
      </c>
      <c r="B9" s="109"/>
    </row>
    <row r="10" spans="1:7" s="4" customFormat="1" ht="15" customHeight="1">
      <c r="A10" s="26" t="s">
        <v>224</v>
      </c>
      <c r="B10" s="109"/>
    </row>
    <row r="11" spans="1:7" s="4" customFormat="1" ht="15" customHeight="1">
      <c r="A11" s="26" t="s">
        <v>20</v>
      </c>
      <c r="B11" s="109"/>
    </row>
    <row r="12" spans="1:7" s="4" customFormat="1" ht="15" customHeight="1">
      <c r="A12" s="26" t="s">
        <v>31</v>
      </c>
      <c r="B12" s="109"/>
    </row>
    <row r="13" spans="1:7" s="4" customFormat="1" ht="15" customHeight="1">
      <c r="A13" s="26" t="s">
        <v>225</v>
      </c>
      <c r="B13" s="109"/>
      <c r="C13" s="114"/>
      <c r="D13" s="80"/>
      <c r="E13" s="80"/>
      <c r="F13" s="80"/>
      <c r="G13" s="80"/>
    </row>
    <row r="14" spans="1:7" s="4" customFormat="1" ht="15" customHeight="1">
      <c r="A14" s="26" t="s">
        <v>226</v>
      </c>
      <c r="B14" s="109"/>
      <c r="C14" s="80"/>
      <c r="D14" s="80"/>
      <c r="E14" s="80"/>
      <c r="F14" s="80"/>
      <c r="G14" s="80"/>
    </row>
    <row r="15" spans="1:7" s="4" customFormat="1" ht="15" customHeight="1">
      <c r="A15" s="75" t="s">
        <v>227</v>
      </c>
      <c r="B15" s="109"/>
    </row>
    <row r="16" spans="1:7" s="4" customFormat="1" ht="15" customHeight="1">
      <c r="A16" s="31" t="s">
        <v>228</v>
      </c>
      <c r="B16" s="109"/>
      <c r="C16" s="39" t="s">
        <v>41</v>
      </c>
      <c r="D16" s="34" t="s">
        <v>42</v>
      </c>
      <c r="E16" s="25"/>
      <c r="F16" s="33" t="s">
        <v>43</v>
      </c>
      <c r="G16" s="34" t="s">
        <v>42</v>
      </c>
    </row>
    <row r="17" spans="1:12" s="4" customFormat="1" ht="15" customHeight="1">
      <c r="A17" s="26" t="s">
        <v>229</v>
      </c>
      <c r="C17" s="89" t="s">
        <v>45</v>
      </c>
      <c r="D17" s="107">
        <v>50</v>
      </c>
      <c r="E17" s="106"/>
      <c r="F17" s="108" t="s">
        <v>46</v>
      </c>
      <c r="G17" s="107">
        <v>50</v>
      </c>
      <c r="H17" s="109"/>
      <c r="I17" s="109"/>
      <c r="J17" s="109"/>
      <c r="K17" s="109"/>
      <c r="L17" s="109"/>
    </row>
    <row r="18" spans="1:12" s="4" customFormat="1" ht="15" customHeight="1">
      <c r="A18" s="26" t="s">
        <v>30</v>
      </c>
      <c r="C18" s="89" t="s">
        <v>48</v>
      </c>
      <c r="D18" s="107">
        <v>20</v>
      </c>
      <c r="E18" s="106"/>
      <c r="F18" s="108" t="s">
        <v>49</v>
      </c>
      <c r="G18" s="107">
        <v>30</v>
      </c>
      <c r="H18" s="109"/>
      <c r="I18" s="109"/>
      <c r="J18" s="109"/>
      <c r="K18" s="109"/>
      <c r="L18" s="109"/>
    </row>
    <row r="19" spans="1:12" s="4" customFormat="1" ht="15" customHeight="1">
      <c r="A19" s="26" t="s">
        <v>31</v>
      </c>
      <c r="C19" s="89" t="s">
        <v>51</v>
      </c>
      <c r="D19" s="107">
        <v>60</v>
      </c>
      <c r="E19" s="106"/>
      <c r="F19" s="108" t="s">
        <v>52</v>
      </c>
      <c r="G19" s="107">
        <v>10</v>
      </c>
      <c r="H19" s="109"/>
      <c r="I19" s="109"/>
      <c r="J19" s="109"/>
      <c r="K19" s="109"/>
      <c r="L19" s="109"/>
    </row>
    <row r="20" spans="1:12" s="4" customFormat="1" ht="15" customHeight="1">
      <c r="A20" s="26" t="s">
        <v>32</v>
      </c>
      <c r="C20" s="89" t="s">
        <v>53</v>
      </c>
      <c r="D20" s="107">
        <v>40</v>
      </c>
      <c r="E20" s="106"/>
      <c r="F20" s="108" t="s">
        <v>54</v>
      </c>
      <c r="G20" s="107">
        <v>50</v>
      </c>
      <c r="H20" s="109"/>
      <c r="I20" s="109"/>
      <c r="J20" s="109"/>
      <c r="K20" s="109"/>
      <c r="L20" s="109"/>
    </row>
    <row r="21" spans="1:12" s="4" customFormat="1" ht="15" customHeight="1" thickBot="1">
      <c r="A21" s="26" t="s">
        <v>230</v>
      </c>
      <c r="C21" s="109"/>
      <c r="D21" s="109"/>
      <c r="E21" s="109"/>
      <c r="F21" s="109"/>
      <c r="G21" s="109"/>
      <c r="H21" s="109"/>
      <c r="I21" s="109"/>
      <c r="J21" s="109"/>
      <c r="K21" s="109"/>
      <c r="L21" s="109"/>
    </row>
    <row r="22" spans="1:12" s="4" customFormat="1" ht="15" customHeight="1" thickTop="1" thickBot="1">
      <c r="A22" s="26" t="s">
        <v>231</v>
      </c>
      <c r="C22" s="72" t="s">
        <v>45</v>
      </c>
      <c r="D22" s="117"/>
      <c r="E22" s="106"/>
      <c r="F22" s="72" t="s">
        <v>52</v>
      </c>
      <c r="G22" s="117"/>
      <c r="H22" s="109"/>
      <c r="I22" s="109"/>
      <c r="J22" s="109"/>
      <c r="K22" s="109"/>
      <c r="L22" s="109"/>
    </row>
    <row r="23" spans="1:12" s="4" customFormat="1" ht="15" customHeight="1" thickTop="1">
      <c r="A23" s="26" t="s">
        <v>232</v>
      </c>
      <c r="C23" s="109"/>
      <c r="D23" s="106"/>
      <c r="E23" s="106"/>
      <c r="F23" s="109"/>
      <c r="G23" s="106"/>
      <c r="H23" s="109"/>
      <c r="I23" s="109"/>
      <c r="J23" s="109"/>
      <c r="K23" s="109"/>
      <c r="L23" s="109"/>
    </row>
    <row r="24" spans="1:12" s="4" customFormat="1" ht="15" customHeight="1">
      <c r="A24" s="26" t="s">
        <v>233</v>
      </c>
      <c r="H24" s="109"/>
      <c r="I24" s="109"/>
      <c r="J24" s="109"/>
      <c r="K24" s="109"/>
      <c r="L24" s="109"/>
    </row>
    <row r="25" spans="1:12" s="4" customFormat="1" ht="15" customHeight="1">
      <c r="A25" s="26" t="s">
        <v>37</v>
      </c>
      <c r="H25" s="109"/>
      <c r="I25" s="109"/>
      <c r="J25" s="109"/>
      <c r="K25" s="109"/>
      <c r="L25" s="109"/>
    </row>
    <row r="26" spans="1:12" ht="15" customHeight="1">
      <c r="C26" s="4"/>
      <c r="E26" s="4"/>
      <c r="F26" s="4"/>
      <c r="G26" s="4"/>
      <c r="H26" s="104"/>
      <c r="I26" s="109"/>
      <c r="J26" s="109"/>
      <c r="K26" s="109"/>
      <c r="L26" s="109"/>
    </row>
    <row r="27" spans="1:12" ht="15" customHeight="1">
      <c r="C27" s="4"/>
      <c r="E27" s="4"/>
      <c r="F27" s="4"/>
      <c r="G27" s="4"/>
      <c r="H27" s="104"/>
      <c r="I27" s="104"/>
      <c r="J27" s="104"/>
      <c r="K27" s="104"/>
      <c r="L27" s="104"/>
    </row>
    <row r="28" spans="1:12" ht="15" customHeight="1">
      <c r="C28" s="4"/>
      <c r="E28" s="4"/>
      <c r="F28" s="4"/>
      <c r="G28" s="4"/>
      <c r="H28" s="104"/>
      <c r="I28" s="104"/>
      <c r="J28" s="104"/>
      <c r="K28" s="104"/>
      <c r="L28" s="104"/>
    </row>
    <row r="29" spans="1:12" ht="15" customHeight="1">
      <c r="H29" s="104"/>
      <c r="I29" s="104"/>
      <c r="J29" s="104"/>
      <c r="K29" s="104"/>
      <c r="L29" s="104"/>
    </row>
    <row r="30" spans="1:12" ht="15" customHeight="1">
      <c r="H30" s="104"/>
      <c r="I30" s="104"/>
      <c r="J30" s="104"/>
      <c r="K30" s="104"/>
      <c r="L30" s="104"/>
    </row>
    <row r="31" spans="1:12" ht="15" customHeight="1">
      <c r="H31" s="104"/>
      <c r="I31" s="104"/>
      <c r="J31" s="104"/>
      <c r="K31" s="104"/>
      <c r="L31" s="104"/>
    </row>
    <row r="32" spans="1:12" ht="15" customHeight="1">
      <c r="H32" s="104"/>
      <c r="I32" s="104"/>
      <c r="J32" s="104"/>
      <c r="K32" s="104"/>
      <c r="L32" s="104"/>
    </row>
    <row r="33" spans="2:7" ht="15" customHeight="1">
      <c r="B33" s="104"/>
      <c r="C33" s="118"/>
      <c r="D33" s="79"/>
      <c r="E33" s="79"/>
      <c r="F33" s="79"/>
      <c r="G33" s="79"/>
    </row>
    <row r="34" spans="2:7" ht="15" customHeight="1">
      <c r="B34" s="104"/>
      <c r="C34" s="79"/>
      <c r="D34" s="79"/>
      <c r="E34" s="79"/>
      <c r="F34" s="79"/>
      <c r="G34" s="79"/>
    </row>
    <row r="35" spans="2:7" ht="15" customHeight="1">
      <c r="B35" s="104"/>
      <c r="C35" s="70" t="s">
        <v>101</v>
      </c>
      <c r="D35" s="105"/>
      <c r="E35" s="105"/>
      <c r="F35" s="105"/>
      <c r="G35" s="105"/>
    </row>
    <row r="36" spans="2:7" ht="15" customHeight="1">
      <c r="B36" s="104"/>
      <c r="C36" s="39" t="s">
        <v>58</v>
      </c>
      <c r="D36" s="34" t="s">
        <v>42</v>
      </c>
      <c r="E36" s="25"/>
      <c r="F36" s="33" t="s">
        <v>58</v>
      </c>
      <c r="G36" s="34" t="s">
        <v>42</v>
      </c>
    </row>
    <row r="37" spans="2:7" ht="15" customHeight="1">
      <c r="B37" s="104"/>
      <c r="C37" s="89" t="s">
        <v>60</v>
      </c>
      <c r="D37" s="107">
        <v>50</v>
      </c>
      <c r="E37" s="106"/>
      <c r="F37" s="108" t="s">
        <v>60</v>
      </c>
      <c r="G37" s="107">
        <v>50</v>
      </c>
    </row>
    <row r="38" spans="2:7" ht="15" customHeight="1">
      <c r="B38" s="104"/>
      <c r="C38" s="89" t="s">
        <v>62</v>
      </c>
      <c r="D38" s="107">
        <v>100</v>
      </c>
      <c r="E38" s="106"/>
      <c r="F38" s="108" t="s">
        <v>62</v>
      </c>
      <c r="G38" s="107">
        <v>100</v>
      </c>
    </row>
    <row r="39" spans="2:7" ht="15" customHeight="1">
      <c r="B39" s="104"/>
      <c r="C39" s="89" t="s">
        <v>64</v>
      </c>
      <c r="D39" s="107">
        <v>40</v>
      </c>
      <c r="E39" s="106"/>
      <c r="F39" s="108" t="s">
        <v>64</v>
      </c>
      <c r="G39" s="107">
        <v>40</v>
      </c>
    </row>
    <row r="40" spans="2:7" ht="15" customHeight="1">
      <c r="C40" s="89" t="s">
        <v>66</v>
      </c>
      <c r="D40" s="107">
        <v>50</v>
      </c>
      <c r="E40" s="106"/>
      <c r="F40" s="108" t="s">
        <v>66</v>
      </c>
      <c r="G40" s="107">
        <v>50</v>
      </c>
    </row>
    <row r="41" spans="2:7" ht="15" customHeight="1">
      <c r="C41" s="89" t="s">
        <v>68</v>
      </c>
      <c r="D41" s="107">
        <v>20</v>
      </c>
      <c r="E41" s="106"/>
      <c r="F41" s="108" t="s">
        <v>68</v>
      </c>
      <c r="G41" s="107">
        <v>20</v>
      </c>
    </row>
    <row r="42" spans="2:7" ht="15" customHeight="1" thickBot="1">
      <c r="C42" s="109"/>
      <c r="D42" s="109"/>
      <c r="E42" s="109"/>
      <c r="F42" s="109"/>
      <c r="G42" s="109"/>
    </row>
    <row r="43" spans="2:7" ht="15" customHeight="1" thickTop="1" thickBot="1">
      <c r="B43" s="104"/>
      <c r="C43" s="72"/>
      <c r="D43" s="117" t="e">
        <f>VLOOKUP(C43,C37:D41,2,FALSE)</f>
        <v>#N/A</v>
      </c>
      <c r="E43" s="106"/>
      <c r="F43" s="72" t="s">
        <v>234</v>
      </c>
      <c r="G43" s="117" t="str">
        <f>IFERROR(VLOOKUP(F43,F37:G41,2,FALSE),"")</f>
        <v/>
      </c>
    </row>
    <row r="44" spans="2:7" ht="15" customHeight="1" thickTop="1">
      <c r="B44" s="104"/>
      <c r="C44" s="104"/>
      <c r="D44" s="109"/>
      <c r="E44" s="104"/>
      <c r="F44" s="104"/>
      <c r="G44" s="104"/>
    </row>
    <row r="45" spans="2:7" ht="15" customHeight="1">
      <c r="B45" s="104"/>
      <c r="C45" s="104"/>
      <c r="D45" s="109"/>
      <c r="E45" s="104"/>
      <c r="F45" s="104"/>
      <c r="G45" s="104"/>
    </row>
    <row r="46" spans="2:7" ht="15" customHeight="1">
      <c r="B46" s="104"/>
      <c r="C46" s="104"/>
      <c r="D46" s="109"/>
      <c r="E46" s="104"/>
      <c r="F46" s="104"/>
      <c r="G46" s="104"/>
    </row>
    <row r="47" spans="2:7" ht="15" customHeight="1">
      <c r="B47" s="104"/>
      <c r="C47" s="104"/>
      <c r="D47" s="109"/>
      <c r="E47" s="104"/>
      <c r="F47" s="104"/>
      <c r="G47" s="104"/>
    </row>
    <row r="48" spans="2:7" ht="15" customHeight="1">
      <c r="B48" s="104"/>
      <c r="C48" s="104"/>
      <c r="D48" s="109"/>
      <c r="E48" s="104"/>
      <c r="F48" s="104"/>
      <c r="G48" s="104"/>
    </row>
  </sheetData>
  <dataValidations disablePrompts="1"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34BB2B-418C-4266-AED4-A95269BAF2D3}"/>
</file>

<file path=customXml/itemProps2.xml><?xml version="1.0" encoding="utf-8"?>
<ds:datastoreItem xmlns:ds="http://schemas.openxmlformats.org/officeDocument/2006/customXml" ds:itemID="{1D2E9E0D-E34B-494C-9EBD-516C199D2F5F}"/>
</file>

<file path=customXml/itemProps3.xml><?xml version="1.0" encoding="utf-8"?>
<ds:datastoreItem xmlns:ds="http://schemas.openxmlformats.org/officeDocument/2006/customXml" ds:itemID="{45D96907-3760-4A02-914D-DEDD1ED3BC1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Antoine Gilliard</cp:lastModifiedBy>
  <cp:revision/>
  <dcterms:created xsi:type="dcterms:W3CDTF">2020-01-27T22:32:31Z</dcterms:created>
  <dcterms:modified xsi:type="dcterms:W3CDTF">2024-11-20T10:02:56Z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