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ieumynguyen/Desktop/Grasshopper/Rough drafts/"/>
    </mc:Choice>
  </mc:AlternateContent>
  <bookViews>
    <workbookView xWindow="1700" yWindow="460" windowWidth="26980" windowHeight="16440" tabRatio="500"/>
  </bookViews>
  <sheets>
    <sheet name="Form Responses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1" l="1"/>
  <c r="B32" i="1"/>
  <c r="C39" i="1"/>
  <c r="B39" i="1"/>
  <c r="F39" i="1"/>
  <c r="E39" i="1"/>
  <c r="D39" i="1"/>
  <c r="B33" i="1"/>
  <c r="E33" i="1"/>
  <c r="D33" i="1"/>
  <c r="C33" i="1"/>
  <c r="D36" i="1"/>
  <c r="C36" i="1"/>
  <c r="B36" i="1"/>
  <c r="B38" i="1"/>
  <c r="C38" i="1"/>
  <c r="D38" i="1"/>
  <c r="F38" i="1"/>
  <c r="G38" i="1"/>
  <c r="B35" i="1"/>
  <c r="C35" i="1"/>
  <c r="D35" i="1"/>
  <c r="E35" i="1"/>
  <c r="G35" i="1"/>
  <c r="B40" i="1"/>
  <c r="C40" i="1"/>
  <c r="D40" i="1"/>
  <c r="E40" i="1"/>
  <c r="F40" i="1"/>
  <c r="G40" i="1"/>
  <c r="B42" i="1"/>
  <c r="C42" i="1"/>
  <c r="E42" i="1"/>
  <c r="F42" i="1"/>
  <c r="B41" i="1"/>
  <c r="C41" i="1"/>
  <c r="D41" i="1"/>
  <c r="E41" i="1"/>
  <c r="F41" i="1"/>
  <c r="G41" i="1"/>
  <c r="E36" i="1"/>
  <c r="G36" i="1"/>
  <c r="G33" i="1"/>
  <c r="G39" i="1"/>
  <c r="D32" i="1"/>
  <c r="E32" i="1"/>
  <c r="F32" i="1"/>
  <c r="G32" i="1"/>
  <c r="B34" i="1"/>
  <c r="C34" i="1"/>
  <c r="D34" i="1"/>
  <c r="E34" i="1"/>
  <c r="F34" i="1"/>
  <c r="G34" i="1"/>
</calcChain>
</file>

<file path=xl/sharedStrings.xml><?xml version="1.0" encoding="utf-8"?>
<sst xmlns="http://schemas.openxmlformats.org/spreadsheetml/2006/main" count="34" uniqueCount="32">
  <si>
    <t>Timestamp</t>
  </si>
  <si>
    <t>This section increased my interest in studying the neural basis of animal behavior</t>
  </si>
  <si>
    <t>The visual stimulus experiment did NOT work reliably</t>
  </si>
  <si>
    <t>After this lab, I am able to understand how electrophysiology can be used to study brains and behavior.</t>
  </si>
  <si>
    <t>I was able to clearly hear a neural response to a looming visual stimuli displayed on the SpikerBox.</t>
  </si>
  <si>
    <t>The grasshopper preparation mounting using tape and thread was easy to learn and user friendly.</t>
  </si>
  <si>
    <t>I was able to place an electrode easily to record visually responsive neural impulses</t>
  </si>
  <si>
    <t>After the exercise, I understood how the DCMD works as an escape response.</t>
  </si>
  <si>
    <t>This section encouraged me to generate and test my own hypotheses:</t>
  </si>
  <si>
    <t>I was able to sort spikes from the DCMD and display graphs on a mobile device to show relative timing of spikes to the virtual moment of impact.</t>
  </si>
  <si>
    <t>This exercise increased my interest in becoming a neuroscientist.</t>
  </si>
  <si>
    <t>Overall, how would you rate this section?</t>
  </si>
  <si>
    <t>Ideas for Improvement</t>
  </si>
  <si>
    <t>Amazing! Loved it!</t>
  </si>
  <si>
    <t xml:space="preserve">The interface of the app that was used to collect and analyze data was not clear. If the data analysis steps were framed as a sequence (e.g. make it clear that spike identification must come before viewing a graph) with simple instructions, this would save much confusion. Additionally, I don't recall if the graphs had labeled axes. I could infer what was what, but making the data visualization clearer would help younger scientists immensely. </t>
  </si>
  <si>
    <t>A diagram for knowing where to place the electrode in the grasshopper's neck would be helpful!</t>
  </si>
  <si>
    <t xml:space="preserve">Use locusts or some distant relative of the grasshopper. </t>
  </si>
  <si>
    <t>The visual stimulus experiment worked reliably</t>
  </si>
  <si>
    <t>Questions</t>
  </si>
  <si>
    <t>Strongly agree</t>
  </si>
  <si>
    <t>Agree</t>
  </si>
  <si>
    <t>Neutral</t>
  </si>
  <si>
    <t>Disagree</t>
  </si>
  <si>
    <t>Strongly disagree</t>
  </si>
  <si>
    <t>The visual stimulus experiment worked reliably.</t>
  </si>
  <si>
    <t>I was able to place an electrode easily to record visually responsive neural impulses.</t>
  </si>
  <si>
    <t>This lab encouraged me to generate and test my own hypotheses.</t>
  </si>
  <si>
    <t>This lab increased my interest in becoming a neuroscientist.</t>
  </si>
  <si>
    <t>This lab increased my interest in studying the neural basis of behavior.</t>
  </si>
  <si>
    <t>After the lab, I understood how the DCMD is an escape response.</t>
  </si>
  <si>
    <t>After the lab, I understood how electrophysiology can be used to study brains and behavior.</t>
  </si>
  <si>
    <t>The grasshopper mounting using tape and thread was easy to learn and user friendly.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</si>
</sst>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9" fontId="4" fillId="0" borderId="0" xfId="1" applyFont="1" applyFill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r>
              <a:rPr lang="en-US"/>
              <a:t>     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'Form Responses 1'!$B$31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charset="0"/>
                    <a:ea typeface="Helvetica" charset="0"/>
                    <a:cs typeface="Helvetica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 Responses 1'!$A$32:$A$42</c:f>
              <c:strCache>
                <c:ptCount val="11"/>
                <c:pt idx="0">
                  <c:v>This lab increased my interest in becoming a neuroscientist.</c:v>
                </c:pt>
                <c:pt idx="1">
                  <c:v>This lab encouraged me to generate and test my own hypotheses.</c:v>
                </c:pt>
                <c:pt idx="2">
                  <c:v>This lab increased my interest in studying the neural basis of behavior.</c:v>
                </c:pt>
                <c:pt idx="3">
                  <c:v>After the lab, I understood how electrophysiology can be used to study brains and behavior.</c:v>
                </c:pt>
                <c:pt idx="4">
                  <c:v>After the lab, I understood how the DCMD is an escape response.</c:v>
                </c:pt>
                <c:pt idx="6">
                  <c:v>The visual stimulus experiment worked reliably.</c:v>
                </c:pt>
                <c:pt idx="7">
                  <c:v>I was able to sort spikes from the DCMD and display graphs on a mobile device to show relative timing of spikes to the virtual moment of impact.</c:v>
                </c:pt>
                <c:pt idx="8">
                  <c:v>I was able to clearly hear a neural response to a looming visual stimuli displayed on the SpikerBox.</c:v>
                </c:pt>
                <c:pt idx="9">
                  <c:v>I was able to place an electrode easily to record visually responsive neural impulses.</c:v>
                </c:pt>
                <c:pt idx="10">
                  <c:v>The grasshopper mounting using tape and thread was easy to learn and user friendly.</c:v>
                </c:pt>
              </c:strCache>
            </c:strRef>
          </c:cat>
          <c:val>
            <c:numRef>
              <c:f>'Form Responses 1'!$B$32:$B$42</c:f>
              <c:numCache>
                <c:formatCode>0%</c:formatCode>
                <c:ptCount val="11"/>
                <c:pt idx="0">
                  <c:v>0.388888888888889</c:v>
                </c:pt>
                <c:pt idx="1">
                  <c:v>0.222222222222222</c:v>
                </c:pt>
                <c:pt idx="2">
                  <c:v>0.388888888888889</c:v>
                </c:pt>
                <c:pt idx="3">
                  <c:v>0.333333333333333</c:v>
                </c:pt>
                <c:pt idx="4">
                  <c:v>0.277777777777778</c:v>
                </c:pt>
                <c:pt idx="6">
                  <c:v>0.166666666666667</c:v>
                </c:pt>
                <c:pt idx="7">
                  <c:v>0.277777777777778</c:v>
                </c:pt>
                <c:pt idx="8">
                  <c:v>0.388888888888889</c:v>
                </c:pt>
                <c:pt idx="9">
                  <c:v>0.111111111111111</c:v>
                </c:pt>
                <c:pt idx="10">
                  <c:v>0.444444444444444</c:v>
                </c:pt>
              </c:numCache>
            </c:numRef>
          </c:val>
        </c:ser>
        <c:ser>
          <c:idx val="1"/>
          <c:order val="1"/>
          <c:tx>
            <c:strRef>
              <c:f>'Form Responses 1'!$C$31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charset="0"/>
                    <a:ea typeface="Helvetica" charset="0"/>
                    <a:cs typeface="Helvetica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 Responses 1'!$A$32:$A$42</c:f>
              <c:strCache>
                <c:ptCount val="11"/>
                <c:pt idx="0">
                  <c:v>This lab increased my interest in becoming a neuroscientist.</c:v>
                </c:pt>
                <c:pt idx="1">
                  <c:v>This lab encouraged me to generate and test my own hypotheses.</c:v>
                </c:pt>
                <c:pt idx="2">
                  <c:v>This lab increased my interest in studying the neural basis of behavior.</c:v>
                </c:pt>
                <c:pt idx="3">
                  <c:v>After the lab, I understood how electrophysiology can be used to study brains and behavior.</c:v>
                </c:pt>
                <c:pt idx="4">
                  <c:v>After the lab, I understood how the DCMD is an escape response.</c:v>
                </c:pt>
                <c:pt idx="6">
                  <c:v>The visual stimulus experiment worked reliably.</c:v>
                </c:pt>
                <c:pt idx="7">
                  <c:v>I was able to sort spikes from the DCMD and display graphs on a mobile device to show relative timing of spikes to the virtual moment of impact.</c:v>
                </c:pt>
                <c:pt idx="8">
                  <c:v>I was able to clearly hear a neural response to a looming visual stimuli displayed on the SpikerBox.</c:v>
                </c:pt>
                <c:pt idx="9">
                  <c:v>I was able to place an electrode easily to record visually responsive neural impulses.</c:v>
                </c:pt>
                <c:pt idx="10">
                  <c:v>The grasshopper mounting using tape and thread was easy to learn and user friendly.</c:v>
                </c:pt>
              </c:strCache>
            </c:strRef>
          </c:cat>
          <c:val>
            <c:numRef>
              <c:f>'Form Responses 1'!$C$32:$C$42</c:f>
              <c:numCache>
                <c:formatCode>0%</c:formatCode>
                <c:ptCount val="11"/>
                <c:pt idx="0">
                  <c:v>0.277777777777778</c:v>
                </c:pt>
                <c:pt idx="1">
                  <c:v>0.333333333333333</c:v>
                </c:pt>
                <c:pt idx="2">
                  <c:v>0.277777777777778</c:v>
                </c:pt>
                <c:pt idx="3">
                  <c:v>0.277777777777778</c:v>
                </c:pt>
                <c:pt idx="4">
                  <c:v>0.388888888888889</c:v>
                </c:pt>
                <c:pt idx="6">
                  <c:v>0.333333333333333</c:v>
                </c:pt>
                <c:pt idx="7">
                  <c:v>0.277777777777778</c:v>
                </c:pt>
                <c:pt idx="8">
                  <c:v>0.111111111111111</c:v>
                </c:pt>
                <c:pt idx="9">
                  <c:v>0.333333333333333</c:v>
                </c:pt>
                <c:pt idx="10">
                  <c:v>0.277777777777778</c:v>
                </c:pt>
              </c:numCache>
            </c:numRef>
          </c:val>
        </c:ser>
        <c:ser>
          <c:idx val="2"/>
          <c:order val="2"/>
          <c:tx>
            <c:strRef>
              <c:f>'Form Responses 1'!$D$31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charset="0"/>
                    <a:ea typeface="Helvetica" charset="0"/>
                    <a:cs typeface="Helvetica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 Responses 1'!$A$32:$A$42</c:f>
              <c:strCache>
                <c:ptCount val="11"/>
                <c:pt idx="0">
                  <c:v>This lab increased my interest in becoming a neuroscientist.</c:v>
                </c:pt>
                <c:pt idx="1">
                  <c:v>This lab encouraged me to generate and test my own hypotheses.</c:v>
                </c:pt>
                <c:pt idx="2">
                  <c:v>This lab increased my interest in studying the neural basis of behavior.</c:v>
                </c:pt>
                <c:pt idx="3">
                  <c:v>After the lab, I understood how electrophysiology can be used to study brains and behavior.</c:v>
                </c:pt>
                <c:pt idx="4">
                  <c:v>After the lab, I understood how the DCMD is an escape response.</c:v>
                </c:pt>
                <c:pt idx="6">
                  <c:v>The visual stimulus experiment worked reliably.</c:v>
                </c:pt>
                <c:pt idx="7">
                  <c:v>I was able to sort spikes from the DCMD and display graphs on a mobile device to show relative timing of spikes to the virtual moment of impact.</c:v>
                </c:pt>
                <c:pt idx="8">
                  <c:v>I was able to clearly hear a neural response to a looming visual stimuli displayed on the SpikerBox.</c:v>
                </c:pt>
                <c:pt idx="9">
                  <c:v>I was able to place an electrode easily to record visually responsive neural impulses.</c:v>
                </c:pt>
                <c:pt idx="10">
                  <c:v>The grasshopper mounting using tape and thread was easy to learn and user friendly.</c:v>
                </c:pt>
              </c:strCache>
            </c:strRef>
          </c:cat>
          <c:val>
            <c:numRef>
              <c:f>'Form Responses 1'!$D$32:$D$42</c:f>
              <c:numCache>
                <c:formatCode>0%</c:formatCode>
                <c:ptCount val="11"/>
                <c:pt idx="0">
                  <c:v>0.222222222222222</c:v>
                </c:pt>
                <c:pt idx="1">
                  <c:v>0.222222222222222</c:v>
                </c:pt>
                <c:pt idx="2">
                  <c:v>0.222222222222222</c:v>
                </c:pt>
                <c:pt idx="3">
                  <c:v>0.277777777777778</c:v>
                </c:pt>
                <c:pt idx="4">
                  <c:v>0.0555555555555555</c:v>
                </c:pt>
                <c:pt idx="6">
                  <c:v>0.388888888888889</c:v>
                </c:pt>
                <c:pt idx="7">
                  <c:v>0.166666666666667</c:v>
                </c:pt>
                <c:pt idx="8">
                  <c:v>0.0555555555555555</c:v>
                </c:pt>
                <c:pt idx="9">
                  <c:v>0.333333333333333</c:v>
                </c:pt>
                <c:pt idx="10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'Form Responses 1'!$E$31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charset="0"/>
                    <a:ea typeface="Helvetica" charset="0"/>
                    <a:cs typeface="Helvetica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 Responses 1'!$A$32:$A$42</c:f>
              <c:strCache>
                <c:ptCount val="11"/>
                <c:pt idx="0">
                  <c:v>This lab increased my interest in becoming a neuroscientist.</c:v>
                </c:pt>
                <c:pt idx="1">
                  <c:v>This lab encouraged me to generate and test my own hypotheses.</c:v>
                </c:pt>
                <c:pt idx="2">
                  <c:v>This lab increased my interest in studying the neural basis of behavior.</c:v>
                </c:pt>
                <c:pt idx="3">
                  <c:v>After the lab, I understood how electrophysiology can be used to study brains and behavior.</c:v>
                </c:pt>
                <c:pt idx="4">
                  <c:v>After the lab, I understood how the DCMD is an escape response.</c:v>
                </c:pt>
                <c:pt idx="6">
                  <c:v>The visual stimulus experiment worked reliably.</c:v>
                </c:pt>
                <c:pt idx="7">
                  <c:v>I was able to sort spikes from the DCMD and display graphs on a mobile device to show relative timing of spikes to the virtual moment of impact.</c:v>
                </c:pt>
                <c:pt idx="8">
                  <c:v>I was able to clearly hear a neural response to a looming visual stimuli displayed on the SpikerBox.</c:v>
                </c:pt>
                <c:pt idx="9">
                  <c:v>I was able to place an electrode easily to record visually responsive neural impulses.</c:v>
                </c:pt>
                <c:pt idx="10">
                  <c:v>The grasshopper mounting using tape and thread was easy to learn and user friendly.</c:v>
                </c:pt>
              </c:strCache>
            </c:strRef>
          </c:cat>
          <c:val>
            <c:numRef>
              <c:f>'Form Responses 1'!$E$32:$E$42</c:f>
              <c:numCache>
                <c:formatCode>0%</c:formatCode>
                <c:ptCount val="11"/>
                <c:pt idx="0">
                  <c:v>0.0555555555555555</c:v>
                </c:pt>
                <c:pt idx="1">
                  <c:v>0.222222222222222</c:v>
                </c:pt>
                <c:pt idx="2">
                  <c:v>0.0555555555555555</c:v>
                </c:pt>
                <c:pt idx="3">
                  <c:v>0.111111111111111</c:v>
                </c:pt>
                <c:pt idx="4">
                  <c:v>0.277777777777778</c:v>
                </c:pt>
                <c:pt idx="6">
                  <c:v>0.0</c:v>
                </c:pt>
                <c:pt idx="7">
                  <c:v>0.166666666666667</c:v>
                </c:pt>
                <c:pt idx="8">
                  <c:v>0.388888888888889</c:v>
                </c:pt>
                <c:pt idx="9">
                  <c:v>0.0555555555555555</c:v>
                </c:pt>
                <c:pt idx="10">
                  <c:v>0.166666666666667</c:v>
                </c:pt>
              </c:numCache>
            </c:numRef>
          </c:val>
        </c:ser>
        <c:ser>
          <c:idx val="4"/>
          <c:order val="4"/>
          <c:tx>
            <c:strRef>
              <c:f>'Form Responses 1'!$F$31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charset="0"/>
                    <a:ea typeface="Helvetica" charset="0"/>
                    <a:cs typeface="Helvetica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 Responses 1'!$A$32:$A$42</c:f>
              <c:strCache>
                <c:ptCount val="11"/>
                <c:pt idx="0">
                  <c:v>This lab increased my interest in becoming a neuroscientist.</c:v>
                </c:pt>
                <c:pt idx="1">
                  <c:v>This lab encouraged me to generate and test my own hypotheses.</c:v>
                </c:pt>
                <c:pt idx="2">
                  <c:v>This lab increased my interest in studying the neural basis of behavior.</c:v>
                </c:pt>
                <c:pt idx="3">
                  <c:v>After the lab, I understood how electrophysiology can be used to study brains and behavior.</c:v>
                </c:pt>
                <c:pt idx="4">
                  <c:v>After the lab, I understood how the DCMD is an escape response.</c:v>
                </c:pt>
                <c:pt idx="6">
                  <c:v>The visual stimulus experiment worked reliably.</c:v>
                </c:pt>
                <c:pt idx="7">
                  <c:v>I was able to sort spikes from the DCMD and display graphs on a mobile device to show relative timing of spikes to the virtual moment of impact.</c:v>
                </c:pt>
                <c:pt idx="8">
                  <c:v>I was able to clearly hear a neural response to a looming visual stimuli displayed on the SpikerBox.</c:v>
                </c:pt>
                <c:pt idx="9">
                  <c:v>I was able to place an electrode easily to record visually responsive neural impulses.</c:v>
                </c:pt>
                <c:pt idx="10">
                  <c:v>The grasshopper mounting using tape and thread was easy to learn and user friendly.</c:v>
                </c:pt>
              </c:strCache>
            </c:strRef>
          </c:cat>
          <c:val>
            <c:numRef>
              <c:f>'Form Responses 1'!$F$32:$F$42</c:f>
              <c:numCache>
                <c:formatCode>0%</c:formatCode>
                <c:ptCount val="11"/>
                <c:pt idx="0">
                  <c:v>0.0555555555555555</c:v>
                </c:pt>
                <c:pt idx="1">
                  <c:v>0.0</c:v>
                </c:pt>
                <c:pt idx="2">
                  <c:v>0.0555555555555555</c:v>
                </c:pt>
                <c:pt idx="3">
                  <c:v>0.0</c:v>
                </c:pt>
                <c:pt idx="4">
                  <c:v>0.0</c:v>
                </c:pt>
                <c:pt idx="6">
                  <c:v>0.111111111111111</c:v>
                </c:pt>
                <c:pt idx="7">
                  <c:v>0.111111111111111</c:v>
                </c:pt>
                <c:pt idx="8">
                  <c:v>0.0555555555555555</c:v>
                </c:pt>
                <c:pt idx="9">
                  <c:v>0.166666666666667</c:v>
                </c:pt>
                <c:pt idx="10">
                  <c:v>0.111111111111111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227017456"/>
        <c:axId val="238172624"/>
      </c:barChart>
      <c:dateAx>
        <c:axId val="22701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238172624"/>
        <c:crosses val="autoZero"/>
        <c:auto val="0"/>
        <c:lblOffset val="100"/>
        <c:baseTimeUnit val="days"/>
        <c:minorUnit val="1.0"/>
      </c:dateAx>
      <c:valAx>
        <c:axId val="23817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22701745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100885236607"/>
          <c:y val="0.941933945913568"/>
          <c:w val="0.452470231976339"/>
          <c:h val="0.0456082334082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2">
                  <a:lumMod val="2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Helvetica" charset="0"/>
          <a:ea typeface="Helvetica" charset="0"/>
          <a:cs typeface="Helvetica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13512</xdr:colOff>
      <xdr:row>22</xdr:row>
      <xdr:rowOff>137756</xdr:rowOff>
    </xdr:from>
    <xdr:to>
      <xdr:col>18</xdr:col>
      <xdr:colOff>996349</xdr:colOff>
      <xdr:row>52</xdr:row>
      <xdr:rowOff>179322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0.16393</cdr:x>
      <cdr:y>0.05034</cdr:y>
    </cdr:from>
    <cdr:to>
      <cdr:x>0.36932</cdr:x>
      <cdr:y>0.10883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97192" y="287043"/>
          <a:ext cx="2502298" cy="3335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chemeClr val="bg2">
                  <a:lumMod val="25000"/>
                </a:schemeClr>
              </a:solidFill>
              <a:latin typeface="Helvetica" charset="0"/>
              <a:ea typeface="Helvetica" charset="0"/>
              <a:cs typeface="Helvetica" charset="0"/>
            </a:rPr>
            <a:t>Technical Evaluations</a:t>
          </a:r>
        </a:p>
      </cdr:txBody>
    </cdr:sp>
  </cdr:relSizeAnchor>
  <cdr:relSizeAnchor xmlns:cdr="http://schemas.openxmlformats.org/drawingml/2006/chartDrawing">
    <cdr:from>
      <cdr:x>0.16186</cdr:x>
      <cdr:y>0.4731</cdr:y>
    </cdr:from>
    <cdr:to>
      <cdr:x>0.36726</cdr:x>
      <cdr:y>0.53158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971906" y="2697868"/>
          <a:ext cx="2502420" cy="3334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u="none">
              <a:solidFill>
                <a:schemeClr val="bg2">
                  <a:lumMod val="25000"/>
                </a:schemeClr>
              </a:solidFill>
              <a:latin typeface="Helvetica" charset="0"/>
              <a:ea typeface="Helvetica" charset="0"/>
              <a:cs typeface="Helvetica" charset="0"/>
            </a:rPr>
            <a:t>Experiment</a:t>
          </a:r>
          <a:r>
            <a:rPr lang="en-US" sz="1200" b="1" u="none" baseline="0">
              <a:solidFill>
                <a:schemeClr val="bg2">
                  <a:lumMod val="25000"/>
                </a:schemeClr>
              </a:solidFill>
              <a:latin typeface="Helvetica" charset="0"/>
              <a:ea typeface="Helvetica" charset="0"/>
              <a:cs typeface="Helvetica" charset="0"/>
            </a:rPr>
            <a:t> </a:t>
          </a:r>
          <a:r>
            <a:rPr lang="en-US" sz="1200" b="1" u="none">
              <a:solidFill>
                <a:schemeClr val="bg2">
                  <a:lumMod val="25000"/>
                </a:schemeClr>
              </a:solidFill>
              <a:latin typeface="Helvetica" charset="0"/>
              <a:ea typeface="Helvetica" charset="0"/>
              <a:cs typeface="Helvetica" charset="0"/>
            </a:rPr>
            <a:t>Evaluations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94" zoomScaleNormal="90" zoomScalePageLayoutView="90" workbookViewId="0">
      <pane ySplit="1" topLeftCell="A17" activePane="bottomLeft" state="frozen"/>
      <selection pane="bottomLeft" activeCell="G42" sqref="G42"/>
    </sheetView>
  </sheetViews>
  <sheetFormatPr baseColWidth="10" defaultColWidth="14.5" defaultRowHeight="15.75" customHeight="1" x14ac:dyDescent="0.15"/>
  <cols>
    <col min="1" max="1" width="47" style="10" customWidth="1"/>
    <col min="2" max="2" width="12.33203125" style="1" customWidth="1"/>
    <col min="3" max="3" width="7" style="1" customWidth="1"/>
    <col min="4" max="4" width="7.5" style="4" customWidth="1"/>
    <col min="5" max="5" width="8" style="1" customWidth="1"/>
    <col min="6" max="6" width="7.6640625" style="1" customWidth="1"/>
    <col min="7" max="7" width="9.6640625" style="1" customWidth="1"/>
    <col min="8" max="8" width="8.6640625" style="1" customWidth="1"/>
    <col min="9" max="9" width="17.83203125" style="1" customWidth="1"/>
    <col min="10" max="10" width="7.33203125" style="1" customWidth="1"/>
    <col min="11" max="12" width="6" style="1" customWidth="1"/>
    <col min="13" max="13" width="21.5" style="1" customWidth="1"/>
    <col min="14" max="14" width="21.5" style="14" customWidth="1"/>
    <col min="15" max="16384" width="14.5" style="1"/>
  </cols>
  <sheetData>
    <row r="1" spans="1:14" ht="15.75" customHeight="1" x14ac:dyDescent="0.15">
      <c r="A1" s="8" t="s">
        <v>0</v>
      </c>
      <c r="B1" s="5" t="s">
        <v>1</v>
      </c>
      <c r="C1" s="5" t="s">
        <v>17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4" t="s">
        <v>12</v>
      </c>
    </row>
    <row r="2" spans="1:14" ht="15.75" customHeight="1" x14ac:dyDescent="0.15">
      <c r="A2" s="9">
        <v>42643.429292523149</v>
      </c>
      <c r="B2" s="5">
        <v>1</v>
      </c>
      <c r="C2" s="5">
        <v>3</v>
      </c>
      <c r="D2" s="5">
        <v>3</v>
      </c>
      <c r="E2" s="5">
        <v>2</v>
      </c>
      <c r="F2" s="5">
        <v>4</v>
      </c>
      <c r="G2" s="5">
        <v>1</v>
      </c>
      <c r="H2" s="5">
        <v>3</v>
      </c>
      <c r="I2" s="5">
        <v>3</v>
      </c>
      <c r="J2" s="5">
        <v>1</v>
      </c>
      <c r="K2" s="5">
        <v>3</v>
      </c>
      <c r="L2" s="5">
        <v>1</v>
      </c>
      <c r="M2" s="5">
        <v>8</v>
      </c>
    </row>
    <row r="3" spans="1:14" ht="15.75" customHeight="1" x14ac:dyDescent="0.15">
      <c r="A3" s="9">
        <v>42643.437252407406</v>
      </c>
      <c r="B3" s="5">
        <v>2</v>
      </c>
      <c r="C3" s="5">
        <v>3</v>
      </c>
      <c r="D3" s="5">
        <v>3</v>
      </c>
      <c r="E3" s="5">
        <v>2</v>
      </c>
      <c r="F3" s="5">
        <v>3</v>
      </c>
      <c r="G3" s="5">
        <v>1</v>
      </c>
      <c r="H3" s="5">
        <v>3</v>
      </c>
      <c r="I3" s="5">
        <v>2</v>
      </c>
      <c r="J3" s="5">
        <v>2</v>
      </c>
      <c r="K3" s="5">
        <v>2</v>
      </c>
      <c r="L3" s="5">
        <v>3</v>
      </c>
      <c r="M3" s="5">
        <v>7</v>
      </c>
    </row>
    <row r="4" spans="1:14" ht="15.75" customHeight="1" x14ac:dyDescent="0.15">
      <c r="A4" s="9">
        <v>42643.45026607639</v>
      </c>
      <c r="B4" s="5">
        <v>1</v>
      </c>
      <c r="C4" s="5">
        <v>1</v>
      </c>
      <c r="D4" s="5">
        <v>5</v>
      </c>
      <c r="E4" s="5">
        <v>1</v>
      </c>
      <c r="F4" s="5">
        <v>1</v>
      </c>
      <c r="G4" s="5">
        <v>2</v>
      </c>
      <c r="H4" s="5">
        <v>1</v>
      </c>
      <c r="I4" s="5">
        <v>2</v>
      </c>
      <c r="J4" s="5">
        <v>1</v>
      </c>
      <c r="K4" s="5">
        <v>2</v>
      </c>
      <c r="L4" s="5">
        <v>1</v>
      </c>
      <c r="M4" s="5">
        <v>10</v>
      </c>
      <c r="N4" s="13" t="s">
        <v>13</v>
      </c>
    </row>
    <row r="5" spans="1:14" ht="15.75" customHeight="1" x14ac:dyDescent="0.15">
      <c r="A5" s="9">
        <v>42643.518085219912</v>
      </c>
      <c r="B5" s="5">
        <v>2</v>
      </c>
      <c r="C5" s="5">
        <v>2</v>
      </c>
      <c r="D5" s="5">
        <v>4</v>
      </c>
      <c r="E5" s="5">
        <v>1</v>
      </c>
      <c r="F5" s="5">
        <v>1</v>
      </c>
      <c r="G5" s="5">
        <v>2</v>
      </c>
      <c r="H5" s="5">
        <v>3</v>
      </c>
      <c r="I5" s="5">
        <v>1</v>
      </c>
      <c r="J5" s="5">
        <v>2</v>
      </c>
      <c r="K5" s="5">
        <v>3</v>
      </c>
      <c r="L5" s="5">
        <v>1</v>
      </c>
      <c r="M5" s="5">
        <v>8</v>
      </c>
      <c r="N5" s="13" t="s">
        <v>14</v>
      </c>
    </row>
    <row r="6" spans="1:14" ht="15.75" customHeight="1" x14ac:dyDescent="0.15">
      <c r="A6" s="9">
        <v>42643.590778726852</v>
      </c>
      <c r="B6" s="5">
        <v>1</v>
      </c>
      <c r="C6" s="5">
        <v>1</v>
      </c>
      <c r="D6" s="5">
        <v>5</v>
      </c>
      <c r="E6" s="5">
        <v>1</v>
      </c>
      <c r="F6" s="5">
        <v>1</v>
      </c>
      <c r="G6" s="5">
        <v>2</v>
      </c>
      <c r="H6" s="5">
        <v>2</v>
      </c>
      <c r="I6" s="5">
        <v>1</v>
      </c>
      <c r="J6" s="5">
        <v>3</v>
      </c>
      <c r="K6" s="5">
        <v>1</v>
      </c>
      <c r="L6" s="5">
        <v>2</v>
      </c>
      <c r="M6" s="5">
        <v>10</v>
      </c>
    </row>
    <row r="7" spans="1:14" ht="15.75" customHeight="1" x14ac:dyDescent="0.15">
      <c r="A7" s="9">
        <v>42643.952377708338</v>
      </c>
      <c r="B7" s="5">
        <v>2</v>
      </c>
      <c r="C7" s="5">
        <v>2</v>
      </c>
      <c r="D7" s="5">
        <v>4</v>
      </c>
      <c r="E7" s="5">
        <v>2</v>
      </c>
      <c r="F7" s="5">
        <v>1</v>
      </c>
      <c r="G7" s="5">
        <v>2</v>
      </c>
      <c r="H7" s="5">
        <v>3</v>
      </c>
      <c r="I7" s="5">
        <v>4</v>
      </c>
      <c r="J7" s="5">
        <v>4</v>
      </c>
      <c r="K7" s="5">
        <v>2</v>
      </c>
      <c r="L7" s="5">
        <v>2</v>
      </c>
      <c r="M7" s="5">
        <v>9</v>
      </c>
    </row>
    <row r="8" spans="1:14" ht="15.75" customHeight="1" x14ac:dyDescent="0.15">
      <c r="A8" s="9">
        <v>42645.813097673614</v>
      </c>
      <c r="B8" s="5">
        <v>2</v>
      </c>
      <c r="C8" s="5">
        <v>2</v>
      </c>
      <c r="D8" s="5">
        <v>4</v>
      </c>
      <c r="E8" s="5">
        <v>3</v>
      </c>
      <c r="F8" s="5">
        <v>5</v>
      </c>
      <c r="G8" s="5">
        <v>4</v>
      </c>
      <c r="H8" s="5">
        <v>4</v>
      </c>
      <c r="I8" s="5">
        <v>2</v>
      </c>
      <c r="J8" s="5">
        <v>3</v>
      </c>
      <c r="K8" s="5">
        <v>1</v>
      </c>
      <c r="L8" s="5">
        <v>3</v>
      </c>
      <c r="M8" s="5">
        <v>7</v>
      </c>
      <c r="N8" s="13" t="s">
        <v>15</v>
      </c>
    </row>
    <row r="9" spans="1:14" ht="15.75" customHeight="1" x14ac:dyDescent="0.15">
      <c r="A9" s="9">
        <v>42646.359531608796</v>
      </c>
      <c r="B9" s="5">
        <v>3</v>
      </c>
      <c r="C9" s="5">
        <v>2</v>
      </c>
      <c r="D9" s="5">
        <v>4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3</v>
      </c>
      <c r="M9" s="5">
        <v>7</v>
      </c>
    </row>
    <row r="10" spans="1:14" ht="15.75" customHeight="1" x14ac:dyDescent="0.15">
      <c r="A10" s="9">
        <v>42646.418337754629</v>
      </c>
      <c r="B10" s="5">
        <v>1</v>
      </c>
      <c r="C10" s="5">
        <v>5</v>
      </c>
      <c r="D10" s="5">
        <v>1</v>
      </c>
      <c r="E10" s="5">
        <v>1</v>
      </c>
      <c r="F10" s="5">
        <v>1</v>
      </c>
      <c r="G10" s="5">
        <v>1</v>
      </c>
      <c r="H10" s="5">
        <v>2</v>
      </c>
      <c r="I10" s="5">
        <v>1</v>
      </c>
      <c r="J10" s="5">
        <v>1</v>
      </c>
      <c r="K10" s="5">
        <v>1</v>
      </c>
      <c r="L10" s="5">
        <v>1</v>
      </c>
      <c r="M10" s="5">
        <v>9</v>
      </c>
    </row>
    <row r="11" spans="1:14" ht="15.75" customHeight="1" x14ac:dyDescent="0.15">
      <c r="A11" s="9">
        <v>42646.616823900462</v>
      </c>
      <c r="B11" s="5">
        <v>2</v>
      </c>
      <c r="C11" s="5">
        <v>3</v>
      </c>
      <c r="D11" s="5">
        <v>3</v>
      </c>
      <c r="E11" s="5">
        <v>1</v>
      </c>
      <c r="F11" s="5">
        <v>4</v>
      </c>
      <c r="G11" s="5">
        <v>1</v>
      </c>
      <c r="H11" s="5">
        <v>3</v>
      </c>
      <c r="I11" s="5">
        <v>2</v>
      </c>
      <c r="J11" s="5">
        <v>4</v>
      </c>
      <c r="K11" s="5">
        <v>5</v>
      </c>
      <c r="L11" s="5">
        <v>3</v>
      </c>
      <c r="M11" s="5">
        <v>7</v>
      </c>
    </row>
    <row r="12" spans="1:14" ht="15.75" customHeight="1" x14ac:dyDescent="0.15">
      <c r="A12" s="9">
        <v>42647.65799143519</v>
      </c>
      <c r="B12" s="5">
        <v>1</v>
      </c>
      <c r="C12" s="5">
        <v>3</v>
      </c>
      <c r="D12" s="5">
        <v>3</v>
      </c>
      <c r="E12" s="5">
        <v>2</v>
      </c>
      <c r="F12" s="5">
        <v>4</v>
      </c>
      <c r="G12" s="5">
        <v>1</v>
      </c>
      <c r="H12" s="5">
        <v>2</v>
      </c>
      <c r="I12" s="5">
        <v>2</v>
      </c>
      <c r="J12" s="5">
        <v>2</v>
      </c>
      <c r="K12" s="5">
        <v>3</v>
      </c>
      <c r="L12" s="5">
        <v>1</v>
      </c>
      <c r="M12" s="5">
        <v>8</v>
      </c>
    </row>
    <row r="13" spans="1:14" ht="15.75" customHeight="1" x14ac:dyDescent="0.15">
      <c r="A13" s="9">
        <v>42648.548186446758</v>
      </c>
      <c r="B13" s="5">
        <v>4</v>
      </c>
      <c r="C13" s="5">
        <v>3</v>
      </c>
      <c r="D13" s="5">
        <v>3</v>
      </c>
      <c r="E13" s="5">
        <v>4</v>
      </c>
      <c r="F13" s="5">
        <v>4</v>
      </c>
      <c r="G13" s="5">
        <v>1</v>
      </c>
      <c r="H13" s="5">
        <v>2</v>
      </c>
      <c r="I13" s="5">
        <v>1</v>
      </c>
      <c r="J13" s="5">
        <v>2</v>
      </c>
      <c r="K13" s="5">
        <v>4</v>
      </c>
      <c r="L13" s="5">
        <v>2</v>
      </c>
      <c r="M13" s="5">
        <v>8</v>
      </c>
    </row>
    <row r="14" spans="1:14" ht="15.75" customHeight="1" x14ac:dyDescent="0.15">
      <c r="A14" s="9">
        <v>42648.550994849538</v>
      </c>
      <c r="B14" s="5">
        <v>1</v>
      </c>
      <c r="C14" s="5">
        <v>2</v>
      </c>
      <c r="D14" s="5">
        <v>4</v>
      </c>
      <c r="E14" s="5">
        <v>3</v>
      </c>
      <c r="F14" s="5">
        <v>1</v>
      </c>
      <c r="G14" s="5">
        <v>1</v>
      </c>
      <c r="H14" s="5">
        <v>1</v>
      </c>
      <c r="I14" s="5">
        <v>2</v>
      </c>
      <c r="J14" s="5">
        <v>2</v>
      </c>
      <c r="K14" s="5">
        <v>1</v>
      </c>
      <c r="L14" s="5">
        <v>1</v>
      </c>
      <c r="M14" s="5">
        <v>9</v>
      </c>
    </row>
    <row r="15" spans="1:14" ht="15.75" customHeight="1" x14ac:dyDescent="0.15">
      <c r="A15" s="9">
        <v>42648.661792997686</v>
      </c>
      <c r="B15" s="5">
        <v>1</v>
      </c>
      <c r="C15" s="5">
        <v>1</v>
      </c>
      <c r="D15" s="5">
        <v>5</v>
      </c>
      <c r="E15" s="5">
        <v>1</v>
      </c>
      <c r="F15" s="5">
        <v>1</v>
      </c>
      <c r="G15" s="5">
        <v>1</v>
      </c>
      <c r="H15" s="5">
        <v>2</v>
      </c>
      <c r="I15" s="5">
        <v>1</v>
      </c>
      <c r="J15" s="5">
        <v>1</v>
      </c>
      <c r="K15" s="5">
        <v>1</v>
      </c>
      <c r="L15" s="5">
        <v>1</v>
      </c>
      <c r="M15" s="5">
        <v>10</v>
      </c>
    </row>
    <row r="16" spans="1:14" ht="15.75" customHeight="1" x14ac:dyDescent="0.15">
      <c r="A16" s="9">
        <v>42648.924030937502</v>
      </c>
      <c r="B16" s="5">
        <v>3</v>
      </c>
      <c r="C16" s="5">
        <v>5</v>
      </c>
      <c r="D16" s="5">
        <v>1</v>
      </c>
      <c r="E16" s="5">
        <v>3</v>
      </c>
      <c r="F16" s="5">
        <v>4</v>
      </c>
      <c r="G16" s="5">
        <v>4</v>
      </c>
      <c r="H16" s="5">
        <v>5</v>
      </c>
      <c r="I16" s="5">
        <v>4</v>
      </c>
      <c r="J16" s="5">
        <v>3</v>
      </c>
      <c r="K16" s="5">
        <v>5</v>
      </c>
      <c r="L16" s="5">
        <v>2</v>
      </c>
      <c r="M16" s="5">
        <v>3</v>
      </c>
    </row>
    <row r="17" spans="1:14" ht="15.75" customHeight="1" x14ac:dyDescent="0.15">
      <c r="A17" s="9">
        <v>42649.495723437503</v>
      </c>
      <c r="B17" s="5">
        <v>5</v>
      </c>
      <c r="C17" s="5">
        <v>3</v>
      </c>
      <c r="D17" s="5">
        <v>3</v>
      </c>
      <c r="E17" s="5">
        <v>3</v>
      </c>
      <c r="F17" s="5">
        <v>4</v>
      </c>
      <c r="G17" s="5">
        <v>5</v>
      </c>
      <c r="H17" s="5">
        <v>5</v>
      </c>
      <c r="I17" s="5">
        <v>4</v>
      </c>
      <c r="J17" s="5">
        <v>3</v>
      </c>
      <c r="K17" s="5">
        <v>4</v>
      </c>
      <c r="L17" s="5">
        <v>5</v>
      </c>
      <c r="M17" s="5">
        <v>7</v>
      </c>
    </row>
    <row r="18" spans="1:14" ht="15.75" customHeight="1" x14ac:dyDescent="0.15">
      <c r="A18" s="9">
        <v>42649.607522673614</v>
      </c>
      <c r="B18" s="5">
        <v>3</v>
      </c>
      <c r="C18" s="5">
        <v>2</v>
      </c>
      <c r="D18" s="5">
        <v>4</v>
      </c>
      <c r="E18" s="5">
        <v>4</v>
      </c>
      <c r="F18" s="5">
        <v>4</v>
      </c>
      <c r="G18" s="5">
        <v>4</v>
      </c>
      <c r="H18" s="5">
        <v>3</v>
      </c>
      <c r="I18" s="5">
        <v>4</v>
      </c>
      <c r="J18" s="5">
        <v>4</v>
      </c>
      <c r="K18" s="5">
        <v>4</v>
      </c>
      <c r="L18" s="5">
        <v>4</v>
      </c>
      <c r="M18" s="5">
        <v>3</v>
      </c>
      <c r="N18" s="13" t="s">
        <v>16</v>
      </c>
    </row>
    <row r="19" spans="1:14" ht="15.75" customHeight="1" x14ac:dyDescent="0.15">
      <c r="A19" s="9">
        <v>42649.849325115742</v>
      </c>
      <c r="B19" s="5">
        <v>3</v>
      </c>
      <c r="C19" s="5">
        <v>3</v>
      </c>
      <c r="D19" s="5">
        <v>3</v>
      </c>
      <c r="E19" s="5">
        <v>3</v>
      </c>
      <c r="F19" s="5">
        <v>2</v>
      </c>
      <c r="G19" s="5">
        <v>5</v>
      </c>
      <c r="H19" s="5">
        <v>5</v>
      </c>
      <c r="I19" s="5">
        <v>4</v>
      </c>
      <c r="J19" s="5">
        <v>4</v>
      </c>
      <c r="K19" s="5">
        <v>2</v>
      </c>
      <c r="L19" s="5">
        <v>2</v>
      </c>
      <c r="M19" s="5">
        <v>7</v>
      </c>
    </row>
    <row r="26" spans="1:14" ht="16" customHeight="1" x14ac:dyDescent="0.15"/>
    <row r="30" spans="1:14" ht="15.75" customHeight="1" x14ac:dyDescent="0.15">
      <c r="A30" s="8"/>
      <c r="B30" s="5"/>
      <c r="C30" s="5"/>
      <c r="D30" s="5"/>
      <c r="E30" s="5"/>
      <c r="F30" s="5"/>
      <c r="G30" s="5"/>
    </row>
    <row r="31" spans="1:14" s="2" customFormat="1" ht="15.75" customHeight="1" x14ac:dyDescent="0.15">
      <c r="A31" s="11" t="s">
        <v>18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/>
      <c r="N31" s="15"/>
    </row>
    <row r="32" spans="1:14" ht="15.75" customHeight="1" x14ac:dyDescent="0.15">
      <c r="A32" s="12" t="s">
        <v>27</v>
      </c>
      <c r="B32" s="6">
        <f>COUNT(L2,L4:L5,L10,L12,L14,L15)/18</f>
        <v>0.3888888888888889</v>
      </c>
      <c r="C32" s="6">
        <f>COUNT(L6:L7,L13,L19, L16)/18</f>
        <v>0.27777777777777779</v>
      </c>
      <c r="D32" s="6">
        <f>COUNT(L3,L8,L9,L11)/18</f>
        <v>0.22222222222222221</v>
      </c>
      <c r="E32" s="6">
        <f>COUNT(L18)/18</f>
        <v>5.5555555555555552E-2</v>
      </c>
      <c r="F32" s="6">
        <f>COUNT(L17)/18</f>
        <v>5.5555555555555552E-2</v>
      </c>
      <c r="G32" s="7">
        <f t="shared" ref="G32" si="0">SUM(B32:F32)</f>
        <v>1</v>
      </c>
    </row>
    <row r="33" spans="1:7" ht="15.75" customHeight="1" x14ac:dyDescent="0.15">
      <c r="A33" s="12" t="s">
        <v>26</v>
      </c>
      <c r="B33" s="6">
        <f>COUNT(J4,J2,J10,J15)/18</f>
        <v>0.22222222222222221</v>
      </c>
      <c r="C33" s="6">
        <f>COUNT(J3,J5,J9,J12:J14)/18</f>
        <v>0.33333333333333331</v>
      </c>
      <c r="D33" s="6">
        <f>COUNT(J6,J8,J16:J17)/18</f>
        <v>0.22222222222222221</v>
      </c>
      <c r="E33" s="6">
        <f>COUNT(J7,J11,J18:J19)/18</f>
        <v>0.22222222222222221</v>
      </c>
      <c r="F33" s="6">
        <v>0</v>
      </c>
      <c r="G33" s="7">
        <f>SUM(B33:F33)</f>
        <v>1</v>
      </c>
    </row>
    <row r="34" spans="1:7" ht="15.75" customHeight="1" x14ac:dyDescent="0.15">
      <c r="A34" s="12" t="s">
        <v>28</v>
      </c>
      <c r="B34" s="6">
        <f>COUNT(B2,B4,B6,B10,B12,B14,B15)/18</f>
        <v>0.3888888888888889</v>
      </c>
      <c r="C34" s="6">
        <f>COUNT(B3,B5,B7,B8,B11)/18</f>
        <v>0.27777777777777779</v>
      </c>
      <c r="D34" s="6">
        <f>COUNT(B9,B16,B18,B19)/18</f>
        <v>0.22222222222222221</v>
      </c>
      <c r="E34" s="6">
        <f>COUNT(B13)/18</f>
        <v>5.5555555555555552E-2</v>
      </c>
      <c r="F34" s="6">
        <f>COUNT(B17)/18</f>
        <v>5.5555555555555552E-2</v>
      </c>
      <c r="G34" s="7">
        <f>SUM(B34:F34)</f>
        <v>1</v>
      </c>
    </row>
    <row r="35" spans="1:7" ht="15.75" customHeight="1" x14ac:dyDescent="0.15">
      <c r="A35" s="12" t="s">
        <v>30</v>
      </c>
      <c r="B35" s="6">
        <f>COUNT(E4,E5,E6,E10,E11,E15)/18</f>
        <v>0.33333333333333331</v>
      </c>
      <c r="C35" s="6">
        <f>COUNT(E2,E3,E7,E9,E12)/18</f>
        <v>0.27777777777777779</v>
      </c>
      <c r="D35" s="6">
        <f>COUNT(E8,E14,E16,E17,E19)/18</f>
        <v>0.27777777777777779</v>
      </c>
      <c r="E35" s="6">
        <f>COUNT(E13,E18)/18</f>
        <v>0.1111111111111111</v>
      </c>
      <c r="F35" s="6">
        <v>0</v>
      </c>
      <c r="G35" s="7">
        <f>SUM(B35:F35)</f>
        <v>1</v>
      </c>
    </row>
    <row r="36" spans="1:7" ht="15.75" customHeight="1" x14ac:dyDescent="0.15">
      <c r="A36" s="12" t="s">
        <v>29</v>
      </c>
      <c r="B36" s="6">
        <f>COUNT(I5:I6,I10,I15,I13)/18</f>
        <v>0.27777777777777779</v>
      </c>
      <c r="C36" s="6">
        <f>COUNT(I3:I4,I8:I9,I11:I12,I14)/18</f>
        <v>0.3888888888888889</v>
      </c>
      <c r="D36" s="6">
        <f>1/18</f>
        <v>5.5555555555555552E-2</v>
      </c>
      <c r="E36" s="6">
        <f>COUNT(I16:I19,I7)/18</f>
        <v>0.27777777777777779</v>
      </c>
      <c r="F36" s="6">
        <v>0</v>
      </c>
      <c r="G36" s="7">
        <f>SUM(B36:F36)</f>
        <v>1</v>
      </c>
    </row>
    <row r="37" spans="1:7" ht="15.75" customHeight="1" x14ac:dyDescent="0.15">
      <c r="A37" s="8"/>
      <c r="B37" s="5"/>
      <c r="C37" s="5"/>
      <c r="D37" s="5"/>
      <c r="E37" s="5"/>
      <c r="F37" s="5"/>
      <c r="G37" s="5"/>
    </row>
    <row r="38" spans="1:7" ht="13" x14ac:dyDescent="0.15">
      <c r="A38" s="12" t="s">
        <v>24</v>
      </c>
      <c r="B38" s="6">
        <f>COUNT(C4,C6,C15)/18</f>
        <v>0.16666666666666666</v>
      </c>
      <c r="C38" s="6">
        <f>COUNT(C5,C7,C8,C9,C14,C18)/18</f>
        <v>0.33333333333333331</v>
      </c>
      <c r="D38" s="6">
        <f>COUNT(C2,C3,C11,C12,C13,C17,C19)/18</f>
        <v>0.3888888888888889</v>
      </c>
      <c r="E38" s="6">
        <v>0</v>
      </c>
      <c r="F38" s="6">
        <f>COUNT(C10,C16)/18</f>
        <v>0.1111111111111111</v>
      </c>
      <c r="G38" s="7">
        <f>SUM(B38:F38)</f>
        <v>1</v>
      </c>
    </row>
    <row r="39" spans="1:7" ht="15.75" customHeight="1" x14ac:dyDescent="0.15">
      <c r="A39" s="12" t="s">
        <v>9</v>
      </c>
      <c r="B39" s="6">
        <f>COUNT(K6,K8,K10,K14:K15)/18</f>
        <v>0.27777777777777779</v>
      </c>
      <c r="C39" s="6">
        <f>COUNT(K3:K4,K7,K9,K19)/18</f>
        <v>0.27777777777777779</v>
      </c>
      <c r="D39" s="6">
        <f>COUNT(K2,K5,K12)/18</f>
        <v>0.16666666666666666</v>
      </c>
      <c r="E39" s="6">
        <f>COUNT(K13,K17,K18)/18</f>
        <v>0.16666666666666666</v>
      </c>
      <c r="F39" s="6">
        <f>COUNT(K16,K11)/18</f>
        <v>0.1111111111111111</v>
      </c>
      <c r="G39" s="7">
        <f>SUM(B39:F39)</f>
        <v>1</v>
      </c>
    </row>
    <row r="40" spans="1:7" ht="15.75" customHeight="1" x14ac:dyDescent="0.15">
      <c r="A40" s="12" t="s">
        <v>4</v>
      </c>
      <c r="B40" s="6">
        <f>COUNT(F4,F5,F7,F6,F10,F14,F15)/18</f>
        <v>0.3888888888888889</v>
      </c>
      <c r="C40" s="6">
        <f>COUNT(F9,F19)/18</f>
        <v>0.1111111111111111</v>
      </c>
      <c r="D40" s="6">
        <f>COUNT(F3)/18</f>
        <v>5.5555555555555552E-2</v>
      </c>
      <c r="E40" s="6">
        <f>COUNT(F2,F11,F12,F13,F16,F17,F18)/18</f>
        <v>0.3888888888888889</v>
      </c>
      <c r="F40" s="6">
        <f>1/18</f>
        <v>5.5555555555555552E-2</v>
      </c>
      <c r="G40" s="7">
        <f>SUM(B40:F40)</f>
        <v>1</v>
      </c>
    </row>
    <row r="41" spans="1:7" ht="15.75" customHeight="1" x14ac:dyDescent="0.15">
      <c r="A41" s="12" t="s">
        <v>25</v>
      </c>
      <c r="B41" s="6">
        <f>COUNT(H4,H14)/18</f>
        <v>0.1111111111111111</v>
      </c>
      <c r="C41" s="6">
        <f>COUNT(H6,H9,H10,H12,H13,H15)/18</f>
        <v>0.33333333333333331</v>
      </c>
      <c r="D41" s="6">
        <f>COUNT(H2:H3,H5,H7,H11,H18)/18</f>
        <v>0.33333333333333331</v>
      </c>
      <c r="E41" s="6">
        <f>COUNT(H8)/18</f>
        <v>5.5555555555555552E-2</v>
      </c>
      <c r="F41" s="6">
        <f>COUNT(H16:H17,H19)/18</f>
        <v>0.16666666666666666</v>
      </c>
      <c r="G41" s="7">
        <f>SUM(B41:F41)</f>
        <v>0.99999999999999989</v>
      </c>
    </row>
    <row r="42" spans="1:7" ht="15.75" customHeight="1" x14ac:dyDescent="0.15">
      <c r="A42" s="12" t="s">
        <v>31</v>
      </c>
      <c r="B42" s="6">
        <f>COUNT(G2:G3,G10:G15)/18</f>
        <v>0.44444444444444442</v>
      </c>
      <c r="C42" s="6">
        <f>COUNT(G4:G7,G9)/18</f>
        <v>0.27777777777777779</v>
      </c>
      <c r="D42" s="6">
        <v>0</v>
      </c>
      <c r="E42" s="6">
        <f>COUNT(G8,G16,G18)/18</f>
        <v>0.16666666666666666</v>
      </c>
      <c r="F42" s="6">
        <f>COUNT(G19,G17)/18</f>
        <v>0.1111111111111111</v>
      </c>
      <c r="G42" s="7"/>
    </row>
    <row r="43" spans="1:7" ht="15.75" customHeight="1" x14ac:dyDescent="0.15">
      <c r="A43" s="8"/>
      <c r="B43" s="5"/>
      <c r="C43" s="5"/>
      <c r="D43" s="5"/>
      <c r="E43" s="5"/>
      <c r="F43" s="5"/>
      <c r="G43" s="5"/>
    </row>
    <row r="44" spans="1:7" ht="15.75" customHeight="1" x14ac:dyDescent="0.15">
      <c r="A44" s="8"/>
      <c r="B44" s="5"/>
      <c r="C44" s="5"/>
      <c r="D44" s="5"/>
      <c r="E44" s="5"/>
      <c r="F44" s="5"/>
      <c r="G44" s="5"/>
    </row>
    <row r="45" spans="1:7" ht="15.75" customHeight="1" x14ac:dyDescent="0.15">
      <c r="A45" s="8"/>
      <c r="B45" s="5"/>
      <c r="C45" s="5"/>
      <c r="D45" s="5"/>
      <c r="E45" s="5"/>
      <c r="F45" s="5"/>
      <c r="G45" s="5"/>
    </row>
    <row r="46" spans="1:7" ht="15.75" customHeight="1" x14ac:dyDescent="0.15">
      <c r="A46" s="8"/>
      <c r="B46" s="5"/>
      <c r="C46" s="5"/>
      <c r="D46" s="5"/>
      <c r="E46" s="5"/>
      <c r="F46" s="5"/>
      <c r="G46" s="5"/>
    </row>
    <row r="47" spans="1:7" ht="15.75" customHeight="1" x14ac:dyDescent="0.15">
      <c r="A47" s="8"/>
      <c r="B47" s="5"/>
      <c r="C47" s="5"/>
      <c r="D47" s="5"/>
      <c r="E47" s="5"/>
      <c r="F47" s="5"/>
      <c r="G47" s="5"/>
    </row>
    <row r="48" spans="1:7" ht="15.75" customHeight="1" x14ac:dyDescent="0.15">
      <c r="A48" s="8"/>
      <c r="B48" s="5"/>
      <c r="C48" s="5"/>
      <c r="D48" s="5"/>
      <c r="E48" s="5"/>
      <c r="F48" s="5"/>
      <c r="G48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2017-01-31T22:01:45Z</dcterms:modified>
</cp:coreProperties>
</file>