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fer\Desktop\UD 2017-1\proyecto de grado\"/>
    </mc:Choice>
  </mc:AlternateContent>
  <bookViews>
    <workbookView xWindow="0" yWindow="0" windowWidth="17220" windowHeight="6915" activeTab="1"/>
  </bookViews>
  <sheets>
    <sheet name="Pesos Globales" sheetId="3" r:id="rId1"/>
    <sheet name="Giira" sheetId="1" r:id="rId2"/>
    <sheet name="Multimedia" sheetId="2" r:id="rId3"/>
  </sheets>
  <externalReferences>
    <externalReference r:id="rId4"/>
  </externalReferences>
  <definedNames>
    <definedName name="Giira" localSheetId="1">Giira!$A$1:$D$2277</definedName>
    <definedName name="visualizagr.jsp?nro_00000000009868" localSheetId="2">Multimedia!$A$1:$E$580</definedName>
  </definedNames>
  <calcPr calcId="152511"/>
  <fileRecoveryPr autoRecover="0"/>
</workbook>
</file>

<file path=xl/calcChain.xml><?xml version="1.0" encoding="utf-8"?>
<calcChain xmlns="http://schemas.openxmlformats.org/spreadsheetml/2006/main">
  <c r="AG112" i="1" l="1"/>
  <c r="AG109" i="1"/>
  <c r="AC107" i="2"/>
  <c r="AC104" i="2"/>
  <c r="AC109" i="1"/>
  <c r="AC115" i="1" l="1"/>
  <c r="AC112" i="1" l="1"/>
  <c r="O149" i="2" l="1"/>
  <c r="N149" i="2"/>
  <c r="M149" i="2"/>
  <c r="L149" i="2"/>
  <c r="L146" i="2"/>
  <c r="R143" i="2" s="1"/>
  <c r="X143" i="2" s="1"/>
  <c r="M143" i="2"/>
  <c r="S140" i="2" s="1"/>
  <c r="L143" i="2"/>
  <c r="R140" i="2" s="1"/>
  <c r="N140" i="2"/>
  <c r="T137" i="2" s="1"/>
  <c r="M140" i="2"/>
  <c r="S137" i="2" s="1"/>
  <c r="L140" i="2"/>
  <c r="R137" i="2" s="1"/>
  <c r="N137" i="2"/>
  <c r="T134" i="2" s="1"/>
  <c r="M137" i="2"/>
  <c r="S134" i="2" s="1"/>
  <c r="L137" i="2"/>
  <c r="R134" i="2" s="1"/>
  <c r="M134" i="2"/>
  <c r="S131" i="2" s="1"/>
  <c r="L134" i="2"/>
  <c r="R131" i="2" s="1"/>
  <c r="M131" i="2"/>
  <c r="S128" i="2" s="1"/>
  <c r="L131" i="2"/>
  <c r="R128" i="2" s="1"/>
  <c r="M128" i="2"/>
  <c r="S125" i="2" s="1"/>
  <c r="L128" i="2"/>
  <c r="R125" i="2" s="1"/>
  <c r="L125" i="2"/>
  <c r="R122" i="2" s="1"/>
  <c r="L122" i="2"/>
  <c r="R119" i="2" s="1"/>
  <c r="L119" i="2"/>
  <c r="R116" i="2" s="1"/>
  <c r="M116" i="2"/>
  <c r="S113" i="2" s="1"/>
  <c r="L116" i="2"/>
  <c r="R113" i="2" s="1"/>
  <c r="M113" i="2"/>
  <c r="S110" i="2" s="1"/>
  <c r="L113" i="2"/>
  <c r="R110" i="2" s="1"/>
  <c r="M110" i="2"/>
  <c r="L110" i="2"/>
  <c r="R107" i="2" s="1"/>
  <c r="X107" i="2" s="1"/>
  <c r="L107" i="2"/>
  <c r="R104" i="2" s="1"/>
  <c r="X104" i="2" s="1"/>
  <c r="L104" i="2"/>
  <c r="R101" i="2" s="1"/>
  <c r="L101" i="2"/>
  <c r="R98" i="2" s="1"/>
  <c r="L98" i="2"/>
  <c r="R95" i="2" s="1"/>
  <c r="M98" i="2"/>
  <c r="S95" i="2" s="1"/>
  <c r="M95" i="2"/>
  <c r="L95" i="2"/>
  <c r="M92" i="2"/>
  <c r="S92" i="2" s="1"/>
  <c r="L92" i="2"/>
  <c r="R92" i="2" s="1"/>
  <c r="L89" i="2"/>
  <c r="R89" i="2" s="1"/>
  <c r="M89" i="2"/>
  <c r="S89" i="2" s="1"/>
  <c r="N89" i="2"/>
  <c r="T89" i="2" s="1"/>
  <c r="N86" i="2"/>
  <c r="T86" i="2" s="1"/>
  <c r="M86" i="2"/>
  <c r="S86" i="2" s="1"/>
  <c r="L86" i="2"/>
  <c r="R86" i="2" s="1"/>
  <c r="P83" i="2"/>
  <c r="V83" i="2" s="1"/>
  <c r="O83" i="2"/>
  <c r="U83" i="2" s="1"/>
  <c r="N83" i="2"/>
  <c r="T83" i="2" s="1"/>
  <c r="M83" i="2"/>
  <c r="S83" i="2" s="1"/>
  <c r="L83" i="2"/>
  <c r="O157" i="1"/>
  <c r="N157" i="1"/>
  <c r="M157" i="1"/>
  <c r="L157" i="1"/>
  <c r="L154" i="1"/>
  <c r="R151" i="1" s="1"/>
  <c r="X151" i="1" s="1"/>
  <c r="M103" i="1"/>
  <c r="L103" i="1"/>
  <c r="L100" i="1"/>
  <c r="R100" i="1" s="1"/>
  <c r="M151" i="1"/>
  <c r="S148" i="1" s="1"/>
  <c r="L151" i="1"/>
  <c r="R148" i="1" s="1"/>
  <c r="N148" i="1"/>
  <c r="T145" i="1" s="1"/>
  <c r="M148" i="1"/>
  <c r="S145" i="1" s="1"/>
  <c r="L148" i="1"/>
  <c r="R145" i="1" s="1"/>
  <c r="N145" i="1"/>
  <c r="T142" i="1" s="1"/>
  <c r="M145" i="1"/>
  <c r="S142" i="1" s="1"/>
  <c r="L145" i="1"/>
  <c r="R142" i="1" s="1"/>
  <c r="M142" i="1"/>
  <c r="S139" i="1" s="1"/>
  <c r="L142" i="1"/>
  <c r="R139" i="1" s="1"/>
  <c r="L139" i="1"/>
  <c r="R136" i="1" s="1"/>
  <c r="M139" i="1"/>
  <c r="S136" i="1" s="1"/>
  <c r="M136" i="1"/>
  <c r="S133" i="1" s="1"/>
  <c r="L136" i="1"/>
  <c r="R133" i="1" s="1"/>
  <c r="L133" i="1"/>
  <c r="R130" i="1" s="1"/>
  <c r="L130" i="1"/>
  <c r="R127" i="1" s="1"/>
  <c r="L127" i="1"/>
  <c r="R124" i="1" s="1"/>
  <c r="M124" i="1"/>
  <c r="S121" i="1" s="1"/>
  <c r="L124" i="1"/>
  <c r="R121" i="1" s="1"/>
  <c r="M121" i="1"/>
  <c r="S118" i="1" s="1"/>
  <c r="L121" i="1"/>
  <c r="R118" i="1" s="1"/>
  <c r="L118" i="1"/>
  <c r="R115" i="1" s="1"/>
  <c r="X115" i="1" s="1"/>
  <c r="M118" i="1"/>
  <c r="L115" i="1"/>
  <c r="R112" i="1" s="1"/>
  <c r="X112" i="1" s="1"/>
  <c r="L112" i="1"/>
  <c r="R109" i="1" s="1"/>
  <c r="L109" i="1"/>
  <c r="R106" i="1" s="1"/>
  <c r="M106" i="1"/>
  <c r="S103" i="1" s="1"/>
  <c r="L106" i="1"/>
  <c r="R103" i="1" s="1"/>
  <c r="M100" i="1"/>
  <c r="S100" i="1" s="1"/>
  <c r="N97" i="1"/>
  <c r="T97" i="1" s="1"/>
  <c r="M97" i="1"/>
  <c r="S97" i="1" s="1"/>
  <c r="L97" i="1"/>
  <c r="R97" i="1" s="1"/>
  <c r="N94" i="1"/>
  <c r="T94" i="1" s="1"/>
  <c r="M94" i="1"/>
  <c r="S94" i="1" s="1"/>
  <c r="L94" i="1"/>
  <c r="R94" i="1" s="1"/>
  <c r="P91" i="1"/>
  <c r="V91" i="1" s="1"/>
  <c r="O91" i="1"/>
  <c r="U91" i="1" s="1"/>
  <c r="N91" i="1"/>
  <c r="T91" i="1" s="1"/>
  <c r="M91" i="1"/>
  <c r="S91" i="1" s="1"/>
  <c r="L91" i="1"/>
  <c r="Q63" i="3"/>
  <c r="R60" i="3"/>
  <c r="Q60" i="3"/>
  <c r="S57" i="3"/>
  <c r="R57" i="3"/>
  <c r="Q57" i="3"/>
  <c r="S54" i="3"/>
  <c r="R54" i="3"/>
  <c r="Q54" i="3"/>
  <c r="R51" i="3"/>
  <c r="Q51" i="3"/>
  <c r="R48" i="3"/>
  <c r="Q48" i="3"/>
  <c r="R45" i="3"/>
  <c r="Q45" i="3"/>
  <c r="Q42" i="3"/>
  <c r="Q39" i="3"/>
  <c r="Q36" i="3"/>
  <c r="R33" i="3"/>
  <c r="Q33" i="3"/>
  <c r="R30" i="3"/>
  <c r="Q30" i="3"/>
  <c r="Q27" i="3"/>
  <c r="Q24" i="3"/>
  <c r="Q21" i="3"/>
  <c r="Q18" i="3"/>
  <c r="R15" i="3"/>
  <c r="Q15" i="3"/>
  <c r="R12" i="3"/>
  <c r="Q12" i="3"/>
  <c r="S9" i="3"/>
  <c r="R9" i="3"/>
  <c r="Q9" i="3"/>
  <c r="S6" i="3"/>
  <c r="R6" i="3"/>
  <c r="Q6" i="3"/>
  <c r="U3" i="3"/>
  <c r="T3" i="3"/>
  <c r="S3" i="3"/>
  <c r="R3" i="3"/>
  <c r="Q3" i="3"/>
  <c r="AC101" i="2" l="1"/>
  <c r="R91" i="1"/>
  <c r="X91" i="1" s="1"/>
  <c r="X140" i="2"/>
  <c r="X137" i="2"/>
  <c r="X134" i="2"/>
  <c r="X131" i="2"/>
  <c r="X110" i="2"/>
  <c r="X95" i="2"/>
  <c r="X92" i="2"/>
  <c r="X89" i="2"/>
  <c r="X86" i="2"/>
  <c r="Y83" i="2"/>
  <c r="AC89" i="2"/>
  <c r="AG89" i="2" s="1"/>
  <c r="AC86" i="2"/>
  <c r="AG86" i="2" s="1"/>
  <c r="AC98" i="2"/>
  <c r="AG98" i="2" s="1"/>
  <c r="X128" i="2"/>
  <c r="X98" i="2"/>
  <c r="AC92" i="2"/>
  <c r="AG92" i="2" s="1"/>
  <c r="X125" i="2"/>
  <c r="AC95" i="2"/>
  <c r="AG95" i="2" s="1"/>
  <c r="R83" i="2"/>
  <c r="X148" i="1"/>
  <c r="X139" i="1"/>
  <c r="X133" i="1"/>
  <c r="AC103" i="1"/>
  <c r="AG103" i="1" s="1"/>
  <c r="X103" i="1"/>
  <c r="X100" i="1"/>
  <c r="X97" i="1"/>
  <c r="AC94" i="1"/>
  <c r="AG94" i="1" s="1"/>
  <c r="Y91" i="1"/>
  <c r="AC97" i="1"/>
  <c r="AG97" i="1" s="1"/>
  <c r="X94" i="1"/>
  <c r="X142" i="1"/>
  <c r="X118" i="1"/>
  <c r="AC106" i="1"/>
  <c r="AG106" i="1" s="1"/>
  <c r="X145" i="1"/>
  <c r="X136" i="1"/>
  <c r="AC100" i="1"/>
  <c r="AG100" i="1" s="1"/>
  <c r="X106" i="1"/>
  <c r="AG104" i="2" l="1"/>
  <c r="AI104" i="2" s="1"/>
  <c r="AG101" i="2"/>
  <c r="AI101" i="2" s="1"/>
  <c r="AC91" i="1"/>
  <c r="AG91" i="1" s="1"/>
  <c r="X83" i="2"/>
  <c r="AC83" i="2"/>
  <c r="AG83" i="2" s="1"/>
  <c r="AI112" i="1"/>
  <c r="AI109" i="1"/>
</calcChain>
</file>

<file path=xl/connections.xml><?xml version="1.0" encoding="utf-8"?>
<connections xmlns="http://schemas.openxmlformats.org/spreadsheetml/2006/main">
  <connection id="1" name="Conexión" type="4" refreshedVersion="6" background="1" saveData="1">
    <webPr sourceData="1" parsePre="1" consecutive="1" xl2000="1" url="http://scienti.colciencias.gov.co:8080/gruplac/jsp/visualiza/visualizagr.jsp?nro=00000000009868"/>
  </connection>
  <connection id="2" odcFile="C:\Users\L\Downloads\Consultas excel-20171031T170400Z-001\Consultas excel\Giira.iqy" name="Giira" type="4" refreshedVersion="6" background="1" saveData="1">
    <webPr sourceData="1" parsePre="1" consecutive="1" xl2000="1" url="http://scienti.colciencias.gov.co:8080/gruplac/jsp/visualiza/visualizagr.jsp?nro=00000000001394"/>
  </connection>
</connections>
</file>

<file path=xl/sharedStrings.xml><?xml version="1.0" encoding="utf-8"?>
<sst xmlns="http://schemas.openxmlformats.org/spreadsheetml/2006/main" count="4041" uniqueCount="2159">
  <si>
    <t>GIIRA</t>
  </si>
  <si>
    <t>Datos básicos</t>
  </si>
  <si>
    <t>Año y mes de formación</t>
  </si>
  <si>
    <t>1999 - 1</t>
  </si>
  <si>
    <t>Departamento - Ciudad</t>
  </si>
  <si>
    <t>BOGOTÁ, D. C. - BOGOTÁ, D.C.</t>
  </si>
  <si>
    <t>Líder</t>
  </si>
  <si>
    <t>CARLOS ENRIQUE MONTENEGRO MARIN</t>
  </si>
  <si>
    <t>¿La información de este grupo se ha certificado?</t>
  </si>
  <si>
    <t>Si el día 2016-02-29 00:00:00.0</t>
  </si>
  <si>
    <t>Página web</t>
  </si>
  <si>
    <t xml:space="preserve">http://giira.udistrital.edu.co </t>
  </si>
  <si>
    <t>E-mail</t>
  </si>
  <si>
    <t xml:space="preserve">cemontenegrom@udistrital.edu.co </t>
  </si>
  <si>
    <t>Clasificación</t>
  </si>
  <si>
    <t>A</t>
  </si>
  <si>
    <t>Área de conocimiento</t>
  </si>
  <si>
    <t>Ingeniería y Tecnología -- Ingenierías Eléctrica, Electrónica e Informática</t>
  </si>
  <si>
    <t>Programa nacional de ciencia y tecnología</t>
  </si>
  <si>
    <t>Ciencia, Tecnología e Innovación en Tecnologías de la Información y las Comunicaciones</t>
  </si>
  <si>
    <t>Programa nacional de ciencia y tecnología (secundario)</t>
  </si>
  <si>
    <t>Ciencia, Tecnología e Innovación en Ciencias Humanas, Sociales y Educación</t>
  </si>
  <si>
    <t>Instituciones</t>
  </si>
  <si>
    <t>1.- Universidad Distrital Francisco José De Caldas - (Avalado)</t>
  </si>
  <si>
    <t>Plan Estratégico</t>
  </si>
  <si>
    <t>Plan de trabajo: Mediante el uso de modelos de comunicación y de integración de herramientas tecnológicas y científicas se pretende plantear alternativas de trabajo orientadas al uso adecuado de plataformas tecnológicas en diversos campos de acción. Para ello se pretende: Analizar e Identificar factores críticos de acceso a herramientas y tecnologías informáticas en sectores de nuestra sociedad. Desarrollar un modelo que incluya aspectos metodológicos, tecnológicos e informáticos de inclusión digital a usuarios en sectores educativos y de formación. Aplicar estrategias de formación y uso de herramientas adecuadas para modelos informáticos claros en áreas de formación disciplinar. Desarrollar estrategias de aseguramiento de la información a nivel informático y telemático sobre cada una de las plataformas y soluciones aplicadas.</t>
  </si>
  <si>
    <t>Estado del arte: Draper, G., Livnat, Y., &amp; Riesenfeld, R. (2009). A Survey of Radial Methods for Information Visualiza-tion. Visualization and Computer Graphics, IEEE Transactions on, 15(5), 759-776. doi: 10.1109/tvcg.2009.23 Fuhr, N., Tsakonas, G., Aalberg, T., Agosti, M., Hansen, P., Kapidakis, S, Micsik, A. (2007). Evaluation of digital libraries. International Journal on Digital Libraries, 8(1), 21-38. Gaona-García, P.A., Martín-Moncunill, D., Sánchez-Alonso, S., &amp; Fermoso, A. (2014). A usability study of taxonomy visualisation user interfaces in digital repositories. Online Information Review, 38(2), 284-304. doi:10.1108/OIR-03-2013-0051. Hearst, M. (2009). Search user interfaces. New York, NY: Cambridge University Press. Herman, I., Melancon, G., &amp; Marshall, M. S. (2000). Graph visualization and navigation in information visualization: A survey. Visualization and Computer Graphics, IEEE Transactions on, 6(1), 24-43. doi: 10.1109/2945.841119 Jeng, J. (2005). Usability assessment of academic digital libraries: Effectiveness, efficiency, satisfaction, and learnability. 55. (2-3) Keele, S. (2007). Guidelines for performing systematic literature reviews in software engineering: Tech-nical report, EBSE Technical Report EBSE&amp;2007-01.</t>
  </si>
  <si>
    <t>Objetivos: Ser un grupo interdisciplinario para la gestión, desarrollo e integración de Herramientas Tecnológicas sobre Redes Académicas y evaluación de contenidos digitales mediante estrategias de modelos ontológicos y agentes inteligentes para la identificación de metodologías de desarrollo y niveles de confianza en plataformas Virtuales de Aprendizaje. - Mantener una línea de producción académica estable en nuestras áreas de investigación - Aplicar a proyectos de investigación de base tecnológica y análisis de datos científicos - Plantear modelos de comunicación para proyectos TICs en Educación sobre institutos académicos - Desarrollar modelos de implementación e integración de servicios adecuados a sector académico y empresarial</t>
  </si>
  <si>
    <t>Retos: Identificar modelos de educación acordes a nuestra sociedad mediante el uso adecuado de herramientas tecnológicas que permitan mejorar el proceso de formación de un estudiante en cualquier nivel de formación.</t>
  </si>
  <si>
    <t>Visión: Lograr establecer productos de Investigación interdisciplinares en líneas afines sobre redes Académicas y vínculos de proyectos de Investigación de alto impacto a nivel tecnológico, social y Educativo. Analizar comportamiento de uso de herramientas tecnológicas para establecer modelos de educación y comunicación adecuados en instituciones académicas. Definir estrategias de análisis de datos a gran escala y su vinculación con recursos relevantes sobre Internet</t>
  </si>
  <si>
    <t>Líneas de investigación declaradas por el grupo</t>
  </si>
  <si>
    <t>1.- Ciencias de la Web</t>
  </si>
  <si>
    <t>2.- E-learning</t>
  </si>
  <si>
    <t>3.- Redes y Seguridad Informática</t>
  </si>
  <si>
    <t>4.- Social Network Analytics</t>
  </si>
  <si>
    <t>5.- Visualización de información</t>
  </si>
  <si>
    <t>6.- Web Semántica</t>
  </si>
  <si>
    <t>Sectores de aplicación</t>
  </si>
  <si>
    <t>Integrantes del grupo</t>
  </si>
  <si>
    <t>Nombre</t>
  </si>
  <si>
    <t>Vinculación</t>
  </si>
  <si>
    <t>Horas dedicación</t>
  </si>
  <si>
    <t>Inicio - Fin Vinculación</t>
  </si>
  <si>
    <t>1.- CARLOS ENRIQUE MONTENEGRO MARIN</t>
  </si>
  <si>
    <t>Integrante</t>
  </si>
  <si>
    <t>2009/5 - Actual</t>
  </si>
  <si>
    <t>2.- PAULO ALONSO GAONA GARCIA</t>
  </si>
  <si>
    <t>2008/6 - Actual</t>
  </si>
  <si>
    <t>3.- JAVIER ALBADAN ROMERO</t>
  </si>
  <si>
    <t>2014/12 - Actual</t>
  </si>
  <si>
    <t>4.- OSCAR JAVIER ARDILA PENA</t>
  </si>
  <si>
    <t>2016/6 - Actual</t>
  </si>
  <si>
    <t>5.- GLORIA ESPERANZA BECERRA FORIGUA</t>
  </si>
  <si>
    <t>2010/5 - 2010/5</t>
  </si>
  <si>
    <t>6.- CINDY PAOLA BEJARANO MORENO</t>
  </si>
  <si>
    <t>2009/6 - 2010/1</t>
  </si>
  <si>
    <t xml:space="preserve">7.- DANIEL BURGOS </t>
  </si>
  <si>
    <t>2015/1 - Actual</t>
  </si>
  <si>
    <t>8.- LAURA ANGELICA CADENA CONTRERAS</t>
  </si>
  <si>
    <t>2016/1 - 2016/1</t>
  </si>
  <si>
    <t>9.- JAVIER ALFONSO CASTANEDA PARRA</t>
  </si>
  <si>
    <t>2009/5 - 2010/1</t>
  </si>
  <si>
    <t>10.- Diana Paola Castańeda Talero</t>
  </si>
  <si>
    <t>11.- CRISTIAN CAMILO CHAPARRO AFRICANO</t>
  </si>
  <si>
    <t>2014/1 - 2015/12</t>
  </si>
  <si>
    <t>12.- CARLOS DAVILA MARENCO</t>
  </si>
  <si>
    <t>2009/6 - 2009/12</t>
  </si>
  <si>
    <t>13.- KEVIN EDGARDO DUCON PARDEY</t>
  </si>
  <si>
    <t>2011/1 - 2012/1</t>
  </si>
  <si>
    <t>14.- MARIA MARGARITA FARACO CHARRY</t>
  </si>
  <si>
    <t>15.- ELVIS EDUARDO GAONA GARCIA</t>
  </si>
  <si>
    <t>2011/9 - Actual</t>
  </si>
  <si>
    <t>16.- VILMA GISELA GARCIA GARCIA</t>
  </si>
  <si>
    <t>17.- NANCY YANETH GELVEZ GARCIA</t>
  </si>
  <si>
    <t>2013/1 - Actual</t>
  </si>
  <si>
    <t>18.- RUBEN ARISTIDES GONZALEZ CRESPO</t>
  </si>
  <si>
    <t>19.- ESTEBAN DE JESUS HERNANDEZ BARRAGAN</t>
  </si>
  <si>
    <t>2013/8 - Actual</t>
  </si>
  <si>
    <t>20.- JHON FRANCINED HERRERA CUBIDES</t>
  </si>
  <si>
    <t>2013/3 - Actual</t>
  </si>
  <si>
    <t>21.- OSCAR LINARES FORERO</t>
  </si>
  <si>
    <t>2006/1 - 2009/6</t>
  </si>
  <si>
    <t>22.- ANDRES LOMBO CARRASQUILLA</t>
  </si>
  <si>
    <t>23.- CINDY DANIELA MESA WILCHEZ</t>
  </si>
  <si>
    <t>2016/7 - 2016/7</t>
  </si>
  <si>
    <t>24.- RUTH MOLINA VASQUEZ</t>
  </si>
  <si>
    <t>25.- JAVIER FELIPE MONCADA SANCHEZ</t>
  </si>
  <si>
    <t>2016/1 - Actual</t>
  </si>
  <si>
    <t>26.- LUIS ALEJANDRO MORALES MARIN</t>
  </si>
  <si>
    <t>2012/1 - Actual</t>
  </si>
  <si>
    <t>27.- JUAN MANUEL MORENO GAMA</t>
  </si>
  <si>
    <t>28.- TITO JULIO MUTO PARDO</t>
  </si>
  <si>
    <t>2003/1 - 2005/12</t>
  </si>
  <si>
    <t>29.- ABEL ANTONIO NAVARRETE LOPEZ</t>
  </si>
  <si>
    <t>30.- YURI VANESSA NIETO ACEVEDO</t>
  </si>
  <si>
    <t>2014/4 - Actual</t>
  </si>
  <si>
    <t>31.- CAMILO OROZCO VALLEJO</t>
  </si>
  <si>
    <t>2006/2 - 2009/1</t>
  </si>
  <si>
    <t>32.- ROBERTO ALBEIRO PAVA DIAZ</t>
  </si>
  <si>
    <t>33.- BEGONA CRISTINA PELAYO GARCIA BUSTELO</t>
  </si>
  <si>
    <t>34.- PAULO PEREZ PRIETO</t>
  </si>
  <si>
    <t>2008/1 - 2009/1</t>
  </si>
  <si>
    <t>35.- GEOVANNY POVEDA CARDONA</t>
  </si>
  <si>
    <t>2010/7 - 2011/1</t>
  </si>
  <si>
    <t>36.- DIANA BEATRIZ RAMOS MOYANO</t>
  </si>
  <si>
    <t>2011/11 - 2012/1</t>
  </si>
  <si>
    <t>37.- ANA CAROLINA RODRIGUEZ CEDIEL</t>
  </si>
  <si>
    <t>38.- JOSE LUIS RODRIGUEZ REYES</t>
  </si>
  <si>
    <t>39.- YIMER ROLDAN CARVAJAL</t>
  </si>
  <si>
    <t>2017/5 - 2017/5</t>
  </si>
  <si>
    <t>40.- RAFAEL RICARDO ROMERO RAMIREZ</t>
  </si>
  <si>
    <t>2006/1 - 2009/1</t>
  </si>
  <si>
    <t>41.- OSWALDO ALBERTO ROMERO VILLALOBOS</t>
  </si>
  <si>
    <t>42.- DIEGO AUGUSTO SAENZ RAMIREZ</t>
  </si>
  <si>
    <t>2015/10 - 2015/10</t>
  </si>
  <si>
    <t>43.- JUAN MANUEL SANCHEZ CESPEDES</t>
  </si>
  <si>
    <t>2013/2 - Actual</t>
  </si>
  <si>
    <t>44.- Salvador Sanchez Alonso</t>
  </si>
  <si>
    <t>45.- DIEGO ALEJANDRO VEGA BARRIOS</t>
  </si>
  <si>
    <t>2005/1 - 2009/1</t>
  </si>
  <si>
    <t>Los ítems de producción con la marca corresponden a productos avalados y validados para la última Convocatoria Nacional para el Reconocimiento y Medición de Grupos de Investigación, Desarrollo Tecnológico o de Innovación y para el Reconocimiento de Investigadores del SNCTeI</t>
  </si>
  <si>
    <t>PRODUCCIÓN BIBLIOGRÁFICA</t>
  </si>
  <si>
    <t>Artículos publicados</t>
  </si>
  <si>
    <t>1.- Publicado en revista especializada: Visualizing security principles to access resources based on Linked Open Data: Case study Dbpedia</t>
  </si>
  <si>
    <t>Japón, Information. An International Interdisciplinary Journal ISSN: 1343-4500, 2017 vol:20 fasc: 4B págs: 2750 - 2758, DOI:N/A</t>
  </si>
  <si>
    <t>Autores: PAULO ALONSO GAONA GARCIA, CARLOS ENRIQUE MONTENEGRO MARIN, ADRIANA CAROLINA GOMEZ ACOSTA, KEVIN STEVEN GORDILLO ORJUELA,</t>
  </si>
  <si>
    <t>2.- Publicado en revista especializada: Exploring the Relevance of Search Engines: An Overview of Google as a Case Study</t>
  </si>
  <si>
    <t>Espańa, International Journal Of Interactive Multimedia And Artificial Intelligence - Ijimai ISSN: 1989-1660, 2017 vol:4 fasc: 4 págs: 72 - 79, DOI:10.9781/ijimai.2017.449</t>
  </si>
  <si>
    <t>Autores: CARLOS ENRIQUE MONTENEGRO MARIN, PAULO ALONSO GAONA GARCIA,</t>
  </si>
  <si>
    <t>3.- Publicado en revista especializada: Communication Infrastructure for Monitoring Heart Rate of Patients on the Cloud using IoT Devices</t>
  </si>
  <si>
    <t>Japón, Information. An International Interdisciplinary Journal ISSN: 1343-4500, 2017 vol:20 fasc: 4B págs: 2770 - 2778, DOI:N/A</t>
  </si>
  <si>
    <t>4.- Publicado en revista especializada: Trends and challenges of visual search interfaces in digital libraries and repositories</t>
  </si>
  <si>
    <t>Reino Unido, Electronic Library ISSN: 0264-0473, 2017 vol:35 fasc: 1 págs: 69 - 98, DOI: http://dx.doi.org/10.1108/EL-03-2015-0046</t>
  </si>
  <si>
    <t>Autores: PAULO ALONSO GAONA GARCIA, CARLOS ENRIQUE MONTENEGRO MARIN, DAVID MARTIN MONCUNILL,</t>
  </si>
  <si>
    <t>5.- Publicado en revista especializada: A linked and open dataset from a network of learning repositories on organic agriculture</t>
  </si>
  <si>
    <t>Reino Unido, British Journal Of Educational Technology ISSN: 1467-8535, 2017 vol:48 fasc: N/A págs: 71 - 82, DOI:http://doi.org/10.1111/bjet.12341</t>
  </si>
  <si>
    <t>Autores: SALVADOR SANCHEZ ALONSO,</t>
  </si>
  <si>
    <t>6.- Publicado en revista especializada: Analysis of security mechanisms based on clusters IoT environments</t>
  </si>
  <si>
    <t>Espańa, International Journal Of Interactive Multimedia And Artificial Intelligence - Ijimai ISSN: 1989-1660, 2017 vol:4 fasc: 3 págs: 55 - 60, DOI:10.9781/ijimai.2017.438</t>
  </si>
  <si>
    <t>Autores: PAULO ALONSO GAONA GARCIA, CARLOS ENRIQUE MONTENEGRO MARIN, JUAN DAVID PRIETO RODRIGUEZ, YURI VANESSA NIETO ACEVEDO,</t>
  </si>
  <si>
    <t>7.- Publicado en revista especializada: Una mirada a la Web de los Datos. Caso de estudio: Consumo de servicios CKAN</t>
  </si>
  <si>
    <t>Colombia, Ingeniería ISSN: 0121-750X, 2017 vol:22 fasc: 1 págs: 20 - 30, DOI:http://dx.doi.org/10.14483/udistrital.jour.reving.2017.1.a03</t>
  </si>
  <si>
    <t>Autores: PAULO ALONSO GAONA GARCIA, JHON FRANCINED HERRERA CUBIDES, KEVIN STEVEN GORDILLO ORJUELA,</t>
  </si>
  <si>
    <t>8.- Publicado en revista especializada: Exploring the Relevance of Europeana Digital Resources: Preliminary Ideas on Europeana Metadata Quality</t>
  </si>
  <si>
    <t>Colombia, Revista Interamericana De Bibliotecología ISSN: 0120-0976, 2017 vol:40 fasc: 1 págs: 59 - 69, DOI:http://dx.doi.org/10.17533/udea.rib.v40n1a06</t>
  </si>
  <si>
    <t>Autores: SALVADOR SANCHEZ ALONSO, PAULO ALONSO GAONA GARCIA,</t>
  </si>
  <si>
    <t>9.- Publicado en revista especializada: Method of auto-configuration for corporate proxies</t>
  </si>
  <si>
    <t>Colombia, Ingenieria Solidaria ISSN: 1900-3102, 2017 vol:13 fasc: 21 págs: 9 - 18, DOI:http://dx.doi.org/10.16925/in.v12i19.1190</t>
  </si>
  <si>
    <t>Autores: PAULO ALONSO GAONA GARCIA, CARLOS ENRIQUE MONTENEGRO MARIN, YURI VANESSA NIETO ACEVEDO,</t>
  </si>
  <si>
    <t>10.- Publicado en revista especializada: Modelo ontológico basado en web of confianza para analizar el uso de recursos en entorno de aprendizaje</t>
  </si>
  <si>
    <t>Colombia, Revista Iteckne ISSN: 1692-1798, 2017 vol:14 fasc: 1 págs: 34 - 45, DOI:http://dx.doi.org/10.15332/iteckne.v14i1.1629</t>
  </si>
  <si>
    <t>Autores: PAULO ALONSO GAONA GARCIA, CARLOS ENRIQUE MONTENEGRO MARIN, ADRIANA CAROLINA GOMEZ ACOSTA, CAMILO ALEJANDRO VALENCIA MARTINEZ,</t>
  </si>
  <si>
    <t>11.- Publicado en revista especializada: Traffic model for the interconnection of networks and operators using MPLS-TE</t>
  </si>
  <si>
    <t>Colombia, Revista Facultad De Ingeniería ISSN: 0121-1129, 2017 vol:26 fasc: 44 págs: 85 - 94, DOI:10.19053/01211129.v26.n44.2017.5774</t>
  </si>
  <si>
    <t>Autores: JUAN MANUEL SANCHEZ CESPEDES, OCTAVIO SALCEDO PARRA, CARLOS MARIO RESTREPO VELEZ,</t>
  </si>
  <si>
    <t>12.- Publicado en revista especializada: INFLUENCE OF INTELLECTUAL PROPERTY ON THE ECONOMICS STRUCTURE OF SOFTWARE MARKET</t>
  </si>
  <si>
    <t>Corea del Sur, Journal Of Convergence Information Technology ISSN: 2233-9299, 2016 vol:11 fasc: N/A págs: 100 - 109, DOI:N/A</t>
  </si>
  <si>
    <t>Autores: YURI VANESSA NIETO ACEVEDO, CARLOS ENRIQUE MONTENEGRO MARIN, PAULO ALONSO GAONA GARCIA,</t>
  </si>
  <si>
    <t>13.- Publicado en revista especializada: SOFTWARE ARCHITECTURE FOR THE AUTOMATION OF BUSINESS RULES DURING THE RECEPTION OF CREDIT APPLICATIONS IN FINANCIAL INSTITUTIONS</t>
  </si>
  <si>
    <t>Corea del Sur, Journal Of Convergence Information Technology ISSN: 2233-9299, 2016 vol:11 fasc: N/A págs: 155 - 167, DOI:N/A</t>
  </si>
  <si>
    <t>Autores: YURI VANESSA NIETO ACEVEDO, JOSE FERNANDO LOPEZ QUINTERO, CARLOS ENRIQUE MONTENEGRO MARIN, PAULO ALONSO GAONA GARCIA,</t>
  </si>
  <si>
    <t>14.- Publicado en revista especializada: Software Architecture for the Automation of Business Rules during the reception of Credit Applications in Financial Institutions</t>
  </si>
  <si>
    <t>Corea del Sur, Journal Of Convergence Information Technology ISSN: 1975-9320, 2016 vol:11 fasc: 5 págs: 155 - 157, DOI:N/A</t>
  </si>
  <si>
    <t>Autores: PAULO ALONSO GAONA GARCIA, CARLOS ENRIQUE MONTENEGRO MARIN, YURI VANESSA NIETO ACEVEDO, JOSE FERNANDO LOPEZ QUINTERO,</t>
  </si>
  <si>
    <t>15.- Publicado en revista especializada: Influence of Intellectual Property on the Economic Structure of Software Market</t>
  </si>
  <si>
    <t>Corea del Sur, Journal Of Convergence Information Technology ISSN: 1975-9320, 2016 vol:11 fasc: 5 págs: 100 - 109, DOI:N/A</t>
  </si>
  <si>
    <t>16.- Publicado en revista especializada: Web application based in gamification for non-programmed decision making</t>
  </si>
  <si>
    <t>Corea del Sur, Journal Of Next Generation Information Technology ISSN: 2092-8637, 2016 vol:7 fasc: N/A págs: 57 - 68, DOI:N/A</t>
  </si>
  <si>
    <t>Autores: CARLOS ENRIQUE MONTENEGRO MARIN, PAULO ALONSO GAONA GARCIA, JAVIER ALBADAN ROMERO,</t>
  </si>
  <si>
    <t>17.- Publicado en revista especializada: Influence of Intellectual Property on the Economic Structure of Software Market</t>
  </si>
  <si>
    <t>Corea del Sur, Journal Of Convergence Information Technology ISSN: 1975-9320, 2016 vol:11 fasc: N/A págs: 100 - 109, DOI:N/A</t>
  </si>
  <si>
    <t>Autores: CARLOS ENRIQUE MONTENEGRO MARIN, PAULO ALONSO GAONA GARCIA, YURI VANESSA NIETO ACEVEDO,</t>
  </si>
  <si>
    <t>18.- Publicado en revista especializada: Software Architecture for the Automation of Business Rules during the reception of Credit Applications in Financial Institutions</t>
  </si>
  <si>
    <t>Corea del Sur, Journal Of Convergence Information Technology ISSN: 1975-9320, 2016 vol:11 fasc: N/A págs: 155 - 157, DOI:N/A</t>
  </si>
  <si>
    <t>Autores: CARLOS ENRIQUE MONTENEGRO MARIN, PAULO ALONSO GAONA GARCIA, YURI VANESSA NIETO ACEVEDO, JOSE FERNANDO LOPEZ QUINTERO,</t>
  </si>
  <si>
    <t>19.- Publicado en revista especializada: Influence of learning styles on social structures in online learning environments</t>
  </si>
  <si>
    <t>Reino Unido, British Journal Of Educational Technology ISSN: 0007-1013, 2016 vol:47 fasc: N/A págs: 1065 - 1082, DOI:10.1111/bjet.12267</t>
  </si>
  <si>
    <t>20.- Publicado en revista especializada: Hacia la construcción de un modelo predictivo de deserción académica basado en técnicas de minería de datos</t>
  </si>
  <si>
    <t>Colombia, Revista Científica ISSN: 0124-2253, 2016 vol:3 fasc: N/A págs: 35 - 48, DOI:10.14483/udistrital.jour.RC.2016.26.a5</t>
  </si>
  <si>
    <t>21.- Publicado en revista especializada: Hacia la construcción de un modelo predictivo de deserción académica basado en técnicas de minería de datos</t>
  </si>
  <si>
    <t>Colombia, Revista Científica ISSN: 0124-2253, 2016 vol:3 fasc: N/A págs: 35 - 48, DOI:http://dx.doi.org/10.14483/udistrital.jour.RC.2016.26.a5</t>
  </si>
  <si>
    <t>Autores: PAULO ALONSO GAONA GARCIA, CARLOS ENRIQUE MONTENEGRO MARIN,</t>
  </si>
  <si>
    <t>22.- Publicado en revista especializada: Aproximación al Modelo de Estimación Para El Uso De Agua Del Rio Bogotá, Basado En El Análisis De Vertimientos En Aguas Superficiales</t>
  </si>
  <si>
    <t>Colombia, Revista Científica ISSN: 0124-2253, 2016 vol:3 fasc: 26 págs: 92 - 108, DOI:10.14483/udistrital.jour.RC.2016.26.a10</t>
  </si>
  <si>
    <t>23.- Publicado en revista especializada: Aproximación al Modelo de Estimación Para El Uso De Agua Del Rio Bogotá, Basado En El Análisis De Vertimientos En Aguas Superficiales</t>
  </si>
  <si>
    <t>Colombia, Revista Científica ISSN: 0124-2253, 2016 vol:3 fasc: N/A págs: 92 - 108, DOI:10.14483/udistrital.jour.RC.2016.26.a10</t>
  </si>
  <si>
    <t>24.- Publicado en revista especializada: Technical feasibility analysis to integrate pilot test of desk as a Service on Computational Laboratory in Academic Environments</t>
  </si>
  <si>
    <t>Corea del Sur, International Journal Of Digital Content Technology And Its Applications ISSN: 2233-9310, 2016 vol:10 fasc: 4 págs: 9 - 21, DOI:N/A</t>
  </si>
  <si>
    <t>Autores: PAULO ALONSO GAONA GARCIA, CARLOS ENRIQUE MONTENEGRO MARIN, JOAQUIN FERNANDO SANCHEZ CIFUENTES,</t>
  </si>
  <si>
    <t>25.- Publicado en revista especializada: Analysis of the Main ICT International Indicators and its Insidence on the Measurement of ICT Public Policies Value Chain in Society</t>
  </si>
  <si>
    <t>Pakistán, SOCIAL SCIENCES ISSN: 1818-5800, 2016 vol:11 fasc: 19 págs: 4751 - 4761, DOI:10.3923/sscience.2016.4751.4761</t>
  </si>
  <si>
    <t>Autores: JUAN MANUEL SANCHEZ CESPEDES, JUAN PABLO RODRIGUEZ MIRANDA, CESAR AUGUSTO HERNANDEZ SUAREZ,</t>
  </si>
  <si>
    <t>26.- Publicado en revista especializada: Experimental Analysis for the Use of Solid Waste Ordinary Organic Fraction, Case Study Market in Bogota, Colombia</t>
  </si>
  <si>
    <t>India, INTERNATIONAL JOURNAL OF APPLIED ENVIRONMENTAL SCIENCES ISSN: 0973-6077, 2016 vol:11 fasc: 5 págs: 1137 - 1152, DOI:N/A</t>
  </si>
  <si>
    <t>Autores: JUAN MANUEL SANCHEZ CESPEDES, JUAN PABLO RODRIGUEZ MIRANDA, MARTHA CUSTODIA LAMPREA ZONA,</t>
  </si>
  <si>
    <t>27.- Publicado en revista especializada: Application of a Proposed Methodology for Estimating Natural Gas in a landfill. Case Study Landfill Juana, Bogota, Colombia</t>
  </si>
  <si>
    <t>India, INTERNATIONAL JOURNAL OF APPLIED ENVIRONMENTAL SCIENCES ISSN: 0973-6077, 2016 vol:11 fasc: 5 págs: 1153 - 1172, DOI:N/A</t>
  </si>
  <si>
    <t>Autores: JUAN MANUEL SANCHEZ CESPEDES, JUAN PABLO RODRIGUEZ MIRANDA, ELIZAROVA URREGO MARTINEZ,</t>
  </si>
  <si>
    <t>28.- Publicado en revista especializada: Technical feasibility analysis to integrate pilot test of desk as a Service on Computational Laboratory in Academic Environments</t>
  </si>
  <si>
    <t>Corea del Sur, International Journal Of Digital Content Technology And Its Applications ISSN: 2233-9310, 2016 vol:10 fasc: N/A págs: 9 - 21, DOI:N/A</t>
  </si>
  <si>
    <t>Autores: CARLOS ENRIQUE MONTENEGRO MARIN, PAULO ALONSO GAONA GARCIA, JOAQUIN FERNANDO SANCHEZ CIFUENTES,</t>
  </si>
  <si>
    <t>29.- Publicado en revista especializada: Social4all: Definition of specific adaptations in Web applications to improve accessibility</t>
  </si>
  <si>
    <t>Reino Unido, Computer Standards &amp;Amp; Interfaces ISSN: 0920-5489, 2016 vol:48 fasc: págs: 1 - 9, DOI:10.1016/j.csi.2016.04.001</t>
  </si>
  <si>
    <t>Autores: RUBEN ARISTIDES GONZALEZ CRESPO,</t>
  </si>
  <si>
    <t>30.- Publicado en revista especializada: Study of the GaN Semiconductor Effect as a thin First layer of a Two Layers Solar Cell without Diffusion Doping Technique</t>
  </si>
  <si>
    <t>Turquía, International Journal of Renewable Energy Research ISSN: 1309-0127, 2016 vol:6 fasc: 3 págs: 889 - 893, DOI:N/A</t>
  </si>
  <si>
    <t>Autores: JUAN MANUEL SANCHEZ CESPEDES, DARIO AMAYA HURTADO, OLGA LUCIA RAMOS SANDOVAL,</t>
  </si>
  <si>
    <t>31.- Publicado en revista especializada: PRINCIPALES INDICADORES EN CIENCIA, TECNOLOGÍA E INNOVACIÓN Y SU CAPACIDAD EN MEDIR EL IMPACTO DE LAS POLÍTICAS PÚBLICAS</t>
  </si>
  <si>
    <t>Colombia, Gerencia Tecnologica Informatica - Gti ISSN: 1657-8236, 2016 vol:14 fasc: 39 págs: 31 - 49, DOI:</t>
  </si>
  <si>
    <t>Autores: NANCY YANETH GELVEZ GARCIA,</t>
  </si>
  <si>
    <t>32.- Publicado en revista especializada: Modelo ontológico para la predicción de ataques informáticos a partir de Honeynets virtualizadas</t>
  </si>
  <si>
    <t>Colombia, Revista Logos Ciencia &amp; Tecnología ISSN: 2145-549X, 2016 vol:8 fasc: 1 págs: 101 - 114, DOI:N/A</t>
  </si>
  <si>
    <t>Autores: PAULO ALONSO GAONA GARCIA, CARLOS ENRIQUE MONTENEGRO MARIN, JULIO BARON VELANDIA,</t>
  </si>
  <si>
    <t>33.- Publicado en revista especializada: Implementation of a Series Resonant Inverter to Improve Fluorescent Lamp Efficiency</t>
  </si>
  <si>
    <t>Colombia, Tecciencia ISSN: 1909-3667, 2016 vol:11 fasc: 21 págs: 7 - 11, DOI:</t>
  </si>
  <si>
    <t>34.- Publicado en revista especializada: Índices de calidad en cuerpos de agua superficiales en la planificación de los recursos hídricos</t>
  </si>
  <si>
    <t>Colombia, Revista Logos Ciencia &amp; Tecnología ISSN: 2145-549X, 2016 vol:8 fasc: 1 págs: 159 - 167, DOI:http://dx.doi.org/10.22335/rlct.v8i1.306</t>
  </si>
  <si>
    <t>Autores: JUAN MANUEL SANCHEZ CESPEDES, JUAN PABLO RODRIGUEZ MIRANDA, JORGE ANTONIO SERNA MOSQUERA,</t>
  </si>
  <si>
    <t>35.- Publicado en revista especializada: Lenguaje de dominio especifico para configuración de dispositivos de redes</t>
  </si>
  <si>
    <t>Colombia, Ingenieria Solidaria ISSN: 1900-3102, 2016 vol:12 fasc: N/A págs: 1 - 17, DOI:http://dx.doi.org/10.16925/in.v19i20.1417</t>
  </si>
  <si>
    <t>36.- Publicado en revista especializada: Lenguaje de dominio especifico para configuración de dispositivos de redes</t>
  </si>
  <si>
    <t>Colombia, Ingenieria Solidaria ISSN: 1900-3102, 2016 vol:12 fasc: N/A págs: 1 - 12, DOI:http://dx.doi.org/10.16925/in.v19i20.1417</t>
  </si>
  <si>
    <t>37.- Publicado en revista especializada: Assessment model in a selection process based in gamification</t>
  </si>
  <si>
    <t>Estados Unidos, Ieee America Latina ISSN: 1548-0992, 2016 vol:14 fasc: N/A págs: 2789 - 2794, DOI:10.1109/TLA.2016.7555256</t>
  </si>
  <si>
    <t>38.- Publicado en revista especializada: Aplicación del método Kanban a un software CRM basado en plataforma Open Source Vtiger</t>
  </si>
  <si>
    <t>Colombia, Ingenieria Solidaria ISSN: 1900-3102, 2016 vol:12 fasc: 20 págs: 9 - 22, DOI:http://dx.doi.org/10.16925/in.v19i20.1412</t>
  </si>
  <si>
    <t>Autores: MARIA FERNANDA BOTIA MENDIVELSO, MARIA TERESA SUAREZ VALDERRAMA, OSWALDO ALBERTO ROMERO VILLALOBOS,</t>
  </si>
  <si>
    <t>39.- Publicado en revista especializada: Navigation and Visualization of Knowledge Organization Systems using Virtual Reality Glasses</t>
  </si>
  <si>
    <t>Estados Unidos, Ieee America Latina ISSN: 1548-0992, 2016 vol:14 fasc: 6 págs: 2915 - 2920, DOI:10.1109/TLA.2016.7555275</t>
  </si>
  <si>
    <t>Autores: PAULO ALONSO GAONA GARCIA, DAVID MARTIN MONCUNILL, KEVIN STEVEN GORDILLO ORJUELA,</t>
  </si>
  <si>
    <t>40.- Publicado en revista especializada: Modelo de Automatización de Reglas de Negocio en la Recepción de Solicitudes de Crédito en Entidades Financieras basado en Archimate</t>
  </si>
  <si>
    <t>Espańa, Ieee America Latina ISSN: 1548-0992, 2016 vol:14 fasc: N/A págs: 2801 - 2806, DOI:N/A</t>
  </si>
  <si>
    <t>Autores: YURI VANESSA NIETO ACEVEDO, CARLOS ENRIQUE MONTENEGRO MARIN, JOSE FERNANDO LOPEZ QUINTERO, CLAUDIO CAMILO GONZALEZ CLAVIJO,</t>
  </si>
  <si>
    <t>41.- Publicado en revista especializada: Assessment model in a selection process based in gamification</t>
  </si>
  <si>
    <t>Estados Unidos, Ieee America Latina ISSN: 1548-0992, 2016 vol:14 fasc: 6 págs: 2789 - 2794, DOI:10.1109/TLA.2016.7555256</t>
  </si>
  <si>
    <t>Autores: PAULO ALONSO GAONA GARCIA, CARLOS ENRIQUE MONTENEGRO MARIN, JAVIER ALBADAN ROMERO,</t>
  </si>
  <si>
    <t>42.- Publicado en revista especializada: Selection and Use of Search Mechanisms in Learning Object Repositories: the Case of Organic.Edunet</t>
  </si>
  <si>
    <t>Espańa, Ieee-Rita Latin American Learning Technologies Journal ISSN: 1932-8540, 2016 vol:11 fasc: 2 págs: 115 - 121, DOI:10.1109/RITA.2016.2554058</t>
  </si>
  <si>
    <t>Autores: PAULO ALONSO GAONA GARCIA, DAVID MARTIN MONCUNILL, SALVADOR SANCHEZ ALONSO,</t>
  </si>
  <si>
    <t>43.- Publicado en revista especializada: El contaminante PM10 y el impacto en la salud en la localidad de Tunjuelito</t>
  </si>
  <si>
    <t>Colombia, Visión Electrónica Algo Más Que Un Estado Sólido ISSN: 2248-4728, 2016 vol:10 fasc: 2 págs: 1 - 22, DOI:</t>
  </si>
  <si>
    <t>Autores: OSWALDO ALBERTO ROMERO VILLALOBOS, DIANA KATHERINE SARMIENTO SANCHEZ, DENNIS MARYITH RODRIGUEZ ARRIERO,</t>
  </si>
  <si>
    <t>44.- Publicado en revista especializada: Statistical analysis of a multi-objective optimization algorithm based on a model of particles with vorticity behavior</t>
  </si>
  <si>
    <t>Colombia, Soft Computing ISSN: 1432-7643, 2016 vol:20 fasc: 9 págs: 3521 - 3536, DOI:10.1007/s00500-015-1972-2</t>
  </si>
  <si>
    <t>45.- Publicado en revista especializada: An Exploratory Study of User Perception in Visual Search Interfaces Based on SKOS</t>
  </si>
  <si>
    <t>Alemania, Knowledge Organization ISSN: 0943-7444, 2016 vol:43 fasc: N/A págs: 217 - 238, DOI:N/A</t>
  </si>
  <si>
    <t>Autores: PAULO ALONSO GAONA GARCIA, SALVADOR SANCHEZ ALONSO,</t>
  </si>
  <si>
    <t>46.- Publicado en revista especializada: Hacia la virtualización de escritorios para la entrega de ambientes académicos basados en DaaS</t>
  </si>
  <si>
    <t>Colombia, Revista Logos Ciencia &amp; Tecnología ISSN: 2145-549X, 2016 vol:7 fasc: N/A págs: 85 - 96, DOI:10.22335/rlct.v7i2.264</t>
  </si>
  <si>
    <t>47.- Publicado en revista especializada: Variables más influyentes en la calidad del agua del río Bogotá mediante análisis de datos</t>
  </si>
  <si>
    <t>Colombia, Revista Logos Ciencia &amp; Tecnología ISSN: 2145-549X, 2016 vol:7 fasc: 2 págs: 35 - 43, DOI:10.22335/rlct.v7i2.258</t>
  </si>
  <si>
    <t>48.- Publicado en revista especializada: Hacia la virtualización de escritorios para la entrega de ambientes académicos basados en DaaS</t>
  </si>
  <si>
    <t>Colombia, Revista Logos Ciencia &amp; Tecnología ISSN: 2145-549X, 2016 vol:7 fasc: 2 págs: 85 - 96, DOI:10.22335/rlct.v7i2.264</t>
  </si>
  <si>
    <t>49.- Publicado en revista especializada: Variables más influyentes en la calidad del agua del río Bogotá mediante análisis de datos</t>
  </si>
  <si>
    <t>Colombia, Revista Logos Ciencia &amp; Tecnología ISSN: 2145-549X, 2016 vol:7 fasc: N/A págs: 35 - 43, DOI:</t>
  </si>
  <si>
    <t>Autores: CARLOS ENRIQUE MONTENEGRO MARIN,</t>
  </si>
  <si>
    <t>50.- Publicado en revista especializada: Editor Notes</t>
  </si>
  <si>
    <t>Colombia, Redes De Ingenieria ISSN: 2248-762X, 2016 vol:5 fasc: N/A págs: 1 - 6, DOI:</t>
  </si>
  <si>
    <t>51.- Publicado en revista especializada: Editor Notes</t>
  </si>
  <si>
    <t>Colombia, Redes De Ingenieria ISSN: 2248-762X, 2015 vol:6 fasc: N/A págs: 1 - 4, DOI:</t>
  </si>
  <si>
    <t>52.- Publicado en revista especializada: Statistical analysis of a multi-objective optimization algorithm based on a model of particles with vorticity behavior</t>
  </si>
  <si>
    <t>Alemania, Soft Computing ISSN: 1432-7643, 2015 vol:20 fasc: 177 págs: 1 - 16, DOI:DOI 10.1007/s00500-015-1972-2</t>
  </si>
  <si>
    <t>Autores: CARLOS ENRIQUE MONTENEGRO MARIN, HELBERT EDUARDO ESPITIA CUCHANGO, JOAQUIN JAVIER MEZA ALVAREZ,</t>
  </si>
  <si>
    <t>53.- Publicado en revista especializada: CCTV system design for monitoring transmilenio articulated buses using a Wimax network</t>
  </si>
  <si>
    <t>Colombia, Tecnura ISSN: 0123-921X, 2015 vol:19 fasc: págs: 107 - 115, DOI:http://dx.doi.org/10.14483/ udistrital.jour.tecnura.2015.ICE.a13</t>
  </si>
  <si>
    <t>Autores: OSWALDO ALBERTO ROMERO VILLALOBOS, YURI VANESSA NIETO ACEVEDO, HECTOR IVAN BLANCO RODRIGUEZ, JOSE FERNANDO LOPEZ QUINTERO,</t>
  </si>
  <si>
    <t>54.- Publicado en revista especializada: Desarrollo de un Modelo Predictivo para la Estimación del Comportamiento de Variables en una Infraestructura de Red</t>
  </si>
  <si>
    <t>Chile, Información Tecnológica ISSN: 0718-0764, 2015 vol:26 fasc: 5 págs: 143 - 154, DOI:10.4067/S0718-07642015000500018</t>
  </si>
  <si>
    <t>Autores: JHON FRANCINED HERRERA CUBIDES,</t>
  </si>
  <si>
    <t>55.- Publicado en revista especializada: Present and Future of the Measurement of Quality of Service (QoS) and Quality of Experience (QoE) for IPTV on next generation platforms</t>
  </si>
  <si>
    <t>Colombia, Journal Of Applied Sciences Research ISSN: 1819-544X, 2015 vol:11 fasc: 22 págs: 179 - 188, DOI:</t>
  </si>
  <si>
    <t>56.- Publicado en revista especializada: Diseńo de un sistema cctv para el monitoreo de los buses articulados de transmilenio usando una red wimax</t>
  </si>
  <si>
    <t>Colombia, Tecnura ISSN: 2248-7638, 2015 vol:19 fasc: N/A págs: 107 - 115, DOI:N/A</t>
  </si>
  <si>
    <t>Autores: YURI VANESSA NIETO ACEVEDO, OSWALDO ALBERTO ROMERO VILLALOBOS, JOSE FERNANDO LOPEZ QUINTERO,</t>
  </si>
  <si>
    <t>57.- Publicado en revista especializada: Simulation of the mac os x operating system virtual memory process</t>
  </si>
  <si>
    <t>Colombia, Indian Streams Research Journal ISSN: 2230-7850, 2015 vol:5 fasc: 9 págs: 3 - 8, DOI:</t>
  </si>
  <si>
    <t>58.- Publicado en revista especializada: Analysis of the IEEE 802.20 norm as the standard for developing new wireless technologies</t>
  </si>
  <si>
    <t>Colombia, International Journal Of Engineering And Technology ISSN: 0975-4024, 2015 vol:7 fasc: 7 págs: 1805 - 1813, DOI:</t>
  </si>
  <si>
    <t>59.- Publicado en revista especializada: Handling deadlocks in MAC systems</t>
  </si>
  <si>
    <t>Colombia, Journal Of Applied Sciences Research ISSN: 1819-544X, 2015 vol:11 fasc: 19 págs: 184 - 187, DOI:</t>
  </si>
  <si>
    <t>60.- Publicado en revista especializada: Relevant quality of service (QoS) factors in IPTV</t>
  </si>
  <si>
    <t>Colombia, Advances In Natural And Applied Sciences ISSN: 1995-0772, 2015 vol:9 fasc: 13 págs: 33 - 38, DOI:</t>
  </si>
  <si>
    <t>61.- Publicado en revista especializada: Design, control and management of a interconnecting link between Medellin and Bogotá through a network of DWDM fiber optic of latest technology</t>
  </si>
  <si>
    <t>Colombia, Scientia Et Technica ISSN: 0122-1701, 2015 vol:20 fasc: 3 págs: 269 - 277, DOI:http://dx.doi.org/10.22517/23447214.9881</t>
  </si>
  <si>
    <t>Autores: JUAN MANUEL SANCHEZ CESPEDES, JHON FRANCINED HERRERA CUBIDES,</t>
  </si>
  <si>
    <t>62.- Publicado en revista especializada: MODELO ESPACIAL DE INTELIGENCIA DE NEGOCIOS PARA ANÁLISIS DEL COMPORTAMIENTO DE UN INDIVIDUO EN EL SISTEMA FINANCIERO</t>
  </si>
  <si>
    <t>Colombia, Vínculos ISSN: 1794-211X, 2015 vol:21 fasc: N/A págs: 150 - 157, DOI:N/A</t>
  </si>
  <si>
    <t>Autores: CRISTIAN DAVID DALLOS BUSTOS, YURI VANESSA NIETO ACEVEDO,</t>
  </si>
  <si>
    <t>63.- Publicado en revista especializada: Design, control and management of a interconnecting link between medellin and bogota through a network of dwdm fiber optic of latest technology</t>
  </si>
  <si>
    <t>Colombia, Scientia Et Technica ISSN: 0122-1701, 2015 vol:20 fasc: 3 págs: 269 - 277, DOI:</t>
  </si>
  <si>
    <t>Autores: JHON FRANCINED HERRERA CUBIDES, JUAN MANUEL SANCHEZ CESPEDES,</t>
  </si>
  <si>
    <t>64.- Publicado en revista especializada: Toward a proposal of alternative development for data migration using dynamic queries generation</t>
  </si>
  <si>
    <t>India, International Journal Of Applied Engineering Research ISSN: 0973-4562, 2015 vol:10 fasc: 14 págs: 34428 - 34432, DOI:N/A</t>
  </si>
  <si>
    <t>65.- Publicado en revista especializada: ONTOLOGICAL KNOWLEDGE MODEL TO ENGINEERING PROJECT INTEGRATION BASED ON PMS</t>
  </si>
  <si>
    <t>Colombia, INTERNATIONAL JOURNAL OF INFORMATION PROCESSING AND MANAGEMENT ISSN: 2093-4009, 2015 vol:6 fasc: 3 págs: 11 - 19, DOI:IJIPM1-532</t>
  </si>
  <si>
    <t>Autores: YURI VANESSA NIETO ACEVEDO, CARLOS ENRIQUE MONTENEGRO MARIN, ROBERTO FERRO ESCOBAR,</t>
  </si>
  <si>
    <t>66.- Publicado en revista especializada: Simulation and Analysis of Mass and Interactive flows in a label switching backbone</t>
  </si>
  <si>
    <t>Colombia, International Journal Of Applied Engineering Research ISSN: 0973-4562, 2015 vol:10 fasc: 15 págs: 35226 - 35228, DOI:</t>
  </si>
  <si>
    <t>67.- Publicado en revista especializada: Análisis del funcionamiento del algoritmo de balanceo de carga LCM en Redes de Conmutación de Etiquetas Multiprotocolo Generalizado (GMPLS)</t>
  </si>
  <si>
    <t>Colombia, Información Tecnológica ISSN: 0718-0764, 2015 vol:26 fasc: 1 págs: 41 - 54, DOI:</t>
  </si>
  <si>
    <t>68.- Publicado en revista especializada: Ontological Knowledge Model to Engineering Project Integration Based on PMS</t>
  </si>
  <si>
    <t>Corea del Sur, INTERNATIONAL JOURNAL OF INFORMATION PROCESSING AND MANAGEMENT ISSN: 2093-4009, 2015 vol:6 fasc: 3 págs: 11 - 19, DOI:N/A</t>
  </si>
  <si>
    <t>Autores: CARLOS ENRIQUE MONTENEGRO MARIN, YURI VANESSA NIETO ACEVEDO, ROBERTO FERRO ESCOBAR,</t>
  </si>
  <si>
    <t>69.- Publicado en revista especializada: Failure cases in IT project Management</t>
  </si>
  <si>
    <t>, Ieee America Latina ISSN: 1548-0992, 2015 vol:13 fasc: 7 págs: 2366 - 2371, DOI:10.1109/TLA.2015.7273799</t>
  </si>
  <si>
    <t>70.- Publicado en revista especializada: Model of Learning Objects Exchange between LCMS Platforms through Intelligent Agents</t>
  </si>
  <si>
    <t>Colombia, Ingenieria Y Universidad ISSN: 0123-2126, 2015 vol:19 fasc: 2 págs: 145 - 167, DOI:http://dx.doi.org/10.1114/javeriana.iyu19-2.mloe</t>
  </si>
  <si>
    <t>Autores: PAULO ALONSO GAONA GARCIA, ELVIS EDUARDO GAONA GARCIA, CARLOS ENRIQUE MONTENEGRO MARIN,</t>
  </si>
  <si>
    <t>71.- Publicado en revista especializada: Fuzzy decision method to improving the information exchange in a vehicle sensor tracking system</t>
  </si>
  <si>
    <t>, Applied Soft Computing, (Appl. Soft. Comput.) ISSN: 1568-4946, 2015 vol:38 fasc: págs: 708 - 716, DOI:doi:10.1016/j.asoc.2015.01.066</t>
  </si>
  <si>
    <t>72.- Publicado en revista especializada: Evaluating hotels rating prediction based on sentiment analysis services</t>
  </si>
  <si>
    <t>Reino Unido, Aslib Journal of Information Management ISSN: 2050-3806, 2015 vol:67 fasc: N/A págs: 392 - 407, DOI:10.1108/AJIM-01-2015-0004</t>
  </si>
  <si>
    <t>73.- Publicado en revista especializada: Model of Learning Objects Exchange between LCMS Platforms through Intelligent Agents</t>
  </si>
  <si>
    <t>Autores: CARLOS ENRIQUE MONTENEGRO MARIN, ELVIS EDUARDO GAONA GARCIA, PAULO ALONSO GAONA GARCIA,</t>
  </si>
  <si>
    <t>74.- Publicado en revista especializada: Análisis de interfaces navegacionales a partir del uso de esquemas de representación de conocimiento</t>
  </si>
  <si>
    <t>Colombia, Ingeniería Y Competitividad ISSN: 0123-3033, 2015 vol:17 fasc: 2 págs: 65 - 76, DOI:N/A</t>
  </si>
  <si>
    <t>75.- Publicado en revista especializada: Editor´s Notes</t>
  </si>
  <si>
    <t>Espańa, International Journal Of Interactive Multimedia And Artificial Intelligence - Ijimai ISSN: 1989-1660, 2015 vol:3 fasc: N/A págs: 4 - 5, DOI:DOI: 10.9781/ijimai.2015.330</t>
  </si>
  <si>
    <t>76.- Publicado en revista especializada: PROPOSAL OF A MULTI-OBJECTIVE OPTIMIZATION ALGORITHM BASED UPON A MODEL OF PARTICLES WITH VORTICITY BEHAVIOR</t>
  </si>
  <si>
    <t>Corea del Sur, ADVANCES IN INFORMATION SCIENCES AND SERVICE SCIENCES ISSN: 1976-3700, 2015 vol:7 fasc: 3 págs: 1 - 18, DOI:N/A</t>
  </si>
  <si>
    <t>77.- Publicado en revista especializada: Datos abiertos: Oportunidades para empresas</t>
  </si>
  <si>
    <t>Colombia, Ventana Informática ISSN: 0123-9678, 2015 vol:32 fasc: N/A págs: 107 - 118, DOI:N/A</t>
  </si>
  <si>
    <t>Autores: CARLOS ENRIQUE MONTENEGRO MARIN, GIOVANNY MAURICIO TARAZONA BERMUDEZ, LUZ ANDREA RODRIGUEZ ROJAS,</t>
  </si>
  <si>
    <t>78.- Publicado en revista especializada: Evaluating the degree of domain specificity of terms in large terminologies: The case of AGROVOC</t>
  </si>
  <si>
    <t>Reino Unido, Online Information Review ISSN: 1468-4527, 2015 vol:39 fasc: N/A págs: 326 - 345, DOI:http://dx.doi.org/10.1108/OIR-02-2015-0052</t>
  </si>
  <si>
    <t>Autores: DAVID MARTIN MONCUNILL, SALVADOR SANCHEZ ALONSO,</t>
  </si>
  <si>
    <t>79.- Publicado en revista especializada: Discovering Duplicate and Related Resources using Interlinking Approach: The case of Educational Dataset</t>
  </si>
  <si>
    <t>Reino Unido, Journal Of Information Science ISSN: 0165-5515, 2015 vol:41 fasc: N/A págs: 329 - 341, DOI:10.1177/0165551515575922</t>
  </si>
  <si>
    <t>80.- Publicado en revista especializada: Editorial Notes</t>
  </si>
  <si>
    <t>Colombia, Redes De Ingenieria ISSN: 2248-762X, 2015 vol:6 fasc: N/A págs: 1 - 5, DOI:</t>
  </si>
  <si>
    <t>81.- Publicado en revista especializada: PRINCIPALES INDICADORES EN CIENCIA, TECNOLOGÍA E INNOVACIÓN Y SU CAPACIDAD EN MEDIR EL IMPACTO DE LAS POLÍTICAS PÚBLICAS</t>
  </si>
  <si>
    <t>Colombia, Gerencia Tecnologica Informatica - Gti ISSN: 1657-8236, 2015 vol:14 fasc: 39 págs: 31 - 49, DOI:N/A</t>
  </si>
  <si>
    <t>Autores: JUAN MANUEL SANCHEZ CESPEDES, JHON FRANCINED HERRERA CUBIDES, NANCY YANETH GELVEZ GARCIA,</t>
  </si>
  <si>
    <t>82.- Publicado en revista especializada: Comparison of collaboration and performance in groups of learners assembled randomly or based on learners\topic preferences</t>
  </si>
  <si>
    <t>Estados Unidos, Journal Of Educational Technology &amp; Society ISSN: 1436-4522, 2015 vol:18 fasc: N/A págs: 287 - 298, DOI:N/A</t>
  </si>
  <si>
    <t>83.- Publicado en revista especializada: Implementation of a Real time location system prototype using RFID-based technologies, to improve mobility of people with Visual disabilities</t>
  </si>
  <si>
    <t>Colombia, International Journal Of Applied Engineering Research ISSN: 0973-4562, 2015 vol:10 fasc: 21 págs: 42153 - 42161, DOI:</t>
  </si>
  <si>
    <t>84.- Publicado en revista especializada: Interlinking Educational Data: An Experiment with Engineering-related Resources in GLOBE</t>
  </si>
  <si>
    <t>Irlanda, International Journal Of Engineering Education ISSN: 0949-149X, 2015 vol:31 fasc: N/A págs: 893 - 900, DOI:N/A</t>
  </si>
  <si>
    <t>85.- Publicado en revista especializada: Analysis of routing protocols PIM-DM and PIM-SM for multicast transmission of data using NS-2</t>
  </si>
  <si>
    <t>Colombia, Advances In Natural And Applied Sciences ISSN: 1995-0772, 2015 vol:9 fasc: 7 págs: 74 - 82, DOI:</t>
  </si>
  <si>
    <t>86.- Publicado en revista especializada: Interlinking Educational Resources to Web of Data through IEEE LOM</t>
  </si>
  <si>
    <t>Chile, Comput Sci Inf Syst ISSN: 1820-0214, 2015 vol:12 fasc: N/A págs: 233 - 255, DOI:10.2298/CSIS140330088R</t>
  </si>
  <si>
    <t>87.- Publicado en revista especializada: Performance Measurement of Mobile Data Networksż, publicado en la revista</t>
  </si>
  <si>
    <t>Colombia, Australian Journal Of Basic And Applied Sciences ISSN: 1991-8178, 2015 vol:9 fasc: 27 págs: 221 - 225, DOI:</t>
  </si>
  <si>
    <t>88.- Publicado en revista especializada: Metamodelo de gestión de conocimiento a partir de análisis social de lecciones aprendidas registradas en la nube</t>
  </si>
  <si>
    <t>Colombia, Ventana Informática ISSN: 0123-9678, 2015 vol:32 fasc: N/A págs: 135 - 150, DOI:</t>
  </si>
  <si>
    <t>Autores: JUAN MANUEL CUEVA LOVELLE, CARLOS ENRIQUE MONTENEGRO MARIN,</t>
  </si>
  <si>
    <t>89.- Publicado en revista especializada: Desarrollo de un modelo predictivo para la estimacion del comportamiento de variables en una infraestructura de red</t>
  </si>
  <si>
    <t>Colombia, Información Tecnológica ISSN: 0718-0764, 2015 vol:26 fasc: 5 págs: 143 - 154, DOI: http://dx.doi.org/10.4067/S0718-07642015000500018</t>
  </si>
  <si>
    <t>90.- Publicado en revista especializada: A4Learning : Un enfoque metodológico iterativo para apoyar mejor el aprendizaje y la enseńanza</t>
  </si>
  <si>
    <t>Colombia, Ieee America Latina ISSN: 1548-0992, 2015 vol:13 fasc: págs: 477 - 484, DOI:</t>
  </si>
  <si>
    <t>Autores: DANIEL BURGOS,</t>
  </si>
  <si>
    <t>91.- Publicado en revista especializada: A Visual Analytics Method for Score Estimation in Learning Courses.</t>
  </si>
  <si>
    <t>Colombia, Journal Of Universal Computer Science ISSN: 0948-6968, 2015 vol:21 fasc: págs: 134 - 155, DOI:</t>
  </si>
  <si>
    <t>92.- Publicado en revista especializada: NFC and Cloud-Based Lightweight Anonymous Assessment Mobile Intelligent Information System for Higher Education and Recruitment Competitions</t>
  </si>
  <si>
    <t>Colombia, Mobile Networks &amp;Amp; Applications ISSN: 1383-469X, 2015 vol:2015 fasc: págs: 1 - 10, DOI:10.1007/s11036-015-0651-y</t>
  </si>
  <si>
    <t>93.- Publicado en revista especializada: Proposal for a busy wait bolt semaphore algorithm controlled to handle interlocking in anderoid</t>
  </si>
  <si>
    <t>Colombia, International Journal Of Applied Engineering Research ISSN: 0973-4562, 2015 vol:10 fasc: 17 págs: 37768 - 37774, DOI:</t>
  </si>
  <si>
    <t>94.- Publicado en revista especializada: Using extended web technologies to develop Bluetooth multi-platform mobile applications for interact with smart things</t>
  </si>
  <si>
    <t>Estados Unidos, Information Fusion ISSN: 1566-2535, 2015 vol:21 fasc: n/a págs: 30 - 41, DOI:10.1016/j.inffus.2013.04.008</t>
  </si>
  <si>
    <t>Autores: RUBEN ARISTIDES GONZALEZ CRESPO, JORDAN PASCUAL ESPADA, VICENTE GARCIA DIAZ,</t>
  </si>
  <si>
    <t>95.- Publicado en revista especializada: Social Network Analysis in E-Learning environments: A Preliminary Systematic Review</t>
  </si>
  <si>
    <t>Estados Unidos, Educational Psychology Review ISSN: 1040-726X, 2015 vol:27 fasc: N/A págs: 219 - 246, DOI:10.1007/s10648-014-9276-0</t>
  </si>
  <si>
    <t>96.- Publicado en revista especializada: Evaluating the Practical Applicability of Thesaurus-Based Keyphrase Extraction in the Agricultural Domain: Insights from the VOA3R Project</t>
  </si>
  <si>
    <t>Alemania, Knowledge Organization ISSN: 0943-7444, 2015 vol:42 fasc: N/A págs: 76 - 89, DOI:N/A</t>
  </si>
  <si>
    <t>97.- Publicado en revista especializada: Efficiency Between Mobile Networks IPv6 Ipv4 and Wired Networks</t>
  </si>
  <si>
    <t>Colombia, Advances In Natural And Applied Sciences ISSN: 1995-0772, 2015 vol:9 fasc: 16 págs: 19 - 27, DOI:</t>
  </si>
  <si>
    <t>98.- Publicado en revista especializada: GIS MODEL OF ANALYSIS TO PROMOTE TOURISM THROUGH A WEB APPLICATION</t>
  </si>
  <si>
    <t>Colombia, Tecciencia ISSN: 1909-3667, 2014 vol:9 fasc: 17 págs: 37 - 46, DOI:N/A</t>
  </si>
  <si>
    <t>Autores: YURI VANESSA NIETO ACEVEDO, OSWALDO ALBERTO ROMERO VILLALOBOS, KELLY JOHANNA GALLO RAMIREZ,</t>
  </si>
  <si>
    <t>99.- Publicado en revista especializada: Handoff process simulation by Network Simulator 2 in Mobile Telematic Networks with IPV6</t>
  </si>
  <si>
    <t>Colombia, Tecciencia ISSN: 1909-3667, 2014 vol:9 fasc: 17 págs: 68 - 78, DOI:N/A</t>
  </si>
  <si>
    <t>Autores: JHON FRANCINED HERRERA CUBIDES, NANCY YANETH GELVEZ GARCIA, DANILO ALFONSO LOPEZ SARMIENTO,</t>
  </si>
  <si>
    <t>100.- Publicado en revista especializada: Standardization Initiatives in the Production of Virtual Learning Objects</t>
  </si>
  <si>
    <t>Brasil, Jistem -Journal Of Information Systems And Technology Management (Online) ISSN: 1807-1775, 2014 vol:11 fasc: 3 págs: 677 - 716, DOI:10.4301/S1807-17752014000300009</t>
  </si>
  <si>
    <t>Autores: JHON FRANCINED HERRERA CUBIDES, NANCY YANETH GELVEZ GARCIA, JUAN MANUEL SANCHEZ CESPEDES,</t>
  </si>
  <si>
    <t>101.- Publicado en revista especializada: GIS model of analysis to promote tourism through the use of a Web application</t>
  </si>
  <si>
    <t>Colombia, Tecciencia ISSN: 1909-3667, 2014 vol:9 fasc: 17 págs: 37 - 46, DOI:</t>
  </si>
  <si>
    <t>Autores: OSWALDO ALBERTO ROMERO VILLALOBOS, YURI VANESSA NIETO ACEVEDO, KELLY JOHANNA GALLO RAMIREZ,</t>
  </si>
  <si>
    <t>102.- Publicado en revista especializada: Design of a Mutual Exclusion and Deadlock Algorithm in PCBSD ż FreeBSD</t>
  </si>
  <si>
    <t>Colombia, International Journal Of Interactive Multimedia And Artificial Intelligence - Ijimai ISSN: 1989-1660, 2014 vol:3 fasc: 1 págs: 44 - 48, DOI:10.9781/ijimai.2014.370</t>
  </si>
  <si>
    <t>Autores: OSWALDO ALBERTO ROMERO VILLALOBOS, NANCY YANETH GELVEZ GARCIA, CAMILO ANDRES OSPINA ACOSTA,</t>
  </si>
  <si>
    <t>103.- Publicado en revista especializada: Parallel programming languages on heterogeneous architectures using openmpc, ompss, openacc and openmp</t>
  </si>
  <si>
    <t>Colombia, Tecnura ISSN: 0123-921X, 2014 vol:18 fasc: Especial págs: 160 - 170, DOI:N/A</t>
  </si>
  <si>
    <t>Autores: ESTEBAN DE JESUS HERNANDEZ BARRAGAN, CARLOS ENRIQUE MONTENEGRO MARIN,</t>
  </si>
  <si>
    <t>104.- Publicado en revista especializada: Iniciativas de Estandarización en la Producción de Objetos Virtuales de Aprendizaje</t>
  </si>
  <si>
    <t>105.- Publicado en revista especializada: SYSTEM ARCHITECTURE BASED ON LEARNING ANALYTICS TO EDUCATIONAL DECISION MAKERS TOOLKIT</t>
  </si>
  <si>
    <t>India, Advances In Computer Science And Engineering ISSN: 0973-6999, 2014 vol:13 fasc: 2 págs: 89 - 105, DOI:N/A</t>
  </si>
  <si>
    <t>Autores: YURI VANESSA NIETO ACEVEDO, CARLOS ENRIQUE MONTENEGRO MARIN,</t>
  </si>
  <si>
    <t>106.- Publicado en revista especializada: Visualization techniques through search interfaces in learning object repositories</t>
  </si>
  <si>
    <t>Colombia, Tecnura ISSN: 0123-921X, 2014 vol:18 fasc: 42 págs: 114 - 125, DOI:N/A</t>
  </si>
  <si>
    <t>Autores: PAULO ALONSO GAONA GARCIA, ELVIS EDUARDO GAONA GARCIA, SALVADOR SANCHEZ ALONSO,</t>
  </si>
  <si>
    <t>107.- Publicado en revista especializada: HANDOFF PROCESS SIMULATION BY NETWORK SIMULATOR 2 IN MOBILE TELEMATIC NETWORKS WITH IPV6</t>
  </si>
  <si>
    <t>Colombia, Tecciencia ISSN: 1909-3667, 2014 vol:9 fasc: 17 págs: 68 - 78, DOI:</t>
  </si>
  <si>
    <t>Autores: NANCY YANETH GELVEZ GARCIA, JHON FRANCINED HERRERA CUBIDES, DANILO ALFONSO LOPEZ SARMIENTO,</t>
  </si>
  <si>
    <t>108.- Publicado en revista especializada: Comparativo de técnicas de inteligencia artificial aplicadas a pronósticos</t>
  </si>
  <si>
    <t>Colombia, Visión Electrónica: Algo Más Que Un Estado Sólido ISSN: 1909-9746, 2014 vol:8 fasc: 2 págs: 55 - 66, DOI:N/A</t>
  </si>
  <si>
    <t>109.- Publicado en revista especializada: Hacia una propuesta de mecanismos para la autenticidad de objetos de aprendizaje en plataformas LCMS</t>
  </si>
  <si>
    <t>Colombia, Ingeniería ISSN: 1665-529X, 2014 vol:19 fasc: 1 págs: 50 - 64, DOI:N/A</t>
  </si>
  <si>
    <t>110.- Publicado en revista especializada: Mechanisms for Authenticity of Learning Objects in Learning Content Management Systems Platforms: Issues and Proposals</t>
  </si>
  <si>
    <t>Colombia, Ingeniería ISSN: 0121-750X, 2014 vol:19 fasc: 1 págs: 50 - 64, DOI:N/A</t>
  </si>
  <si>
    <t>111.- Publicado en revista especializada: Design and Modeling to Generalized Linear Elements in a Vector Formatted Cartographic</t>
  </si>
  <si>
    <t>Corea del Sur, International Journal Of Advancements In Computing Technology ISSN: 2005-8039, 2014 vol:6 fasc: 3 págs: 96 - 108, DOI:N/A</t>
  </si>
  <si>
    <t>Autores: RUBEN ARISTIDES GONZALEZ CRESPO, CARLOS ENRIQUE MONTENEGRO MARIN,</t>
  </si>
  <si>
    <t>112.- Publicado en revista especializada: Information visualization: a proposal to improve search and access digital resources in repositories</t>
  </si>
  <si>
    <t>Colombia, Ingeniería E Investigación ISSN: 0120-5609, 2014 vol:34 fasc: 1 págs: 83 - 89, DOI:http://dx.doi.org/10.15446/ing.investig.v34n1.39449</t>
  </si>
  <si>
    <t>Autores: CARLOS ENRIQUE MONTENEGRO MARIN, PAULO ALONSO GAONA GARCIA, SALVADOR SANCHEZ ALONSO,</t>
  </si>
  <si>
    <t>113.- Publicado en revista especializada: Visualization of information: a proposal to improve the search and access to digital resources in repositories</t>
  </si>
  <si>
    <t>Autores: PAULO ALONSO GAONA GARCIA, SALVADOR SANCHEZ ALONSO, CARLOS ENRIQUE MONTENEGRO MARIN,</t>
  </si>
  <si>
    <t>114.- Publicado en revista especializada: A brief introduction to model-driven engineering</t>
  </si>
  <si>
    <t>Colombia, Tecnura ISSN: 0123-921X, 2014 vol:18 fasc: 40 págs: 127 - 142, DOI:N/A</t>
  </si>
  <si>
    <t>115.- Publicado en revista especializada: A usability study of taxonomy-visualization user interfaces in digital repositories</t>
  </si>
  <si>
    <t>Reino Unido, Online Information Review ISSN: 1468-4527, 2014 vol:38 fasc: 2 págs: 284 - 304, DOI:http://dx.doi.org/10.1108/OIR-03-2013-0051</t>
  </si>
  <si>
    <t>Autores: PAULO ALONSO GAONA GARCIA, SALVADOR SANCHEZ ALONSO, DAVID MARTIN MONCUNILL,</t>
  </si>
  <si>
    <t>116.- Publicado en revista especializada: A Mechanism of abstraction for independent definition of games platform elements</t>
  </si>
  <si>
    <t>Colombia, Visión Electrónica: Algo Más Que Un Estado Sólido ISSN: 1909-9746, 2014 vol:7 fasc: 1 págs: 134 - 142, DOI:N/A</t>
  </si>
  <si>
    <t>117.- Publicado en revista especializada: Iniciativas de Estandarización en la Producción de Objetos Virtuales de Aprendizaje</t>
  </si>
  <si>
    <t>Brasil, Jistem -Journal Of Information Systems And Technology Management (Online) ISSN: 1807-1775, 2014 vol:11 fasc: 3 págs: 677 - 716, DOI:</t>
  </si>
  <si>
    <t>Autores: NANCY YANETH GELVEZ GARCIA, JHON FRANCINED HERRERA CUBIDES, JUAN MANUEL SANCHEZ CESPEDES,</t>
  </si>
  <si>
    <t>118.- Publicado en revista especializada: AGENTES DE SOFTWARE APLICADO A GESTIÓN DE REDES BASADA EN WEB</t>
  </si>
  <si>
    <t>Colombia, Redes De Ingenieria ISSN: 2248-762X, 2013 vol:4 fasc: 2 págs: 108 - 116, DOI:N/A</t>
  </si>
  <si>
    <t>119.- Publicado en revista especializada: Evaluation of the performance of Techniques to transmit IPv6 Data through IPv4 Networks</t>
  </si>
  <si>
    <t>Colombia, Tecciencia ISSN: 1909-3667, 2013 vol:8 fasc: 15 págs: 61 - 101, DOI:http://dx.doi.org/10.18180/tecciencia.2013.15.7</t>
  </si>
  <si>
    <t>Autores: JHON FRANCINED HERRERA CUBIDES, NANCY YANETH GELVEZ GARCIA,</t>
  </si>
  <si>
    <t>120.- Publicado en revista especializada: Reality and perspectives of a model for the population that obtains its income with the use of an animal-drawn vehicle in the city of Bogota</t>
  </si>
  <si>
    <t>Colombia, International Journal Of Interactive Multimedia And Artificial Intelligence - Ijimai ISSN: 1989-1660, 2013 vol:2 fasc: 4 págs: 33 - 37, DOI:10.9781/ijimai.2013.243</t>
  </si>
  <si>
    <t>Autores: OSWALDO ALBERTO ROMERO VILLALOBOS, ISMAEL FERNANDO SANCHEZ APARICIO,</t>
  </si>
  <si>
    <t>121.- Publicado en revista especializada: EVALUATION OF THE PERFORMANCE OF TECHNIQUES TO TRANSMIT IPV6 THROUGHT IPV4 NETWORKS</t>
  </si>
  <si>
    <t>Colombia, Tecciencia ISSN: 1909-3667, 2013 vol:8 fasc: 15 págs: 91 - 101, DOI:</t>
  </si>
  <si>
    <t>Autores: JUAN MANUEL SANCHEZ CESPEDES, NANCY YANETH GELVEZ GARCIA, JHON FRANCINED HERRERA CUBIDES,</t>
  </si>
  <si>
    <t>122.- Publicado en revista especializada: DEVELOMPENT OF A VEHICLE SECURITY SYSTEM WITH LOCAL AND REMOTE CONTROL AND EVENT NOTIFICATIONS</t>
  </si>
  <si>
    <t>Colombia, Redes De Ingenieria ISSN: 2248-762X, 2013 vol:4 fasc: 2 págs: 80 - 86, DOI:</t>
  </si>
  <si>
    <t>Autores: JUAN MANUEL SANCHEZ CESPEDES,</t>
  </si>
  <si>
    <t>123.- Publicado en revista especializada: MODELOS DE GESTIÓN DEL CONOCIMIENTO QUE INTEGREN TECNOLOGÍAS E-LEARNING EN LA EDUCACIÓN SUPERIOR</t>
  </si>
  <si>
    <t>Colombia, Redes De Ingenieria ISSN: 2248-762X, 2013 vol:4 fasc: N/A págs: 103 - 113, DOI:N/A</t>
  </si>
  <si>
    <t>124.- Publicado en revista especializada: Un Viaje a través de Bases de Datos Espaciales NoSQL</t>
  </si>
  <si>
    <t>Colombia, Redes De Ingenieria ISSN: 2248-762X, 2013 vol:4 fasc: 2 págs: 57 - 69, DOI:http://ingenieria1.udistrital.edu.co/udin/</t>
  </si>
  <si>
    <t>Autores: JHON FRANCINED HERRERA CUBIDES, HELIO HENRY RAMIREZ AREVALO,</t>
  </si>
  <si>
    <t>125.- Publicado en revista especializada: La virtualizacion, un enfoque empresarial hacia el futuro</t>
  </si>
  <si>
    <t>Colombia, Redes De Ingenieria ISSN: 2248-762X, 2013 vol:4 fasc: 1 págs: 116 - 126, DOI:</t>
  </si>
  <si>
    <t>Autores: NANCY YANETH GELVEZ GARCIA, CARLOS ANDRES MORENO GIRALDO, DIEGO GIOVANNI RUIZ ZAMBRANO,</t>
  </si>
  <si>
    <t>126.- Publicado en revista especializada: GEOGRAPHIC WEB SERVICES AND TOOLS AS INSTRUMENTS FOR TERRITORIAL MANAGEMENT</t>
  </si>
  <si>
    <t>Colombia, Tecciencia ISSN: 1909-3667, 2013 vol:7 fasc: 14 págs: 39 - 50, DOI:N/A</t>
  </si>
  <si>
    <t>127.- Publicado en revista especializada: Prototipo informático para extracción de recursos digitales sobre Internet</t>
  </si>
  <si>
    <t>Colombia, Tecnura ISSN: 0123-921X, 2013 vol:17 fasc: N/A págs: 79 - 92, DOI:</t>
  </si>
  <si>
    <t>Autores: PAULO ALONSO GAONA GARCÍA, SALVADOR SANCHEZ ALONSO, ELVIS EDUARDO GAONA GARCIA,</t>
  </si>
  <si>
    <t>128.- Publicado en revista especializada: Analisis de la viabilidad en la implemtaion de vanet sobre el medio de transporte transmilenio</t>
  </si>
  <si>
    <t>Colombia, Redes De Ingenieria ISSN: 2248-762X, 2013 vol:4 fasc: 1 págs: 95 - 104, DOI:</t>
  </si>
  <si>
    <t>Autores: NANCY YANETH GELVEZ GARCIA, DANILO ALFONSO LOPEZ SARMIENTO, BAYRON FABIO VILLANUEVA OCAMPO,</t>
  </si>
  <si>
    <t>129.- Publicado en revista especializada: OPEN DATA AS A KEY FACTOR FOR DEVELOPING EXPERT SYSTEMS: A PERSPECTIVE FROM SPAIN</t>
  </si>
  <si>
    <t>Espańa, International Journal Of Artificial Intelligence And Soft Computing ISSN: 1755-4950, 2013 vol:2 fasc: 2 págs: 51 - 55, DOI:N/A</t>
  </si>
  <si>
    <t>130.- Publicado en revista especializada: Dispositivos de conmutación óptica en redes de nueva generación</t>
  </si>
  <si>
    <t>Colombia, Ingenium ISSN: 0124-7492, 2013 vol:14 fasc: 27 págs: 25 - 40, DOI:N/A</t>
  </si>
  <si>
    <t>131.- Publicado en revista especializada: Prototipo informático para extracción de recursos digitales sobre Internet</t>
  </si>
  <si>
    <t>Colombia, Tecnura ISSN: 0123-921X, 2013 vol:17 fasc: Especial págs: 79 - 92, DOI:N/A</t>
  </si>
  <si>
    <t>132.- Publicado en revista especializada: Comparacion entre los tipos de tcp reno , sack y vegas desde el punto de vista del control de flujo</t>
  </si>
  <si>
    <t>Colombia, Redes De Ingenieria ISSN: 2248-762X, 2013 vol:3 fasc: 2 págs: 61 - 76, DOI:</t>
  </si>
  <si>
    <t>Autores: NANCY YANETH GELVEZ GARCIA, ANDRES ROGELIO CORDOBA RAMIREZ, JAIRO ANDRES SUPELANO RATIVA,</t>
  </si>
  <si>
    <t>133.- Publicado en revista especializada: PROPUESTA DE CONEXION DE ENTORNOS IPv6 MEDIANTE UN BACKBONE MPLS/IPv4</t>
  </si>
  <si>
    <t>Colombia, Redes De Ingenieria ISSN: 2248-762X, 2013 vol:4 fasc: 2 págs: 36 - 48, DOI:</t>
  </si>
  <si>
    <t>Autores: NANCY YANETH GELVEZ GARCIA, DANILO ALFONSO LOPEZ SARMIENTO, EDWIN RIVAS TRUJILLO,</t>
  </si>
  <si>
    <t>134.- Publicado en revista especializada: Dispositivos de Conmutación Óptica en Redes de Nueva Generación</t>
  </si>
  <si>
    <t>Colombia, Ingenium ISSN: 0124-7492, 2013 vol:14 fasc: 1 págs: 25 - 40, DOI:N/A</t>
  </si>
  <si>
    <t>Autores: ELVIS EDUARDO GAONA GARCIA, PAULO ALONSO GAONA GARCIA,</t>
  </si>
  <si>
    <t>135.- Publicado en revista especializada: Method Based on Context-Information to Improve User Experience on Mobile Web-Based Applications</t>
  </si>
  <si>
    <t>Alemania, Lecture Notes In Computer Science ISSN: 0302-9743, 2012 vol:7 fasc: 1 págs: 732 - 741, DOI:10.1007/978-3-642-34654-5</t>
  </si>
  <si>
    <t>136.- Publicado en revista especializada: Implicit Feedback Techniques on Recommender Systems applied to Electronic Books</t>
  </si>
  <si>
    <t>Estados Unidos, Computers In Human Behavior ISSN: 0747-5632, 2012 vol:28 fasc: 4 págs: 1186 - 1193, DOI:N/A</t>
  </si>
  <si>
    <t>Autores: CARLOS ENRIQUE MONTENEGRO MARIN, EDWARD ROLANDO NUNEZ VALDEZ, VICENTE GARCIA DIAZ, JUAN MANUEL CUEVA LOVELLE,</t>
  </si>
  <si>
    <t>137.- Publicado en revista especializada: BUENAS PRÁCTICAS PARA IMPLEMENTACIÓN DEL COMERCIO ELECTRÓNICO EN PYMES</t>
  </si>
  <si>
    <t>Colombia, Visión Electrónica: Algo Más Que Un Estado Sólido ISSN: 1909-9746, 2012 vol:6 fasc: 2 págs: 31 - 45, DOI:N/A</t>
  </si>
  <si>
    <t>138.- Publicado en revista especializada: REFLEXIONES PARA UNA DIDÁCTICA DE LAS INGENIERÍAS (PRIMERA PARTE)</t>
  </si>
  <si>
    <t>Colombia, Revista Educación En Ingeniería ISSN: 1900-8260, 2012 vol:7 fasc: 13 págs: 83 - 90, DOI:N/A</t>
  </si>
  <si>
    <t>Autores: ADRIANA PATRICIA GALLEGO TORRES, CARLOS ENRIQUE MONTENEGRO MARIN,</t>
  </si>
  <si>
    <t>139.- Publicado en revista especializada: Generación incremental de código basada en modelos</t>
  </si>
  <si>
    <t>Colombia, Technology Journal LAC ISSN: 9874-6541, 2012 vol:1 fasc: 1 págs: 181 - 194, DOI:N/A</t>
  </si>
  <si>
    <t>140.- Publicado en revista especializada: Interactividad en la televisión digital terrestre usando el canal de retorno Ethernet</t>
  </si>
  <si>
    <t>Colombia, Ingenium ISSN: 0124-7492, 2012 vol:13 fasc: 1 págs: 44 - 53, DOI:N/A</t>
  </si>
  <si>
    <t>141.- Publicado en revista especializada: Sistema de recomendación de contenidos para libros electrónicos inteligentes</t>
  </si>
  <si>
    <t>Colombia, Ventana Informática ISSN: 0123-9678, 2012 vol:26 fasc: 1 págs: 111 - 127, DOI:N/A</t>
  </si>
  <si>
    <t>142.- Publicado en revista especializada: DOMAIN SPECIFIC LANGUAGE FOR THE GENERATION OF LEARNING MANAGEMENT SYSTEMS MODULES</t>
  </si>
  <si>
    <t>Estados Unidos, Journal Of Web Engineering ISSN: 1540-9589, 2012 vol:11 fasc: 1 págs: 23 - 50, DOI:N/A</t>
  </si>
  <si>
    <t>Autores: CARLOS ENRIQUE MONTENEGRO MARIN, VICENTE GARCIA DIAZ, JUAN MANUEL CUEVA LOVELLE,</t>
  </si>
  <si>
    <t>143.- Publicado en revista especializada: SISTEMA DE RECOMENDACIÓN DE CONTENIDOS PARA LIBROS ELECTRÓNICOS INTELIGENTES</t>
  </si>
  <si>
    <t>Colombia, Ventana Informática ISSN: 0123-9678, 2012 vol:26 fasc: NA págs: 111 - 117, DOI:N/A</t>
  </si>
  <si>
    <t>144.- Publicado en revista especializada: PROPUESTA PARA GENERAR ARTEFACTOS BASADOS EN MODELOS</t>
  </si>
  <si>
    <t>Colombia, Ventana Informática ISSN: 0123-9678, 2012 vol:26 fasc: Especial págs: 45 - 60, DOI:N/A</t>
  </si>
  <si>
    <t>145.- Publicado en revista especializada: Plataforma de recomendación de contenidos para libros electrónicos inteligentes basada en el comportamiento de los usuarios</t>
  </si>
  <si>
    <t>Colombia, Tecciencia ISSN: 1909-3667, 2012 vol:6 fasc: 11 págs: 30 - 44, DOI:N/A</t>
  </si>
  <si>
    <t>146.- Publicado en revista especializada: Modelo para plataformas de educación virtual en la nube, una opción financieramente viable</t>
  </si>
  <si>
    <t>Perú, Technology Journal LAC ISSN: 9874-6541, 2012 vol:1 fasc: 1 págs: 41 - 50, DOI:</t>
  </si>
  <si>
    <t>147.- Publicado en revista especializada: Towards an Ontology to Describe the Taxonomy of Common Modules in Learning Management Systems</t>
  </si>
  <si>
    <t>Espańa, International Journal Of Interactive Multimedia And Artificial Intelligence - Ijimai ISSN: 1989-1660, 2011 vol:1 fasc: 4 págs: 47 - 53, DOI:N/A</t>
  </si>
  <si>
    <t>148.- Publicado en revista especializada: Social Voting Techniques: A Comparison of the Methods Used for Explicit Feedback in Recommendation Systems</t>
  </si>
  <si>
    <t>Espańa, International Journal Of Interactive Multimedia And Artificial Intelligence - Ijimai ISSN: 1989-1660, 2011 vol:1 fasc: 4 págs: 61 - 66, DOI:N/A</t>
  </si>
  <si>
    <t>149.- Publicado en revista especializada: Desarrollo de un lenguaje de dominio específico para sistemas de gestión de aprendizaje y su herramienta de implementación żKiwiDSMż mediante ingeniería dirigida por modelos.</t>
  </si>
  <si>
    <t>Colombia, Ingeniería ISSN: 0121-750X, 2011 vol:15 fasc: 2 págs: 78 - 92, DOI:N/A</t>
  </si>
  <si>
    <t>150.- Publicado en revista especializada: Aplicación de ingeniería dirigida por modelos (MDA), para la construcción de una herramienta de modelado de dominio específico (DSM) y la creación de módulos en sistemas de gestión de aprendizaje (LMS) independientes de la plataforma.</t>
  </si>
  <si>
    <t>Colombia, Dyna ISSN: 0012-7353, 2011 vol:78 fasc: 169 págs: 43 - 52, DOI:N/A</t>
  </si>
  <si>
    <t>Autores: CARLOS ENRIQUE MONTENEGRO MARIN, PAULO ALONSO GAONA GARCIA, JUAN MANUEL CUEVA LOVELLE,</t>
  </si>
  <si>
    <t>151.- Publicado en revista especializada: Herramienta de modelado de dominio especifico (DSM) para la creación de módulos en sistemas de gestión del aprendizaje (LMS).</t>
  </si>
  <si>
    <t>Colombia, Revista Científica ISSN: 0124-2253, 2011 vol:14 fasc: EI págs: 138 - 150, DOI:N/A</t>
  </si>
  <si>
    <t>152.- Publicado en revista especializada: Aplicación de ingeniería dirigida por modelos (MDA), para la construcción de una herramienta de modelado de dominio específico (DSM) y la creación de módulos en sistemas de gestión de aprendizaje (LMS) independientes de la plataforma</t>
  </si>
  <si>
    <t>153.- Corto (Resumen): HERRAMIENTA DE LENGUAJE DE DOMINIO ESPECÍFICO (DSL) PARA LA CREACIÓN DE MÓDULOS EN SISTEMAS DE GESTIÓN DEL APRENDIZAJE (LMS) CON DESPLIEGUE SOBRE MOODLE</t>
  </si>
  <si>
    <t>Portugal, Risti - Revista Ibérica De Sistemas E Tecnologias De Informaçăo ISSN: 1646-9895, 2011 vol:2 fasc: N/A págs: 103 - 117, DOI:N/A</t>
  </si>
  <si>
    <t>154.- Publicado en revista especializada: COMPARISON OF MODULES BETWEEN DIFFERENT OPEN SOURCE LMS PLATFORMS THROUGH KNOWLEDGE MAPS</t>
  </si>
  <si>
    <t>Espańa, International Journal Of Interactive Multimedia And Artificial Intelligence - Ijimai ISSN: 1989-1660, 2011 vol:2 fasc: 1 págs: 76 - 87, DOI:N/A</t>
  </si>
  <si>
    <t>155.- Publicado en revista especializada: Análisis del Tráfico en una red Zigbee basado en el modelo Multicluster</t>
  </si>
  <si>
    <t>Colombia, Enterese ISSN: 0122-7017, 2011 vol:31 fasc: 10 págs: 21 - 30, DOI:N/A</t>
  </si>
  <si>
    <t>156.- Publicado en revista especializada: Modeling and comparison study of modules in open source LMS platforms with cmaps tool</t>
  </si>
  <si>
    <t>Espańa, International Journal Of Interactive Multimedia And Artificial Intelligence - Ijimai ISSN: 1989-1660, 2010 vol:1 fasc: 3 págs: 37 - 47, DOI:10.9781/ijimai.2010.137</t>
  </si>
  <si>
    <t>157.- Publicado en revista especializada: PLATAFORMA DE SEGURIDAD BASADO EN AUTENTICIDAD DE CONTENIDOS SOBRE CONJUNTO DE ESPECIFICACIONES SCORM</t>
  </si>
  <si>
    <t>Colombia, Ingeniería Y Competitividad ISSN: 0123-3033, 2010 vol:12 fasc: 2 págs: 51 - 68, DOI:N/A</t>
  </si>
  <si>
    <t>Autores: CARLOS ENRIQUE MONTENEGRO MARIN, PAULO ALONSO GAONA GARCIA, ELVIS EDUARDO GAONA GARCIA,</t>
  </si>
  <si>
    <t>158.- Publicado en revista especializada: DEFINITION OF TRUST LEVELS IN VIRTUAL LEARNING PLATFORMS THROUGH SEMANTIC LANGUAGE</t>
  </si>
  <si>
    <t>Espańa, International Journal Of Interactive Multimedia And Artificial Intelligence - Ijimai ISSN: 1989-1660, 2010 vol:1 fasc: 3 págs: 21 - 27, DOI:N/A</t>
  </si>
  <si>
    <t>159.- Publicado en revista especializada: MODELING AND COMPARISON STUDY OF MODULES IN OPEN SOURCE LMS PLATFORMS WITH CAMPSTOOL</t>
  </si>
  <si>
    <t>Espańa, International Journal Of Interactive Multimedia And Artificial Intelligence - Ijimai ISSN: 1989-1660, 2010 vol:1 fasc: 3 págs: 38 - 47, DOI:N/A</t>
  </si>
  <si>
    <t>160.- Publicado en revista especializada: Plataforma de Seguridad basado en Autenticidad de Contenidos sobre conjunto de Especificaciones SCORM</t>
  </si>
  <si>
    <t>161.- Publicado en revista especializada: Trust levels definition on virtual learning platforms through semantic languages</t>
  </si>
  <si>
    <t>Colombia, International Journal Of Interactive Multimedia And Artificial Intelligence - Ijimai ISSN: 1989-1660, 2010 vol:1 fasc: 3 págs: 20 - 26, DOI:10.9781/ijimai.2010.134</t>
  </si>
  <si>
    <t>162.- Publicado en revista especializada: MODELO INFORMÁTICO PARA AUTENTICIDAD DE CONTENIDOS MEDIANTE EL CONCEPTO DE WEB OF TRUST SOBRE PLATAFORMAS VIRTUALES LCMS</t>
  </si>
  <si>
    <t>Perú, Latin American and Caribbean Conference for Engineering and Technology 7 ş LACCEI Extended ISSN: 9822-8962, 2010 vol:1 fasc: N/A págs: 11 - 21, DOI:N/A</t>
  </si>
  <si>
    <t>163.- Publicado en revista especializada: Direccionamiento multicast y su aplicación a nivel trafico multimedial sobre redes de alta velocidad</t>
  </si>
  <si>
    <t>Colombia, Visión Electrónica: Algo Más Que Un Estado Sólido ISSN: 1909-9746, 2010 vol:4 fasc: 1 págs: 32 - 46, DOI:http://revistas.udistrital.edu.co/ojs/index.php/visele/article/view/264/5597</t>
  </si>
  <si>
    <t>Autores: PAULO ALONSO GAONA GARCIA, ELVIS EDUARDO GAONA GARCIA,</t>
  </si>
  <si>
    <t>164.- Publicado en revista especializada: Filtro Hairpin Convencional Bessel en Tecnología de Microcintas</t>
  </si>
  <si>
    <t>Colombia, Enterese ISSN: 0122-7017, 2010 vol:28 fasc: 1 págs: 52 - 61, DOI:N/A</t>
  </si>
  <si>
    <t>Autores: PAULO ALONSO GAONA GARCIA,</t>
  </si>
  <si>
    <t>165.- Publicado en revista especializada: Vulnerabilidades sobre mecanismos de seguridad en plataformas LCMS</t>
  </si>
  <si>
    <t>Colombia, Enterese ISSN: 0122-7017, 2009 vol:3 fasc: N/A págs: 75 - 85, DOI:N/A</t>
  </si>
  <si>
    <t>166.- Publicado en revista especializada: WOT model for authenticity contents in virtual learning platforms</t>
  </si>
  <si>
    <t>Espańa, International Journal Of Interactive Multimedia And Artificial Intelligence - Ijimai ISSN: 1989-1660, 2009 vol:1 fasc: 2 págs: 71 - 78, DOI:http://www.ijimai.org/journal/sites/default/files/journals/IJIMAI20091_2.pdf</t>
  </si>
  <si>
    <t>167.- Publicado en revista especializada: NanoscaleElectronic Devices Modeling Methodology</t>
  </si>
  <si>
    <t>Estados Unidos, Proceedings ISSN: 0, 2006 vol: fasc: págs: - , DOI:</t>
  </si>
  <si>
    <t>Autores: ANDRES LOMBO CARRASQUILLA, GLORIA ESPERANZA BECERRA FORIGUA,</t>
  </si>
  <si>
    <t>168.- Publicado en revista especializada: Un algoritmo para control de congestion en redes ATM</t>
  </si>
  <si>
    <t>Colombia, Revista Científica ISSN: 0124-2253, 2001 vol:3 fasc: 1 págs: 9 - 36, DOI:</t>
  </si>
  <si>
    <t>Autores: GLORIA ESPERANZA BECERRA FORIGUA,</t>
  </si>
  <si>
    <t>169.- Publicado en revista especializada: Acercamiento hacia un modelo de convergencia entre IP, ATM y WDM</t>
  </si>
  <si>
    <t>Colombia, Ingeniería ISSN: 0121-750X, 2000 vol:5 fasc: 2 págs: 37 - 46, DOI:</t>
  </si>
  <si>
    <t>Autores: GLORIA ESPERANZA BECERRA FORIGUA, ANDRES LOMBO CARRASQUILLA,</t>
  </si>
  <si>
    <t>Libros publicados</t>
  </si>
  <si>
    <t>1.- Libro resultado de investigación : UNESCO-UNIR ICT &amp; Education Latam Congress 2016 proceedings</t>
  </si>
  <si>
    <t>Espańa,2016, ISBN: 978-84-16602-41-4 vol: págs: , Ed. UNIR Editorial</t>
  </si>
  <si>
    <t>2.- Libro resultado de investigación : Aproximación y Propuesta de una Metodología para la Adaptación de Aplicaciones Web en Aplicaciones Web Accesibles</t>
  </si>
  <si>
    <t>Espańa,2016, ISBN: 78-84-16602-24-7 9 vol: págs: , Ed. UNIR Editorial</t>
  </si>
  <si>
    <t>Capítulos de libro publicados</t>
  </si>
  <si>
    <t>1.- Capítulo de libro : Metric LMS: Educational evaluation platforms</t>
  </si>
  <si>
    <t>Colombia, 2016, 2016 11th Iberian Conference on Information Systems and Technologies (CISTI), ISBN: 978-1-5090-1226-8, Vol. , págs:1 - 6, Ed. IEEE Publications</t>
  </si>
  <si>
    <t>2.- Capítulo de libro : enerGyPU and enerGyPhi Monitor for Power Consumption and Performance Evaluation on Nvidia Tesla GPU and Intel Xeon Phi</t>
  </si>
  <si>
    <t>Colombia, 2016, 2016 16th IEEE/ACM International Symposium on Cluster, Cloud and Grid Computing (CCGrid), ISBN: 978-1-5090-2453-7, Vol. , págs:1 - 8, Ed. IEEE Publications</t>
  </si>
  <si>
    <t>3.- Otro capítulo de libro publicado : A module development to manage bibliography in moodle</t>
  </si>
  <si>
    <t>Estados Unidos, 2014, 2014 International Symposium On Computers In Education (Siie), ISBN: 978-1-4799-4428-6, Vol. , págs:69 - 74, Ed. IEEE Publications</t>
  </si>
  <si>
    <t>4.- Otro capítulo de libro publicado : Applying visualization techniques to develop interfaces for educational repositories: the case of Organic.Lingua and VOA3R</t>
  </si>
  <si>
    <t>Alemania, 2013, Learning Innovations and Quality: The Future of Digital Resource, ISBN: 978-3-8325-340, Vol. , págs:60 - , Ed. Deutsche Nationalbibliothek</t>
  </si>
  <si>
    <t>5.- Otro capítulo de libro publicado : Metamodels Construction Based on the Definition of Domain Ontologies</t>
  </si>
  <si>
    <t>Estados Unidos, 2012, Advancing Information Management Through Semantic Web Concepts And Ontologies (1 Volumes), ISBN: 9781466624948, Vol. , págs:166 - 175, Ed. IGI Global</t>
  </si>
  <si>
    <t>6.- Otro capítulo de libro publicado : Análisis de cobertura del tesauro AAT en la biblioteca digital Europeana: ideas preliminares para su empleo en la educación</t>
  </si>
  <si>
    <t>Espańa, 2012, Recursos Digitales Para La Educación Y La Cultura, ISBN: 978-607-95446-2-1, Vol. , págs:211 - , Ed. Universidad de Cadiz</t>
  </si>
  <si>
    <t>7.- Otro capítulo de libro publicado : Workflow for the definition of a semantic model and for the identification of trust levels about learning objects on LCMS platforms</t>
  </si>
  <si>
    <t>Espańa, 2010, Simposio Pluridisciplinar Sobre Diseńo Y Evaluación De Contenidos Digitales Evaluativos, ISBN: 978-607-95446-0-7, Vol. , págs:211 - , Ed. Universidad Cádiz</t>
  </si>
  <si>
    <t>Documentos de trabajo</t>
  </si>
  <si>
    <t>1.- Documento de trabajo (Working Paper) : Propuesta Curricular Maestria en Telecomunicaciones con enfasis en Convergencia - Metodologia Virtual</t>
  </si>
  <si>
    <t>2013, Nro. Paginas: 300, Instituciones participantes: Universidad Distrital Francisco José de Caldas, URL: , DOI:</t>
  </si>
  <si>
    <t>Otra publicación divulgativa</t>
  </si>
  <si>
    <t>Otros artículos publicados</t>
  </si>
  <si>
    <t>1.- Revista de divulgación : Selección y Uso de Mecanismos de Búsqueda en Repositorios de Objetos de Aprendizaje: el Caso de Organic.Edunet</t>
  </si>
  <si>
    <t>Espańa, Vaep-Rita ISSN: 2255-5706, 2015 vol:3 fasc: N/A págs: 122 - 129</t>
  </si>
  <si>
    <t>2.- Revista de divulgación : Design and Modeling to Generalized Linear Elements in a Vector Formatted Cartographic</t>
  </si>
  <si>
    <t>Corea del Sur, International Journal Of Advancements In Computing Technology ISSN: 2005-8039, 2014 vol:6 fasc: 3 págs: 96 - 108</t>
  </si>
  <si>
    <t>3.- Revista de divulgación : DEVELOMPENT OF A VEHICLE SECURITY SYSTEM WITH LOCAL AND REMOTE CONTROL AND EVENT NOTIFICATIONS</t>
  </si>
  <si>
    <t>Colombia, Redes De Ingenieria ISSN: 2248-762X, 2013 vol:4 fasc: 2 págs: 80 - 86</t>
  </si>
  <si>
    <t>4.- Periódico de noticias : Tecnologias VOIP - SIP</t>
  </si>
  <si>
    <t>Colombia, ISSN: , 2007 vol: fasc: págs: -</t>
  </si>
  <si>
    <t>Autores: GEOVANNY POVEDA CARDONA,</t>
  </si>
  <si>
    <t>5.- Periódico de noticias : Tecnologias VOIP - H.323</t>
  </si>
  <si>
    <t>Otros Libros publicados</t>
  </si>
  <si>
    <t>1.- Otro libro publicado : DESARROLLO DE METAMODELOS Y LENGUAJES DE DOMINIO ESPECIFICO</t>
  </si>
  <si>
    <t>Espańa,2012, ISBN: 978-3-8443-4038-9 vol: págs: , Ed. Editorial academica espańola</t>
  </si>
  <si>
    <t>Traducciones</t>
  </si>
  <si>
    <t>PRODUCCIÓN TÉCNICA Y TECNOLÓGICA</t>
  </si>
  <si>
    <t>Cartas, mapas o similares</t>
  </si>
  <si>
    <t>Consultorías científico tecnológicas e Informes técnicos</t>
  </si>
  <si>
    <t>Diseños industriales</t>
  </si>
  <si>
    <t>Esquemas de trazados de circuito integrado</t>
  </si>
  <si>
    <t>Innovaciones en Procesos y Procedimientos</t>
  </si>
  <si>
    <t>Innovaciones generadas en la Gestión Empresarial</t>
  </si>
  <si>
    <t>Nuevas variedades animal</t>
  </si>
  <si>
    <t>Nuevas variedades vegetal</t>
  </si>
  <si>
    <t>Plantas piloto</t>
  </si>
  <si>
    <t>Otros productos tecnológicos</t>
  </si>
  <si>
    <t>1.- Otro : Plataforma de Educacion en Nanotecnologia</t>
  </si>
  <si>
    <t>Colombia, 2005, Disponibilidad: Irrestricta, Nombre comercial:</t>
  </si>
  <si>
    <t>Institución financiadora: Universidad Distrital Francisco José De Caldas</t>
  </si>
  <si>
    <t>Autores: GLORIA ESPERANZA BECERRA FORIGUA, ANDRES LOMBO CARRASQUILLA, RUTH MOLINA VASQUEZ,</t>
  </si>
  <si>
    <t>Prototipos</t>
  </si>
  <si>
    <t>Regulaciones y Normas</t>
  </si>
  <si>
    <t>Reglamentos técnicos</t>
  </si>
  <si>
    <t>Guias de práctica clínica</t>
  </si>
  <si>
    <t>Proyectos de ley</t>
  </si>
  <si>
    <t>Signos distintivos</t>
  </si>
  <si>
    <t>Softwares</t>
  </si>
  <si>
    <t>1.- Computacional : Sistema de información móvil para rutas urbanas del SITP Bogotá</t>
  </si>
  <si>
    <t>Colombia, 2015, Disponibilidad: Restringido, Sitio web:</t>
  </si>
  <si>
    <t>Nombre comercial: Sistema de información móvil para rutas urbanas del SITP Bogotá, Nombre del proyecto:</t>
  </si>
  <si>
    <t>2.- Computacional : Sistema de información móvil para rutas urbanas del SITP Bogotá</t>
  </si>
  <si>
    <t>Colombia, 2015, Disponibilidad: Restringido, Sitio web: http://giira.udistriotal.edu.co/urbedromos.apk</t>
  </si>
  <si>
    <t>3.- Computacional : VPR - A novel scalable framework of visualization for Publication reports</t>
  </si>
  <si>
    <t>Nombre comercial: VPR - A novel scalable framework of visualization for Publication reports, Nombre del proyecto:</t>
  </si>
  <si>
    <t>4.- Computacional : Sistema de información (BIOSAPI), para el monitoreo, análisis y seguimiento de especies de fauna silvestre, mediante biotelemetría</t>
  </si>
  <si>
    <t>Nombre comercial: Sistema de información (BIOSAPI), para el monitoreo, análisis y seguimiento de especies de fauna silvestre, mediante biotelemetría, Nombre del proyecto:</t>
  </si>
  <si>
    <t>Autores: PAULO ALONSO GAONA GARCIA, CARLOS ENRIQUE MONTENEGRO MARIN, ELVIS EDUARDO GAONA GARCIA,</t>
  </si>
  <si>
    <t>5.- Computacional : Europeana visual search</t>
  </si>
  <si>
    <t>Nombre comercial: Europeana visual search, Nombre del proyecto:</t>
  </si>
  <si>
    <t>6.- Computacional : Europeana visual search</t>
  </si>
  <si>
    <t>7.- Computacional : Sistema de información (BIOSAPI), para el monitoreo, análisis y seguimiento de especies de fauna silvestre, mediante biotelemetría</t>
  </si>
  <si>
    <t>Colombia, 2015, Disponibilidad: Restringido, Sitio web: HTTP://GIIRA.UDISTRITAL.EDU.CO/Fauna</t>
  </si>
  <si>
    <t>8.- Computacional : Servicio de interoperabilidad y búsquedas de objetos de aprendizaje de confianza sobre plataformas LCMS</t>
  </si>
  <si>
    <t>Colombia, 2012, Disponibilidad: Restringido, Sitio web:</t>
  </si>
  <si>
    <t>Nombre comercial: Servicio de interoperabilidad y búsquedas de objetos de aprendizaje de confianza sobre plataformas LCMS, Nombre del proyecto:</t>
  </si>
  <si>
    <t>9.- Computacional : Servicio de interoperabilidad y búsquedas de objetos de aprendizaje de confianza sobre plataformas LCMS</t>
  </si>
  <si>
    <t>Nombre comercial: Servicio de interoperabilidad y búsquedas de objetos de aprendizaje de confianza sobre plataformas LCMS, Nombre del proyecto: SERVICIO DE INTEROPERABILIDAD Y BÚSQUEDAS DE OBJETOS DE APRENDIZAJE DE CONFIANZA SOBRE PLATAFORMAS LCMS</t>
  </si>
  <si>
    <t>10.- Computacional : Herramienta para el desarrollo rápido de videojuegos</t>
  </si>
  <si>
    <t>Nombre comercial: HERRAMIENTA PARA EL DESARROLLO RAPIDO DE VIDEOJUEGOS, Nombre del proyecto: HERRAMIENTA PARA EL DESARROLLO RÁPIDO DE VIDEOJUEGOS</t>
  </si>
  <si>
    <t>11.- Computacional : Herramienta para el desarrollo rápido de Videjojuegos</t>
  </si>
  <si>
    <t>Nombre comercial: Herramienta para el desarrollo rápido de Videjojuegos, Nombre del proyecto:</t>
  </si>
  <si>
    <t>Autores: ELVIS EDUARDO GAONA GARCIA, CARLOS ENRIQUE MONTENEGRO MARIN, PAULO ALONSO GAONA GARCIA,</t>
  </si>
  <si>
    <t>12.- Computacional : Indexación semántica de contenidos digitales sobre plataformas LCMS</t>
  </si>
  <si>
    <t>Nombre comercial: Indexación semántica de contenidos digitales sobre plataformas LCMS, Nombre del proyecto:</t>
  </si>
  <si>
    <t>Institución financiadora: Universidad Distrital</t>
  </si>
  <si>
    <t>13.- Computacional : ANALISIS DE ANTENAS DE MICROCINTAS EMPLEANDO EL METODO DE DIFERENCIAS FINITAS EN EL DOMINIO DEL TIEMPO</t>
  </si>
  <si>
    <t>Nombre comercial: ANALISIS DE ANTENAS DE MICROCINTAS EMPLEANDO EL METODO DE DIFERENCIAS FINITAS EN EL DOMINIO DEL TIEMPO, Nombre del proyecto:</t>
  </si>
  <si>
    <t>14.- Computacional : Análisis de Antenas Microcintas empleando el Método de Diferencias Finitas en el Dominio del Tiempo</t>
  </si>
  <si>
    <t>Colombia, 2012, Disponibilidad: Restringido, Sitio web: N/A</t>
  </si>
  <si>
    <t>Nombre comercial: Análisis de Antenas Microcintas empleando el Método de Diferencias Finitas en el Dominio del Tiempo, Nombre del proyecto: Dirección Nacional de Derecho de Autor</t>
  </si>
  <si>
    <t>15.- Computacional : Indexación semántica de contenidos digitales sobre plataformas LCMS</t>
  </si>
  <si>
    <t>16.- Computacional : Análisis de antenas de microcintas empleando el método de diferencias finitas en el dominio del tiempo</t>
  </si>
  <si>
    <t>Nombre comercial: Análisis de antenas de microcintas empleando el método de diferencias finitas en el dominio del tiempo, Nombre del proyecto:</t>
  </si>
  <si>
    <t>17.- Computacional : Evaluación de usabilidad de herramientas colaborativas en sitios E-Learning</t>
  </si>
  <si>
    <t>Nombre comercial: Evaluación de usabilidad de herramientas colaborativas en sitios E-Learning, Nombre del proyecto:</t>
  </si>
  <si>
    <t>18.- Computacional : Dispositivos de conmutación óptica de nueva generación</t>
  </si>
  <si>
    <t>Nombre comercial: Dispositivos de conmutación óptica de nueva generación, Nombre del proyecto: DISPOSITIVOS DE CONMUTACIÓN ÓPTICA DE NUEVA GENERACIÓN</t>
  </si>
  <si>
    <t>Institución financiadora:</t>
  </si>
  <si>
    <t>19.- Computacional : Dispositivos de conmutación óptica de nueva generación</t>
  </si>
  <si>
    <t>Nombre comercial: Dispositivos de conmutación óptica de nueva generación, Nombre del proyecto:</t>
  </si>
  <si>
    <t>20.- Computacional : Software de evaluación de usabilidad de herramientas colaborativas en sitios e-learning</t>
  </si>
  <si>
    <t>Colombia, 2012, Disponibilidad: Restringido, Sitio web: http://giira.co/usabilidad/</t>
  </si>
  <si>
    <t>Nombre comercial: , Nombre del proyecto: Dirección Nacional de Derechos de Autor</t>
  </si>
  <si>
    <t>21.- Computacional : KRA</t>
  </si>
  <si>
    <t>Colombia, 2011, Disponibilidad: Restringido, Sitio web:</t>
  </si>
  <si>
    <t>Nombre comercial: KRA, Nombre del proyecto: Direcciójn nacional de derechos de autor</t>
  </si>
  <si>
    <t>22.- Computacional : KiwiDSM</t>
  </si>
  <si>
    <t>Nombre comercial: KiwiDSM, Nombre del proyecto: Dirección nacional de derechos de autor</t>
  </si>
  <si>
    <t>23.- Computacional : KRA</t>
  </si>
  <si>
    <t>Nombre comercial: KRA, Nombre del proyecto: Ministerio del Interior y de Justicia</t>
  </si>
  <si>
    <t>24.- Computacional : KiwiDSM</t>
  </si>
  <si>
    <t>Nombre comercial: KiwiDSM, Nombre del proyecto: Ministerio del Interior y Justicia</t>
  </si>
  <si>
    <t>25.- Computacional : Modelo de Interoperabilidad de Servicios Académicos</t>
  </si>
  <si>
    <t>Nombre comercial: , Nombre del proyecto: Ministerio del Interior y de Justicia</t>
  </si>
  <si>
    <t>Autores: PAULO ALONSO GAONA GARCIA, CAMILO DELGADO,</t>
  </si>
  <si>
    <t>26.- Computacional : Módulo de consultas y peticiones bibliotecarias basados en Agentes Inteligentes utilizando tecnologías Web y móvil</t>
  </si>
  <si>
    <t>Nombre comercial: Módulo de consultas y peticiones bibliotecarias basados en Agentes Inteligentes utilizando tecnologías Web y móvil, Nombre del proyecto: Ministerio del Interior y de Justicia</t>
  </si>
  <si>
    <t>Autores: CARLOS ENRIQUE MONTENEGRO MARIN, JULIO CESAR PINZON RUBIO, GERMAN LEONARDO FORERO PRIETO, PAULO ALONSO GAONA GARCIA,</t>
  </si>
  <si>
    <t>27.- Computacional : Prototipo de Telemedicina móvil para asistencia médica domiciliaria y remota</t>
  </si>
  <si>
    <t>Colombia, 2010, Disponibilidad: No restringido, Sitio web:</t>
  </si>
  <si>
    <t>Autores: PAULO ALONSO GAONA GARCIA, CARLOS ENRIQUE MONTENEGRO MARIN, DAVID ANDRES RONCANCIO JOYA,</t>
  </si>
  <si>
    <t>28.- Computacional : Prototipo de Telemedicina Movil para asistencia medica domiciliaria y remota</t>
  </si>
  <si>
    <t>Colombia, 2010, Disponibilidad: Restringido, Sitio web:</t>
  </si>
  <si>
    <t>Nombre comercial: Prototipo de Telemedicina Movil para asistencia medica domiciliaria y remota, Nombre del proyecto: Dirección nacional de derechos de autor</t>
  </si>
  <si>
    <t>29.- Computacional : Nanolearning project: Prototipo de plataforma de aprendizaje con contenidos basados en nanotecnología</t>
  </si>
  <si>
    <t>Colombia, 2010, Disponibilidad: Restringido, Sitio web: www.nanolearnproject.com/</t>
  </si>
  <si>
    <t>Nombre comercial: Nanolearning project: Prototipo de plataforma de aprendizaje con contenidos basados en nanotecnología , Nombre del proyecto: Ministerio del Interior y de Justicia</t>
  </si>
  <si>
    <t>Autores: PAULO ALONSO GAONA GARCIA, KEVIN DUKON PARDEY, JULIAN RUIZ, DANIEL RICARDO TORRES TORRES, YOHAN ALEJANDRO MORALES SALGUERO, JOSE FELIPE PORRAS MORENO,</t>
  </si>
  <si>
    <t>30.- Computacional : Prototipo WAP aplicado a un ambiente de aprendizaje virtual e-learning con estándares para el desarrollo de aprendizaje móvil</t>
  </si>
  <si>
    <t>Nombre comercial: Prototipo WAP aplicado a un ambiente de aprendizaje virtual e-learning con estándares para el desarrollo de aprendizaje móvil, Nombre del proyecto: Dirección nacional de derechos de autor</t>
  </si>
  <si>
    <t>31.- Computacional : Prototipo wap aplicado a un ambiente de aprendizaje virtual e-learning con estándares para el desarrollo de aprendizaje móvil</t>
  </si>
  <si>
    <t>Nombre comercial: , Nombre del proyecto: Derechos de Autor</t>
  </si>
  <si>
    <t>Autores: PAULO ALONSO GAONA GARCIA, DANNY HERNANDEZ, CARLOS ENRIQUE MONTENEGRO MARIN,</t>
  </si>
  <si>
    <t>32.- Computacional : Migracion informacion banca hipotecaria BCH a Granahorrar</t>
  </si>
  <si>
    <t>Colombia, 2004, Disponibilidad: Restrita, Sitio web: http://intranet.granahorar.com.co</t>
  </si>
  <si>
    <t>Nombre comercial: , Nombre del proyecto:</t>
  </si>
  <si>
    <t>Institución financiadora: Granahorrar</t>
  </si>
  <si>
    <t>Empresas de base tecnológica</t>
  </si>
  <si>
    <t>APROPIACIÓN SOCIAL Y CIRCULACIÓN DEL CONOCIMIENTO</t>
  </si>
  <si>
    <t>Ediciones</t>
  </si>
  <si>
    <t>1.- Revista : International Journal of Interactive Multimedia and Artificial Intelligence ż IJIMAI</t>
  </si>
  <si>
    <t>Espańa, 2012, Editorial: IJIMAI, Idiomas: Inglés, Páginas: 0</t>
  </si>
  <si>
    <t>Eventos Científicos</t>
  </si>
  <si>
    <t>1.- Congreso : X CONGRESO INTERNACIONAL DE ELECTRÓNICA CONTROL Y TELECOMUNICACIONES</t>
  </si>
  <si>
    <t>BOGOTÁ, D.C., desde 2015-11-11 00:00:00.0 - hasta 2015-11-13 00:00:00.0 Ámbito: Internacional, Tipos de participación: Ponente Magistral</t>
  </si>
  <si>
    <t>Instituciones asociadas</t>
  </si>
  <si>
    <t>Nombre de la institución: Universidad Distrital Francisco José De Caldas Tipo de vinculación Patrocinadora</t>
  </si>
  <si>
    <t>2.- Congreso : Workshop on Engineering Applications International Congress on Engineering 2015</t>
  </si>
  <si>
    <t>Bogotá, desde 2015-10-28 00:00:00.0 - hasta 2015-10-30 00:00:00.0 Ámbito: Internacional, Tipos de participación: Ponente Magistral</t>
  </si>
  <si>
    <t>3.- Congreso : The International Conference on Information System Security, Robotics Modeling, and E-Commerce Transactions (ISSRMET2015</t>
  </si>
  <si>
    <t>Dubai, desde 2015-10-12 00:00:00.0 - hasta 2015-10-14 00:00:00.0 Ámbito: Internacional, Tipos de participación: Ponente Magistral</t>
  </si>
  <si>
    <t>Nombre de la institución: Islamic Azad University Tipo de vinculación Patrocinadora</t>
  </si>
  <si>
    <t>4.- Congreso : Congreso Internacional de Tecnologías de Información - CITI 2015</t>
  </si>
  <si>
    <t>Colima, desde 2015-09-23 00:00:00.0 - hasta 2015-09-25 00:00:00.0 Ámbito: Internacional, Tipos de participación: Ponente</t>
  </si>
  <si>
    <t>5.- Congreso : Décima Cuarta Conferencia Iberoamericana en Sistemas, Cibernética e Informática (CISCI 2015)</t>
  </si>
  <si>
    <t>Orlando, FL, desde 2015-07-12 00:00:00.0 - hasta 2015-07-15 00:00:00.0 Ámbito: Internacional, Tipos de participación: Ponente Magistral</t>
  </si>
  <si>
    <t>Nombre de la institución: Institute of Informatics and Systemics (IIIS) Tipo de vinculación Patrocinadora</t>
  </si>
  <si>
    <t>6.- Congreso : Sistemas, Cibernética en Informática: CISCI 2015</t>
  </si>
  <si>
    <t>Orlando, desde 2015-07-12 00:00:00.0 - hasta 2015-07-15 00:00:00.0 Ámbito: Internacional, Tipos de participación: Ponente</t>
  </si>
  <si>
    <t>7.- Congreso : XXII Congreso Internacional de educación y aprendizaje</t>
  </si>
  <si>
    <t>Madrid / Madrid, desde 2015-07-09 00:00:00.0 - hasta 2015-07-11 00:00:00.0 Ámbito: Internacional, Tipos de participación: Ponente Magistral</t>
  </si>
  <si>
    <t>Nombre de la institución: Universidad CEU San Pablo Tipo de vinculación Patrocinadora</t>
  </si>
  <si>
    <t>8.- Congreso : 12TH INTERNATIONAL CONFERENCE ON INFORMATION SYSTEMS &amp; TECHNOLOGY MANAGEMENT</t>
  </si>
  <si>
    <t>Săo Paulo, desde 2015-05-20 00:00:00.0 - hasta 2015-05-22 00:00:00.0 Ámbito: Internacional, Tipos de participación: Ponente</t>
  </si>
  <si>
    <t>9.- Congreso : 12 th INTERNATIONAL CONFERENCE ON INFORMATION SYSTEMS &amp; TECHNOLOGY MANAGEMENT</t>
  </si>
  <si>
    <t>Nombre de la institución: Universidad Distrital Francisco Jose de Caldas Tipo de vinculación Patrocinadora</t>
  </si>
  <si>
    <t>10.- Encuentro : V Encuentro Nacional de Programas de Ingeniería de Sistemas y Afines: Los Profesores</t>
  </si>
  <si>
    <t>SANTA MARTA, desde 2014-11-13 00:00:00.0 - hasta 2014-11-14 00:00:00.0 Ámbito: Nacional, Tipos de participación: Asistente , Ponente</t>
  </si>
  <si>
    <t>Nombre de la institución: Red Colombiana de Programas de Ingeniería de Sistemas y Afines Tipo de vinculación Patrocinadora</t>
  </si>
  <si>
    <t>11.- Congreso : III Congreso Internacional de Igeniería</t>
  </si>
  <si>
    <t>BOGOTÁ, D.C., desde 2014-10-02 00:00:00.0 - hasta 2014-10-03 00:00:00.0 Ámbito: Internacional, Tipos de participación: Ponente Magistral</t>
  </si>
  <si>
    <t>Nombre de la institución: Universidad De Cundinamarca - Sede Fusagasuga - Udec Tipo de vinculación Patrocinadora</t>
  </si>
  <si>
    <t>12.- Congreso : Congreso Internacional en integración y aplicación de las tecnologías blandas y duras desde la ingeniería en el sector productivo para la competitividad</t>
  </si>
  <si>
    <t>Córdoba, desde 2014-09-11 00:00:00.0 - hasta 2014-09-13 00:00:00.0 Ámbito: Internacional, Tipos de participación: Ponente Magistral</t>
  </si>
  <si>
    <t>Nombre de la institución: UNIVERSIDAD ECCI Tipo de vinculación Patrocinadora</t>
  </si>
  <si>
    <t>13.- Congreso : Jornadas Virtuales virtual USATIC Ubicuo y Social Aprendizaje con TIC</t>
  </si>
  <si>
    <t>Zaragoza, desde 2014-06-23 00:00:00.0 - hasta 2014-06-27 00:00:00.0 Ámbito: Internacional, Tipos de participación: Ponente</t>
  </si>
  <si>
    <t>Nombre de la institución: Universidad De Zaragoza Tipo de vinculación Patrocinadora</t>
  </si>
  <si>
    <t>14.- Congreso : Virtual USATIC 2014 Ubicuo y Social: Aprendizaje con TIC</t>
  </si>
  <si>
    <t>Zaragoza, desde 2014-06-23 00:00:00.0 - hasta 2014-06-27 00:00:00.0 Ámbito: Internacional, Tipos de participación: Asistente</t>
  </si>
  <si>
    <t>15.- Congreso : IBERAMIA 2012</t>
  </si>
  <si>
    <t>SAN ANDRÉS, desde 2013-11-13 00:00:00.0 - hasta 2013-11-16 00:00:00.0 Ámbito: Internacional, Tipos de participación: Ponente Magistral</t>
  </si>
  <si>
    <t>Nombre de la institución: Universidad Nacional De Colombia - Oficial Tipo de vinculación Patrocinadora</t>
  </si>
  <si>
    <t>16.- Encuentro : IV Encuentro Nacional de Programas de Ingeniería de Sistemas y Afines</t>
  </si>
  <si>
    <t>Boogotá, desde 2013-11-07 00:00:00.0 - hasta 2013-11-09 00:00:00.0 Ámbito: Nacional, Tipos de participación: Ponente</t>
  </si>
  <si>
    <t>Nombre de la institución: Red de decanos y directores de ingeniara de istemas y afines Tipo de vinculación Patrocinadora</t>
  </si>
  <si>
    <t>17.- Congreso : II Congreso Internacional de Ingeniería</t>
  </si>
  <si>
    <t>Córdoba, desde 2013-10-24 00:00:00.0 - hasta 2013-10-26 00:00:00.0 Ámbito: Internacional, Tipos de participación: Ponente Magistral</t>
  </si>
  <si>
    <t>Nombre de la institución: Universidad de Cundinamarca Tipo de vinculación Patrocinadora</t>
  </si>
  <si>
    <t>18.- Congreso : Congreso Internacional en integracion y aplicacion de las tecnologias blandas y duras desde la ingenieria en el sector productivopara la competitividad</t>
  </si>
  <si>
    <t>BOGOTÁ, D.C., desde 2013-09-11 00:00:00.0 - hasta 2013-09-13 00:00:00.0 Ámbito: Internacional, Tipos de participación: Ponente</t>
  </si>
  <si>
    <t>Nombre de la institución: Tipo de vinculación Patrocinadora</t>
  </si>
  <si>
    <t>Nombre de la institución: ESCUELA COLOMBIANA DE CARRERAS INDUSTRIALES Tipo de vinculación Patrocinadora</t>
  </si>
  <si>
    <t>19.- Congreso : 7Ş Conferencia Ibérica de Sistemas y Tecnologías de la Información (CISTI`2013)</t>
  </si>
  <si>
    <t>Boogotá, desde 2013-06-19 00:00:00.0 - hasta 2013-06-22 00:00:00.0 Ámbito: Internacional, Tipos de participación: Ponente Magistral</t>
  </si>
  <si>
    <t>Nombre de la institución: Asociación Ibérica de Sistemas y Tecnologías de Información Tipo de vinculación Patrocinadora</t>
  </si>
  <si>
    <t>20.- Otro : Evento Expo Poster - V Semana de Ingeniería de Sistemas</t>
  </si>
  <si>
    <t>BOGOTÁ, D.C., desde 2013-05-29 00:00:00.0 - hasta 2013-05-31 00:00:00.0 Ámbito: Nacional, Tipos de participación: Organizador</t>
  </si>
  <si>
    <t>21.- Congreso : LINQ: Learning Innovations and Quality: The Future of Digital Resources</t>
  </si>
  <si>
    <t>Roma, desde 2013-05-16 00:00:00.0 - hasta 2013-05-17 00:00:00.0 Ámbito: Internacional, Tipos de participación: Ponente</t>
  </si>
  <si>
    <t>22.- Encuentro : 2 Encuentro Internacional de e-Ciencia</t>
  </si>
  <si>
    <t>CALI, desde 2013-05-09 00:00:00.0 - hasta 2013-05-10 00:00:00.0 Ámbito: Nacional, Tipos de participación: Asistente</t>
  </si>
  <si>
    <t>23.- Congreso : XXIII Congreso Latinoamericano Sobre Espíritu Empresarial</t>
  </si>
  <si>
    <t>CALI, desde 2013-04-17 00:00:00.0 - hasta 2013-04-19 00:00:00.0 Ámbito: Internacional, Tipos de participación: Asistente</t>
  </si>
  <si>
    <t>24.- Otro : 13th edition of the Ibero-American Conference on Artificial Intelligence</t>
  </si>
  <si>
    <t>MEDELLÍN, desde 2012-11-13 00:00:00.0 - hasta 2012-11-16 00:00:00.0 Ámbito: Nacional, Tipos de participación: Asistente</t>
  </si>
  <si>
    <t>Nombre de la institución: Sociedade Iberoamericana de Inteligęncia Artificial Tipo de vinculación Patrocinadora</t>
  </si>
  <si>
    <t>25.- Encuentro : III Encuentro Nacional de Programas de Ingeniería de Sistemas y Afines</t>
  </si>
  <si>
    <t>Boogotá, desde 2012-11-08 00:00:00.0 - hasta 2012-11-10 00:00:00.0 Ámbito: Nacional, Tipos de participación: Ponente</t>
  </si>
  <si>
    <t>26.- Taller : 1er Workshop de actualidad y retos en las publicaciones seriadas de ciencia, tecnología e innovación</t>
  </si>
  <si>
    <t>MEDELLÍN, desde 2012-11-01 00:00:00.0 - hasta Ámbito: null, Tipos de participación: Asistente</t>
  </si>
  <si>
    <t>27.- Encuentro : VI Encuentro Tomsaino de investigadores en filosofía y Cultura</t>
  </si>
  <si>
    <t>Boogotá, desde 2012-08-21 00:00:00.0 - hasta 2012-08-23 00:00:00.0 Ámbito: Internacional, Tipos de participación: Ponente Magistral</t>
  </si>
  <si>
    <t>Nombre de la institución: Universidad Santo Tomás Tipo de vinculación Patrocinadora</t>
  </si>
  <si>
    <t>28.- Encuentro : http://tomasnoticias.usta.edu.co/index.php?option=com_content&amp;view=article&amp;id=1109:un-encuentro-para-investigadores&amp;catid=1:latest-news</t>
  </si>
  <si>
    <t>BOGOTÁ, D.C., desde 2012-08-01 00:00:00.0 - hasta Ámbito: null, Tipos de participación: Asistente</t>
  </si>
  <si>
    <t>29.- Congreso : SPDECE 2012</t>
  </si>
  <si>
    <t>Alicante, desde 2012-06-12 00:00:00.0 - hasta 2012-06-15 00:00:00.0 Ámbito: Internacional, Tipos de participación: Ponente</t>
  </si>
  <si>
    <t>30.- Otro : III Jornadas Internacionales de Capus Virtuales ż Oviedo (Espańa)</t>
  </si>
  <si>
    <t>null, desde 2012-01-01 00:00:00.0 - hasta Ámbito: null, Tipos de participación: Asistente , Ponente Magistral</t>
  </si>
  <si>
    <t>31.- Otro : 6Ş Conferencia ibérica de sistemas y tecnologías de la información (cisti 2011)</t>
  </si>
  <si>
    <t>Chavez, desde 2011-06-01 00:00:00.0 - hasta Ámbito: null, Tipos de participación: Asistente , Ponente Magistral</t>
  </si>
  <si>
    <t>32.- Congreso : Computing Congress (CCC), 2011 6th Colombian</t>
  </si>
  <si>
    <t>BOGOTÁ, D.C., desde 2011-03-01 00:00:00.0 - hasta Ámbito: Nacional, Tipos de participación: Asistente , Ponente Magistral</t>
  </si>
  <si>
    <t>33.- Simposio : V Simposio internacional de sistemas de información e ingeniería de software en la sociedad del conocimiento (sisoft 2010)</t>
  </si>
  <si>
    <t>BOGOTÁ, D.C., desde 2010-10-01 00:00:00.0 - hasta Ámbito: null, Tipos de participación: Asistente , Ponente Magistral</t>
  </si>
  <si>
    <t>34.- Congreso : EDEN European Distance and E-learning Network</t>
  </si>
  <si>
    <t>Valencia, desde 2010-06-15 00:00:00.0 - hasta 2010-06-18 00:00:00.0 Ámbito: Internacional, Tipos de participación: Ponente</t>
  </si>
  <si>
    <t>Nombre de la institución: Universidad Santo Tomás De Aquino - Sede Bogotá - Usta Tipo de vinculación Patrocinadora</t>
  </si>
  <si>
    <t>35.- Otro : Eighth LACCEI Annual Conference for Engineering and Technology Innovation and Development for the Americas</t>
  </si>
  <si>
    <t>Arequipa, desde 2010-06-01 00:00:00.0 - hasta Ámbito: null, Tipos de participación: Asistente , Ponente Magistral</t>
  </si>
  <si>
    <t>36.- Otro : 8th Latin American and Caribbean Conference for Engineering and Technology</t>
  </si>
  <si>
    <t>37.- Congreso : LACCEI- Latin American and Caribbean Consortium of Engineering Institutions</t>
  </si>
  <si>
    <t>Arequipa, desde 2010-06-01 00:00:00.0 - hasta 2010-06-04 00:00:00.0 Ámbito: Internacional, Tipos de participación: Ponente</t>
  </si>
  <si>
    <t>38.- Simposio : SISOFT - Simposio Internacional de Sistemas de Información e Ingeniería de Software en la Sociedad del Conocimiento</t>
  </si>
  <si>
    <t>BOGOTÁ, D.C., desde 2009-10-21 00:00:00.0 - hasta 2010-10-22 00:00:00.0 Ámbito: Nacional, Tipos de participación: Ponente</t>
  </si>
  <si>
    <t>39.- Congreso : LACCEI - Seventh Latin American and Caribbean Conference for Engineering and Technology</t>
  </si>
  <si>
    <t>San Cristobal, desde 2009-06-02 00:00:00.0 - hasta 2009-06-05 00:00:00.0 Ámbito: Internacional, Tipos de participación: Ponente</t>
  </si>
  <si>
    <t>40.- Otro : 7th Latin American and Caribbean Conference for Engineering and Technology "Energy and Technology for the Americas: Engineering, Education, Research and Development"</t>
  </si>
  <si>
    <t>San Cristobal, desde 2009-06-01 00:00:00.0 - hasta Ámbito: null, Tipos de participación: Asistente , Ponente Magistral</t>
  </si>
  <si>
    <t>41.- Congreso : V Congreso de Electrónica</t>
  </si>
  <si>
    <t>BOGOTÁ, D.C., desde 2009-06-01 00:00:00.0 - hasta Ámbito: Nacional, Tipos de participación: Ponente</t>
  </si>
  <si>
    <t>42.- Otro : Latin American and Caribbean Consortium of Engineering Education</t>
  </si>
  <si>
    <t>Florida/Atlanta, desde 2009-01-01 00:00:00.0 - hasta Ámbito: Nacional, Tipos de participación: Organizador</t>
  </si>
  <si>
    <t>Nombre de la institución: Latin American and Caribbean Consortium of Engineering Institutions Tipo de vinculación Patrocinadora</t>
  </si>
  <si>
    <t>43.- Congreso : Cuarto Congreso Colombiano de Computación</t>
  </si>
  <si>
    <t>BUCARAMANGA, desde 2009-01-01 00:00:00.0 - hasta Ámbito: Nacional, Tipos de participación: Organizador</t>
  </si>
  <si>
    <t>Nombre de la institución: Universidad Autónoma De Bucaramanga - Unab Tipo de vinculación Patrocinadora</t>
  </si>
  <si>
    <t>44.- Seminario : Primer Seminario Nacional de Tránsito y Transporte</t>
  </si>
  <si>
    <t>BOGOTÁ, D.C., desde 2002-01-01 00:00:00.0 - hasta Ámbito: Nacional, Tipos de participación: Organizador</t>
  </si>
  <si>
    <t>45.- Congreso : VI Congreso Internacional de Ingenierías Eléctrica, Electrónica y de sistemas</t>
  </si>
  <si>
    <t>Lima, desde 1999-01-01 00:00:00.0 - hasta Ámbito: Nacional, Tipos de participación: Organizador</t>
  </si>
  <si>
    <t>Nombre de la institución: IEEE Tipo de vinculación Patrocinadora</t>
  </si>
  <si>
    <t>Informes de investigación</t>
  </si>
  <si>
    <t>1.- Informes de investigación : Informe Final "Diseńo de una Linea de Producción Tecnológica de OVA"</t>
  </si>
  <si>
    <t>2014, Proyecto de investigación: Diseńo de una línea de producción tecnológica de objetos virtuales de aprendizaje, piloto de estudio Universidad Distrital Francisco José de Caldas</t>
  </si>
  <si>
    <t>2.- Informes de investigación : Uso de las TIC en la Construcción de OVA, como estrategia para inclusión de personas con discapacidad visual</t>
  </si>
  <si>
    <t>3.- Informes de investigación : Segundo Informe Técnico Parcial "Diseńo de una Linea de Producción Tecnológica de OVA"</t>
  </si>
  <si>
    <t>4.- Informes de investigación : Primer Informe Técnico Parcial "Diseńo de una Linea de Produccion Tecnologica de OVA"</t>
  </si>
  <si>
    <t>Redes de Conocimiento Especializado</t>
  </si>
  <si>
    <t>1.- RED COLOMBIANA DE REVISTAS DE INGENIERÍA : Real</t>
  </si>
  <si>
    <t>en BOGOTÁ, D.C., desde 2013-03-01 00:00:00.0 - hasta</t>
  </si>
  <si>
    <t>Número de participantes: 60</t>
  </si>
  <si>
    <t>2.- Red Nacional Académica de Tecnología Avanzada - RENATA : Real</t>
  </si>
  <si>
    <t>en BOGOTÁ, D.C., desde 2012-07-01 00:00:00.0 - hasta</t>
  </si>
  <si>
    <t>Número de participantes: 120</t>
  </si>
  <si>
    <t>3.- Red Universitaria Metropolitana de Bogotá - RUMBO : Real</t>
  </si>
  <si>
    <t>4.- Red de decanos de directores de ingeniería de sistemas y afines- REDIS : Real</t>
  </si>
  <si>
    <t>en BOGOTÁ, D.C., desde 2010-07-01 00:00:00.0 - hasta</t>
  </si>
  <si>
    <t>Número de participantes: 64</t>
  </si>
  <si>
    <t>Generación de Contenido Impreso</t>
  </si>
  <si>
    <t>Generación de Contenido Multimedia</t>
  </si>
  <si>
    <t>Generación de Contenido Virtual</t>
  </si>
  <si>
    <t>Estrategias de Comunicación del Conocimiento</t>
  </si>
  <si>
    <t>Estrategias Pedagógicas para el fomento a la CTI</t>
  </si>
  <si>
    <t>1.- Semilero de Investigación QUINOA-UD: desde Febrero 2007 hasta</t>
  </si>
  <si>
    <t>Descripción: Objetivos QUINOA es un semillero de investigación cuyo propósito se centra en la formación de estudiantes interesados en desarrollar habilidades básicas de investigación en áreas relacionadas con el análisis, procesamiento, interpretación y visualización de datos en abierto sobre cualquier área de conocimiento. Misión Soportar y articular procesos de investigación y extensión en áreas relacionadas con la analítica visual de datos abiertos en entornos académicos e investigativos. Visión Ser un grupo reconocido y avalado por centros de investigación y extensión nacional para el análisis, tratamiento y visualización de grandes volumenes de datos abiertos. Temas de trabajo żAnalítica visual de productos de riesgo sobre países de frontera żAnalítica visual de recursos digitales abiertos en DBPedia: Caso de Estudio Europeana żAnalítica visual de tráfico WEB de estudiantes Ingeniería mediante raspberry PI żVinculación de recursos digitales a través de Linked Data żAnálisis de desempeńo de mecanismos de enrutamiento a partir de métodos de optimización de rutas mediante algoritmos Ant Colony System żFramework para la evaluación y visualización de esquemas de representación de conocimiento żInterfaces de búsqueda visuales para el acceso a objetos de aprendizaje a partir de repositorios de uso libre: Caso de Estudio Organic.Edunet y V0A3R -AGRIS</t>
  </si>
  <si>
    <t>Espacios de Participación Ciudadana</t>
  </si>
  <si>
    <t>Participación Ciudadana en Proyectos de CTI</t>
  </si>
  <si>
    <t>1.- AENOR AEN/CTN 71/SC 36 (żTECNOLOGÍAS DE LA INFORMACIÓN PARA EL APRENDIZAJEż): desde Enero 2010 hasta</t>
  </si>
  <si>
    <t>Descripción: Miembro del comité AENOR AEN/CTN 71/SC 36 (żTECNOLOGÍAS DE LA INFORMACIÓN PARA EL APRENDIZAJEż)</t>
  </si>
  <si>
    <t>2.- International Journal of Technology Enhanced Learning - IJTEL: desde Enero 2009 hasta</t>
  </si>
  <si>
    <t>Descripción: Miembro del comité internacional International Journal of Technology Enhanced Learning - IJTEL</t>
  </si>
  <si>
    <t>3.- ISAGA Conference. International Advisory Committee: desde Enero 2009 hasta</t>
  </si>
  <si>
    <t>Descripción: Miembro del comité internacional ISAGA Conference. International Advisory Committee</t>
  </si>
  <si>
    <t>Producción en arte, arquitectura y diseño</t>
  </si>
  <si>
    <t>Obras o productos</t>
  </si>
  <si>
    <t>Industrias creativas y culturales</t>
  </si>
  <si>
    <t>Eventos Artísticos</t>
  </si>
  <si>
    <t>Talleres de Creación</t>
  </si>
  <si>
    <t>ACTIVIDADES DE FORMACIÓN</t>
  </si>
  <si>
    <t>Asesorías al Programa Ondas</t>
  </si>
  <si>
    <t>Curso de Corta Duración Dictados</t>
  </si>
  <si>
    <t>Trabajos dirigidos/turorías</t>
  </si>
  <si>
    <t>1.- Trabajos de grado de pregrado : Prototipo de librería para el control de excepciones empleando el paradigma orientado a aspectos en .Net (AP-G=</t>
  </si>
  <si>
    <t>Desde 9 2016 hasta Diciembre 2016, Tipo de orientación: Tutor principal</t>
  </si>
  <si>
    <t>Nombre del estudiante: José Adán Ardila Sánchez, Programa académico: Ingenieria de Sistemas</t>
  </si>
  <si>
    <t>Número de páginas: 110, Valoración: Aprobada, Institución: Universidad Distrital Francisco José De Caldas</t>
  </si>
  <si>
    <t>2.- Trabajos de grado de pregrado : Communication Infrastructure for Monitoring Heart Rate of Patients on the Cloud using IoT Devices</t>
  </si>
  <si>
    <t>Desde 8 2016 hasta Julio 2017, Tipo de orientación: Tutor principal</t>
  </si>
  <si>
    <t>Nombre del estudiante: Daniel Fernando Mendoza López, Programa académico: Ingeniería de Sistemas</t>
  </si>
  <si>
    <t>Número de páginas: 0, Valoración: Distincion meritoria, Institución: Universidad Distrital Francisco José De Caldas</t>
  </si>
  <si>
    <t>3.- Trabajos de grado de pregrado : Desarrollo de un prototipo de gestor de contenidos para los procesos estratégicos de negocio de la fundación conexión Bienestar mediante la implementación de la arquitectura modelo vista controlador (PF-P)</t>
  </si>
  <si>
    <t>Desde 6 2016 hasta Diciembre 2016, Tipo de orientación: Tutor principal</t>
  </si>
  <si>
    <t>Nombre del estudiante: Xenia Viviana Cadena Diaz, Nelson Arley Carantón Galeano, Programa académico: Ingenieria de Sistemas</t>
  </si>
  <si>
    <t>Número de páginas: 145, Valoración: Aprobada, Institución: Universidad Distrital Francisco José De Caldas</t>
  </si>
  <si>
    <t>4.- Trabajos de grado de pregrado : Participar en la fase de inicio elaboración u construcción en el proyecto referente a la solución de software para el apoyo en el proceso de gestión de nómina en la Universidad distrital mediante el proceso de desarrollo OPENUD/OAS en el Rol de Ingeniero(IF-P)</t>
  </si>
  <si>
    <t>Nombre del estudiante: André y Duvan Sarmiento Sarmiento, Jualian David Torres Salgado, Programa académico: Ingenieria de Sistemas</t>
  </si>
  <si>
    <t>Número de páginas: 150, Valoración: Aprobada, Institución: Universidad Distrital Francisco José De Caldas</t>
  </si>
  <si>
    <t>5.- Trabajos de grado de pregrado : Diseńo y prototipado de un curso en linea para la enseńanza de html bajo parámetros del marco de trabajo Diseńo Universal para el aprendizaje (DUA) orientado a personas en condición de discapacidad psicosocial (PG)</t>
  </si>
  <si>
    <t>Desde 5 2016 hasta Noviembre 2016, Tipo de orientación: Tutor principal</t>
  </si>
  <si>
    <t>Nombre del estudiante: Diego Mauricio Medina Cordoba, Programa académico: Ingenieria de Sistemas</t>
  </si>
  <si>
    <t>Número de páginas: 112, Valoración: Aprobada, Institución: Universidad Distrital Francisco José De Caldas</t>
  </si>
  <si>
    <t>6.- Trabajos de grado de pregrado : Aplicación para Android de realidad aumentada para el consumo de información general de espacios físicos en la UD (AP-G)</t>
  </si>
  <si>
    <t>Desde 4 2016 hasta Octubre 2016, Tipo de orientación: Tutor principal</t>
  </si>
  <si>
    <t>Nombre del estudiante: Sergio Navarrete Suárez, Programa académico: Ingenieria de Sistemas</t>
  </si>
  <si>
    <t>Número de páginas: 121, Valoración: Aprobada, Institución: Universidad Distrital Francisco José De Caldas</t>
  </si>
  <si>
    <t>7.- Trabajos de grado de pregrado : Aplicación de ingeniería dirigida por modelos, para la construcción de un prototipo de herramienta de modelado de dominio especifico (DSM) para módulos de sistemas de planificación de recursos empresariales en ODOO (PG)</t>
  </si>
  <si>
    <t>Desde 3 2016 hasta Septiembre 2016, Tipo de orientación: Tutor principal</t>
  </si>
  <si>
    <t>Nombre del estudiante: Andrea Stefania Sicarchá Arenas, Andrés Hamir Cobos Prada, Programa académico: Ingenieria de Sistemas</t>
  </si>
  <si>
    <t>Número de páginas: 130, Valoración: Aprobada, Institución: Universidad Distrital Francisco José De Caldas</t>
  </si>
  <si>
    <t>8.- Trabajo de grado de maestría o especialidad médica : Análisis, diseńo y desarrollo de un módulo para el sistema de gestión académica de la Universidad Distrital, que apoye los procesos realcionados con la gestión de proyectos de grado, tomando como base el módulo del sistema "Udlearn" (AP-P)</t>
  </si>
  <si>
    <t>Desde 2 2016 hasta Agosto 2016, Tipo de orientación: Tutor principal</t>
  </si>
  <si>
    <t>Nombre del estudiante: Maria Fernanda Avendańo Martinez, Diego Fernando Celi Valero, Programa académico: Ingenieria de Sistemas</t>
  </si>
  <si>
    <t>9.- Monografía de conclusión de curso de perfeccionamiento/especialización : Software para el control e implementación de aplicaciones generadas por empresas de desarrollo. Caso de estudio: productos base de desarrollo</t>
  </si>
  <si>
    <t>Desde 1 2016 hasta Diciembre 2016, Tipo de orientación: Tutor principal</t>
  </si>
  <si>
    <t>Nombre del estudiante: Franklin Dario Candanoza Villalba, Carlos Alberto Alvarez Ibarra, Programa académico: Especialización en Ingeniería de Software</t>
  </si>
  <si>
    <t>Número de páginas: 89, Valoración: Aprobada, Institución: Universidad Distrital Francisco José De Caldas</t>
  </si>
  <si>
    <t>Autores: OSWALDO ALBERTO ROMERO VILLALOBOS,</t>
  </si>
  <si>
    <t>10.- Monografía de conclusión de curso de perfeccionamiento/especialización : Diseńo e implementación de una aplicación para optimización del manejo de equipos INGENICO</t>
  </si>
  <si>
    <t>Desde 1 2016 hasta Mayo 2017, Tipo de orientación: Tutor principal</t>
  </si>
  <si>
    <t>Nombre del estudiante: Carlos Andrés Alvarez Ramírez, Yeny Alexander Gantivar Nivia, Alexander Olaya Sánchez, Programa académico: Especialización en Ingeniería de Software</t>
  </si>
  <si>
    <t>Número de páginas: 102, Valoración: Aprobada, Institución: Universidad Distrital Francisco José De Caldas</t>
  </si>
  <si>
    <t>11.- Trabajos de grado de pregrado : Plan de negocios para proveer productos y servicios basados en plataformas web y móviles a usuarios de PC-Gaming en Colombia</t>
  </si>
  <si>
    <t>Nombre del estudiante: , Programa académico: Ingeniería de Sistemas</t>
  </si>
  <si>
    <t>Número de páginas: 0, Valoración: Aprobada, Institución: Faculta De Ingeniería Universidad Distrital</t>
  </si>
  <si>
    <t>12.- Trabajos de grado de pregrado : ELABORACIÓN DE UN PLAN DE NEGOCIOS PARA EL DESARROLLO DE APLICACIONES CON FIN DE FORTALECER EL PROCESO EDUCATIVO DE LAS PERSONAS CON LIMITACIÓN COGNITIVA EN LA CIUDAD DE BOGOTÁ D.C.</t>
  </si>
  <si>
    <t>13.- Trabajos de grado de pregrado : Análisis, diseńo y construcción de una aplicación empresarial que calcule automáticamente el indicador de densidad de defectos en productos de software (AP-P)</t>
  </si>
  <si>
    <t>Desde 11 2015 hasta Mayo 2016, Tipo de orientación: Tutor principal</t>
  </si>
  <si>
    <t>Nombre del estudiante: Diego Armando Virguez Castańeda, Programa académico: Ingenieria de Sistemas</t>
  </si>
  <si>
    <t>14.- Trabajos de grado de pregrado : Desarrollo de un gestor de contenido para plataforma Web que soporte la donación de dinero segura para la fundación conexión bienestar(AP-P)</t>
  </si>
  <si>
    <t>Nombre del estudiante: Xenia Viviana Cadena Díaz, Nelson Arly Caranton Galeano, Programa académico: Ingenieria de Sistemas</t>
  </si>
  <si>
    <t>15.- Trabajos de grado de pregrado : Participar en la fase de inicio, elaboración y construcción del proyecto: Solución de software para apoyar el proceso de gestión de nomina de la universidad Distrital Francisco Jose de Caldas (AP-P)</t>
  </si>
  <si>
    <t>Desde 9 2015 hasta Marzo 2016, Tipo de orientación: Tutor principal</t>
  </si>
  <si>
    <t>Nombre del estudiante: Julian David Torres Salgado, Andrey Duvan Sarmiento Sarmiento, Programa académico: Ingenieria de Sistemas</t>
  </si>
  <si>
    <t>16.- Trabajos de grado de pregrado : Aplicación de ingeniería dirigida por modelos, para la construcción de un prototipo de herramienta de modelado de dominio especifico (DSM) para módulos de sistemas de planificación de recursos empresariales en ODOO(AP-G)</t>
  </si>
  <si>
    <t>Nombre del estudiante: Andrea Stefania Sicachá Arenas, Andrés Hamir Cobos Prada, Programa académico: Ingenieria de Sistemas</t>
  </si>
  <si>
    <t>Número de páginas: 120, Valoración: Aprobada, Institución: Universidad Distrital Francisco José De Caldas</t>
  </si>
  <si>
    <t>17.- Trabajos de grado de pregrado : Análisis, diseńo y desarrollo de un módulo para el sistema de gestión académica de la Universidad Dsitrital, que apoye los procesos relacionados con la gestio de proyectos de grado, tomando como base el módulo del sistema "Udlearn"</t>
  </si>
  <si>
    <t>Nombre del estudiante: Maria Fernanda Avendańo Martinez, Diego Gernando Celi Valero, Programa académico: Ingenieria de Sistemas</t>
  </si>
  <si>
    <t>18.- Trabajos de grado de pregrado : Desarrollo de una aplicación móvil multiplataforma de mensajería instantánea para agentes empresariales (AP-P)</t>
  </si>
  <si>
    <t>Nombre del estudiante: Jobelo Andres Quintero Rodriguez, Programa académico: Ingenieria de Sistemas</t>
  </si>
  <si>
    <t>19.- Trabajos de grado de pregrado : Análisis, diseńo y desarrollo del sistema de generación del indicador de defectos por etapa</t>
  </si>
  <si>
    <t>Desde 8 2015 hasta Febrero 2016, Tipo de orientación: Tutor principal</t>
  </si>
  <si>
    <t>20.- Trabajos de grado de pregrado : Re ingeniería de un entorno virtual enfocado al proceso bidireccional pedagógico (AP-G)</t>
  </si>
  <si>
    <t>Nombre del estudiante: Brayan julian Babosa Sierra, Pablo Andres Esteban Vargas, Programa académico: Ingenieria de Sistemas</t>
  </si>
  <si>
    <t>21.- Trabajos de grado de pregrado : Creación, implementación y evaluación de la política de seguridad de base de datos para los ambientes de producción del instituto colombiano para la evaluación de la educación ICFES (AP-P)</t>
  </si>
  <si>
    <t>Desde 6 2015 hasta Diciembre 2015, Tipo de orientación: Tutor principal</t>
  </si>
  <si>
    <t>Nombre del estudiante: Danny Alejandro Garzon Aristizabal, Programa académico: Ingenieria de Sistemas</t>
  </si>
  <si>
    <t>Número de páginas: 100, Valoración: Aprobada, Institución: Universidad Distrital Francisco José De Caldas</t>
  </si>
  <si>
    <t>22.- Monografía de conclusión de curso de perfeccionamiento/especialización : "Travel Team" Como aplicación para motociclistas que viajan en grupo</t>
  </si>
  <si>
    <t>Desde 6 2015 hasta Junio 2016, Tipo de orientación: Tutor principal</t>
  </si>
  <si>
    <t>Nombre del estudiante: Jorge Andrés Guataquira Ramírez, Programa académico: Ingeniería de Software</t>
  </si>
  <si>
    <t>23.- Trabajo de grado de maestría o especialidad médica : MODELO DE EVALUACIÓN DE USABILIDAD WEB PARA ENTIDADES DE EDUCACIÓN SUPERIOR EN COLOMBIA</t>
  </si>
  <si>
    <t>Desde 6 2015 hasta Diciembre 2016, Tipo de orientación: Tutor principal</t>
  </si>
  <si>
    <t>Nombre del estudiante: JESÚS AUGUSTO GUZMÁN LOZANO, Programa académico: MAESTRÍA EN CIENCIAS DE LA INFORMACIÓN Y LAS COMUNICACIONES</t>
  </si>
  <si>
    <t>Número de páginas: 103, Valoración: Aprobada, Institución: Universidad Distrital</t>
  </si>
  <si>
    <t>24.- Trabajos de grado de pregrado : Desarrollo de un sistema de información móvil bajo plataforma Android para las rutas urbanas del sistema integrado de transporte SITP Bogotá (PG)</t>
  </si>
  <si>
    <t>Desde 5 2015 hasta Noviembre 2015, Tipo de orientación: Tutor principal</t>
  </si>
  <si>
    <t>Nombre del estudiante: Cedulfo Diaz Cadena, Jessica Lorena Carbarcas Beltrán, Programa académico: Ingenieria de Sistemas</t>
  </si>
  <si>
    <t>25.- Trabajos de grado de pregrado : Creación, implementación y evaluación de la política de seguriadad de base de datos para los ambientes de producción del instituto colombiano para la evaluación de la educación ICFES (AP-P)</t>
  </si>
  <si>
    <t>Desde 4 2015 hasta Octubre 2015, Tipo de orientación: Tutor principal</t>
  </si>
  <si>
    <t>Nombre del estudiante: Danny Alejandro Grazón Aristizabal, Programa académico: Ingenieria de Sistemas</t>
  </si>
  <si>
    <t>26.- Trabajos de grado de pregrado : Diseńo e implementación de un prototipo SNS orientado al deporte sobre tecnologías móviles (PG)</t>
  </si>
  <si>
    <t>Nombre del estudiante: Nicolas Mauircio Garcia Garzón, Luis Felipe Gonzales Moreno, Programa académico: Ingenieria de Sistemas</t>
  </si>
  <si>
    <t>27.- Trabajos de grado de pregrado : Diagnóstico AS-IS de la capa de negocio para GreenSQA y propuesta TO-BE de las capas de aplicación e infraestructura</t>
  </si>
  <si>
    <t>Desde 1 2015 hasta Julio 2015, Tipo de orientación: Tutor principal</t>
  </si>
  <si>
    <t>Nombre del estudiante: Ryszard Hernández Bochno; Álvaro Hernando Talero Nińo, Programa académico: Ingeniería de Sistemas</t>
  </si>
  <si>
    <t>Número de páginas: 0, Valoración: Aprobada, Institución: Universidad Distrital Francisco José De Caldas</t>
  </si>
  <si>
    <t>28.- Trabajos de grado de pregrado : Implementación de una plataforma web para consulta y compra de tiquetes aereos (AP-P)</t>
  </si>
  <si>
    <t>Desde 1 2015 hasta Marzo 2015, Tipo de orientación: Tutor principal</t>
  </si>
  <si>
    <t>Nombre del estudiante: Cistian Leonardo Benitez Beltran, Jaime David Nińo valderrama, Programa académico: Ingenieria de Sistemas</t>
  </si>
  <si>
    <t>29.- Trabajos de grado de pregrado : Diagnóstico AS IS de la arquitectura empresarial de Nexos Software utilizando modelamiento Archimate</t>
  </si>
  <si>
    <t>Nombre del estudiante: Luis Alejandro Pardo González; Antonio Serrano Rodríguez, Programa académico: Ingeniería de Sistemas</t>
  </si>
  <si>
    <t>30.- Trabajos de grado de pregrado : Prototipo de arquitectura empresarial con enfoque TO-BE para un modelo outsourcing en pruebas funcionales de software</t>
  </si>
  <si>
    <t>Nombre del estudiante: Ronald Villalba Carreńo; Claudia Nayibe Hernández Santamaria, Programa académico: Ingeniería de Sistemas</t>
  </si>
  <si>
    <t>31.- Trabajos de grado de pregrado : Levatamiento de la arquitectura de negocio para EFRON COLOMBIA S. A. S. usando Archimate 2.0</t>
  </si>
  <si>
    <t>Nombre del estudiante: René Alejandro Rangel Segura; Jesús David Rodríguez Ayala, Programa académico: Ingeniería de Sistemas</t>
  </si>
  <si>
    <t>32.- Trabajos de grado de pregrado : Modelado de arquitectura empresarial usando Archimate para una clínica veterinaria</t>
  </si>
  <si>
    <t>Nombre del estudiante: Juan Carlos Aldana Moreno; Gustavo Andrés Gil Dávila, Programa académico: Ingeniería de Sistemas</t>
  </si>
  <si>
    <t>33.- Trabajos de grado de pregrado : Propuesta de arquitectura empresarial aplicada como apoyo a los procesos del área de capacitación y seguimiento de desarrollo de habilidades blandas</t>
  </si>
  <si>
    <t>Nombre del estudiante: Diego Andrés Sanabria Martín, Programa académico: Ingeniería de Sistemas</t>
  </si>
  <si>
    <t>34.- Trabajos de grado de pregrado : Modelo y Plan de Negocio Para Proveer Productos Y Servicios Basados En Big Data A Empresas Del Sector Farmacéutico</t>
  </si>
  <si>
    <t>Desde 1 2015 hasta Noviembre 2015, Tipo de orientación: Tutor principal</t>
  </si>
  <si>
    <t>Nombre del estudiante: Fabian Camilo Peńa Lozano, Programa académico: Ingeniería de Sistemas</t>
  </si>
  <si>
    <t>35.- Trabajos de grado de pregrado : Desarrollo de una aplicación de gestión de planes de mejoramiento para las entidades del Distrito Capital empleando el software Open Source de gestión de incidencias MANTIS BUG TRACKER</t>
  </si>
  <si>
    <t>Desde 1 2015 hasta Agosto 2016, Tipo de orientación: Tutor principal</t>
  </si>
  <si>
    <t>Nombre del estudiante: Gustavo Adolfo Soto Lambrańo, Programa académico: Ingeniería de Sistemas</t>
  </si>
  <si>
    <t>36.- Trabajo de grado de maestría o especialidad médica : METAMODELO PARA CONFIGURACIONES EN DISPOSITIVOS DE REDES COMO ESTÁNDAR SOPORTADO EN LA INGENIERÍA DIRIGIDA POR MODELOS</t>
  </si>
  <si>
    <t>Desde 1 2015 hasta Junio 2016, Tipo de orientación: Tutor principal</t>
  </si>
  <si>
    <t>Nombre del estudiante: GUSTAVO ADOLFO HIGUERA CASTRO, Programa académico: MAESTRÍA EN CIENCIAS DE LA INFORMACIÓN Y LAS COMUNICACIONES</t>
  </si>
  <si>
    <t>Número de páginas: 98, Valoración: Aprobada, Institución: Universidad Distrital</t>
  </si>
  <si>
    <t>37.- Trabajos de grado de pregrado : Propuesta de modelo de negocio, infraestructura y aplicación para la mejora de los procesos empresariales del sistema integrado funcional (SIF) de la empresa ONTEAL Soluciones S. A. S.</t>
  </si>
  <si>
    <t>Nombre del estudiante: Luis Felipe Martínez Duarte; Diana Marcela Rodríguez Poveda, Programa académico: Ingeniería de Sistemas</t>
  </si>
  <si>
    <t>38.- Trabajos de grado de pregrado : Prototipo de un sistema de información web para la integración, migración y transformación de datos como enfoque alternativo a los procesos de Data Migration (PG)</t>
  </si>
  <si>
    <t>Desde 10 2014 hasta Abril 2015, Tipo de orientación: Tutor principal</t>
  </si>
  <si>
    <t>Nombre del estudiante: Johan Alfredo Romero Ramírez, Programa académico: Ingenieria de Sistemas</t>
  </si>
  <si>
    <t>39.- Trabajos de grado de pregrado : PLAN DE NEGOCIO PARA OFRECER UN SERVICIO ENFOCADO A LA GESTIÓN DEL CONOCIMIENTO ADMINISTRATIVO EN LAS PYMES COLOMBIANAS</t>
  </si>
  <si>
    <t>Desde 9 2014 hasta Enero 2015, Tipo de orientación: Tutor principal</t>
  </si>
  <si>
    <t>Nombre del estudiante: Camilo Andres Ospina, Libertad Caicedo, Programa académico: Ingenieria de Sistemas</t>
  </si>
  <si>
    <t>Número de páginas: 0, Valoración: Aprobada, Institución: Universidad Distrital Francisco Jose de Caldas</t>
  </si>
  <si>
    <t>40.- Trabajo de grado de maestría o especialidad médica : Propuesta de Métrica para evaluación de Plataformas LMS abiertas</t>
  </si>
  <si>
    <t>Desde 9 2014 hasta Noviembre 2015, Tipo de orientación: Tutor principal</t>
  </si>
  <si>
    <t>Nombre del estudiante: José Ignacio Palacios Osma , Programa académico: E-learning y redes sociales</t>
  </si>
  <si>
    <t>Número de páginas: 0, Valoración: Aprobada, Institución: Universidad Internacional de la Rioja</t>
  </si>
  <si>
    <t>41.- Trabajos de grado de pregrado : Diseńo, desarrollo e implementación de un software para la administracion del mantenimiento programado para los helicopteros Bell 212 de acuerdo al DA-PAM 738-751 del ejercito de estados unidos para el departamento de control producción de la base aérea santa marta de la policía nacional (PG)</t>
  </si>
  <si>
    <t>Desde 9 2014 hasta Marzo 2015, Tipo de orientación: Tutor principal</t>
  </si>
  <si>
    <t>Nombre del estudiante: Miguel Roberto Peńa Ramírez, Diego Andres Hernández Alzate, Programa académico: Ingenieria de Sistemas</t>
  </si>
  <si>
    <t>42.- Monografía de conclusión de curso de perfeccionamiento/especialización : Metodología para aseguramiento de calidad en proyectos de software realizados con teletrabajo: Caso NewCycle Solutions</t>
  </si>
  <si>
    <t>Desde 8 2014 hasta Junio 2015, Tipo de orientación: Tutor principal</t>
  </si>
  <si>
    <t>Nombre del estudiante: Rodrigo Sánchez Forero, Programa académico: Especialización en Proyectos Informáticos</t>
  </si>
  <si>
    <t>Número de páginas: 91, Valoración: Aprobada, Institución: Universidad Distrital Francisco José De Caldas</t>
  </si>
  <si>
    <t>43.- Trabajos de grado de pregrado : Migración de la funcionalidad del sistema de aviso de siniestro desde el EIR de nokia el EIR de Huawei, usando la arquitectura SOA para integrar el sistema interno de un operador de telefonía móvil y la plataforma del proveedor (PG)</t>
  </si>
  <si>
    <t>Desde 8 2014 hasta Febrero 2015, Tipo de orientación: Tutor principal</t>
  </si>
  <si>
    <t>Nombre del estudiante: Daniel Humberto Rodriguez, Fabio Andrés Mendoza, Programa académico: Ingenieria de Sistemas</t>
  </si>
  <si>
    <t>44.- Trabajos de grado de pregrado : Aplicación Móvil para Estimar Costos en la Práctica de Deportes Extremos</t>
  </si>
  <si>
    <t>Desde 7 2014 hasta Julio 2016, Tipo de orientación: Tutor principal</t>
  </si>
  <si>
    <t>Nombre del estudiante: Iván Camilo Ocampo , Programa académico: Ingenieria de Sistemas</t>
  </si>
  <si>
    <t>45.- Trabajos de grado de pregrado : Aplicativo enfocado a la gestión y administrancion de proveedores para un proyecto E-commerce realizado en magento (AP-G)</t>
  </si>
  <si>
    <t>Desde 6 2014 hasta Diciembre 2014, Tipo de orientación: Tutor principal</t>
  </si>
  <si>
    <t>Nombre del estudiante: Jose Leonardo Saenz Ariza, Jonatan Ferney Torres Buitrago, Programa académico: Ingenieria de Sistemas</t>
  </si>
  <si>
    <t>46.- Trabajos de grado de pregrado : Diseńo e implementación de un prototipo SNS orientada al deporte sobre tecnologías móviles (AP-G)</t>
  </si>
  <si>
    <t>Nombre del estudiante: Nicolas Mauiricio Garcia Garzón , Programa académico: Ingenieria de sistemas</t>
  </si>
  <si>
    <t>Número de páginas: 150, Valoración: Aprobada, Institución: Universidad Distrital francisco Jose de Caldas</t>
  </si>
  <si>
    <t>47.- Trabajos de grado de pregrado : Modelo basado en niveles de servicio aplicado a una infraestructura Cloud tipo IAAS utilizando Openstack (AP-G)</t>
  </si>
  <si>
    <t>Nombre del estudiante: Andres Guillermo Moreno Perez, Programa académico: Ingenieria de Sistemas</t>
  </si>
  <si>
    <t>Número de páginas: 135, Valoración: Aprobada, Institución: Universidad Distrital Francisco José De Caldas</t>
  </si>
  <si>
    <t>48.- Trabajos de grado de pregrado : Desarrollo de un prototipo de inteligencia de negocios en la oficina de egresados de la Universidad Distrital Francisco José de Caladas para apoyar la toma de decisiones en la gestión de procesos academicos (PG)</t>
  </si>
  <si>
    <t>Nombre del estudiante: Francisco Alejandro vargas Peńa, Programa académico: Ingenieria de Sistemas</t>
  </si>
  <si>
    <t>Número de páginas: 140, Valoración: Aprobada, Institución: Universidad Distrital Francisco José De Caldas</t>
  </si>
  <si>
    <t>49.- Trabajos de grado de pregrado : DISEŃO Y DESARROLLO DE UN PROTOTIPO DE APLICACIÓN MÓVIL COMO HERRAMIENTA PARA LA GESTIÓN DE INCIDENCIAS CIUDADANAS EN LA CIUDAD DE BOGOTÁ</t>
  </si>
  <si>
    <t>Desde 4 2014 hasta Enero , Tipo de orientación: Tutor principal</t>
  </si>
  <si>
    <t>Nombre del estudiante: Brayan Ramírez , Programa académico: Ingenieria de Sistemas</t>
  </si>
  <si>
    <t>Número de páginas: 0, Valoración: , Institución: Universidad Distrital Francisco Jose de Caldas</t>
  </si>
  <si>
    <t>50.- Trabajos de grado de pregrado : DigiTurist: DISEŃO Y DESARROLLO DE UN PROTOTIPO DE ASESOR DIGITAL TURÍSTICO PARA LA CIUDAD DE BOGOTÁ BASADO EN PLATAFORMA ANDROID.</t>
  </si>
  <si>
    <t>Desde 3 2014 hasta Febrero 2015, Tipo de orientación: Tutor principal</t>
  </si>
  <si>
    <t>Nombre del estudiante: DAGO JOSÉ MANZANO GONZÁLEZ, LUIS CAMILO TORRES VACCA, Programa académico: Ingenieria de Sistemas</t>
  </si>
  <si>
    <t>Número de páginas: 250, Valoración: Distincion meritoria, Institución: Universidad Distrital Francisco Jose de Caldas</t>
  </si>
  <si>
    <t>51.- Trabajos de grado de pregrado : Diseńo y portotipado de un curso en linea para la enseńanza de HTML bajo parametros del marco de trabajo Diseńo Universal para el aprendizaje(DUA) orientado a personas con discapacidad psicosocial (AP-G)</t>
  </si>
  <si>
    <t>Desde 3 2014 hasta Septiembre 2014, Tipo de orientación: Tutor principal</t>
  </si>
  <si>
    <t>Nombre del estudiante: Diego Mauicio Medina Cordoba, Programa académico: Ingenieria de Sistemas</t>
  </si>
  <si>
    <t>52.- Trabajo de grado de maestría o especialidad médica : MODELO DE UN SISTEMA DE SOFTWARE BASADO EN LAS TÉCNICAS DE LEARNING ANALYTICS COMO HERRAMIENTA DE APOYO EN LA TOMA DE DECISIONES ACADÉMICO-ADMINISTRATIVAS EN LAS INSTITUCIONES PÚBLICAS DE EDUCACIÓN SUPERIOR.</t>
  </si>
  <si>
    <t>Desde 2 2014 hasta Febrero 2016, Tipo de orientación: Tutor principal</t>
  </si>
  <si>
    <t>Nombre del estudiante: Yuri Vannesa Nieto Acevedo, Programa académico: Ciencias de la informacion y las comunicaciones</t>
  </si>
  <si>
    <t>Número de páginas: 497, Valoración: Aprobada, Institución: Universidad Distrital Francisco José De Caldas</t>
  </si>
  <si>
    <t>53.- Monografía de conclusión de curso de perfeccionamiento/especialización : Prototipo para el registro de inventarios mediante RFID</t>
  </si>
  <si>
    <t>Desde 1 2014 hasta Diciembre 2014, Tipo de orientación: Tutor principal</t>
  </si>
  <si>
    <t>Nombre del estudiante: Daniel Armando Ochoa Suarez, Programa académico: Ingeniería de Software</t>
  </si>
  <si>
    <t>54.- Monografía de conclusión de curso de perfeccionamiento/especialización : Asesor Experto de Comercio Electrónico para la evaluacion de la fiabilidad de estrategias comunes de inversion programadas en un Expert Advisor -EA- de FOREX -FX</t>
  </si>
  <si>
    <t>Nombre del estudiante: John Freddy Silva Sanchez, Programa académico: Ingeniería de Software</t>
  </si>
  <si>
    <t>55.- Trabajo de grado de maestría o especialidad médica : IMPLEMENTACIÓN DE TEMPLATE PARA LA ADMINISTRACIÓN MASIVA DE MAQUINAS VIRTUALES EN SCOPE IV żżINFRAESTRUCTURA VIRTUALżż.</t>
  </si>
  <si>
    <t>Desde 11 2013 hasta , Tipo de orientación: Tutor principal</t>
  </si>
  <si>
    <t>Nombre del estudiante: DUILIO ARNULFO BUELVAS PEŃARREDONDA, Programa académico: MAESTRÍA EN CIENCIAS DE LA INFORMACIÓN Y LAS COMUNICACIONES</t>
  </si>
  <si>
    <t>Número de páginas: 0, Valoración: , Institución: Universidad Distrital</t>
  </si>
  <si>
    <t>56.- Trabajo de grado de maestría o especialidad médica : Diseńo de un sistema de apoyo mediante comunicaciones entre Vehículo - Conductor (V2D)</t>
  </si>
  <si>
    <t>Desde 9 2013 hasta Noviembre 2014, Tipo de orientación: Tutor principal</t>
  </si>
  <si>
    <t>Nombre del estudiante: Lady Karina Rojas Millán, Programa académico: Máster universitario en Diseńo y Gestión de Proyectos Tecnológicos</t>
  </si>
  <si>
    <t>Número de páginas: 39, Valoración: Aprobada, Institución: Universidad Internacional de la Rioja</t>
  </si>
  <si>
    <t>57.- Tesis de doctorado : ALGORITMO DE OPTIMIZACIÓN MULTIOBJETIVO BASADO EN PROPIEDADES EMERGENTES DE LOS ENJAMBRES</t>
  </si>
  <si>
    <t>Desde 6 2013 hasta Mayo 2017, Tipo de orientación: Tutor principal</t>
  </si>
  <si>
    <t>Nombre del estudiante: Joaquin Javier Meza, Programa académico: Doctorado en Ingeniería</t>
  </si>
  <si>
    <t>Número de páginas: 199, Valoración: Distincion laureada, Institución: Universidad Distrital</t>
  </si>
  <si>
    <t>58.- Trabajos dirigidos/Tutorías de otro tipo : Diseño, modelamiento y desarrollo de un sistema de gestión para el sector de la educación. Caso de aplicación: sistema de gestión que apoye la integración de los procesos misionales y de apoyo a la institución educativa distrital Carlos Alban Holguín</t>
  </si>
  <si>
    <t>Desde 6 2013 hasta , Tipo de orientación: Tutor principal</t>
  </si>
  <si>
    <t>Nombre del estudiante: Jeanet Mora Jiménez y Luis enrique Rubiano Vásquez, Programa académico: Ingeniería de sistemas</t>
  </si>
  <si>
    <t>59.- Trabajos dirigidos/Tutorías de otro tipo : Implementación del sistema de información académico ARCA en la Escuela Colombiana de Carreras Industriales</t>
  </si>
  <si>
    <t>Desde 5 2013 hasta Noviembre 2013, Tipo de orientación: Tutor principal</t>
  </si>
  <si>
    <t>Nombre del estudiante: Osiris Yasbleidy Torres y Eddi Merks Salvador, Programa académico: Ingeniería de sistemas</t>
  </si>
  <si>
    <t>Número de páginas: 0, Valoración: Aprobada, Institución: Universidad Distrital</t>
  </si>
  <si>
    <t>60.- Trabajos dirigidos/Tutorías de otro tipo : Análisis de viabilidad técnica e implementación de pruebas piloto de 􏰀Escritorios como Servicio􏰁 para la entrega de ambientes académicos en los laboratorios del proyecto curricular Ingeniería de sistemas de la Universidad Francisco José de Caldas</t>
  </si>
  <si>
    <t>Desde 5 2013 hasta , Tipo de orientación: Tutor principal</t>
  </si>
  <si>
    <t>Nombre del estudiante: Luis Leandro Sánchez Muños y Sandra María Uribe Avendaño, Programa académico: Ingeniería de sistemas</t>
  </si>
  <si>
    <t>61.- Trabajos dirigidos/Tutorías de otro tipo : Lenguaje de dominio especifico para modelamiento de negocios y generación automática de código en COBOL</t>
  </si>
  <si>
    <t>Nombre del estudiante: Manuel Fernando Romero y Peña Diego Mauricio Sinisterra, Programa académico: Ingeniería de sistemas</t>
  </si>
  <si>
    <t>62.- Trabajos dirigidos/Tutorías de otro tipo : Análisis y diseño de una nube privada para el aprovisionamiento de servidores virtuales a través de un modelo de infraestructura como servicio en el centro de investigaciones y desarrollo científico de la Universidad Distrital</t>
  </si>
  <si>
    <t>Nombre del estudiante: Álvaro Daniel Guauque Junco y Miguel Ángel Moreno Bolaños, Programa académico: Ingeniería de sistemas</t>
  </si>
  <si>
    <t>63.- Trabajos dirigidos/Tutorías de otro tipo : Diseo e implementacin de un software para la administración del mantenimiento programado de los helicópteros Bell 212 de acuerdo al panfleto 738-751 del Army de Estados Unidos para el departamento de control de producción de la base aérea Santa Marta de la Policía Nacional</t>
  </si>
  <si>
    <t>Nombre del estudiante: Miguel Peńa Ramírez y Diego Hernández Álzate, Programa académico: Ingeniería de sistemas</t>
  </si>
  <si>
    <t>64.- Trabajos dirigidos/Tutorías de otro tipo : Diseño y desarrollo de un prototipo DSL para Pymes del sector textil en Bogotá modulo interoperabilidad para comercio móvil</t>
  </si>
  <si>
    <t>Nombre del estudiante: Leidy Jimena Rodríguez Farías, Programa académico: Ingeniería de sistemas</t>
  </si>
  <si>
    <t>65.- Trabajos dirigidos/Tutorías de otro tipo : Desarrollo de una semántica de procesos interoperable para logística electrónica en plataformas de E Commerce: Caso de estudio Pymes en el sector textil en Bogotá.</t>
  </si>
  <si>
    <t>Desde 3 2013 hasta Diciembre 2013, Tipo de orientación: Tutor principal</t>
  </si>
  <si>
    <t>Nombre del estudiante: Nestor Fernando Álvarez Gómez, Programa académico: Ingeniería de sistemas</t>
  </si>
  <si>
    <t>66.- Trabajos de grado de pregrado : Diseńo y desarrollo de un sistema de información web para el control de salidas de producto en las plantas de una compańía cementera y de soluciones al constructor, como herramienta para el registro eficiente de despachos mediante lecturas de códigos de barras</t>
  </si>
  <si>
    <t>Desde 3 2013 hasta Noviembre 2014, Tipo de orientación: Tutor principal</t>
  </si>
  <si>
    <t>Nombre del estudiante: Oscar Mauricio Andrade Ńańez; Jhon Heider Copete Palacios, Programa académico: Ingeniería de Sistemas</t>
  </si>
  <si>
    <t>67.- Trabajos dirigidos/Tutorías de otro tipo : Desarrollo de un sistema de información móvil bajo plataforma Android para las rutas urbanas de el sistema integrado de transporte SITP Bogotá</t>
  </si>
  <si>
    <t>Desde 2 2013 hasta , Tipo de orientación: Tutor principal</t>
  </si>
  <si>
    <t>Nombre del estudiante: Jessica Lorena Cabarcas Beltrán y Cedulfo Díaz Cadena, Programa académico: Ingeniería de sistemas</t>
  </si>
  <si>
    <t>68.- Trabajos dirigidos/Tutorías de otro tipo : Diseńo, desarrollo e implementación de un prototipo de inteligencia de negocios en la oficina de egresados de la Universidad Distrital Francisco José de Caldas para apoyar la toma de decisiones en la gestión de procesos</t>
  </si>
  <si>
    <t>Nombre del estudiante: Francisco Alejandro Vargas Peńa, Programa académico: Ingeniería de sistemas</t>
  </si>
  <si>
    <t>69.- Trabajos de grado de pregrado : Diseńo e implementación de un repositorio local para la consulta de información y documentos de clientes de KPMG Colombia</t>
  </si>
  <si>
    <t>Desde 2 2013 hasta Junio 2014, Tipo de orientación: Tutor principal</t>
  </si>
  <si>
    <t>Nombre del estudiante: Cristhian Hernando López Henríquez, Programa académico: Ingeniería de Sistemas</t>
  </si>
  <si>
    <t>70.- Trabajos de grado de pregrado : Desarrollo, diseńo e implementación de un prototipo de software basado en un sistema de pesos con respecto a factores que afectan la movilidad del sistema de transporte urbano para la optimización de rutas de la ciudad de Bogotá</t>
  </si>
  <si>
    <t>Nombre del estudiante: Diego Alejandro Amaya Mora; Wilson Ramón Martínez Barrera, Programa académico: Ingeniería de Sistemas</t>
  </si>
  <si>
    <t>71.- Tesis de doctorado : Aceleración de la microfísica żWRF Single Moment 6 class WSM6ż de un modelo avanzado de predicción del estado del tiempo WRF utilizando GPUs y Sistemas Multicore</t>
  </si>
  <si>
    <t>Desde 2 2013 hasta Mayo 2017, Tipo de orientación: Tutor principal</t>
  </si>
  <si>
    <t>Nombre del estudiante: Esteban de Jesús Hernández Barragán, Programa académico: Doctorado en Ingeniería</t>
  </si>
  <si>
    <t>Número de páginas: 155, Valoración: Distincion laureada, Institución: Universidad Distrital</t>
  </si>
  <si>
    <t>72.- Monografía de conclusión de curso de perfeccionamiento/especialización : Diseńo de un plan de contingencia para el área informática de Simplexity S. A.</t>
  </si>
  <si>
    <t>Desde 2 2013 hasta Noviembre 2013, Tipo de orientación: Tutor principal</t>
  </si>
  <si>
    <t>Nombre del estudiante: Paulo Emilio Duchesne Ońoro, Programa académico: Ingeniería de Software</t>
  </si>
  <si>
    <t>Número de páginas: 53, Valoración: Aprobada, Institución: Universidad Distrital Francisco José De Caldas</t>
  </si>
  <si>
    <t>73.- Trabajo de grado de maestría o especialidad médica : MODELO DE UN SISTEMA BASADO EN TÉCNICAS DE LEARNING ANALYTICS COMO HERRAMIENTA DE APOYO EN LA TOMA DE DECISIONES ACADÉMICO- ADMINISTRATIVAS EN LOS PROGRAMAS DE PREGRADO DE LA FACULTAD DE INGENIERÍA DE LA UNIVERSIDAD DISTRITAL FRANCISCO JOSÉ DE CALDAS.</t>
  </si>
  <si>
    <t>Desde 1 2013 hasta Noviembre 2015, Tipo de orientación: Tutor principal</t>
  </si>
  <si>
    <t>Nombre del estudiante: Yuri Vannesa Nieto Acevedo, Programa académico: MAESTRÍA EN CIENCIAS DE LA INFORMACIÓN Y LAS COMUNICACIONES</t>
  </si>
  <si>
    <t>Número de páginas: 497, Valoración: Aprobada, Institución: Universidad Distrital</t>
  </si>
  <si>
    <t>74.- Trabajos dirigidos/Tutorías de otro tipo : Desarrollo de un prototipo de módulo de software de el sistemas de información (BIOSAPI) para el monitoreo, análěsis y seguimiento de especies de fauna silvestre medieante biotelemetria</t>
  </si>
  <si>
    <t>Desde 1 2013 hasta , Tipo de orientación: Tutor principal</t>
  </si>
  <si>
    <t>Nombre del estudiante: Johnatan Felipe Castro Hincapié y Julián Barragán Verano, Programa académico: Ingeniería de sistemas</t>
  </si>
  <si>
    <t>75.- Trabajos dirigidos/Tutorías de otro tipo : Modulo de lecciones aprendidas para la gestión de el conocimiento en redes sociales</t>
  </si>
  <si>
    <t>Desde 10 2012 hasta Diciembre 2013, Tipo de orientación: Tutor principal</t>
  </si>
  <si>
    <t>Nombre del estudiante: Christian David Rojas Quińones, Programa académico: Ingeniería de sistemas</t>
  </si>
  <si>
    <t>76.- Trabajo de grado de maestría o especialidad médica : DISEŃO DE UN MODELO DE GESTION DEL CONOCIMIENTO QUE INTEGRE TECNOLOGIAS E-LEARNING PARA FACILITAR LOS APRENDIZAJES DE LA PROGRAMACIÓN BÁSICA DE COMPUTADORES EN LA UNIVERSIDAD DE LA AMAZONIA</t>
  </si>
  <si>
    <t>Desde 10 2012 hasta Junio 2014, Tipo de orientación: Tutor principal</t>
  </si>
  <si>
    <t>Nombre del estudiante: RUTH DARY ESCOBAR SARRIA, Programa académico: MAESTRÍA EN CIENCIAS DE LA INFORMACIÓN Y LAS COMUNICACIONES</t>
  </si>
  <si>
    <t>Número de páginas: 162, Valoración: Aprobada, Institución: Universidad Distrital</t>
  </si>
  <si>
    <t>77.- Trabajos dirigidos/Tutorías de otro tipo : Diseńo e implementación de un prototipo de lenguaje de dominio especifico de comercio electrónico para Pymes de el sector textil</t>
  </si>
  <si>
    <t>Nombre del estudiante: Jorge Luis Rubiano Rubiano, Programa académico: Ingeniería de sistemas</t>
  </si>
  <si>
    <t>78.- Trabajo de grado de maestría o especialidad médica : Simulador Integrado Exportador</t>
  </si>
  <si>
    <t>Desde 9 2012 hasta Septiembre 2013, Tipo de orientación: Tutor principal</t>
  </si>
  <si>
    <t>Nombre del estudiante: Jorge Enrique Portela Cleves. Calificación, Programa académico: Máster en Dirección e Ingeniería de Sitios Web</t>
  </si>
  <si>
    <t>Número de páginas: 147, Valoración: Aprobada, Institución: Universidad Internacional de la Rioja</t>
  </si>
  <si>
    <t>79.- Trabajo de grado de maestría o especialidad médica : La Web Semántica y los Recursos Educativos Abiertos</t>
  </si>
  <si>
    <t>Nombre del estudiante: William Fraser Acevedo., Programa académico: Máster en Dirección e Ingeniería de Sitios Web</t>
  </si>
  <si>
    <t>Número de páginas: 95, Valoración: , Institución: Universidad Internacional de la Rioja</t>
  </si>
  <si>
    <t>80.- Trabajos dirigidos/Tutorías de otro tipo : DESARROLLO DE UNA SEMÁNTICA DE PROCESOS INTEROPERABLE PARA LOGÍSTICA ELECTRÓNICA EN PLATAFORMAS DE E COMMERCE: CASO DE ESTUDIO PYMES EN EL SECTOR TEXTIL EN BOGOTA</t>
  </si>
  <si>
    <t>Desde 6 2012 hasta Diciembre 2013, Tipo de orientación: Tutor principal</t>
  </si>
  <si>
    <t>Nombre del estudiante: NESTOR FERNANDO ALVAREZ GOMEZ, Programa académico: Ingenieria de Sistemas</t>
  </si>
  <si>
    <t>Número de páginas: 0, Valoración: , Institución: Universidad Distrital Francisco José De Caldas</t>
  </si>
  <si>
    <t>81.- Trabajos dirigidos/Tutorías de otro tipo : Aplicación para streaming en dispositivos móviles con sistema operativo android Cathc Me</t>
  </si>
  <si>
    <t>Desde 6 2012 hasta Agosto 2013, Tipo de orientación: Tutor principal</t>
  </si>
  <si>
    <t>Nombre del estudiante: jaime Alexander Méndez Pulecio y Wilson Miguel Rodrígez Murcia, Programa académico: Ingeniería de sistemas</t>
  </si>
  <si>
    <t>82.- Trabajo de grado de maestría o especialidad médica : Generación de un prototipo de externalización de gestión de conocimiento que implemente una red social para el departamento de investigación en la escuela colombiana de carreras industriales</t>
  </si>
  <si>
    <t>Desde 1 2012 hasta Noviembre 2013, Tipo de orientación: Tutor principal</t>
  </si>
  <si>
    <t>Nombre del estudiante: Alba Dalila Ángel Rodríguez, Programa académico: Máster en Dirección e Ingeniería de Sitios Web</t>
  </si>
  <si>
    <t>Número de páginas: 67, Valoración: Aprobada, Institución: Universidad Internacional de la Rioja</t>
  </si>
  <si>
    <t>83.- Trabajos de grado de pregrado : Diseńo e implementación de aplicación Web para la representación visual y semántica de búsquedas de recursos digitales sobre repositorios de datos en Internet</t>
  </si>
  <si>
    <t>Desde 1 2012 hasta Enero 2014, Tipo de orientación: Coturor/asesor</t>
  </si>
  <si>
    <t>Nombre del estudiante: David Fernando Castańeda Sánchez, Diego Armando Castańo Castiblanco, Carlos Ernesto Sáenz Vega, Programa académico: Ingeniería de Sistemas</t>
  </si>
  <si>
    <t>Número de páginas: 93, Valoración: Aprobada, Institución: Universidad Distrital Francisco José De Caldas</t>
  </si>
  <si>
    <t>84.- Trabajo de grado de maestría o especialidad médica : Sistemas de e-learning en enseńanza primaria y secundaria</t>
  </si>
  <si>
    <t>Desde 11 2011 hasta Septiembre 2012, Tipo de orientación: Tutor principal</t>
  </si>
  <si>
    <t>Nombre del estudiante: Emilio Antonio Lozano Martínez Ramírez, Programa académico: Máster en Dirección e Ingeniería de Sitios Web</t>
  </si>
  <si>
    <t>Número de páginas: 88, Valoración: Aprobada, Institución: Universidad Internacional de la Rioja</t>
  </si>
  <si>
    <t>85.- Trabajos de grado de pregrado : DESARROLLO DE UN PROTOTIPO DE UN SISTEMA DE GESTIÓN DE INFORMACIÓN VIA WEB PARA FEDAMCO</t>
  </si>
  <si>
    <t>Desde 5 2011 hasta , Tipo de orientación: Tutor principal</t>
  </si>
  <si>
    <t>Nombre del estudiante: ALEXANDRA BENAVIDES CORREA y ANDRÉS CAMILO MONCADA, Programa académico: Ingeniería de sistemas</t>
  </si>
  <si>
    <t>Número de páginas: , Valoración: , Institución: Universidad Distrital</t>
  </si>
  <si>
    <t>86.- Trabajos de grado de pregrado : Diseńo y desarrollo de una aplicación web para la evaluación del estado actual de la madurez c</t>
  </si>
  <si>
    <t>Desde 1 2011 hasta Enero 2011, Tipo de orientación: Tutor principal</t>
  </si>
  <si>
    <t>Nombre del estudiante: Diab Forero, Jorge Andrés, Programa académico: Facultad de Ingeniería</t>
  </si>
  <si>
    <t>Autores: ABEL ANTONIO NAVARRETE LOPEZ,</t>
  </si>
  <si>
    <t>87.- Trabajos de grado de pregrado : Diseńo y desarrollo del prototipo de un sistema de gestión de proyectos basado en la guía PMBO</t>
  </si>
  <si>
    <t>Nombre del estudiante: Lizarazo Bernal, Juan Carlos, Programa académico: Facultad de Ingeniería</t>
  </si>
  <si>
    <t>88.- Trabajos de grado de pregrado : Proceso para evidenciar la funcionalidad de los aplicativos Silasp y cobro coactivo de la Secreta</t>
  </si>
  <si>
    <t>Nombre del estudiante: Martínez Gómez, Jorge Luis, Programa académico: Facultad de Ingeniería</t>
  </si>
  <si>
    <t>89.- Trabajos de grado de pregrado : Desarrollo de un prototipo para el E-Commerce de prendas de vestir que incluye un personalizador</t>
  </si>
  <si>
    <t>Nombre del estudiante: Acosta Zamudio, Angela Viviana, Programa académico: Facultad de Ingeniería</t>
  </si>
  <si>
    <t>90.- Trabajos de grado de pregrado : Diagnóstico de errores de funcionalidad en las aplicaciones Web Sivigila y PAI 2.0 de la Secreta</t>
  </si>
  <si>
    <t>Nombre del estudiante: Castellanos Castellanos, Roosebel F., Programa académico: Facultad de Ingeniería</t>
  </si>
  <si>
    <t>91.- Trabajos de grado de pregrado : PLANIFICACIÓN Y DESARROLLO DE UN PROTOTIPO DE UN SISTEMA DE INFORMACIÓN PARA EL SISTEMA PENAL ACUSATORIO COLOMBIANO MEDIANTE EL USO DE LA METODOLOGÍA METRICA VERSIÓN 3.</t>
  </si>
  <si>
    <t>Desde 10 2010 hasta , Tipo de orientación: Tutor principal</t>
  </si>
  <si>
    <t>Nombre del estudiante: MAURICIO RIVEROS CASTRO y RAUL FORERO GRANADOS, Programa académico: Ingeniería de sistemas</t>
  </si>
  <si>
    <t>92.- Trabajos de grado de pregrado : DESARROLLO DE UNA APLICACIÓN PARA EL MANEJO, MODIFICACIÓN, CONSULTA Y ADMINISTRACIÓN DE PERFILES PROFESIONALES PARA INASCOL LTDA.</t>
  </si>
  <si>
    <t>Desde 8 2010 hasta , Tipo de orientación: Tutor principal</t>
  </si>
  <si>
    <t>Nombre del estudiante: HAROL ROJAS TOVAR, Programa académico: Ingeniería de sistemas</t>
  </si>
  <si>
    <t>93.- Trabajos de grado de pregrado : REVISIÓN DEL SISTEMA DE CONTROL INTERNO DE INFORMACIÓN FINANCIERA DE LOS PROCESOS DE TECNOLOGÍAS DE LA INFORMACIÓN EN CODENSA S.A. ESP</t>
  </si>
  <si>
    <t>Desde 7 2010 hasta , Tipo de orientación: Tutor principal</t>
  </si>
  <si>
    <t>Nombre del estudiante: HÉCTOR DANIEL PACANCHIQUE CORTÉS, Programa académico: Ingeniería de sistemas</t>
  </si>
  <si>
    <t>94.- Trabajos de grado de pregrado : PROTOTIPO DEL MONTAJE DE UNA PLATAFORMA GRID PARA ALMACENAMIENTO DE LOGS TRASACCIONALES DE FRAUDES BANCARIOS</t>
  </si>
  <si>
    <t>Nombre del estudiante: CESAR HERNANDEZ, Programa académico: Ingeniería de sistemas</t>
  </si>
  <si>
    <t>95.- Trabajos de grado de pregrado : EJORA ADAPTATIVA DE LA HERRAMENTA EMPLEADA COMO APOYO EN LA DOCUMENTACION DEL PROCESO DE PRUEBAS EN LA EMPRESA OESIA.</t>
  </si>
  <si>
    <t>Desde 6 2010 hasta , Tipo de orientación: Tutor principal</t>
  </si>
  <si>
    <t>Nombre del estudiante: ROCÍO DEL PILAR CARDONA M. y LUIS ALEJANDRO SAINEA R., Programa académico: Ingeniería de sistemas</t>
  </si>
  <si>
    <t>96.- Trabajos de grado de pregrado : AUDITORA DE SISTEMAS ÁREA DE DESARROLLO EFECY LTDA.</t>
  </si>
  <si>
    <t>Desde 2 2010 hasta , Tipo de orientación: Tutor principal</t>
  </si>
  <si>
    <t>Nombre del estudiante: ADEL OMAIRA LLANOS CALVO, Programa académico: Ingeniería de sistemas</t>
  </si>
  <si>
    <t>97.- Trabajos de grado de pregrado : Desarrollo de Politicas de Apoyo para Certificados Digitales en Servidores basados en ambientes y Herramientas Microsoft</t>
  </si>
  <si>
    <t>Desde 2 2010 hasta Febrero 2010, Tipo de orientación: Tutor principal</t>
  </si>
  <si>
    <t>Nombre del estudiante: Wendy Herrera Ramirez, Programa académico: Facultad de Telecomunicaciones</t>
  </si>
  <si>
    <t>Número de páginas: 0, Valoración: Aprobada, Institución: Universidad Santo Tomás</t>
  </si>
  <si>
    <t>98.- Trabajos de grado de pregrado : ANALISIS, DISEŃO E IMPLEMENTACION DE UN PROTOTIPO DE CONSULTAS Y PETICIONES BIBLIOTECARIAS BASADO EN AGENTES INTELIGENTES UTILIZANDO TECNOLOGÍA WEB Y MOVIL.</t>
  </si>
  <si>
    <t>Desde 1 2010 hasta 2010, Tipo de orientación: Tutor principal</t>
  </si>
  <si>
    <t>Nombre del estudiante: GERMÁN LEONARDO FORERO PRIETO / JULIO CÉSAR PINZÓN RUBIO, Programa académico: Ingenieria de Sistemas</t>
  </si>
  <si>
    <t>99.- Trabajos de grado de pregrado : SISTEMA PARA LA MEDICIÓN DE PROCESOS EN DESARROLLO DE SOFTWARE BASADO EN WBS (Work Breackdown Structure)</t>
  </si>
  <si>
    <t>Nombre del estudiante: EDUARD RODOLFO REYES / FREDY LEANDRO SANABRIA, Programa académico: Ingenieria de Sistemas</t>
  </si>
  <si>
    <t>100.- Trabajos de grado de pregrado : Diseńo e Implementación de un Prototipo Wap aplicado a un Ambiente de Aprendizaje Virtual (m-learning) con Estándares para el Desarrollo de Aprendizaje Móvil.</t>
  </si>
  <si>
    <t>Desde 1 2010 hasta Enero 2010, Tipo de orientación: Tutor principal</t>
  </si>
  <si>
    <t>Nombre del estudiante: Danny Yoan Hernandez Tellez, Giovanny Andres Pachón Patińo, Programa académico: Ingeniería de Sistemas</t>
  </si>
  <si>
    <t>101.- Trabajos de grado de pregrado : DISEŃO Y MODELADO FUNCIONAL COMPLEMENTARIO PARA LA IMPLEMENTACION DE UN SISTEMA DE GESTIÓN DE PROYECTOS UNIFICADO PARA ENDESA COLOMBIA</t>
  </si>
  <si>
    <t>Desde 11 2009 hasta , Tipo de orientación: Tutor principal</t>
  </si>
  <si>
    <t>Nombre del estudiante: JORGE ALEXANDER CÓRDOBA TRIANA, Programa académico: Ingeniería de sistemas</t>
  </si>
  <si>
    <t>102.- Trabajos de grado de pregrado : Metodología de evaluación de usabilidad de herramientas colaborativas en sitios E-learning</t>
  </si>
  <si>
    <t>Desde 11 2009 hasta Agosto 2011, Tipo de orientación: Tutor principal</t>
  </si>
  <si>
    <t>Nombre del estudiante: Gloria Natalia Ramirez Mejia, Programa académico: Ingeniería de Sistemas</t>
  </si>
  <si>
    <t>103.- Trabajos de grado de pregrado : Prototipo Plataforma de Aprendizaje con Contenido Basado en Nanotecnologias aplicando Parametros de E-learning</t>
  </si>
  <si>
    <t>Desde 10 2009 hasta Octubre 2009, Tipo de orientación: Tutor principal</t>
  </si>
  <si>
    <t>Nombre del estudiante: Kevin Ducón Pardey, Yohan Alejandro Morales Salguero , Daniel Ricardo Torres, Felipe Porras Moreno, Julián Ruiz Mendez, Programa académico: Ingeniería de Sistemas</t>
  </si>
  <si>
    <t>104.- Trabajos de grado de pregrado : ANÁLISIS, DISEŃO, DESARROLLO E IMPLEMENTACIÓN DE LOS MÓDULOS INVENTARIOS, FACTURACIÓN, CARTERA, CAJA Y SEGURIDAD DEL APLICATIVO żERP EXSISż PARA LA COMPAŃÍA EXSIS SOFTWARE &amp; SOLUCIONES, HACIENDO USO DE LA METODOLOGÍA RUP</t>
  </si>
  <si>
    <t>Desde 9 2009 hasta , Tipo de orientación: Tutor principal</t>
  </si>
  <si>
    <t>Nombre del estudiante: ADRIANA GONZÁLEZ SANDOVAL, Programa académico: Ingeniería de sistemas</t>
  </si>
  <si>
    <t>105.- Trabajos de grado de pregrado : Arquitectura y desarrollo modelo de interoperabilidad para la automatización de procesos y procedimientos definidos en proyecto curricular de Ingeniería de Sistemas</t>
  </si>
  <si>
    <t>Desde 9 2009 hasta Septiembre 2010, Tipo de orientación: Tutor principal</t>
  </si>
  <si>
    <t>Nombre del estudiante: Ivan Camilo Delgado Cańon, Programa académico: Ingeniería de Sistemas</t>
  </si>
  <si>
    <t>Número de páginas: 139, Valoración: Aprobada, Institución: Universidad Distrital Francisco José De Caldas</t>
  </si>
  <si>
    <t>106.- Trabajos de grado de pregrado : DISEŃO E IMPLEMENTACIÓN DE UNA METODOLOGÍA DE ANÁLISIS Y VALORACIÓN DE RIESGOS TECNOLÓGICOS PARA EL SISTEMA DE GESTIÓN DE LA SEGURIDAD DE LA INFORMACIÓN DE COBIS SEGÚN LA NORMA ISO 27001 EN EL FONDO NACIONAL DE AHORRO.</t>
  </si>
  <si>
    <t>Desde 8 2009 hasta , Tipo de orientación: Tutor principal</t>
  </si>
  <si>
    <t>Nombre del estudiante: RODRIGO LATORRE y FERNANDO APONTE, Programa académico: Ingeniería de sistemas</t>
  </si>
  <si>
    <t>107.- Monografía de conclusión de curso de perfeccionamiento/especialización : SOFTWARE DE APOYO AL PROCESO DE ANÁLISIS DE RIESGOS UTILIZANDO MAGERIT ż VERSIÓN 2</t>
  </si>
  <si>
    <t>Desde 5 2009 hasta , Tipo de orientación: Tutor principal</t>
  </si>
  <si>
    <t>Nombre del estudiante: ALEJANDRO LARA MONTAŃO y MANUEL LEÓN EPITIA, Programa académico: Ingeniería de sistemas</t>
  </si>
  <si>
    <t>108.- Trabajos de grado de pregrado : ANALISIS, DISEŃO E IMPLEMENTACION DE UN PROTOTIPO DE CONSULTAS Y PETICIONES BIBLIOTECARIAS BASADO EN AGENTES INTELIGENTES UTILIZANDO TECNOLOGÍA WEB Y MOVIL.</t>
  </si>
  <si>
    <t>Desde 4 2009 hasta , Tipo de orientación: Tutor principal</t>
  </si>
  <si>
    <t>Nombre del estudiante: GERMÁN LEONARDO FORERO PRIETO y JULIO CÉSAR PINZÓN RUBIO, Programa académico: Ingeniería de sistemas</t>
  </si>
  <si>
    <t>109.- Trabajos de grado de pregrado : PROTOTIPO DE SISTEMA DE GESTIÓN DE DOCUMENTOS PARA EL PROGRAMA DE RESPONSABILIDAD SOCIAL</t>
  </si>
  <si>
    <t>Nombre del estudiante: CARLOS EDUARDO YEPES, Programa académico: Ingeniería de sistemas</t>
  </si>
  <si>
    <t>110.- Trabajos de grado de pregrado : SISTEMA PARA LA MEDICIÓN DE PROCESOS EN DESARROLLO DE SOFTWARE BASADO EN WBS (Work Breackdown Structure)</t>
  </si>
  <si>
    <t>Desde 3 2009 hasta , Tipo de orientación: Tutor principal</t>
  </si>
  <si>
    <t>Nombre del estudiante: EDUARD RODOLFO REYES y FREDY LEANDRO SANABRIA, Programa académico: Ingeniería de sistemas</t>
  </si>
  <si>
    <t>111.- Trabajos de grado de pregrado : Diseńo de un Agente Integrador de Bases de Datos para Plataformas de E-Learning</t>
  </si>
  <si>
    <t>Desde 2 2009 hasta Febrero 2010, Tipo de orientación: Tutor principal</t>
  </si>
  <si>
    <t>Nombre del estudiante: Anderson Mosquera, Wilber Alexis Carvajal Quiroz, Maria Castro Valenzuela, Programa académico: Ingeniería de Sistemas</t>
  </si>
  <si>
    <t>112.- Trabajos de grado de pregrado : SOFTWARE DE APOYO AL PROCESO DE ANÁLISIS DE</t>
  </si>
  <si>
    <t>Desde 1 2009 hasta 2009, Tipo de orientación: Tutor principal</t>
  </si>
  <si>
    <t>Nombre del estudiante: ALEJANDRO LARA MONTAŃO / MANUEL LEÓN EPITIA, Programa académico: Ingenieria de Sistemas</t>
  </si>
  <si>
    <t>113.- Trabajos de grado de pregrado : PROTOTIPO DE TELEMEDICINA MÓVIL PARA ASISTENCIA MÉDICA DOMICILIARIA Y REMOTA</t>
  </si>
  <si>
    <t>Nombre del estudiante: DAVID ANDRES RONCANCIO JOYA/ JAIR GIOVANNY BELTRAN VERA / WILMAR YAMIT CARDENAS MAHECHA, Programa académico: Ingenieria de Sistemas</t>
  </si>
  <si>
    <t>114.- Trabajos de grado de pregrado : Juego Educativo Movil Learning con un Desarrollo basado en Programcion Neurolinguistica</t>
  </si>
  <si>
    <t>Desde 1 2009 hasta Agosto 2009, Tipo de orientación: Tutor principal</t>
  </si>
  <si>
    <t>Nombre del estudiante: Edwin Alejandro Benitez Soriano, Juan David León Bolivar, Programa académico: Ingeniería de Sistemas</t>
  </si>
  <si>
    <t>115.- Trabajos de grado de pregrado : ANÁLISIS, DISEŃO, DESARROLLO E IMPLEMENTACIÓN DE UN APLICATIVO WEB DE CÓDIGO ABIERTO PARA LA GESTIÓN MUNICIPAL</t>
  </si>
  <si>
    <t>Desde 12 2008 hasta , Tipo de orientación: Tutor principal</t>
  </si>
  <si>
    <t>Nombre del estudiante: RAFAEL RICARDO ROMERO RAMÍREZ y OSIRIS SALDAŃA VARGAS, Programa académico: Ingeniería de sistemas</t>
  </si>
  <si>
    <t>116.- Trabajos de grado de pregrado : DISEŃO, DESARROLLO E IMPLEMENTACIÓN DEL GEOPORTAL DE LA INFRAESTRUCTURA DE DATOS ESPACIALES DE LA COMUNIDAD ANDINA ż IDECAN EN UN AMBIENTE COLABORATIVO</t>
  </si>
  <si>
    <t>Nombre del estudiante: Luis Fernando Ortiz Reyes, Programa académico: Ingeniería de sistemas</t>
  </si>
  <si>
    <t>117.- Trabajos de grado de pregrado : PROTOTIPO DE TELEMEDICINA MÓVIL PARA ASISTENCIA MÉDICA DOMICILIARIA Y REMOTA</t>
  </si>
  <si>
    <t>Desde 11 2008 hasta , Tipo de orientación: Tutor principal</t>
  </si>
  <si>
    <t>Nombre del estudiante: DAVID ANDRES RONCANCIO JOYA, JAIR GIOVANNY BELTRAN VERA y WILMAR YAMIT CARDENAS MAHECHA, Programa académico: Ingeniería de sistemas</t>
  </si>
  <si>
    <t>118.- Trabajos de grado de pregrado : Prototipo Multimedial para Contenidos Educativos de Nanotecnología</t>
  </si>
  <si>
    <t>Desde 10 2008 hasta Febrero 2010, Tipo de orientación: Tutor principal</t>
  </si>
  <si>
    <t>Nombre del estudiante: Dalis Marcela Parra Samboni, Jhonatan Garcia Castańeda, Programa académico: Ingeniería de Sistemas</t>
  </si>
  <si>
    <t>119.- Trabajos de grado de pregrado : ANÁLISIS, DISEŃO Y DESARROLLO DEL PROTOTIPO DE SOFTWARE DE ADICION Y CANCELACION DE ASIGNATURAS EN DISPOSITIVOS MÓVILES PARA EL APLICATIVO CÓNDOR</t>
  </si>
  <si>
    <t>Desde 8 2008 hasta , Tipo de orientación: Tutor principal</t>
  </si>
  <si>
    <t>Nombre del estudiante: MAGNOLIA LUGO CARO y SIMAR ENRIQUE HERRERA JIMENEZ, Programa académico: Ingeniería de sistemas</t>
  </si>
  <si>
    <t>120.- Trabajos de grado de pregrado : DISEŃO, DESARROLLO E IMPLEMENTACIÓN DEL GEOPORTAL DE LA INFRAESTRUCTURA DE DATOS ESPACIALES DE LA COMUNIDAD ANDINA ż IDECAN EN UN AMBIENTE COLABORATIVO</t>
  </si>
  <si>
    <t>Desde 1 2008 hasta 2008, Tipo de orientación: Tutor principal</t>
  </si>
  <si>
    <t>Nombre del estudiante: LUIS FERNANDO ORTIZ REYES, Programa académico: Ingenieria de Sistemas</t>
  </si>
  <si>
    <t>121.- Trabajos de grado de pregrado : ANÁLISIS, DISEŃO Y DESARROLLO DEL PROTOTIPO DE SOFTWARE DE ADICIÓN Y CANCELACIÓN DE ASIGNATURAS EN DISPOSITIVOS MÓVILES PARA EL APLICATIVO CÓNDOR</t>
  </si>
  <si>
    <t>Nombre del estudiante: MAGNOLIA LUGO CARO / SIMAR ENRIQUE HERRERA JIMENEZ, Programa académico: Ingenieria de Sistemas</t>
  </si>
  <si>
    <t>122.- Trabajos de grado de pregrado : ANÁLISIS, DISEŃO, DESARROLLO E IMPLEMENTACIÓN DE UN APLICATIVO WEB DE CÓDIGO ABIERTO PARA LA GESTIÓN MUNICIPAL</t>
  </si>
  <si>
    <t>Nombre del estudiante: RAFAEL RICARDO ROMERO RAMÍREZ / OSIRIS SALDAŃA VARGAS, Programa académico: Ingenieria de Sistemas</t>
  </si>
  <si>
    <t>123.- Trabajos de grado de pregrado : PROTOTIPO DE SISTEMA DE GESTIÓN DE DOCUMENTOS PARA EL PROGRAMA DE RESPONSABILIDAD SOCIAL</t>
  </si>
  <si>
    <t>Nombre del estudiante: CARLOS EDUARDO YEPES, Programa académico: Ingenieria de Sistemas</t>
  </si>
  <si>
    <t>124.- Trabajos de grado de pregrado : SISTEMA GESTOR DE CONOCIMIENTO PARA LA EMPRESA PROJECTION CORE CONSULTING LTDA.</t>
  </si>
  <si>
    <t>Desde 12 2006 hasta , Tipo de orientación: Tutor principal</t>
  </si>
  <si>
    <t>Nombre del estudiante: EDUARDO VEGA y FERNANDO GAITAN, Programa académico: Ingeniería de sistemas</t>
  </si>
  <si>
    <t>ACTIVIDADES COMO EVALUADOR</t>
  </si>
  <si>
    <t>Jurado/Comisiones evaluadoras de trabajo de grado</t>
  </si>
  <si>
    <t>1.- Curso de perfeccionamiento/especialización : Desarrollo de un servicio de alertas tempranas ante eventos meteorológicos mediante una aplicación móvil (Climate Connector App)</t>
  </si>
  <si>
    <t>Colombia, 2017, Idioma: Espańol, Medio de divulgación: Varios</t>
  </si>
  <si>
    <t>Sitio web: , Nombre del orientado: Camilo Andrés Garnica Tapia, Nicolás Rodríguez Losada</t>
  </si>
  <si>
    <t>Programa académico: Especialización en Ingeniería de Software, Institución: Universidad Distrital Francisco José De Caldas.</t>
  </si>
  <si>
    <t>2.- Curso de perfeccionamiento/especialización : Desarrollo de un modelo de software que permita optimizar el seguimiento y control de los procesos del centro de impresión variable de Carvajal Soluciones de Comunicación</t>
  </si>
  <si>
    <t>Sitio web: , Nombre del orientado: Cryan Leonardo Cańón Bogotá, Iván Mauricio Melo Bohórquez, Guillaumer Gil Moreno</t>
  </si>
  <si>
    <t>3.- Curso de perfeccionamiento/especialización : Diseńo de un sistema controlador térmico que permita reducir las pérdidas de agua en las regaderas que utilizan calefacción a gas</t>
  </si>
  <si>
    <t>Sitio web: , Nombre del orientado: Sergio Andrés Riveros González</t>
  </si>
  <si>
    <t>4.- Pregrado : Desarrollo Del Modulo De Gestión De Hojas De Vida Para El Sistema Kyron Y La Interconexión Con Las Dependencias Que Registran Información Docente En La Universidad Distrital Francisco José De Caldas</t>
  </si>
  <si>
    <t>Colombia, 2017, Idioma: Espańol, Medio de divulgación: Papel</t>
  </si>
  <si>
    <t>Sitio web: , Nombre del orientado:</t>
  </si>
  <si>
    <t>Programa académico: Ingeniería de Sistemas, Institución: Faculta De Ingeniería Universidad Distrital.</t>
  </si>
  <si>
    <t>5.- Pregrado : Análisis, diseńo y desarrollo del módulo de gestión de necesidades y reportes afines para el sistema AGRO (Sistema contracutual y compras)</t>
  </si>
  <si>
    <t>Colombia, 2016, Idioma: Espańol, Medio de divulgación: Papel</t>
  </si>
  <si>
    <t>Sitio web: , Nombre del orientado: Alejandro Paolo Daza</t>
  </si>
  <si>
    <t>Programa académico: Ingenieria de Sistemas, Institución: Universidad Distrital Francisco José De Caldas.</t>
  </si>
  <si>
    <t>6.- Pregrado : Comparación del funcionamiento del algoritmo C4.5 en un modelo de persistencia relacional contra un modelo no relacional</t>
  </si>
  <si>
    <t>Sitio web: , Nombre del orientado: Nancy Janeth Gélvez</t>
  </si>
  <si>
    <t>7.- Pregrado : Como la ingeniería de sistema aportaría al problema de movilidad en la ciudad de Bogotá</t>
  </si>
  <si>
    <t>Sitio web: , Nombre del orientado: Carlos Reina</t>
  </si>
  <si>
    <t>8.- Pregrado : Análisis y desarrollo de un modelo para la prevención de la deserción basado en el bajo rendimiento académico en la facultad de Ingeniería de la Universidad Distrital Francisco José de Caldas</t>
  </si>
  <si>
    <t>Sitio web: , Nombre del orientado: John Freddy Parra Peńa</t>
  </si>
  <si>
    <t>9.- Pregrado : Diseńo y desarrollo de un prototipo WEB y móvil de apoyo a la gestión de litigio de procesos judiciales civiles</t>
  </si>
  <si>
    <t>Programa académico: Ingeniería de Sistemas, Institución: Universidad Distrital Francisco José De Caldas.</t>
  </si>
  <si>
    <t>10.- Pregrado : Diseńo y desarrollo de un prototipo de aplicación móvil para estimar paquetes turísticos de deportes extremos en el departamento de Cundinamarca</t>
  </si>
  <si>
    <t>Sitio web: , Nombre del orientado: Jhon Francined Herrera</t>
  </si>
  <si>
    <t>11.- Pregrado : Prototipo de Arquitectura Empresarial para un Portal WEB de Investigación Basado en la Usabilidad</t>
  </si>
  <si>
    <t>12.- Pregrado : Prototipo de aplicación Web de gestión de documentación y evaluación como soporte orientado al aprendizaje de idiomas</t>
  </si>
  <si>
    <t>Sitio web: , Nombre del orientado: José David Alvarez</t>
  </si>
  <si>
    <t>13.- Pregrado : Implementación de prototipo de software de gestión de información y procesos para oficina asesora de seguros basada en tecnologías Cloud</t>
  </si>
  <si>
    <t>Sitio web: , Nombre del orientado: John Freddy Parra</t>
  </si>
  <si>
    <t>14.- Pregrado : Implementación de prototipo de software de gestión de información y procesos para oficina asesora de segurs basada en tecnología Cloud</t>
  </si>
  <si>
    <t>15.- Pregrado : Desarrollo de una aplicación de gestión de planes de mejoramiento para las entidades del Distrito Capital empleado el software Open Source de gestión de incidencias Matis Bug Tracker</t>
  </si>
  <si>
    <t>16.- Pregrado : Prototipo ontológico para representación de objetos de simulación interactiva aplicada a entornos digitales de aprendizaje</t>
  </si>
  <si>
    <t>Colombia, 2015, Idioma: Espańol, Medio de divulgación: Papel</t>
  </si>
  <si>
    <t>Sitio web: , Nombre del orientado: Jhonathan Cuspoca</t>
  </si>
  <si>
    <t>Programa académico: Ingeniería de Sistemas, Institución: Universidad Distrital Francisco Jose de Caldas.</t>
  </si>
  <si>
    <t>17.- Pregrado : Análisis de tendencias mediante técnica de minería de datos sobre "twitter" para el reconocimiento de modelos de descubrimiento alrededor de hechos polítivos masivos caso de estudio Elecciones primarias en Estados Unidos 2016</t>
  </si>
  <si>
    <t>Sitio web: , Nombre del orientado: Nancy Gélvez</t>
  </si>
  <si>
    <t>18.- Pregrado : Diseńo e implementación de un prototipo SNS orientado al deporte sobre tecnologías móviles</t>
  </si>
  <si>
    <t>Sitio web: , Nombre del orientado: Nicolas Garcia; Luis Gonzalez</t>
  </si>
  <si>
    <t>19.- Pregrado : Comparación del funcionamiento del algoritmo C4.5 en un modelo de persistencia relacional contra un modelo No relacional</t>
  </si>
  <si>
    <t>Sitio web: , Nombre del orientado: Nancy Yaneth Gélvez</t>
  </si>
  <si>
    <t>20.- Pregrado : Estructuración de las capas de negocio, aplicación y tecnología del lenguaje Archimate para la cámara del calzado, cuero, marroquinería y afines de Bogotá Distrito Capital</t>
  </si>
  <si>
    <t>Sitio web: , Nombre del orientado: Nidia Esperanza Ochoa Quińones</t>
  </si>
  <si>
    <t>21.- Pregrado : Modelo organizacional basado en un enfoque arquitectonico empresarial para la superintendencia de industria y comercio orientado al registro de marcas</t>
  </si>
  <si>
    <t>Sitio web: , Nombre del orientado: Gloria Esperanza Daza Barrera; Juan Camilo Rodríguez Reyes</t>
  </si>
  <si>
    <t>22.- Pregrado : Modelo de arquitectura empresarial para la Gerencia de tecnología e información de Fiduprevisora utilizando ArchiMate</t>
  </si>
  <si>
    <t>Sitio web: , Nombre del orientado: Hollman Andrés Suscún; Jorge Armando Sánchez García</t>
  </si>
  <si>
    <t>23.- Pregrado : Caso de estudio sobre el crecimiento de unión soluciones basado en su arquitectura AS-IS</t>
  </si>
  <si>
    <t>Sitio web: , Nombre del orientado: Jonathan García Rey; Leidy Jimena Rodriguez Farias</t>
  </si>
  <si>
    <t>24.- Pregrado : Modelamiento del proceso empresarial enfocado en la meta Top 3 salud de experience seguros</t>
  </si>
  <si>
    <t>Sitio web: , Nombre del orientado: Diego Armando Hurtado González; Jhonathan Hernández Alemán</t>
  </si>
  <si>
    <t>25.- Curso de perfeccionamiento/especialización : Implementación de un sistema de comunicación VoIP, utilizando plataformas de software libre como herramienta estratégica y competitiva en las soluciones de telefonía IP para las PyMES</t>
  </si>
  <si>
    <t>Sitio web: , Nombre del orientado: Paul Antonio Leyva Pinilla; Cesar Daniel Serrano Carranza</t>
  </si>
  <si>
    <t>Programa académico: Especialización en Proyectos Informáticos, Institución: Universidad Distrital Francisco José De Caldas.</t>
  </si>
  <si>
    <t>26.- Pregrado : Modelo de simulación basada en agentes de sistemas peatonales en Colombia</t>
  </si>
  <si>
    <t>Sitio web: , Nombre del orientado: Rafael Andrés Sánchez, Cristian Felipe Pacheco Luque</t>
  </si>
  <si>
    <t>Programa académico: Ingeniería Industrial, Institución: Universidad Distrital Francisco José De Caldas.</t>
  </si>
  <si>
    <t>27.- Curso de perfeccionamiento/especialización : Modelo de marcación telefónica basado en minería de datos para clientes morosos del banco de Bogotá</t>
  </si>
  <si>
    <t>Sitio web: , Nombre del orientado: Luisa Fernanda Martínez Alonso; Julio Cesar Carreńo Bossa</t>
  </si>
  <si>
    <t>28.- Maestría : Metamodelo para configuraciones en dispositivos de redes como estándar soportado en la ingeniería dirigida por modelos</t>
  </si>
  <si>
    <t>Sitio web: , Nombre del orientado: Carlos Montenegro Marin</t>
  </si>
  <si>
    <t>Programa académico: Ciencias de La Información y Las Comunicaciones Co, Institución: Universidad Distrital Francisco José De Caldas.</t>
  </si>
  <si>
    <t>29.- Pregrado : Prototipo de una herramienta de aprendizaje interactivo que implementa el kinect para estudiantes de cuarto grado de primaria.</t>
  </si>
  <si>
    <t>Sitio web: , Nombre del orientado: Lilian Astrid Bejarano</t>
  </si>
  <si>
    <t>30.- Pregrado : Prototipo de plataforma colaborativa para interoperabilidad de recursos de conocimiento de sistemas de gestión del conocimiento</t>
  </si>
  <si>
    <t>Sitio web: , Nombre del orientado: Fernanado Martinez Rodriguez</t>
  </si>
  <si>
    <t>31.- Pregrado : Diseńo e implementación de un prototipo de software de apoyo al aprendizaje del lenguaje COBOL para la multinacional de consultoría EVERIS</t>
  </si>
  <si>
    <t>32.- Pregrado : Diseńo e implementación de un modelo de administración de procesos de negocio (Business Process Management BPM)</t>
  </si>
  <si>
    <t>Sitio web: , Nombre del orientado: Javier Alejandro Guevara</t>
  </si>
  <si>
    <t>33.- Maestría : Sistema de auto-gestión con base en agentes inteligentes sobre esquemas de encaminamiento intra-dominio IPV6</t>
  </si>
  <si>
    <t>Sitio web: , Nombre del orientado: Octavio Salcedo</t>
  </si>
  <si>
    <t>34.- Pregrado : Prototipo de sistema para la gestión georreferenciada de peticiones, quejas y reclamaciones en el servicio público de aseo urbano</t>
  </si>
  <si>
    <t>Sitio web: , Nombre del orientado: Jhon Fredy Amado Tavera; Sandra Durán Gil, Carlos Eduardo Vanegas Gutiérrez</t>
  </si>
  <si>
    <t>35.- Pregrado : Prototipo de sistema para la gestión georreferenciada de peticiones, quejas reclamaciones en el servicio público de aseo urbano</t>
  </si>
  <si>
    <t>Sitio web: , Nombre del orientado: Sandro Javier Bolańos</t>
  </si>
  <si>
    <t>36.- Pregrado : Dimensionamiento de infraestructura física para virtualización de laboratorios prácticos y su implementación en un prototipo parauna asignatura del proyecto curricular de Ingeniería de Sistemas de la Universidad Distrital Francisco José de Cladas</t>
  </si>
  <si>
    <t>Sitio web: , Nombre del orientado: Nancy Gelvez García</t>
  </si>
  <si>
    <t>37.- Maestría : Evaluación de protocolos de encaminamiento en redes vehiculares ad-hoc de próxima generación</t>
  </si>
  <si>
    <t>38.- Curso de perfeccionamiento/especialización : APLICACION DE TECNICAS DE MINERIA DE PROCESOS A LA SECUENCIA DE LOGS DE EVENTOS DE UN PROCESO DE SOLICITUD DE SUMINISTROS DE OFICINA</t>
  </si>
  <si>
    <t>Sitio web: , Nombre del orientado: NATALIA HERRERA REY</t>
  </si>
  <si>
    <t>Autores: ROBERTO ALBEIRO PAVA DIAZ,</t>
  </si>
  <si>
    <t>39.- Curso de perfeccionamiento/especialización : Diseńo de una herramienta Web para la gestión de inventarios y bodegas sisGIB</t>
  </si>
  <si>
    <t>Colombia, 2014, Idioma: Espańol, Medio de divulgación: Papel</t>
  </si>
  <si>
    <t>Sitio web: , Nombre del orientado: Diego Fernando Rueda; Manuel Ricardo Chavarro</t>
  </si>
  <si>
    <t>Programa académico: Ingeniería de Software, Institución: Universidad Distrital Francisco José De Caldas.</t>
  </si>
  <si>
    <t>40.- Pregrado : SISTEMA VIBROTÁCTIL PARA LA PERCEPCION DE FIGURAS GEOMÉTRICAS ENFOCADO A PERSONAS EN CONDICIÓN DE DISCAPACIDAD VISUAL.</t>
  </si>
  <si>
    <t>Sitio web: , Nombre del orientado: ANDERSON GONZALEZ GARCÍA</t>
  </si>
  <si>
    <t>Programa académico: Ingenieía Electrónica, Institución: Universidad Distrital Francisco José De Caldas.</t>
  </si>
  <si>
    <t>41.- Curso de perfeccionamiento/especialización : Propuesta de integración de IT Digital PACS y RIS para el área de radiología de un hospital de segundo nivel</t>
  </si>
  <si>
    <t>Sitio web: , Nombre del orientado: Javier Andres Triana Espitia; George Vargas</t>
  </si>
  <si>
    <t>42.- Curso de perfeccionamiento/especialización : Desarrollo de una aplicación para dispositivos móviles con sistema operativo Android que permita la administración y evaluación continua de proyectos desarrollados bajo la metodología de desarrollo scrum żscrumteammateż</t>
  </si>
  <si>
    <t>Sitio web: , Nombre del orientado: Carlos Mario Durán Camelo; Julio Alberto Higuera; Melendez Orlando Torres Cediel</t>
  </si>
  <si>
    <t>43.- Pregrado : Prototipo de infraestructura Cloud implementando el modelo IAAS</t>
  </si>
  <si>
    <t>Sitio web: , Nombre del orientado: José Nelson Pérez</t>
  </si>
  <si>
    <t>44.- Pregrado : Desarrollo e implementación de una plataforma bioinformática para el análisis RNA ż SEQ basada en Galaxy</t>
  </si>
  <si>
    <t>Sitio web: , Nombre del orientado: Cristian Alejandro Rojas Quintero; Luis Miguel Gutiérrez Ramírez</t>
  </si>
  <si>
    <t>45.- Pregrado : Análisis, diseńo e implementación de un aplicativo que administra localizadores GPS aplicado a vehículos de transporte en áreas metropolitanas</t>
  </si>
  <si>
    <t>Sitio web: , Nombre del orientado: Hernán Darío Ahumada Alvarado; Camilo Medina Holguín; Pedro Andrés Pineda Romero</t>
  </si>
  <si>
    <t>46.- Pregrado : Diseńo y desarrollo de un prototipo de aplicación móvil para estimar planes tirísticos de deportes extremos en el departamento de Cundimanarca</t>
  </si>
  <si>
    <t>47.- Pregrado : Desarrollo de prototipo de la plataforma para la capacitación y consulta de los procesos de soporte regional corporativo para IFC Networks</t>
  </si>
  <si>
    <t>Sitio web: , Nombre del orientado: Joaquín Javier Meza</t>
  </si>
  <si>
    <t>48.- Pregrado : Diseńo e implementación de un prototipo de sistema genérico para la identificación y orden de la estructura interna de los restaurantes en Bogotá a partir de la tecnología NFC</t>
  </si>
  <si>
    <t>Sitio web: , Nombre del orientado: Luis Emilio Montenegro</t>
  </si>
  <si>
    <t>49.- Pregrado : Prototipo de un sistema de localización en tiempo real mediante el aprovechamiento de tecnologías basadas en RfID, para la generación de mejoras en la movilidad de personas en situación de discapacidad visual en la Fundación Misioneros Divina Redención San Felipe Neri</t>
  </si>
  <si>
    <t>Sitio web: , Nombre del orientado: Nancy Yaneth Gelvez</t>
  </si>
  <si>
    <t>50.- Pregrado : Desarrollo de una herramienta web para el manejo de información de asistencias, investigaciones y RAT para la empresa IRS Vial Ltda</t>
  </si>
  <si>
    <t>Sitio web: , Nombre del orientado: Manuel Ernesto Cruz Alvarez</t>
  </si>
  <si>
    <t>51.- Pregrado : Diseńo de un prototipo de integración de información geográfica para gestión de licencias ambientales ototgadas a empresas de hidrocarburos en Colombia</t>
  </si>
  <si>
    <t>Sitio web: , Nombre del orientado: Daniel Rodríguez Cardenas</t>
  </si>
  <si>
    <t>52.- Pregrado : Desarrollo de una Semántica de Procesos Interoperable para Logística Electrónica en Plataformas de E-Commerce</t>
  </si>
  <si>
    <t>Colombia, 2014, Idioma: Espańol, Medio de divulgación: Otro</t>
  </si>
  <si>
    <t>Sitio web: , Nombre del orientado: Nestor Fernando Alvarez</t>
  </si>
  <si>
    <t>Programa académico: Ingenieria de Sistemas, Institución: Universidad Distrital Francisco Jose de Caldas.</t>
  </si>
  <si>
    <t>53.- Pregrado : Prototipo de infraestructura cloud implementando el modelo IaaS</t>
  </si>
  <si>
    <t>Sitio web: , Nombre del orientado: José Nelson Perez Castillo</t>
  </si>
  <si>
    <t>Programa académico: , Institución: Universidad Distrital Francisco José De Caldas.</t>
  </si>
  <si>
    <t>54.- Pregrado : Portal empresatial Web con aplicación móvil para manejo de pedidos por catálogo</t>
  </si>
  <si>
    <t>Sitio web: , Nombre del orientado: Sandro Bolańos</t>
  </si>
  <si>
    <t>55.- Pregrado : Diseńo e implementación de un prototipo de sistema genérico para la identificación y orden de la estructura interna de los restarurantes en Bogotá a partir de la tecnología NFC</t>
  </si>
  <si>
    <t>Sitio web: , Nombre del orientado: Alberto Acosta</t>
  </si>
  <si>
    <t>56.- Pregrado : Diseńo e implementación de un prototipo de software mediante el uso de la metodología Extreme programming para la asignación de proveedores de servicios a los proyectos operativos de Ericsson Latinoamérica</t>
  </si>
  <si>
    <t>Sitio web: , Nombre del orientado: Luis Enrique Cordero Olarte; Jackson Cárdenas Sanchez</t>
  </si>
  <si>
    <t>57.- Pregrado : Diseńo e implementación de aplicación Web para la representación visual y semántica de búsqueda de recursos digitales sobre repositorios de datos en internet</t>
  </si>
  <si>
    <t>Sitio web: , Nombre del orientado: Elvis Eduardo Gaona</t>
  </si>
  <si>
    <t>58.- Pregrado : Diseńo de los procesos de gestión documental y su implementación en una aplicación Web para la coordinación de ingeniería de sistemas de la Universidad Distrital Francisco José de Caldas</t>
  </si>
  <si>
    <t>Sitio web: , Nombre del orientado: Julio Barón Velandia</t>
  </si>
  <si>
    <t>59.- Pregrado : Diseńo y desarrollo de un prototipo de aplicación móvil como herramienta para la gestión de incidencias ciudadanas en la ciudad de Bogotá</t>
  </si>
  <si>
    <t>60.- Pregrado : Analisis, Diseńo y Desarrollo de la Aplicacion Web del Sistema De Gestion Convocatoria de Tierras INCODER</t>
  </si>
  <si>
    <t>Colombia, 2013, Idioma: Espańol, Medio de divulgación: Papel</t>
  </si>
  <si>
    <t>Sitio web: , Nombre del orientado: Wilson Javier Avelino, Alexander Bejarano</t>
  </si>
  <si>
    <t>61.- Curso de perfeccionamiento/especialización : Desarrollo de un prototipo de software para gestionar y controlar las pruebas de aceptación de requerimientos en proyectos informáticos</t>
  </si>
  <si>
    <t>Sitio web: , Nombre del orientado: Astrid Yuranny Rubiano Losada, Diana Marcela Pulido Morales, Jairo Andrés Moncada Gómez</t>
  </si>
  <si>
    <t>62.- Pregrado : Sistematizacion de Pagos Menores de las Oficinas del Banco BBVA (IF-P)</t>
  </si>
  <si>
    <t>Sitio web: , Nombre del orientado: Erika Leal Pinzon</t>
  </si>
  <si>
    <t>63.- Pregrado : Diseńo e Implementación de ua aplicación para el manejo de procesos de apoyo en la fabricación de equipos industriales basado en la norma ISO 9001-2010(FP)</t>
  </si>
  <si>
    <t>64.- Pregrado : GoPark Aplicacion para Busqueda de Parqueaderos en Dispositivos Moviles</t>
  </si>
  <si>
    <t>Sitio web: , Nombre del orientado: Esther Veronica Romero, Santiago Ramirez Ruiz</t>
  </si>
  <si>
    <t>65.- Pregrado : Implementación de un repositorio institucional de computación y tecnologías de la Información basado en el protocolo OAI-PMH</t>
  </si>
  <si>
    <t>66.- Pregrado : Formalización del Proceso de Desarrollo de Software para la Fabrica de Software de ITC S.A.S.</t>
  </si>
  <si>
    <t>Sitio web: , Nombre del orientado: Estefania Lopez, Alejandro iquira Aristizabal</t>
  </si>
  <si>
    <t>67.- Pregrado : Diseńo de un prototipo de Billetera electronica para la gestion de contenido digital adquirido como propuesta de implementacion del estandar MPEG-13 en el campo de la television digital</t>
  </si>
  <si>
    <t>Colombia, 2013, Idioma: Espańol, Medio de divulgación: Internet</t>
  </si>
  <si>
    <t>Sitio web: , Nombre del orientado: Laura Patricia Ortiz, Javier Alexander Perez</t>
  </si>
  <si>
    <t>68.- Pregrado : DISEŃO DE UN PROTOTIPO DE BILLETERA ELECTRÓNICA PARA LA GESTIÓN DE CONTENIDO DIGITAL ADQUIRIDO COMO PROPUESTA DE IMPLEMENTACIÓN DEL ESTÁNDAR MPEG 4 ż 13 EN EL CAMPO DE LA TELEVISIÓN DIGITAL</t>
  </si>
  <si>
    <t>69.- Pregrado : Diseńo e Implementación de una aplicación para el manejo de procesos de apoyo en la fabricación de equipos industriales basado en la norma ISO 9001-2010</t>
  </si>
  <si>
    <t>70.- Maestría : MODELO DE SEGURIDAD PARA ENTORNOS COMPUTACIONALE DE E-CIENCIA</t>
  </si>
  <si>
    <t>Programa académico: Maestría en Ciencias de la Información y las Comunicaciones, Institución: Universidad Distrital Francisco José De Caldas.</t>
  </si>
  <si>
    <t>71.- Pregrado : Diseńo e implementación de los módulos facturación e inventario para la aplicación Web de contabilidad SOFYA desarrollada bajo el modelo de Software as a service SaaS</t>
  </si>
  <si>
    <t>Sitio web: , Nombre del orientado: Ana Rosa Arévalo Montenegro, Héctor Hugo Giraldo Tamayo</t>
  </si>
  <si>
    <t>72.- Pregrado : Desarrollo de una herramienta de software para la automatización de la generación de proyectos EJB y Web para aplicaciones empresariales realizadas por Ingenieros Asesores Colombianos - INASCOL S. A.</t>
  </si>
  <si>
    <t>Sitio web: , Nombre del orientado: Claudia Jimena Rodríguez Pinilla</t>
  </si>
  <si>
    <t>73.- Pregrado : Modelo de Actualización Tecnológica Planteado para la Ampliación de la Plataforma de Telefonia VoIP de la Universidad Distrital Francisco Jose de Caldas</t>
  </si>
  <si>
    <t>Colombia, 2010, Idioma: Espańol, Medio de divulgación: Papel</t>
  </si>
  <si>
    <t>Sitio web: , Nombre del orientado: William Tellez Flechas</t>
  </si>
  <si>
    <t>Programa académico: Ingeniería Electrónica, Institución: Universidad Distrital Francisco José De Caldas.</t>
  </si>
  <si>
    <t>74.- Pregrado : Análisis y Diseńo del Plan y Políticas de Seguridad para la Red de Datos de la Universidad Distrital Francisco José de Caldas.</t>
  </si>
  <si>
    <t>Colombia, 2009, Idioma: Espańol, Medio de divulgación: Papel</t>
  </si>
  <si>
    <t>Sitio web: , Nombre del orientado: Jeffrey Steve Borbón Sanabria, Erika Tatiana Luque Melo</t>
  </si>
  <si>
    <t>75.- Pregrado : Desarrollo de Laboratorios Virtuales con énfasis en Comunicaciones Móviles</t>
  </si>
  <si>
    <t>Sitio web: , Nombre del orientado: Mayra Moreno, Freddy Forero</t>
  </si>
  <si>
    <t>Programa académico: Facultad de Telecomunicaciones, Institución: Universidad Santo Tomás.</t>
  </si>
  <si>
    <t>76.- Pregrado : Diseńo y Construcción de un Prototipo de Servicios Inalámbricos Orientado al Sector Turístico y Comercial</t>
  </si>
  <si>
    <t>Sitio web: , Nombre del orientado: Cesar Augusto Hernandez</t>
  </si>
  <si>
    <t>77.- Pregrado : Proyecto de Investigación para Generar la Implementación de las Tecnologías de la Información y Comunicaciones en la Facultad de Ingeniería de la Universidad Distrital Francisco José de Caldas</t>
  </si>
  <si>
    <t>Sitio web: , Nombre del orientado: Jessica Jaimes, Milena Cuervo</t>
  </si>
  <si>
    <t>78.- Pregrado : Análisis, diseńo y desarrollo de un prototipo simulador para el proceso de inicialización y entrada en la red de una estación cliente en un escenario punto a multipunto IEEE 802.16d.</t>
  </si>
  <si>
    <t>Sitio web: , Nombre del orientado: "Monica Acosta, Fabio Cepeda</t>
  </si>
  <si>
    <t>Participación en comités de evaluación</t>
  </si>
  <si>
    <t>1.- Acreditación de programas : Miembro del Grupo de Trabajo de Acreditacion ISIS</t>
  </si>
  <si>
    <t>Colombia, 2015, Sitio web:</t>
  </si>
  <si>
    <t>Medio de divulgación: Papel, Institución: Universidad Distrital Francisco Jose de Caldas</t>
  </si>
  <si>
    <t>2.- Acreditación de programas : Miembro del Grupo de Trabajo de Acreditacion ISIS</t>
  </si>
  <si>
    <t>Colombia, 2014, Sitio web:</t>
  </si>
  <si>
    <t>Medio de divulgación: Otro, Institución: Universidad Distrital Francisco José De Caldas</t>
  </si>
  <si>
    <t>3.- Acreditación de programas : Miembro del Grupo de Trabajo de Acreditacion ISIS</t>
  </si>
  <si>
    <t>Colombia, 2013, Sitio web:</t>
  </si>
  <si>
    <t>Medio de divulgación: Internet, Institución: Universidad Distrital Francisco José De Caldas</t>
  </si>
  <si>
    <t>Autores: JHON FRANCINED HERRERA CUBIDES, JUAN MANUEL SANCHEZ CESPEDES, NANCY YANETH GELVEZ GARCIA, CARLOS ENRIQUE MONTENEGRO MARIN,</t>
  </si>
  <si>
    <t>Demás trabajos</t>
  </si>
  <si>
    <t>Proyectos</t>
  </si>
  <si>
    <t>1.- Extensión y responsabilidad social CTI: Evaluación de congestión de tráfico sobre redes ATM</t>
  </si>
  <si>
    <t>2.- Investigación y desarrollo: Dispositivos de búsqueda inmersiva utilizando técnicas de realidad aumentada basados en ontologías formalizadas sobre repositorios educativos</t>
  </si>
  <si>
    <t>2016/5 - 2017/12</t>
  </si>
  <si>
    <t>3.- Investigación y desarrollo: Aplicación de Realidad VIrtual y Aumentada empleando dispositivos IoT</t>
  </si>
  <si>
    <t>2015/11 - 2016/8</t>
  </si>
  <si>
    <t>4.- Investigación y desarrollo: Mecanismos de búsquedas visuales a partir de esquemas de representación de conocimiento (SKOS) para acceso a recursos digitales en abierto</t>
  </si>
  <si>
    <t>2015/8 - 2016/11</t>
  </si>
  <si>
    <t>5.- Investigación y desarrollo: Plataforma Adaptación de Accesibilidad ż Social4All</t>
  </si>
  <si>
    <t>2014/4 - 2016/4</t>
  </si>
  <si>
    <t>6.- Investigación, desarrollo e innovación: PROTOTIPO DE UN SISTEMA DE LOCALIZACIÓN EN TIEMPO REAL MEDIANTE EL APROVECHAMIENTO DE TECNOLOGÍAS BASADAS EN RFID PARA LA GENERACIÓN DE MEJORAS EN LA MOVILIDAD DE PERSONAS EN SITUACIÓN DE DISCAPACIDAD VISUAL EN LA FUNDACIÓN MISIONEROS DIVINA REDENCIÓN SAN</t>
  </si>
  <si>
    <t>2014/1 - 2014/11</t>
  </si>
  <si>
    <t>7.- Investigación y desarrollo: Diseńo de una línea de producción tecnológica de objetos virtuales de aprendizaje, piloto de estudio Universidad Distrital Francisco José de Caldas</t>
  </si>
  <si>
    <t>2013/8 - 2014/8</t>
  </si>
  <si>
    <t>8.- Investigación y desarrollo: Prototipo para la virtualización de infraestructura de laboratorios en el proyecto curricular de ingeniería de sistemas de la Universidad Distrital.</t>
  </si>
  <si>
    <t>2013/4 - 2014/12</t>
  </si>
  <si>
    <t>9.- Investigación, desarrollo e innovación: Implementación de una nube privada para la oferta de servicios de Infraestructura como modelo para la virtualización de servidores en la Universidad Distrital.</t>
  </si>
  <si>
    <t>2013/1 - 2017/5</t>
  </si>
  <si>
    <t>10.- Investigación y desarrollo: Virtual Mobility Passport</t>
  </si>
  <si>
    <t>2013/1 - 2015/7</t>
  </si>
  <si>
    <t>11.- Investigación y desarrollo: HERRAMIENTA PARA EL DESARROLLO RA?PIDO DE VIDEOJUEGOS</t>
  </si>
  <si>
    <t>2012/10 - Actual</t>
  </si>
  <si>
    <t>12.- Investigación, desarrollo e innovación: Holistic Approach to Technology Enhanced Learning</t>
  </si>
  <si>
    <t>2012/1 - 2015/Sin mes</t>
  </si>
  <si>
    <t>13.- Investigación y desarrollo: Inspiring Science Education, Large Scale Experimentation Scenarios to Mainstream eLearning in Science, Mathematics and Technology in Primary and Secondary Schools</t>
  </si>
  <si>
    <t>14.- Investigación y desarrollo: INTUITEL, Intelligent Tutoring Interface for Technology Enhanced Learning</t>
  </si>
  <si>
    <t>2012/1 - 2015/7</t>
  </si>
  <si>
    <t>15.- Investigación y desarrollo: Interoperabilidad sobre la Web</t>
  </si>
  <si>
    <t>2011/9 - 2014/9</t>
  </si>
  <si>
    <t>16.- Investigación y desarrollo: Nanolearning Objects</t>
  </si>
  <si>
    <t>2009/6 - 2011/11</t>
  </si>
  <si>
    <t>17.- Investigación y desarrollo: Modelo de Seguridad Informático LCMS</t>
  </si>
  <si>
    <t>18.- Investigación y desarrollo: Plataforma integrada como soporte sistémico para el modelo estandar de control interno</t>
  </si>
  <si>
    <t>2009/5 - 2011/3</t>
  </si>
  <si>
    <t>19.- Investigación y desarrollo: ELEMENTOS DIDACTICOS EN TEMAS DE INVESTIGACION DE OPERACIONES</t>
  </si>
  <si>
    <t>2004/1 - Actual</t>
  </si>
  <si>
    <t>MULTIMEDIA INTERACTIVA Y ANIMACIÓN DIGITAL</t>
  </si>
  <si>
    <t>2007 - 5</t>
  </si>
  <si>
    <t>PAULO ALONSO GAONA GARCIA</t>
  </si>
  <si>
    <t>Si el día 2017-06-05 00:00:00.0</t>
  </si>
  <si>
    <t xml:space="preserve">pagaonag@udistrital.edu.co </t>
  </si>
  <si>
    <t>C</t>
  </si>
  <si>
    <t>Ingeniería y Tecnología -- Otras Ingenierías y Tecnologías</t>
  </si>
  <si>
    <t>Ciencia, Tecnología e Innovación en Ingeniería</t>
  </si>
  <si>
    <t>Plan de trabajo: El grupo se enfocará en el estudio de una revisión sistemática de la literatura en los campos que abordan las líneas de investigación y sus ejes transversales dentro de otras áreas de conocimiento de aplicación. Modelo de análisis Documentación del estado del arte inicialmente de las líneas de investigación de Computación gráfica, interacción persona-máquina computacional y la línea de transmisión, infraestructura y almacenamiento de contenido multimedia. Enfocados principalmente en temas como: - Gráficos y animación 3D. - Motores y herramientas para gráficos 3D. - Dispositivos de entrada que usan captura de movimiento, acelerómetros, multitoque, cámaras 3D, entre otras. - Formatos, protocolos y servidores multimedia. - Animación mediante librerías gráficas Web y 3D Actividades estratégicas - Convocar estudiantes para conformar el grupo de investigación. - Generar comunicación y alianzas con grupos de trabajo y de investigación dentro de la Universidad Distrital y fuera de ella. - Publicar los avances de la investigación. - Crear proyectos prototipos basados en la investigación del primer semestre en las tres líneas de investigación iniciales.</t>
  </si>
  <si>
    <t>Estado del arte: null</t>
  </si>
  <si>
    <t>Objetivos: Objetivo General Realizar estudios e investigaciones en multimedia interactiva sobre las áreas de simulación, computación gráfica, interacción humano-computador, educación, entrenamiento, infraestructura, almacenamiento y computación gráfica que conlleven a al desarrollo de formas de interacción entre el humano y el contenido multimedia, para proponer soluciones a problemas a nivel de Colombia y el mundo. Obejetivos Específicos - Dar apoyo a los estudiantes que desean realizar sus trabajos de grado y tesis en el campo de la multimedia interactiva. - Incorporar conocimientos interdisciplinares a las investigaciones realizadas por el grupo. - Generar aplicaciones basadas en los conocimientos generados en las líneas de investigación que permitan la solución de problemas a nivel de Colombia y el mundo. - Motivar a los estudiantes en el campo de investigación multimedial generando nuevas propuestas a nivel técnico, tecnológico y en el área de estudio. - Crear un laboratorio en el que se realicen investigaciones y desarrollos de las líneas de investigación propuestas. - Generar relaciones con grupos de trabajo y de investigación que puedan aportar a las investigaciones realizadas. - Realizar publicaciones y socializaciones de los resultados de las investigaciones.</t>
  </si>
  <si>
    <t>Retos: null</t>
  </si>
  <si>
    <t>Visión: Ser un referente a nivel nacional en temas relacionados con las líneas de investigación a través del reconocimiento adquirido y por la calidad de sus investigaciones. El grupo será capaz de ofrecer soluciones reales al mercado compitiendo con soluciones del mercado mediante propuestas tecnologías innovadoras dentro del sector académico y empresarial.</t>
  </si>
  <si>
    <t>1.- Computación Gráfica</t>
  </si>
  <si>
    <t>2.- Educación y Entrenamiento</t>
  </si>
  <si>
    <t>3.- Interacción Persona-Maquina computacional</t>
  </si>
  <si>
    <t>4.- Realidad Aumentada y Realidad Virtual</t>
  </si>
  <si>
    <t>5.- Simulación por computador</t>
  </si>
  <si>
    <t>6.- Transmisión, infraestructura y almacenamiento de contenido Multimedia</t>
  </si>
  <si>
    <t>7.- Videojuegos y entretenimiento</t>
  </si>
  <si>
    <t>1.- PAULO ALONSO GAONA GARCIA</t>
  </si>
  <si>
    <t>2014/1 - Actual</t>
  </si>
  <si>
    <t>2.- JULIO BARON VELANDIA</t>
  </si>
  <si>
    <t>2007/5 - Actual</t>
  </si>
  <si>
    <t>2015/7 - Actual</t>
  </si>
  <si>
    <t>4.- PAULA DANIELA BRICENO NOVOA</t>
  </si>
  <si>
    <t>2013/1 - 2014/12</t>
  </si>
  <si>
    <t>5.- SAIRA ESPERANZA CARVAJAL LADINO</t>
  </si>
  <si>
    <t>6.- NELSON JAVIER CRISTANCHO SASTOQUE</t>
  </si>
  <si>
    <t>2013/1 - 2013/5</t>
  </si>
  <si>
    <t>7.- JONATHAN ENRIQUE CUSPOCA RUIZ</t>
  </si>
  <si>
    <t>8.- CINDY ALEJANDRA FLOREZ LLANOS</t>
  </si>
  <si>
    <t>9.- KEVIN STEVEN GORDILLO ORJUELA</t>
  </si>
  <si>
    <t>10.- ERNESTO ANDRES GUTIERREZ ARRAZOLA</t>
  </si>
  <si>
    <t>2008/2 - 2008/11</t>
  </si>
  <si>
    <t>11.- JHON FRANCINED HERRERA CUBIDES</t>
  </si>
  <si>
    <t>12.- DAVID MARTIN MONCUNILL</t>
  </si>
  <si>
    <t>13.- LIZETH PAOLA MARTINEZ OCHOA</t>
  </si>
  <si>
    <t>2010/2 - 2010/2</t>
  </si>
  <si>
    <t>14.- OSCAR JAVIER MELO TORRES</t>
  </si>
  <si>
    <t>2013/1 - 2014/7</t>
  </si>
  <si>
    <t>15.- CARLOS ENRIQUE MONTENEGRO MARIN</t>
  </si>
  <si>
    <t>16.- CARLOS HERNAN PABON VARGAS</t>
  </si>
  <si>
    <t>2010/2 - 2013/12</t>
  </si>
  <si>
    <t>17.- JEISSON RODRIGO PINEROS RAMIREZ</t>
  </si>
  <si>
    <t>18.- SEBASTIAN RAMIREZ CORREDOR</t>
  </si>
  <si>
    <t>2011/2 - 2011/7</t>
  </si>
  <si>
    <t>19.- CARLOS ARTURO REINA RODRIGUEZ</t>
  </si>
  <si>
    <t>20.- DANIEL RODRIGUEZ CARDENAS</t>
  </si>
  <si>
    <t>21.- ANDRES CAMILO RODRIGUEZ VILLAMIZAR</t>
  </si>
  <si>
    <t>2015/10 - Actual</t>
  </si>
  <si>
    <t>22.- RONALD JARED ROMERO REYES</t>
  </si>
  <si>
    <t>23.- ROLANDO RUBIO RODRIGUEZ</t>
  </si>
  <si>
    <t>2013/7 - 2014/5</t>
  </si>
  <si>
    <t>1.- Publicado en revista especializada: Análisis multitemporal de los indicadores de calidad de agua en corrientes superficiales (ICA) de la cuenca alta del río Bogotá</t>
  </si>
  <si>
    <t>Colombia, Ingenieria Solidaria ISSN: 1900-3102, 2017 vol:13 fasc: 22 págs: 1 - 25, DOI:</t>
  </si>
  <si>
    <t>2.- Corto (Resumen): Visualizing security principles to access resources based on Linked Open Data: Case study Dbpedia</t>
  </si>
  <si>
    <t>Indonesia, Information. An International Interdisciplinary Journal ISSN: 1343-4500, 2017 vol:20 fasc: B págs: 20 - 25, DOI:</t>
  </si>
  <si>
    <t>Autores: KEVIN STEVEN GORDILLO ORJUELA,</t>
  </si>
  <si>
    <t>3.- Publicado en revista especializada: Metamodel for integration of Internet of Things, Social Networks, the Cloud and Industry 4.0</t>
  </si>
  <si>
    <t>Colombia, Journal Of Ambient Intelligence And Humanized Computing ISSN: 1868-5137, 2017 vol:8 fasc: págs: 1 - 15, DOI:</t>
  </si>
  <si>
    <t>4.- Publicado en revista especializada: Metamodel to support decision-making from open government data</t>
  </si>
  <si>
    <t>Colombia, Journal Of Ambient Intelligence And Humanized Computing ISSN: 1868-5137, 2017 vol:8 fasc: págs: 1 - 11, DOI:</t>
  </si>
  <si>
    <t>5.- Publicado en revista especializada: Una mirada a la Web de los Datos. Caso de estudio: Consumo de servicios CKAN</t>
  </si>
  <si>
    <t>Colombia, Ingeniería ISSN: 0121-750X, 2017 vol:22 fasc: N/A págs: 20 - 30, DOI:http://dx.doi.org/10.14483/udistrital.jour.reving.2017.1.a03</t>
  </si>
  <si>
    <t>6.- Publicado en revista especializada: Trends and challenges of visual search interfaces in digital libraries and repositories</t>
  </si>
  <si>
    <t>Reino Unido, Electronic Library ISSN: 0264-0473, 2017 vol:35 fasc: 1 págs: 69 - 98, DOI:https://doi.org/10.1108/EL-03-2015-0046</t>
  </si>
  <si>
    <t>Autores: PAULO ALONSO GAONA GARCIA, DAVID MARTIN MONCUNILL,</t>
  </si>
  <si>
    <t>7.- Publicado en revista especializada: Modelo ontológico basado en web of confianza para analizar el uso de recursos en entorno de aprendizaje</t>
  </si>
  <si>
    <t>Colombia, Revista Iteckne ISSN: 1692-1798, 2017 vol:14 fasc: 1 págs: 34 - 45, DOI:N/A</t>
  </si>
  <si>
    <t>8.- Publicado en revista especializada: Method of auto-configuration for corporate proxies</t>
  </si>
  <si>
    <t>Colombia, Ingenieria Solidaria ISSN: 1900-3102, 2017 vol:13 fasc: N/A págs: 9 - 18, DOI:http://dx.doi.org/10.16925/in.v12i19.1190</t>
  </si>
  <si>
    <t>Autores: CARLOS ENRIQUE MONTENEGRO MARIN, YURI VANESSA NIETO ACEVEDO, PAULO ALONSO GAONA GARCIA,</t>
  </si>
  <si>
    <t>9.- Publicado en revista especializada: Web application based in gamification for non-programmed decision making</t>
  </si>
  <si>
    <t>Corea del Sur, Journal Of Next Generation Information Technology ISSN: 2092-8637, 2016 vol:7 fasc: 4 págs: 57 - 68, DOI:N/A</t>
  </si>
  <si>
    <t>Autores: PAULO ALONSO GAONA GARCIA, JAVIER ALBADAN ROMERO, CARLOS ENRIQUE MONTENEGRO MARIN,</t>
  </si>
  <si>
    <t>10.- Publicado en revista especializada: Software Architecture for the Automation of Business Rules during the reception of Credit Applications in Financial Institutions</t>
  </si>
  <si>
    <t>11.- Publicado en revista especializada: Modelo de evaluación para los espacios de formación en estadística en ingeniería</t>
  </si>
  <si>
    <t>Colombia, Revista Logos Ciencia &amp; Tecnología ISSN: 2145-549X, 2016 vol:8 fasc: págs: 59 - 66, DOI:</t>
  </si>
  <si>
    <t>12.- Publicado en revista especializada: Influence of Intellectual Property on the Economic Structure of Software Market</t>
  </si>
  <si>
    <t>13.- Publicado en revista especializada: Hacia la construcción de un modelo predictivo de deserción académica basado en técnicas de minería de datos</t>
  </si>
  <si>
    <t>14.- Publicado en revista especializada: Aproximación al Modelo de Estimación Para El Uso De Agua Del Rio Bogotá, Basado En El Análisis De Vertimientos En Aguas Superficiales</t>
  </si>
  <si>
    <t>15.- Publicado en revista especializada: Technical feasibility analysis to integrate pilot test of desk as a Service on Computational Laboratory in Academic Environments</t>
  </si>
  <si>
    <t>16.- Publicado en revista especializada: User Experiences in Virtual Reality Environments Navigation Based on Simple Knowledge Organization Systems</t>
  </si>
  <si>
    <t>Alemania, Communications In Computer And Information Science ISSN: 1865-0929, 2016 vol:629 fasc: N/A págs: 39 - 49, DOI:10.1007/978-3-319-50880-1_4</t>
  </si>
  <si>
    <t>17.- Publicado en revista especializada: Selection and Use of Search Mechanisms in Learning Object Repositories: The Case of Organic.Edunet</t>
  </si>
  <si>
    <t>Espańa, Ieee-Rita Latin American Learning Technologies Journal ISSN: 1932-8540, 2016 vol:11 fasc: N/A págs: 115 - 121, DOI:10.1109/RITA.2016.2554058</t>
  </si>
  <si>
    <t>18.- Publicado en revista especializada: Lenguaje de dominio especifico para configuración de dispositivos de redes</t>
  </si>
  <si>
    <t>19.- Publicado en revista especializada: Navigation and Visualization of Knowledge Organization Systems using Virtual Reality Glasses".</t>
  </si>
  <si>
    <t>Estados Unidos, Ieee America Latina ISSN: 1548-0992, 2016 vol:14 fasc: N/A págs: 2915 - 2920, DOI:10.1109/TLA.2016.7555275</t>
  </si>
  <si>
    <t>20.- Publicado en revista especializada: Business Rules Model for the Automation in the Receipt of Credit Applications by Financial Institutions Based on ArchiMate</t>
  </si>
  <si>
    <t>Colombia, Ieee America Latina ISSN: 1548-0992, 2016 vol:14 fasc: págs: 2801 - 2806, DOI:</t>
  </si>
  <si>
    <t>21.- Publicado en revista especializada: An Exploratory Study of User Perception in Visual Search Interfaces Based on SKOS</t>
  </si>
  <si>
    <t>Alemania, Knowledge Organization ISSN: 0943-7444, 2016 vol:43 fasc: 4 págs: 217 - 238, DOI:N/A</t>
  </si>
  <si>
    <t>22.- Publicado en revista especializada: Assessment model in a selection process based in gamification</t>
  </si>
  <si>
    <t>Espańa, Ieee America Latina ISSN: 1548-0992, 2016 vol:14 fasc: págs: 2787 - 2792, DOI:1548-0992</t>
  </si>
  <si>
    <t>Autores: JAVIER ALBADAN ROMERO,</t>
  </si>
  <si>
    <t>23.- Publicado en revista especializada: Navigation and Visualization of Knowledge Organization Systems using Virtual Reality Glasses</t>
  </si>
  <si>
    <t>Estados Unidos, Ieee America Latina ISSN: 1548-0992, 2016 vol:14 fasc: 6 págs: 2915 - 2920, DOI:https://doi.org/10.1109/TLA.2016.7555275</t>
  </si>
  <si>
    <t>24.- Publicado en revista especializada: APPLICATION OF MODEL DRIVEN ENGINEERING TO BUILD A PROTOTYPE OF A TOOL FOR MODELING DOMAIN SPECIFIC (DSM) MODULES IN THE ENTERPRISE RESOURCE PLANNING SYSTEM ODOO</t>
  </si>
  <si>
    <t>Colombia, International Journal Of Advancements In Computing Technology ISSN: 2005-8039, 2016 vol:8 fasc: 5 págs: 106 - 116, DOI:</t>
  </si>
  <si>
    <t>25.- Publicado en revista especializada: User Experiences in Virtual Reality Environments Navigation Based on Simple Knowledge Organization Systems</t>
  </si>
  <si>
    <t>Costa Rica, Communications In Computer And Information Science ISSN: 1865-0929, 2016 vol:657 fasc: págs: 39 - 49, DOI:</t>
  </si>
  <si>
    <t>26.- Publicado en revista especializada: Modelo ontológico para la predicción de ataques informáticos a partir de Honeynets virtualizadas</t>
  </si>
  <si>
    <t>Colombia, Revista Logos Ciencia &amp; Tecnología ISSN: 2145-549X, 2016 vol:8 fasc: págs: 45 - 55, DOI:</t>
  </si>
  <si>
    <t>27.- Publicado en revista especializada: MOVPSO: Vortex Multi-Objective Particle Swarm Optimization</t>
  </si>
  <si>
    <t>Colombia, Applied Soft Computing, (Appl. Soft. Comput.) ISSN: 1568-4946, 2016 vol:52 fasc: N/A págs: 1042 - 1057, DOI:N/A</t>
  </si>
  <si>
    <t>Autores: CARLOS ENRIQUE MONTENEGRO MARIN, RUBEN ARISTIDES GONZALEZ CRESPO, HELBERT EDUARDO ESPITIA CUCHANGO, JOAQUIN JAVIER MEZA ALVAREZ,</t>
  </si>
  <si>
    <t>28.- Publicado en revista especializada: User Experiences in Virtual Reality Environments Navigation Based on Simple Knowledge Organization Systems</t>
  </si>
  <si>
    <t>Alemania, Communications In Computer And Information Science ISSN: 1865-0929, 2016 vol:657 fasc: N/A págs: 39 - 49, DOI:10.1007/978-3-319-50880-1_4</t>
  </si>
  <si>
    <t>29.- Publicado en revista especializada: Variables más influyentes en la calidad del agua del río Bogotá mediante análisis de datos</t>
  </si>
  <si>
    <t>30.- Publicado en revista especializada: Hacia la virtualización de escritorios para la entrega de ambientes académicos basados en DaaS</t>
  </si>
  <si>
    <t>31.- Publicado en revista especializada: Análisis de interfaces navegacionales a partir del uso de esquemas de representación de conocimiento</t>
  </si>
  <si>
    <t>32.- Publicado en revista especializada: Model of Learning Objects Exchange between LCMS Platforms through Intelligent Agents</t>
  </si>
  <si>
    <t>33.- Publicado en revista especializada: Toward a proposal of alternative development for data migration using dynamic queries generation</t>
  </si>
  <si>
    <t>34.- Publicado en revista especializada: INTRODUCCIÓN AL INTERNET DE LAS COSAS</t>
  </si>
  <si>
    <t>Colombia, Redes De Ingenieria ISSN: 2248-762X, 2015 vol:6 fasc: N/A págs: 51 - 57, DOI:</t>
  </si>
  <si>
    <t>35.- Publicado en revista especializada: Metamodelo de gestión de conocimiento a partir de análisis social de lecciones aprendidas</t>
  </si>
  <si>
    <t>36.- Publicado en revista especializada: Simulación interactiva para la apropiación de la ciencia y la tecnología</t>
  </si>
  <si>
    <t>Colombia, Infancias Imágenes ISSN: 1657-9089, 2015 vol:13 fasc: N/A págs: 176 - 181, DOI:http://dx.doi.org/10.14483/udistrital.jour.infimg.2014.2.a16</t>
  </si>
  <si>
    <t>Autores: CINDY ALEJANDRA FLOREZ LLANOS, NELSON JAVIER CRISTANCHO SASTOQUE, JULIO BARON VELANDIA,</t>
  </si>
  <si>
    <t>37.- Publicado en revista especializada: Towards a Decision Support System based on Learning Analytics</t>
  </si>
  <si>
    <t>Corea del Sur, ADVANCES IN INFORMATION SCIENCES AND SERVICE SCIENCES ISSN: 1976-3700, 2015 vol:7 fasc: 1 págs: 1 - 12, DOI:N/A</t>
  </si>
  <si>
    <t>38.- Publicado en revista especializada: Metamodelo de gestión de conocimiento a partir de análisis social de lecciones aprendidas registradas en la nube</t>
  </si>
  <si>
    <t>39.- Publicado en revista especializada: Evaluating the degree of domain specificity of terms in large terminologies: the case of AGROVOC</t>
  </si>
  <si>
    <t>, Online Information Review ISSN: 1468-4527, 2015 vol:39 fasc: 3 págs: 326 - 345, DOI:https://doi.org/10.1108/OIR-02-2015-0052</t>
  </si>
  <si>
    <t>Autores: DAVID MARTIN MONCUNILL,</t>
  </si>
  <si>
    <t>40.- Publicado en revista especializada: Análisis de la Calidad del Agua del Rio Bogotá Durante el Periodo 2008 ż 2015 a Partir de Herramientas de Minería de Datos</t>
  </si>
  <si>
    <t>Colombia, Publicaciones E Investigación ISSN: 1900-6608, 2015 vol:9 fasc: N/A págs: 37 - 50, DOI:</t>
  </si>
  <si>
    <t>41.- Publicado en revista especializada: Evaluating the Practical Applicability of Thesaurus-Based Keyphrase Extraction in the Agricultural Domain: Insights from the VOA3R Project</t>
  </si>
  <si>
    <t>, Knowledge Organization ISSN: 0943-7444, 2015 vol:42 fasc: 2 págs: 76 - 89, DOI:N/A</t>
  </si>
  <si>
    <t>42.- Publicado en revista especializada: Hacia una propuesta de mecanismos para la autenticidad de objetos de aprendizaje en plataformas LCMS</t>
  </si>
  <si>
    <t>43.- Publicado en revista especializada: Conceptual framework language żCFL</t>
  </si>
  <si>
    <t>Colombia, Dyna ISSN: 0012-7353, 2014 vol:81 fasc: N/A págs: 124 - 131, DOI:http://dx.doi.org/10.15446/dyna.v81n185.37054</t>
  </si>
  <si>
    <t>Autores: JULIO BARON VELANDIA,</t>
  </si>
  <si>
    <t>44.- Publicado en revista especializada: Visualization of information: a proposal to improve the search and access to digital resources in repositories</t>
  </si>
  <si>
    <t>45.- Publicado en revista especializada: AGENTES DE SOFTWARE APLICADO A GESTIÓN DE REDES BASADA EN WEB</t>
  </si>
  <si>
    <t>Colombia, Redes De Ingenieria ISSN: 2248-762X, 2013 vol:4 fasc: 2 págs: 108 - 116, DOI:</t>
  </si>
  <si>
    <t>Autores: ROLANDO RUBIO RODRIGUEZ,</t>
  </si>
  <si>
    <t>46.- Publicado en revista especializada: Monitoring, management and topological display device using wireless network managed clients</t>
  </si>
  <si>
    <t>Colombia, Tecciencia ISSN: 1909-3667, 2013 vol:8 fasc: 15 págs: 129 - 138, DOI:</t>
  </si>
  <si>
    <t>Autores: OSCAR JAVIER MELO TORRES,</t>
  </si>
  <si>
    <t>47.- Publicado en revista especializada: Prototipo de integración de contenidos de aprendizaje con tecnologías web 2.0 implantado en Moodle como plataforma de aprendizaje.</t>
  </si>
  <si>
    <t>Colombia, Vínculos ISSN: 1794-211X, 2013 vol:10 fasc: 2 págs: 325 - 335, DOI:N/A</t>
  </si>
  <si>
    <t>48.- Publicado en revista especializada: Diseńo y Desarrollo de un prototipo para la integración y visualización de recursos web semánticos mediante grafos conceptuales</t>
  </si>
  <si>
    <t>Colombia, Tecnura ISSN: 0123-921X, 2013 vol:17 fasc: N/A págs: 62 - 78, DOI:N/A</t>
  </si>
  <si>
    <t>Autores: OSWALDO ALBERTO ROMERO VILLALOBOS, JULIO BARON VELANDIA,</t>
  </si>
  <si>
    <t>49.- Publicado en revista especializada: Impacto de un sistema ERP en la productividad de las PYME</t>
  </si>
  <si>
    <t>Colombia, Tecnura ISSN: 0123-921X, 2012 vol:16 fasc: 34 págs: 94 - 102, DOI:</t>
  </si>
  <si>
    <t>Autores: RONALD JARED ROMERO REYES,</t>
  </si>
  <si>
    <t>50.- Publicado en revista especializada: Impacto de un sistema ERP en la productividad de las PYME</t>
  </si>
  <si>
    <t>Colombia, Tecnura ISSN: 0123-921X, 2012 vol:16 fasc: 34 págs: 94 - 102, DOI:N/A</t>
  </si>
  <si>
    <t>51.- Publicado en revista especializada: Consideraciones De Calidad De Servicio Para Tráfico De Video En Redes Wan</t>
  </si>
  <si>
    <t>Colombia, Revista Científica ISSN: 0124-2253, 2012 vol:16 fasc: N/A págs: 36 - 41, DOI:</t>
  </si>
  <si>
    <t>Autores: SAIRA ESPERANZA CARVAJAL LADINO,</t>
  </si>
  <si>
    <t>1.- Libro resultado de investigación : El Matadero Municipal y la Plaza de Ferias de Bogotá 1924-1934</t>
  </si>
  <si>
    <t>Colombia,2014, ISBN: 978-958-883224 vol: págs: , Ed. Editorial UD (Editorial Universidad Distrital Francisco José de Caldas)</t>
  </si>
  <si>
    <t>Autores: CARLOS ARTURO REINA RODRIGUEZ,</t>
  </si>
  <si>
    <t>2.- Libro resultado de investigación : Historia Juventudes y Política: de la escuela republicana del siglo XIX a las élites políticas del siglo XX</t>
  </si>
  <si>
    <t>Colombia,2014, ISBN: 9789588 vol: págs: , Ed. Editorial UD (Editorial Universidad Distrital Francisco José de Caldas)</t>
  </si>
  <si>
    <t>Autores: CARLOS ARTURO REINA RODRIGUEZ, LUISA FERNANDA CORTES NAVARRO,</t>
  </si>
  <si>
    <t>1.- Revista de divulgación : Designing of a Learning Environment for Teaching of Decision-Making Processes</t>
  </si>
  <si>
    <t>Turquía, International e-Journal of Advances in Education ISSN: 2411-1821, 2016 vol:2 fasc: págs: -</t>
  </si>
  <si>
    <t>2.- Revista de divulgación : Modelo de actividades para la caracterización de procesos de toma de decisiones no programadas enmarcadas en escenarios de negociación</t>
  </si>
  <si>
    <t>México, Journal Of Circuits Systems And Computers ISSN: 1870-4069, 2015 vol:108 fasc: págs: 107 - 115</t>
  </si>
  <si>
    <t>1.- Otro libro publicado : El Matadero Municipal y la Plaza de Ferias de Bogotá 1924-1934</t>
  </si>
  <si>
    <t>Colombia,2014, ISBN: 978-958-883224 vol: págs: , Ed. Fondo Editorial Universidad Distrital Francisco Jose De Caldas</t>
  </si>
  <si>
    <t>1.- Computacional : CNP-GRAPH</t>
  </si>
  <si>
    <t>Colombia, 2016, Disponibilidad: Restringido, Sitio web:</t>
  </si>
  <si>
    <t>Nombre comercial: CNP-GRAPH, Nombre del proyecto:</t>
  </si>
  <si>
    <t>2.- Computacional : Gamification-Apgame</t>
  </si>
  <si>
    <t>Nombre comercial: Gamification-Apgame, Nombre del proyecto:</t>
  </si>
  <si>
    <t>3.- Computacional : Sistema de información móvil para rutas urbanas del SITP Bogotá</t>
  </si>
  <si>
    <t>4.- Computacional : VPR - A novel scalable framework of visualization for Publication reports</t>
  </si>
  <si>
    <t>6.- Computacional : Sistema de información (BIOSAPI), para el monitoreo, análisis y seguimiento de especies de fauna silvestre, mediante biotelemetría</t>
  </si>
  <si>
    <t>1.- Spin-off : DreamGIS</t>
  </si>
  <si>
    <t>Marzo 2014, NIT: 90071511, Fecha de registro ante cámara: 2014-03-27 00:00:00.0</t>
  </si>
  <si>
    <t>No tiene productos en el mercado</t>
  </si>
  <si>
    <t>Autores: DANIEL RODRIGUEZ CARDENAS,</t>
  </si>
  <si>
    <t>1.- Congreso : III Congreso Internacional de Investigación y Docencia de la Creatividad, CICREART 2017</t>
  </si>
  <si>
    <t>Madrid, desde 2017-03-16 00:00:00.0 - hasta 2017-03-18 00:00:00.0 Ámbito: Internacional, Tipos de participación: Ponente</t>
  </si>
  <si>
    <t>2.- Congreso : Learning Objects and Technology (LACLO)</t>
  </si>
  <si>
    <t>San Carlos, desde 2016-10-03 00:00:00.0 - hasta 2016-10-07 00:00:00.0 Ámbito: Internacional, Tipos de participación: Ponente</t>
  </si>
  <si>
    <t>3.- Congreso : Workshop on Engineering Applications International Congress on Engineering 2016</t>
  </si>
  <si>
    <t>BOGOTÁ, D.C., desde 2016-09-21 00:00:00.0 - hasta 2016-09-23 00:00:00.0 Ámbito: Internacional, Tipos de participación: Ponente</t>
  </si>
  <si>
    <t>4.- Congreso : 17th International Conference on Engineering Applications of Neural Networks, EANN 2016</t>
  </si>
  <si>
    <t>Aberdeen, desde 2016-09-02 00:00:00.0 - hasta 2016-09-05 00:00:00.0 Ámbito: Internacional, Tipos de participación: Ponente</t>
  </si>
  <si>
    <t>5.- Congreso : UNESCO-UNITE Latam ICT &amp; Education Congress 2016</t>
  </si>
  <si>
    <t>Bogotá, desde 2016-06-22 00:00:00.0 - hasta 2016-06-24 00:00:00.0 Ámbito: Internacional, Tipos de participación: Organizador , Ponente</t>
  </si>
  <si>
    <t>6.- Congreso : SOCIOINT 2016- 3rd International conference on education, social sciences and humanities</t>
  </si>
  <si>
    <t>Istanbul, desde 2016-05-23 00:00:00.0 - hasta 2016-05-25 00:00:00.0 Ámbito: Internacional, Tipos de participación: Ponente</t>
  </si>
  <si>
    <t>7.- Congreso : Workshop on Engineering Applications International Congress on Engineering 2015</t>
  </si>
  <si>
    <t>8.- Congreso : Congreso Internacional de Tecnologías de Información - CITI 2015</t>
  </si>
  <si>
    <t>9.- Congreso : V Congreso Internacional de Historia</t>
  </si>
  <si>
    <t>Monterrey, desde 2014-11-13 00:00:00.0 - hasta 2014-11-15 00:00:00.0 Ámbito: Internacional, Tipos de participación: Ponente Magistral</t>
  </si>
  <si>
    <t>Nombre de la institución: Universidad Autónoma de Nuevo León Tipo de vinculación Patrocinadora</t>
  </si>
  <si>
    <t>10.- Congreso : Congreso de Viena.</t>
  </si>
  <si>
    <t>Viena, desde 2014-09-18 00:00:00.0 - hasta 2014-09-22 00:00:00.0 Ámbito: Internacional, Tipos de participación: Ponente</t>
  </si>
  <si>
    <t>Nombre de la institución: Faculta De Ingeniería Universidad Distrital Tipo de vinculación Patrocinadora</t>
  </si>
  <si>
    <t>11.- Congreso : ESRI education Conference</t>
  </si>
  <si>
    <t>BUCARAMANGA, desde 2014-08-25 00:00:00.0 - hasta 2014-08-29 00:00:00.0 Ámbito: Nacional, Tipos de participación: Ponente</t>
  </si>
  <si>
    <t>12.- Congreso : ESRI Research Conference</t>
  </si>
  <si>
    <t>BOGOTÁ, D.C., desde 2014-07-14 00:00:00.0 - hasta 2014-07-18 00:00:00.0 Ámbito: Internacional, Tipos de participación: Ponente</t>
  </si>
  <si>
    <t>Nombre de la institución: ESRI Tipo de vinculación Patrocinadora</t>
  </si>
  <si>
    <t>13.- Encuentro : XII Encuentro Regional de Semilleros de Investigación.</t>
  </si>
  <si>
    <t>BOGOTÁ, D.C., desde 2014-05-07 00:00:00.0 - hasta 2014-05-09 00:00:00.0 Ámbito: Nacional, Tipos de participación: Ponente</t>
  </si>
  <si>
    <t>14.- Otro : XII encuentro regional de semilleros de investigación</t>
  </si>
  <si>
    <t>Bogota, desde 2014-05-05 00:00:00.0 - hasta 2014-05-09 00:00:00.0 Ámbito: Nacional, Tipos de participación: Ponente</t>
  </si>
  <si>
    <t>15.- Simposio : SINTICE 2013</t>
  </si>
  <si>
    <t>Madrid, desde 2013-09-17 00:00:00.0 - hasta 2013-09-20 00:00:00.0 Ámbito: Internacional, Tipos de participación: Ponente</t>
  </si>
  <si>
    <t>Nombre de la institución: Universidad Complutense De Madrid Tipo de vinculación Patrocinadora</t>
  </si>
  <si>
    <t>Nombre de la institución: Centro superior para la eseńanza virtual Tipo de vinculación Patrocinadora</t>
  </si>
  <si>
    <t>16.- Otro : SEGUNDA CONFERENCIA IBEROAMERICANA DE COMPLEJIDAD INFORMATICA Y CIBERNETICA CICIC 2012</t>
  </si>
  <si>
    <t>Orlando, desde 2012-03-25 00:00:00.0 - hasta 2012-03-28 00:00:00.0 Ámbito: Nacional, Tipos de participación: Ponente</t>
  </si>
  <si>
    <t>Nombre de la institución: Complejidad, Informática y Cibernética Tipo de vinculación Patrocinadora</t>
  </si>
  <si>
    <t>17.- Congreso : I CONGRESO INTERNACIONAL DE INGENIERIA INDUSTRIAL INNOVACION Y DESARROLLO INDUSTRIAL</t>
  </si>
  <si>
    <t>Córdoba, desde 2011-10-06 00:00:00.0 - hasta 2011-10-08 00:00:00.0 Ámbito: Nacional, Tipos de participación: Ponente</t>
  </si>
  <si>
    <t>Nombre de la institución: Universidad Distrital Francisco José de Caldas Tipo de vinculación Patrocinadora</t>
  </si>
  <si>
    <t>18.- Congreso : 2do congreso internacional de historia</t>
  </si>
  <si>
    <t>null, desde 2011-10-01 00:00:00.0 - hasta Ámbito: null, Tipos de participación: Asistente</t>
  </si>
  <si>
    <t>19.- Simposio : E CASE E TECH 2010</t>
  </si>
  <si>
    <t>Humacao, desde 2010-01-25 00:00:00.0 - hasta 2010-01-27 00:00:00.0 Ámbito: Internacional, Tipos de participación: Ponente</t>
  </si>
  <si>
    <t>Nombre de la institución: Purdue University Tipo de vinculación Gestionadora</t>
  </si>
  <si>
    <t>20.- Otro : XI EXPOCIENCIA EXPOTECNOLOGIA 2009</t>
  </si>
  <si>
    <t>BOGOTÁ, D.C., desde 2009-08-01 00:00:00.0 - hasta Ámbito: null, Tipos de participación: Asistente</t>
  </si>
  <si>
    <t>1.- Informes de investigación : Avances en el la propuesta de arquitectura de software para manejo de licencias ambientales</t>
  </si>
  <si>
    <t>2014, Proyecto de investigación: ARQUITECTURA SOFTWARE PARA LA GESTIÓN DE LICENCIAS AMBIENTALES EN PROCESOS DE EXPLOTACIÓN PETROLERA</t>
  </si>
  <si>
    <t>1.- Smart Data Science + : Real</t>
  </si>
  <si>
    <t>en Bogotá, desde 2015-02-25 00:00:00.0 - hasta</t>
  </si>
  <si>
    <t>Número de participantes: null</t>
  </si>
  <si>
    <t>1.- Trabajo de grado de maestría o especialidad médica : Política de industrialización aplicada al sector confección de la ciudad de Bogotá bajo el paradigma de simulación por dinámica de sistemas</t>
  </si>
  <si>
    <t>Desde 6 2015 hasta Septiembre 2016, Tipo de orientación: Tutor principal</t>
  </si>
  <si>
    <t>Nombre del estudiante: Leyla Janeth Rey Castillo, Programa académico: Maestria en Ingeniería</t>
  </si>
  <si>
    <t>2.- Trabajos de grado de pregrado : Definición de un modelo ontológico, que facilite la medición de niveles de usabilidad de herramientas en plataformas LCMS mediante SNA (Social Network Analysis)</t>
  </si>
  <si>
    <t>Desde 2 2015 hasta Junio 2016, Tipo de orientación: Tutor principal</t>
  </si>
  <si>
    <t>Nombre del estudiante: Camilo Andres Valencia, Programa académico: Ingeniería de Sistemas</t>
  </si>
  <si>
    <t>Número de páginas: 111, Valoración: Distincion meritoria, Institución: Universidad Distrital Francisco José De Caldas</t>
  </si>
  <si>
    <t>3.- Trabajos de grado de pregrado : Exploring the Relevance of Search Engines: An Overview of Google as a Case Study</t>
  </si>
  <si>
    <t>Desde 1 2015 hasta Diciembre 2016, Tipo de orientación: Tutor principal</t>
  </si>
  <si>
    <t>Nombre del estudiante: Ricardo Beltran, Programa académico: Ingeniería de Sistemas</t>
  </si>
  <si>
    <t>4.- Trabajo de grado de maestría o especialidad médica : Modelo para la caracterización de procesos de toma de decisiones no programadas por medio de gamificación</t>
  </si>
  <si>
    <t>Desde 6 2014 hasta Junio 2016, Tipo de orientación: Tutor principal</t>
  </si>
  <si>
    <t>Nombre del estudiante: Javier Albadan, Programa académico: Ciencias de La Información y Las Comunicaciones Co</t>
  </si>
  <si>
    <t>Número de páginas: 117, Valoración: Distincion meritoria, Institución: Universidad Distrital Francisco José De Caldas</t>
  </si>
  <si>
    <t>5.- Trabajos de grado de pregrado : Diseńo de un prototipo de integración de información geográfica para gestión de licencias ambientales otorgadas a empresas de hidrocarburos en Colombia</t>
  </si>
  <si>
    <t>Desde 5 2014 hasta Agosto 2014, Tipo de orientación: Tutor principal</t>
  </si>
  <si>
    <t>Nombre del estudiante: Daniel H Rodriguez Cárdenas, Programa académico: Ingeniería de Sistemas</t>
  </si>
  <si>
    <t>Número de páginas: 95, Valoración: Distincion meritoria, Institución: Universidad Distrital Francisco José de Caldas</t>
  </si>
  <si>
    <t>6.- Trabajos dirigidos/Tutorías de otro tipo : Análisis, diseńo y desarrollo de un componente para la realización de encuestas sobre dispositivos móviles como herramienta integrada a la plataforma de servicios de 4sightterch Colombia</t>
  </si>
  <si>
    <t>Desde 9 2012 hasta Octubre 2013, Tipo de orientación: Tutor principal</t>
  </si>
  <si>
    <t>Nombre del estudiante: Lina Maria Angulo, Programa académico: Ingeniería de Sistemas</t>
  </si>
  <si>
    <t>Número de páginas: 100, Valoración: Aprobada, Institución: Universidad Distrital Francisco José de Caldas</t>
  </si>
  <si>
    <t>7.- Trabajos de grado de pregrado : Prototipo Web de representación y recuperación de información de grupos de investigación mediante Topic Maps</t>
  </si>
  <si>
    <t>Desde 9 2012 hasta Abril 2013, Tipo de orientación: Tutor principal</t>
  </si>
  <si>
    <t>Nombre del estudiante: Catalina Hernández Forero -Giovanni Gutiérrez Mancera , Programa académico: Ingeniería de Sistemas</t>
  </si>
  <si>
    <t>Número de páginas: 98, Valoración: Aprobada, Institución: Universidad Distrital Francisco José de Caldas</t>
  </si>
  <si>
    <t>8.- Trabajos dirigidos/Tutorías de otro tipo : Prototipo de software para registro y entrega de pedidos mediante dispositivos móviles aplicado a PYMES que realizan procesos de transformación de materias primas en productos elaborados</t>
  </si>
  <si>
    <t>Desde 4 2012 hasta Noviembre 2012, Tipo de orientación: Tutor principal</t>
  </si>
  <si>
    <t>Nombre del estudiante: Juan Fernando Rojas - Juan David Franco, Programa académico: Ingeniería de Sistemas</t>
  </si>
  <si>
    <t>Número de páginas: 0, Valoración: Aprobada, Institución: Universidad Distrital Francisco José de Caldas</t>
  </si>
  <si>
    <t>9.- Trabajos dirigidos/Tutorías de otro tipo : Sistema de Integración de Contenidos de Aprendizaje con Web 2.0</t>
  </si>
  <si>
    <t>Desde 1 2012 hasta Octubre 2013, Tipo de orientación: Tutor principal</t>
  </si>
  <si>
    <t>Nombre del estudiante: Juan Sebastián Villanueva Quintero, María Milena Siachoque Prada, Programa académico: Ingeniera Sistemas</t>
  </si>
  <si>
    <t>10.- Trabajos dirigidos/Tutorías de otro tipo : DISEŃO E IMPLEMENTACIÓN DE UNA METODOLOGÍA PARA EL PROCESO DE CALIDAD DE SOFTWARE EN LA EMPRESA OESIA DE COLOMBIA TOMANDO COMO PILOTO EL PROYECTO MODULO DE DESCUENTOS TRANSVERSALES ELABORADO PARA LA EMPRESA DE TELECOMUNICACIONES DE BOGOTA (ETB)</t>
  </si>
  <si>
    <t>Desde 3 2011 hasta Marzo 2011, Tipo de orientación: Tutor principal</t>
  </si>
  <si>
    <t>Nombre del estudiante: John Alexander Alea Millán, Programa académico: Ingeniera Sistemas</t>
  </si>
  <si>
    <t>11.- Trabajos dirigidos/Tutorías de otro tipo : ANÁLISIS, DISEŃO E IMPLEMENTACIÓN DE UN PROTOTIPO SOFTWARE PARA SIMULACIÓN DE SISTEMAS DE LÍNEAS DE ESPERA</t>
  </si>
  <si>
    <t>Nombre del estudiante: Jairo Arenas Gómez, Programa académico: Ingeniera Sistemas</t>
  </si>
  <si>
    <t>12.- Trabajos de grado de pregrado : Prototipo de Aplicación para la creación de películas de animación tridimensional dirigido a usuarios con poca experiencia en animación</t>
  </si>
  <si>
    <t>Nombre del estudiante: Ernesto Andrés Gutierrez Arrazola, Programa académico: Ingeniería de Sistemas</t>
  </si>
  <si>
    <t>13.- Trabajos de grado de pregrado : APLICACIÓN WEB 2.0 CON CONEXIÓN A UNA BASE DE DATOS COMO MODULOS DE SERVICIO AL CLIENTE PARA LA COMPAŃÍA UPS ALFATEC S.A.</t>
  </si>
  <si>
    <t>Desde 5 2008 hasta , Tipo de orientación: Tutor principal</t>
  </si>
  <si>
    <t>Nombre del estudiante: , Programa académico: Ingeniera Sistemas</t>
  </si>
  <si>
    <t>Número de páginas: , Valoración: , Institución: Universidad Distrital Francisco José De Caldas</t>
  </si>
  <si>
    <t>1.- Investigación y desarrollo: Modelo de software para intercambio electrónico de recursos institucionales de educación superior</t>
  </si>
  <si>
    <t>2015/2 - 2017/10</t>
  </si>
  <si>
    <t>2.- Investigación, desarrollo e innovación: Entorno tridimensional de aprendizaje interactivo</t>
  </si>
  <si>
    <t>3.- Investigación, desarrollo e innovación: Implementación de una nube privada para la oferta de servicios de Infraestructura como modelo para la virtualización de servidores en la Universidad Distrital</t>
  </si>
  <si>
    <t>ART_D</t>
  </si>
  <si>
    <t>ART_A2</t>
  </si>
  <si>
    <t>ART_B</t>
  </si>
  <si>
    <t>ART_A1</t>
  </si>
  <si>
    <t>ART_C</t>
  </si>
  <si>
    <t>Repetido 25,28</t>
  </si>
  <si>
    <t>Repetido 16, 28</t>
  </si>
  <si>
    <t>Repetido 16, 25</t>
  </si>
  <si>
    <t>Repetido 50</t>
  </si>
  <si>
    <t>Repetido 49</t>
  </si>
  <si>
    <t>Repetido 23</t>
  </si>
  <si>
    <t>Repetido 19</t>
  </si>
  <si>
    <t>Problema ISBN,no cumple ningun requerimiento de calidad</t>
  </si>
  <si>
    <t>SF_A</t>
  </si>
  <si>
    <t>No tiene certificación</t>
  </si>
  <si>
    <t>GC_ART</t>
  </si>
  <si>
    <t>Posible Repetido 35</t>
  </si>
  <si>
    <t>Posible Repetido 38</t>
  </si>
  <si>
    <t>EC_A</t>
  </si>
  <si>
    <t>No cumple página web. Comunidades participantes</t>
  </si>
  <si>
    <t>IFI</t>
  </si>
  <si>
    <t>TM_A</t>
  </si>
  <si>
    <t>TM_B</t>
  </si>
  <si>
    <t>TP_B</t>
  </si>
  <si>
    <t>TP_A</t>
  </si>
  <si>
    <t>Apoyo a creación de programas</t>
  </si>
  <si>
    <t>Doctorado en Ingeniería</t>
  </si>
  <si>
    <t>AP_A</t>
  </si>
  <si>
    <t>Maestria en Ciencias de la Información y del Conocimiento</t>
  </si>
  <si>
    <t>Fecha acto administrativo: 2017-06-06</t>
  </si>
  <si>
    <t>Fecha acto administrativo:2016-07-27</t>
  </si>
  <si>
    <t>AP_B</t>
  </si>
  <si>
    <t>Apoyo a creación de cursos académicos</t>
  </si>
  <si>
    <t>Agentes Inteligentes</t>
  </si>
  <si>
    <t>Fecha acto administrativo:2015-01-30</t>
  </si>
  <si>
    <t>AP_D</t>
  </si>
  <si>
    <t>Q4</t>
  </si>
  <si>
    <t>Scimago</t>
  </si>
  <si>
    <t>Q3</t>
  </si>
  <si>
    <t>Q2</t>
  </si>
  <si>
    <t>2 clasificaciones</t>
  </si>
  <si>
    <t>Q1</t>
  </si>
  <si>
    <t>SF_B</t>
  </si>
  <si>
    <t>2 autores certificados</t>
  </si>
  <si>
    <t>3 autores certificados</t>
  </si>
  <si>
    <t>4 autores certificados</t>
  </si>
  <si>
    <t>Enero</t>
  </si>
  <si>
    <t>Julio</t>
  </si>
  <si>
    <t>Febrero</t>
  </si>
  <si>
    <t>Paulo Gaona</t>
  </si>
  <si>
    <t>PID_C</t>
  </si>
  <si>
    <t>Proyecto Curricular Ingeniería de Sistemas</t>
  </si>
  <si>
    <t>Fecha acto:  2016-06-03</t>
  </si>
  <si>
    <t>Maestría en Ciencias de las Información y las comu</t>
  </si>
  <si>
    <t>Fecha acto:   2008-04-25</t>
  </si>
  <si>
    <t>Ingeniería de Software Orientada a Servicio</t>
  </si>
  <si>
    <t>Fecha acto:   2012-05-07</t>
  </si>
  <si>
    <t>AP_C</t>
  </si>
  <si>
    <t>No cumple existencia</t>
  </si>
  <si>
    <t>TD_A</t>
  </si>
  <si>
    <t>EPA</t>
  </si>
  <si>
    <t>Diciembre</t>
  </si>
  <si>
    <t>Repetido 143</t>
  </si>
  <si>
    <t>Repetido 141</t>
  </si>
  <si>
    <t>Repetido 134</t>
  </si>
  <si>
    <t>Repetido 130</t>
  </si>
  <si>
    <t>GC_LIB</t>
  </si>
  <si>
    <t>Junio</t>
  </si>
  <si>
    <t>Repetido 63</t>
  </si>
  <si>
    <t>Repetido 61</t>
  </si>
  <si>
    <t>Septiembre</t>
  </si>
  <si>
    <t>Repetido 36</t>
  </si>
  <si>
    <t>Repetido 35</t>
  </si>
  <si>
    <t>Repetido 13,18</t>
  </si>
  <si>
    <t>Repetido 14,18</t>
  </si>
  <si>
    <t>Repetido 13,14</t>
  </si>
  <si>
    <t>ISSN distinto</t>
  </si>
  <si>
    <t>Repetido 17</t>
  </si>
  <si>
    <t>Repetido 15</t>
  </si>
  <si>
    <t>Repetido 28</t>
  </si>
  <si>
    <t>Repetido 25</t>
  </si>
  <si>
    <t>GC_CAP_LIB</t>
  </si>
  <si>
    <t>Mayo</t>
  </si>
  <si>
    <t>Noviembre</t>
  </si>
  <si>
    <t>Indexado scimago hasta 2015</t>
  </si>
  <si>
    <t>Octubre</t>
  </si>
  <si>
    <t>WP</t>
  </si>
  <si>
    <t>EC_B</t>
  </si>
  <si>
    <t>Repetido 18</t>
  </si>
  <si>
    <t>15f 2015</t>
  </si>
  <si>
    <t>marzo 10 2010</t>
  </si>
  <si>
    <t>Repetido 31</t>
  </si>
  <si>
    <t>Repetido 30</t>
  </si>
  <si>
    <t>feb 25 2010</t>
  </si>
  <si>
    <t>Repetido 22</t>
  </si>
  <si>
    <t>Repetido 21</t>
  </si>
  <si>
    <t>Repetido 27</t>
  </si>
  <si>
    <t>jun 4 2010</t>
  </si>
  <si>
    <t>Repetido 24</t>
  </si>
  <si>
    <t>Enero 25 1012</t>
  </si>
  <si>
    <t>Repetido 16</t>
  </si>
  <si>
    <t>Repetido 13</t>
  </si>
  <si>
    <t>Septiembre 4 2012</t>
  </si>
  <si>
    <t>Octubre 9 2012</t>
  </si>
  <si>
    <t>Repetido 12</t>
  </si>
  <si>
    <t>Septiembre 20 2012</t>
  </si>
  <si>
    <t>Repetido 7</t>
  </si>
  <si>
    <t>Repetido 4</t>
  </si>
  <si>
    <t>Enero 22 2015</t>
  </si>
  <si>
    <t>Repetido 2</t>
  </si>
  <si>
    <t>Repetido 1</t>
  </si>
  <si>
    <t>Repetido 9</t>
  </si>
  <si>
    <t>Repetido 8</t>
  </si>
  <si>
    <t>Repetido 6</t>
  </si>
  <si>
    <t>Repetido 5</t>
  </si>
  <si>
    <t>Febrero 16 2015</t>
  </si>
  <si>
    <t>Agosto 18 2015</t>
  </si>
  <si>
    <t>Octubre 30 2015</t>
  </si>
  <si>
    <t>Noviembre 15 2012</t>
  </si>
  <si>
    <t>Enero 25 2012</t>
  </si>
  <si>
    <t>Abril 13 2013</t>
  </si>
  <si>
    <t>Febrero 15 2015</t>
  </si>
  <si>
    <t>Enero 26 2011</t>
  </si>
  <si>
    <t>Abril 13 2011</t>
  </si>
  <si>
    <t>Fecha distinta</t>
  </si>
  <si>
    <t>Repetido 150</t>
  </si>
  <si>
    <t>Repetido 160</t>
  </si>
  <si>
    <t>Repetido 157</t>
  </si>
  <si>
    <t>Repetido 131</t>
  </si>
  <si>
    <t>Repetido 127</t>
  </si>
  <si>
    <t>Repetido 107</t>
  </si>
  <si>
    <t>Repetido 99</t>
  </si>
  <si>
    <t>Repetido 104</t>
  </si>
  <si>
    <t>Repetido 117</t>
  </si>
  <si>
    <t>Repetido 68</t>
  </si>
  <si>
    <t>Repetido 65</t>
  </si>
  <si>
    <t>Agosto</t>
  </si>
  <si>
    <t>Repetido 44</t>
  </si>
  <si>
    <t>Repetido 52</t>
  </si>
  <si>
    <t>Repetido 89</t>
  </si>
  <si>
    <t>Repetido 54</t>
  </si>
  <si>
    <t>Repetido 47</t>
  </si>
  <si>
    <t>Repetido 48</t>
  </si>
  <si>
    <t>Repetido 46</t>
  </si>
  <si>
    <t>Repetido 41</t>
  </si>
  <si>
    <t>Repetido 37</t>
  </si>
  <si>
    <t>Repetido 20</t>
  </si>
  <si>
    <t>Repetido 73</t>
  </si>
  <si>
    <t>Repetido 70</t>
  </si>
  <si>
    <t>Marzo</t>
  </si>
  <si>
    <t>Q2-Q3</t>
  </si>
  <si>
    <t>Computer Science (miscellaneous) -Electrical and Electronic Engineering</t>
  </si>
  <si>
    <t>Q1-Q2</t>
  </si>
  <si>
    <t>Software</t>
  </si>
  <si>
    <t>No aparece</t>
  </si>
  <si>
    <t>Q2_Q3</t>
  </si>
  <si>
    <t>Repetido 152</t>
  </si>
  <si>
    <t>JCR</t>
  </si>
  <si>
    <t>No indexada para ese año</t>
  </si>
  <si>
    <t>No coincide</t>
  </si>
  <si>
    <t>No hay año 2013</t>
  </si>
  <si>
    <t>Q1-Q1</t>
  </si>
  <si>
    <t>Categoria</t>
  </si>
  <si>
    <t>Peso</t>
  </si>
  <si>
    <t>Ventana de observacion diferenciada</t>
  </si>
  <si>
    <t>Pesos relativos</t>
  </si>
  <si>
    <t>Pesos globales</t>
  </si>
  <si>
    <t>Observacion A1, A2, B, C</t>
  </si>
  <si>
    <t>Observacion D</t>
  </si>
  <si>
    <t>Peso A2</t>
  </si>
  <si>
    <t>Peso A1</t>
  </si>
  <si>
    <t>Peso B</t>
  </si>
  <si>
    <t>Peso C</t>
  </si>
  <si>
    <t>Peso D</t>
  </si>
  <si>
    <t>PG_ART_A2</t>
  </si>
  <si>
    <t>PG_ART_A1</t>
  </si>
  <si>
    <t>PG_ART_B</t>
  </si>
  <si>
    <t>PG_ART_C</t>
  </si>
  <si>
    <t>PG_ART_D</t>
  </si>
  <si>
    <t>LIB_A1</t>
  </si>
  <si>
    <t>CAP_LIB_A1</t>
  </si>
  <si>
    <t>Libros resultado de investigacion</t>
  </si>
  <si>
    <t>Peso A</t>
  </si>
  <si>
    <t>PG_LIB_A1</t>
  </si>
  <si>
    <t>PG_LIB_A</t>
  </si>
  <si>
    <t>PG_LIB_B</t>
  </si>
  <si>
    <t>PA1</t>
  </si>
  <si>
    <t>MA1</t>
  </si>
  <si>
    <t>VV_A1</t>
  </si>
  <si>
    <t>Capitulos de libros resultado de investigacion</t>
  </si>
  <si>
    <t>PG_CAP_LIB_A1</t>
  </si>
  <si>
    <t>PG_CAP_LIB_A2</t>
  </si>
  <si>
    <t>PG_CAP_LIB_B</t>
  </si>
  <si>
    <t>VA_A</t>
  </si>
  <si>
    <t>AAD_A1</t>
  </si>
  <si>
    <t>DI_A</t>
  </si>
  <si>
    <t>PG_SF_A</t>
  </si>
  <si>
    <t>PG_SF_B</t>
  </si>
  <si>
    <t>ECI_A</t>
  </si>
  <si>
    <t>PP_A</t>
  </si>
  <si>
    <t>Consultorias e informes tecnicos</t>
  </si>
  <si>
    <t>Peso CT</t>
  </si>
  <si>
    <t>Peso INF</t>
  </si>
  <si>
    <t>PG_CT</t>
  </si>
  <si>
    <t>PG_INF</t>
  </si>
  <si>
    <t>SD</t>
  </si>
  <si>
    <t>SE</t>
  </si>
  <si>
    <t>EBT_A</t>
  </si>
  <si>
    <t>Part Ciudadana Proy CTI</t>
  </si>
  <si>
    <t>Peso PPC</t>
  </si>
  <si>
    <t>PG_PPC</t>
  </si>
  <si>
    <t>ICC_A</t>
  </si>
  <si>
    <t>IG_A1</t>
  </si>
  <si>
    <t>IPP</t>
  </si>
  <si>
    <t>Esp Part Ciudadana CTI</t>
  </si>
  <si>
    <t>Peso EPC</t>
  </si>
  <si>
    <t>PG_EPC</t>
  </si>
  <si>
    <t>RNR</t>
  </si>
  <si>
    <t>RNL_A</t>
  </si>
  <si>
    <t>CON_CT</t>
  </si>
  <si>
    <t>Est Part Ciudadana CTI</t>
  </si>
  <si>
    <t>Peso EPA</t>
  </si>
  <si>
    <t>PG_EPA</t>
  </si>
  <si>
    <t>CON_AAD</t>
  </si>
  <si>
    <t>INF</t>
  </si>
  <si>
    <t>MR</t>
  </si>
  <si>
    <t>Gen Contenidos</t>
  </si>
  <si>
    <t>Peso GC</t>
  </si>
  <si>
    <t>PG_GC</t>
  </si>
  <si>
    <t>PPC</t>
  </si>
  <si>
    <t>PCC</t>
  </si>
  <si>
    <t>Eventos cientificos, culturales y artisticos</t>
  </si>
  <si>
    <t>PG_EC_A</t>
  </si>
  <si>
    <t>PG_EC_B</t>
  </si>
  <si>
    <t>GC</t>
  </si>
  <si>
    <t>RC_A</t>
  </si>
  <si>
    <t>Redes de conocimiento</t>
  </si>
  <si>
    <t>PG_RC_A</t>
  </si>
  <si>
    <t>PG_RC_B</t>
  </si>
  <si>
    <t>TC</t>
  </si>
  <si>
    <t>ECA</t>
  </si>
  <si>
    <t xml:space="preserve">Peso </t>
  </si>
  <si>
    <t>PG_WP</t>
  </si>
  <si>
    <t>BOL</t>
  </si>
  <si>
    <t>ERL</t>
  </si>
  <si>
    <t>Ediciones revistacientifica o libros resultado de inv</t>
  </si>
  <si>
    <t>PG_ERL</t>
  </si>
  <si>
    <t>Informes finales de investigacion</t>
  </si>
  <si>
    <t>PG_IFI</t>
  </si>
  <si>
    <t>PID_A</t>
  </si>
  <si>
    <t>PIC_A</t>
  </si>
  <si>
    <t>PF_A</t>
  </si>
  <si>
    <t>Tesis de Doctorado</t>
  </si>
  <si>
    <t>PG_TD_A</t>
  </si>
  <si>
    <t>PG_TD_B</t>
  </si>
  <si>
    <t>PE</t>
  </si>
  <si>
    <t>Trabajo de grado maestria</t>
  </si>
  <si>
    <t>PG_TM_A</t>
  </si>
  <si>
    <t>PG_TM_B</t>
  </si>
  <si>
    <t>APO</t>
  </si>
  <si>
    <t>Trabajo de grado pregrado</t>
  </si>
  <si>
    <t>PG_TP_A</t>
  </si>
  <si>
    <t>PG_TP_B</t>
  </si>
  <si>
    <t>Proyecto investigacion y desarrollo</t>
  </si>
  <si>
    <t>PID_B</t>
  </si>
  <si>
    <t>Proecto investigacion y creacion</t>
  </si>
  <si>
    <t>PIC_B</t>
  </si>
  <si>
    <t>PIC_C</t>
  </si>
  <si>
    <t>Proyecto I+D+I</t>
  </si>
  <si>
    <t>PG_PF_A</t>
  </si>
  <si>
    <t>PG_PF_B</t>
  </si>
  <si>
    <t>Proyecto de extension social CTI</t>
  </si>
  <si>
    <t>PG_PE</t>
  </si>
  <si>
    <t>Lambda</t>
  </si>
  <si>
    <t>Indicadores de produccion Tipo Producto</t>
  </si>
  <si>
    <t>Indicadores de produccion Clase</t>
  </si>
  <si>
    <t>Indice produccion</t>
  </si>
  <si>
    <t>Maximos</t>
  </si>
  <si>
    <t>Articulos</t>
  </si>
  <si>
    <t>Lambda A2</t>
  </si>
  <si>
    <t>LambdaA1</t>
  </si>
  <si>
    <t>Lambda B</t>
  </si>
  <si>
    <t>Lambda C</t>
  </si>
  <si>
    <t>Lambda D</t>
  </si>
  <si>
    <t>Iart_R</t>
  </si>
  <si>
    <t>Iart_D</t>
  </si>
  <si>
    <t>Itop</t>
  </si>
  <si>
    <t>Libros</t>
  </si>
  <si>
    <t>LIB_A</t>
  </si>
  <si>
    <t>LIB_B</t>
  </si>
  <si>
    <t>Lambda A1</t>
  </si>
  <si>
    <t>LambdaA</t>
  </si>
  <si>
    <t>Ilib</t>
  </si>
  <si>
    <t>Ia</t>
  </si>
  <si>
    <t>Cap_libros</t>
  </si>
  <si>
    <t>CAP_LIB_A</t>
  </si>
  <si>
    <t>CAP_LIB_B</t>
  </si>
  <si>
    <t>IcapLib</t>
  </si>
  <si>
    <t>Ib</t>
  </si>
  <si>
    <t>Itec</t>
  </si>
  <si>
    <t>Iapropiacion social</t>
  </si>
  <si>
    <t>Lambda CT</t>
  </si>
  <si>
    <t>Lambda INF</t>
  </si>
  <si>
    <t>Icon</t>
  </si>
  <si>
    <t>IformacionRecHumanoCTI-Tipo A</t>
  </si>
  <si>
    <t>Part Ciudadana CTI</t>
  </si>
  <si>
    <t>Lambda PPC</t>
  </si>
  <si>
    <t>Ipci</t>
  </si>
  <si>
    <t>IformacionRecHumanoCTI-Tipo B</t>
  </si>
  <si>
    <t>Esp part Ciud CTI</t>
  </si>
  <si>
    <t>EPC</t>
  </si>
  <si>
    <t>Lambda EPC</t>
  </si>
  <si>
    <t>Cantidad de productos</t>
  </si>
  <si>
    <t>Cohesion</t>
  </si>
  <si>
    <t>Icohesion</t>
  </si>
  <si>
    <t>MacCohe</t>
  </si>
  <si>
    <t>Est Part Ciud CTI</t>
  </si>
  <si>
    <t>Lambda EPA</t>
  </si>
  <si>
    <t>Iepf</t>
  </si>
  <si>
    <t>Investigadores</t>
  </si>
  <si>
    <t>Colaboracion</t>
  </si>
  <si>
    <t>Icolaboracion</t>
  </si>
  <si>
    <t>MaxCola</t>
  </si>
  <si>
    <t>Generacion de contenido</t>
  </si>
  <si>
    <t>Lambda GC</t>
  </si>
  <si>
    <t>Icco</t>
  </si>
  <si>
    <t>Grupos Colaboracion</t>
  </si>
  <si>
    <t>Evento cientifico</t>
  </si>
  <si>
    <t>Lambda A</t>
  </si>
  <si>
    <t>Icce</t>
  </si>
  <si>
    <t>Redes conocimiento</t>
  </si>
  <si>
    <t>RC_B</t>
  </si>
  <si>
    <t>Working paper</t>
  </si>
  <si>
    <t>Lambda WP</t>
  </si>
  <si>
    <t>Edicion rev cientifica</t>
  </si>
  <si>
    <t>Lambda ERL</t>
  </si>
  <si>
    <t>Informe final inv</t>
  </si>
  <si>
    <t>Lambda IFI</t>
  </si>
  <si>
    <t>Tesis doctorado</t>
  </si>
  <si>
    <t>TD_B</t>
  </si>
  <si>
    <t>Itd</t>
  </si>
  <si>
    <t>Tesis maestria</t>
  </si>
  <si>
    <t>Itm</t>
  </si>
  <si>
    <t>Tesis pregrado</t>
  </si>
  <si>
    <t>Itp</t>
  </si>
  <si>
    <t>Proy I+D</t>
  </si>
  <si>
    <t>Ipid</t>
  </si>
  <si>
    <t>Proy I+C</t>
  </si>
  <si>
    <t>Ipic</t>
  </si>
  <si>
    <t>Proy I+D+I</t>
  </si>
  <si>
    <t>PF_B</t>
  </si>
  <si>
    <t>Ipf</t>
  </si>
  <si>
    <t>Proy ext social CTI</t>
  </si>
  <si>
    <t>Lambda PE</t>
  </si>
  <si>
    <t>Ipers</t>
  </si>
  <si>
    <t>EBT_B</t>
  </si>
  <si>
    <t>Apoyo a programa o curso de formación de investigadores</t>
  </si>
  <si>
    <t>R GC_ART</t>
  </si>
  <si>
    <t>R ART_A2</t>
  </si>
  <si>
    <t>R ART_A1</t>
  </si>
  <si>
    <t>R ART_D</t>
  </si>
  <si>
    <t>R SF_A</t>
  </si>
  <si>
    <t>R EC_A</t>
  </si>
  <si>
    <t>R TP_A</t>
  </si>
  <si>
    <t>R TP_B</t>
  </si>
  <si>
    <t>R AP_A</t>
  </si>
  <si>
    <t>Autores grupo</t>
  </si>
  <si>
    <t>salvador 2015</t>
  </si>
  <si>
    <t>Giira 16</t>
  </si>
  <si>
    <t>Giira 20 21</t>
  </si>
  <si>
    <t>Giira 22 23</t>
  </si>
  <si>
    <t>Multimedia 26</t>
  </si>
  <si>
    <t>Gav 11, No aparece juan manuel como autor</t>
  </si>
  <si>
    <t>Aquaformat 15</t>
  </si>
  <si>
    <t>Aquaformat 3</t>
  </si>
  <si>
    <t>Aquaformat 2</t>
  </si>
  <si>
    <t>Multimedia 14</t>
  </si>
  <si>
    <t>Multimedia 13</t>
  </si>
  <si>
    <t>Multimedia 9</t>
  </si>
  <si>
    <t>Aquaformat 16</t>
  </si>
  <si>
    <t>Multimedia 22</t>
  </si>
  <si>
    <t>Giira 37</t>
  </si>
  <si>
    <t>Javier Aldaban</t>
  </si>
  <si>
    <t>Multimedia 19 23</t>
  </si>
  <si>
    <t>Giira 39</t>
  </si>
  <si>
    <t>Axon 15</t>
  </si>
  <si>
    <t>Yuri pertenece Axon, no sé si hay cohesión</t>
  </si>
  <si>
    <t>Multimedia 17</t>
  </si>
  <si>
    <t>Giira 42</t>
  </si>
  <si>
    <t>Multimedia 21</t>
  </si>
  <si>
    <t>Giira 39 45</t>
  </si>
  <si>
    <t>Multimedia 30</t>
  </si>
  <si>
    <t>Giira 46</t>
  </si>
  <si>
    <t>Multimedia 29</t>
  </si>
  <si>
    <t>Giira 47</t>
  </si>
  <si>
    <t>Interoperabilidad 16</t>
  </si>
  <si>
    <t>Espitia se vincula en el 2016</t>
  </si>
  <si>
    <t>Multimedia 33</t>
  </si>
  <si>
    <t>Axon 21 25</t>
  </si>
  <si>
    <t>Multimedia 32</t>
  </si>
  <si>
    <t>Giira 64</t>
  </si>
  <si>
    <t>Giira 70</t>
  </si>
  <si>
    <t>Gitud 11</t>
  </si>
  <si>
    <t>Interoperabilidad 21</t>
  </si>
  <si>
    <t>Sólo un autor Espitia, vinculado 2016</t>
  </si>
  <si>
    <t>Multimedia 39</t>
  </si>
  <si>
    <t>Sólo un autor</t>
  </si>
  <si>
    <t>Giira 78</t>
  </si>
  <si>
    <t>Sólo Giira</t>
  </si>
  <si>
    <t>Lider 19, registrado por ruben tmbn</t>
  </si>
  <si>
    <t>Gicoge 30, registrado por ruben tmbn</t>
  </si>
  <si>
    <t>Gicoecol 29</t>
  </si>
  <si>
    <t>Solo Giira</t>
  </si>
  <si>
    <t>Salvador sanchez Giira 2015</t>
  </si>
  <si>
    <t>Gitud 19</t>
  </si>
  <si>
    <t>Gicoge 71</t>
  </si>
  <si>
    <t>Representaciones y Conceptos Científicos. IREC. 56 57</t>
  </si>
  <si>
    <t>Gicoecol 71</t>
  </si>
  <si>
    <t>Gicoge 81</t>
  </si>
  <si>
    <t>Multimedia 3</t>
  </si>
  <si>
    <t>Gira 1</t>
  </si>
  <si>
    <t>Multimedia 4</t>
  </si>
  <si>
    <t>Gira 3</t>
  </si>
  <si>
    <t>Multimedia 6</t>
  </si>
  <si>
    <t>Giira 4</t>
  </si>
  <si>
    <t>Multimedia 5</t>
  </si>
  <si>
    <t>Gitud 6</t>
  </si>
  <si>
    <t>Gitud 7</t>
  </si>
  <si>
    <t>Repetido 11</t>
  </si>
  <si>
    <t>Repetido 10</t>
  </si>
  <si>
    <t>Gitud 8</t>
  </si>
  <si>
    <t>Gitud 10</t>
  </si>
  <si>
    <t>Gicoecol 65, sólo un autor</t>
  </si>
  <si>
    <t>Productos en colaboracion</t>
  </si>
  <si>
    <t>Número Grupos Colaboración</t>
  </si>
  <si>
    <t>Verificar</t>
  </si>
  <si>
    <t>Giira 32</t>
  </si>
  <si>
    <t>Interoperabilidad 2 Espitia</t>
  </si>
  <si>
    <t>Multimedia 44</t>
  </si>
  <si>
    <t>Giira salvador 2015</t>
  </si>
  <si>
    <t>Giira 113</t>
  </si>
  <si>
    <t>Interoperabilidad 40</t>
  </si>
  <si>
    <t>Autor 2013</t>
  </si>
  <si>
    <t>Giira 5</t>
  </si>
  <si>
    <t>Número de grupos externos</t>
  </si>
  <si>
    <t>ART_A2 R</t>
  </si>
  <si>
    <t>1R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</si>
</sst>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4D4D4D"/>
      <name val="Verdan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0" fontId="18" fillId="0" borderId="0" xfId="0" applyFont="1"/>
    <xf numFmtId="0" fontId="0" fillId="0" borderId="0" xfId="0" applyFill="1"/>
    <xf numFmtId="0" fontId="0" fillId="33" borderId="0" xfId="0" applyFill="1" applyAlignment="1">
      <alignment wrapText="1"/>
    </xf>
    <xf numFmtId="0" fontId="0" fillId="34" borderId="0" xfId="0" applyFill="1" applyAlignment="1">
      <alignment wrapText="1"/>
    </xf>
    <xf numFmtId="0" fontId="0" fillId="35" borderId="0" xfId="0" applyFill="1"/>
    <xf numFmtId="0" fontId="0" fillId="36" borderId="0" xfId="0" applyFill="1"/>
    <xf numFmtId="0" fontId="0" fillId="37" borderId="0" xfId="0" applyFill="1"/>
    <xf numFmtId="15" fontId="0" fillId="0" borderId="0" xfId="0" applyNumberFormat="1"/>
    <xf numFmtId="16" fontId="0" fillId="0" borderId="0" xfId="0" applyNumberFormat="1"/>
    <xf numFmtId="0" fontId="0" fillId="0" borderId="0" xfId="0" applyAlignment="1">
      <alignment horizontal="center"/>
    </xf>
    <xf numFmtId="3" fontId="0" fillId="0" borderId="0" xfId="0" applyNumberFormat="1"/>
    <xf numFmtId="0" fontId="0" fillId="0" borderId="0" xfId="0" applyFont="1"/>
    <xf numFmtId="0" fontId="0" fillId="0" borderId="0" xfId="0" applyAlignment="1">
      <alignment horizontal="center"/>
    </xf>
    <xf numFmtId="0" fontId="0" fillId="38"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raper-grupos-investigaci&#243;n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sosGlobales"/>
      <sheetName val="Giira"/>
      <sheetName val="Gesdatos"/>
      <sheetName val="Interoperabilidad tecnológica"/>
      <sheetName val="Multimedia interactiva"/>
      <sheetName val="Arquisoft"/>
      <sheetName val="Virtus"/>
      <sheetName val="Internet inteligente"/>
    </sheetNames>
    <sheetDataSet>
      <sheetData sheetId="0">
        <row r="4">
          <cell r="E4">
            <v>7</v>
          </cell>
          <cell r="G4">
            <v>5</v>
          </cell>
          <cell r="Q4">
            <v>1000</v>
          </cell>
          <cell r="R4">
            <v>600</v>
          </cell>
          <cell r="S4">
            <v>350</v>
          </cell>
          <cell r="T4">
            <v>200</v>
          </cell>
          <cell r="U4">
            <v>50</v>
          </cell>
        </row>
        <row r="7">
          <cell r="E7">
            <v>7</v>
          </cell>
          <cell r="Q7">
            <v>3000</v>
          </cell>
          <cell r="R7">
            <v>1800</v>
          </cell>
          <cell r="S7">
            <v>1050</v>
          </cell>
        </row>
        <row r="10">
          <cell r="E10">
            <v>5</v>
          </cell>
          <cell r="S10">
            <v>480</v>
          </cell>
        </row>
        <row r="13">
          <cell r="E13">
            <v>5</v>
          </cell>
          <cell r="Q13">
            <v>350</v>
          </cell>
          <cell r="R13">
            <v>210</v>
          </cell>
        </row>
        <row r="16">
          <cell r="E16">
            <v>5</v>
          </cell>
          <cell r="R16">
            <v>80</v>
          </cell>
        </row>
        <row r="19">
          <cell r="E19">
            <v>5</v>
          </cell>
          <cell r="Q19">
            <v>1000</v>
          </cell>
        </row>
        <row r="22">
          <cell r="E22">
            <v>5</v>
          </cell>
          <cell r="Q22">
            <v>500</v>
          </cell>
        </row>
        <row r="25">
          <cell r="E25">
            <v>5</v>
          </cell>
          <cell r="Q25">
            <v>500</v>
          </cell>
        </row>
        <row r="28">
          <cell r="E28">
            <v>5</v>
          </cell>
          <cell r="Q28">
            <v>500</v>
          </cell>
        </row>
        <row r="31">
          <cell r="E31">
            <v>5</v>
          </cell>
          <cell r="Q31">
            <v>1000</v>
          </cell>
          <cell r="R31">
            <v>600</v>
          </cell>
        </row>
        <row r="34">
          <cell r="E34">
            <v>5</v>
          </cell>
          <cell r="Q34">
            <v>1000</v>
          </cell>
          <cell r="R34">
            <v>600</v>
          </cell>
        </row>
        <row r="37">
          <cell r="E37">
            <v>5</v>
          </cell>
          <cell r="Q37">
            <v>1000</v>
          </cell>
        </row>
        <row r="40">
          <cell r="E40">
            <v>5</v>
          </cell>
          <cell r="Q40">
            <v>600</v>
          </cell>
        </row>
        <row r="43">
          <cell r="E43">
            <v>5</v>
          </cell>
          <cell r="Q43">
            <v>200</v>
          </cell>
        </row>
        <row r="46">
          <cell r="E46">
            <v>5</v>
          </cell>
          <cell r="Q46">
            <v>1600</v>
          </cell>
          <cell r="R46">
            <v>800</v>
          </cell>
        </row>
        <row r="49">
          <cell r="E49">
            <v>5</v>
          </cell>
          <cell r="Q49">
            <v>700</v>
          </cell>
          <cell r="R49">
            <v>350</v>
          </cell>
        </row>
        <row r="52">
          <cell r="E52">
            <v>5</v>
          </cell>
          <cell r="Q52">
            <v>200</v>
          </cell>
          <cell r="R52">
            <v>100</v>
          </cell>
        </row>
        <row r="55">
          <cell r="E55">
            <v>5</v>
          </cell>
          <cell r="Q55">
            <v>500</v>
          </cell>
          <cell r="R55">
            <v>300</v>
          </cell>
          <cell r="S55">
            <v>100</v>
          </cell>
        </row>
        <row r="58">
          <cell r="E58">
            <v>5</v>
          </cell>
          <cell r="Q58">
            <v>500</v>
          </cell>
          <cell r="R58">
            <v>300</v>
          </cell>
          <cell r="S58">
            <v>100</v>
          </cell>
        </row>
        <row r="61">
          <cell r="E61">
            <v>5</v>
          </cell>
          <cell r="Q61">
            <v>500</v>
          </cell>
          <cell r="R61">
            <v>400</v>
          </cell>
        </row>
        <row r="64">
          <cell r="E64">
            <v>5</v>
          </cell>
          <cell r="Q64">
            <v>1000</v>
          </cell>
        </row>
      </sheetData>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name="Giira"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visualizagr.jsp?nro=00000000009868"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workbookViewId="0">
      <selection sqref="A1:U63"/>
    </sheetView>
  </sheetViews>
  <sheetFormatPr baseColWidth="10" defaultRowHeight="15" x14ac:dyDescent="0.25"/>
  <sheetData>
    <row r="1" spans="1:21" x14ac:dyDescent="0.25">
      <c r="A1" t="s">
        <v>1874</v>
      </c>
      <c r="B1" t="s">
        <v>1875</v>
      </c>
      <c r="E1" s="14" t="s">
        <v>1876</v>
      </c>
      <c r="F1" s="14"/>
      <c r="G1" s="14"/>
      <c r="H1" s="14"/>
      <c r="I1" s="14"/>
      <c r="K1" s="14" t="s">
        <v>1877</v>
      </c>
      <c r="L1" s="14"/>
      <c r="M1" s="14"/>
      <c r="N1" s="14"/>
      <c r="O1" s="14"/>
      <c r="P1" s="11"/>
      <c r="Q1" s="14" t="s">
        <v>1878</v>
      </c>
      <c r="R1" s="14"/>
      <c r="S1" s="11"/>
      <c r="T1" s="11"/>
      <c r="U1" s="11"/>
    </row>
    <row r="2" spans="1:21" x14ac:dyDescent="0.25">
      <c r="A2" t="s">
        <v>1715</v>
      </c>
      <c r="B2">
        <v>100</v>
      </c>
      <c r="E2" t="s">
        <v>1879</v>
      </c>
      <c r="G2" t="s">
        <v>1880</v>
      </c>
      <c r="K2" t="s">
        <v>1881</v>
      </c>
      <c r="L2" t="s">
        <v>1882</v>
      </c>
      <c r="M2" t="s">
        <v>1883</v>
      </c>
      <c r="N2" t="s">
        <v>1884</v>
      </c>
      <c r="O2" t="s">
        <v>1885</v>
      </c>
      <c r="Q2" t="s">
        <v>1886</v>
      </c>
      <c r="R2" t="s">
        <v>1887</v>
      </c>
      <c r="S2" t="s">
        <v>1888</v>
      </c>
      <c r="T2" t="s">
        <v>1889</v>
      </c>
      <c r="U2" t="s">
        <v>1890</v>
      </c>
    </row>
    <row r="3" spans="1:21" x14ac:dyDescent="0.25">
      <c r="A3" t="s">
        <v>1712</v>
      </c>
      <c r="B3">
        <v>5</v>
      </c>
      <c r="E3">
        <v>7</v>
      </c>
      <c r="G3">
        <v>5</v>
      </c>
      <c r="K3">
        <v>10</v>
      </c>
      <c r="L3">
        <v>6</v>
      </c>
      <c r="M3">
        <v>3.5</v>
      </c>
      <c r="N3">
        <v>2</v>
      </c>
      <c r="O3">
        <v>10</v>
      </c>
      <c r="Q3">
        <f>K3*$B$3</f>
        <v>50</v>
      </c>
      <c r="R3">
        <f t="shared" ref="R3:T3" si="0">L3*$B$3</f>
        <v>30</v>
      </c>
      <c r="S3">
        <f t="shared" si="0"/>
        <v>17.5</v>
      </c>
      <c r="T3">
        <f t="shared" si="0"/>
        <v>10</v>
      </c>
      <c r="U3">
        <f>O3*B3</f>
        <v>50</v>
      </c>
    </row>
    <row r="4" spans="1:21" x14ac:dyDescent="0.25">
      <c r="A4" t="s">
        <v>1891</v>
      </c>
      <c r="B4">
        <v>300</v>
      </c>
    </row>
    <row r="5" spans="1:21" x14ac:dyDescent="0.25">
      <c r="A5" t="s">
        <v>1892</v>
      </c>
      <c r="B5">
        <v>60</v>
      </c>
      <c r="E5" t="s">
        <v>1893</v>
      </c>
      <c r="K5" t="s">
        <v>1882</v>
      </c>
      <c r="L5" t="s">
        <v>1894</v>
      </c>
      <c r="M5" t="s">
        <v>1883</v>
      </c>
      <c r="Q5" t="s">
        <v>1895</v>
      </c>
      <c r="R5" t="s">
        <v>1896</v>
      </c>
      <c r="S5" t="s">
        <v>1897</v>
      </c>
    </row>
    <row r="6" spans="1:21" x14ac:dyDescent="0.25">
      <c r="A6" t="s">
        <v>1898</v>
      </c>
      <c r="B6">
        <v>500</v>
      </c>
      <c r="E6">
        <v>7</v>
      </c>
      <c r="K6">
        <v>10</v>
      </c>
      <c r="L6">
        <v>6</v>
      </c>
      <c r="M6">
        <v>3.5</v>
      </c>
      <c r="Q6">
        <f>K6*$B$5</f>
        <v>600</v>
      </c>
      <c r="R6">
        <f t="shared" ref="R6:S6" si="1">L6*$B$5</f>
        <v>360</v>
      </c>
      <c r="S6">
        <f t="shared" si="1"/>
        <v>210</v>
      </c>
    </row>
    <row r="7" spans="1:21" x14ac:dyDescent="0.25">
      <c r="A7" t="s">
        <v>1899</v>
      </c>
      <c r="B7">
        <v>500</v>
      </c>
    </row>
    <row r="8" spans="1:21" x14ac:dyDescent="0.25">
      <c r="A8" t="s">
        <v>1900</v>
      </c>
      <c r="B8">
        <v>300</v>
      </c>
      <c r="E8" t="s">
        <v>1901</v>
      </c>
      <c r="K8" t="s">
        <v>1882</v>
      </c>
      <c r="L8" t="s">
        <v>1894</v>
      </c>
      <c r="M8" t="s">
        <v>1883</v>
      </c>
      <c r="Q8" t="s">
        <v>1902</v>
      </c>
      <c r="R8" t="s">
        <v>1903</v>
      </c>
      <c r="S8" t="s">
        <v>1904</v>
      </c>
    </row>
    <row r="9" spans="1:21" x14ac:dyDescent="0.25">
      <c r="A9" t="s">
        <v>1905</v>
      </c>
      <c r="B9">
        <v>300</v>
      </c>
      <c r="E9">
        <v>5</v>
      </c>
      <c r="K9">
        <v>10</v>
      </c>
      <c r="L9">
        <v>9</v>
      </c>
      <c r="M9">
        <v>8</v>
      </c>
      <c r="Q9">
        <f>K9*$B$6</f>
        <v>5000</v>
      </c>
      <c r="R9">
        <f t="shared" ref="R9:S9" si="2">L9*$B$6</f>
        <v>4500</v>
      </c>
      <c r="S9">
        <f t="shared" si="2"/>
        <v>4000</v>
      </c>
    </row>
    <row r="10" spans="1:21" x14ac:dyDescent="0.25">
      <c r="A10" t="s">
        <v>1906</v>
      </c>
      <c r="B10">
        <v>100</v>
      </c>
    </row>
    <row r="11" spans="1:21" x14ac:dyDescent="0.25">
      <c r="A11" t="s">
        <v>1907</v>
      </c>
      <c r="B11">
        <v>35</v>
      </c>
      <c r="E11" t="s">
        <v>1865</v>
      </c>
      <c r="K11" t="s">
        <v>1894</v>
      </c>
      <c r="L11" t="s">
        <v>1883</v>
      </c>
      <c r="Q11" t="s">
        <v>1908</v>
      </c>
      <c r="R11" t="s">
        <v>1909</v>
      </c>
    </row>
    <row r="12" spans="1:21" x14ac:dyDescent="0.25">
      <c r="A12" t="s">
        <v>1910</v>
      </c>
      <c r="B12">
        <v>35</v>
      </c>
      <c r="E12">
        <v>5</v>
      </c>
      <c r="K12">
        <v>10</v>
      </c>
      <c r="L12">
        <v>6</v>
      </c>
      <c r="Q12">
        <f>K12*$B$14</f>
        <v>350</v>
      </c>
      <c r="R12">
        <f>L12*$B$14</f>
        <v>210</v>
      </c>
    </row>
    <row r="13" spans="1:21" x14ac:dyDescent="0.25">
      <c r="A13" t="s">
        <v>1725</v>
      </c>
      <c r="B13">
        <v>35</v>
      </c>
    </row>
    <row r="14" spans="1:21" x14ac:dyDescent="0.25">
      <c r="A14" t="s">
        <v>1911</v>
      </c>
      <c r="B14">
        <v>35</v>
      </c>
      <c r="E14" t="s">
        <v>1912</v>
      </c>
      <c r="K14" t="s">
        <v>1913</v>
      </c>
      <c r="L14" t="s">
        <v>1914</v>
      </c>
      <c r="Q14" t="s">
        <v>1915</v>
      </c>
      <c r="R14" t="s">
        <v>1916</v>
      </c>
    </row>
    <row r="15" spans="1:21" x14ac:dyDescent="0.25">
      <c r="A15" t="s">
        <v>1917</v>
      </c>
      <c r="B15">
        <v>35</v>
      </c>
      <c r="E15">
        <v>5</v>
      </c>
      <c r="K15">
        <v>10</v>
      </c>
      <c r="L15">
        <v>5</v>
      </c>
      <c r="Q15">
        <f>K15*$B$24</f>
        <v>150</v>
      </c>
      <c r="R15">
        <f>L15*$B$26</f>
        <v>70</v>
      </c>
    </row>
    <row r="16" spans="1:21" x14ac:dyDescent="0.25">
      <c r="A16" t="s">
        <v>1918</v>
      </c>
      <c r="B16">
        <v>100</v>
      </c>
    </row>
    <row r="17" spans="1:18" x14ac:dyDescent="0.25">
      <c r="A17" t="s">
        <v>1919</v>
      </c>
      <c r="B17">
        <v>100</v>
      </c>
      <c r="E17" t="s">
        <v>1920</v>
      </c>
      <c r="K17" t="s">
        <v>1921</v>
      </c>
      <c r="Q17" t="s">
        <v>1922</v>
      </c>
    </row>
    <row r="18" spans="1:18" x14ac:dyDescent="0.25">
      <c r="A18" t="s">
        <v>1923</v>
      </c>
      <c r="B18">
        <v>100</v>
      </c>
      <c r="E18">
        <v>5</v>
      </c>
      <c r="K18">
        <v>10</v>
      </c>
      <c r="Q18">
        <f>K18*B27</f>
        <v>1000</v>
      </c>
    </row>
    <row r="19" spans="1:18" x14ac:dyDescent="0.25">
      <c r="A19" t="s">
        <v>1924</v>
      </c>
      <c r="B19">
        <v>100</v>
      </c>
    </row>
    <row r="20" spans="1:18" x14ac:dyDescent="0.25">
      <c r="A20" t="s">
        <v>1925</v>
      </c>
      <c r="B20">
        <v>100</v>
      </c>
      <c r="E20" t="s">
        <v>1926</v>
      </c>
      <c r="K20" t="s">
        <v>1927</v>
      </c>
      <c r="Q20" t="s">
        <v>1928</v>
      </c>
    </row>
    <row r="21" spans="1:18" x14ac:dyDescent="0.25">
      <c r="A21" t="s">
        <v>1929</v>
      </c>
      <c r="B21">
        <v>100</v>
      </c>
      <c r="E21">
        <v>5</v>
      </c>
      <c r="K21">
        <v>5</v>
      </c>
      <c r="Q21">
        <f>K21*B27</f>
        <v>500</v>
      </c>
    </row>
    <row r="22" spans="1:18" x14ac:dyDescent="0.25">
      <c r="A22" t="s">
        <v>1930</v>
      </c>
      <c r="B22">
        <v>100</v>
      </c>
    </row>
    <row r="23" spans="1:18" x14ac:dyDescent="0.25">
      <c r="A23" t="s">
        <v>1931</v>
      </c>
      <c r="B23">
        <v>15</v>
      </c>
      <c r="E23" t="s">
        <v>1932</v>
      </c>
      <c r="K23" t="s">
        <v>1933</v>
      </c>
      <c r="Q23" t="s">
        <v>1934</v>
      </c>
    </row>
    <row r="24" spans="1:18" x14ac:dyDescent="0.25">
      <c r="A24" t="s">
        <v>1935</v>
      </c>
      <c r="B24">
        <v>15</v>
      </c>
      <c r="E24">
        <v>5</v>
      </c>
      <c r="K24">
        <v>5</v>
      </c>
      <c r="Q24">
        <f>K24*B28</f>
        <v>500</v>
      </c>
    </row>
    <row r="25" spans="1:18" x14ac:dyDescent="0.25">
      <c r="A25" t="s">
        <v>1936</v>
      </c>
      <c r="B25">
        <v>16</v>
      </c>
    </row>
    <row r="26" spans="1:18" x14ac:dyDescent="0.25">
      <c r="A26" t="s">
        <v>1937</v>
      </c>
      <c r="B26">
        <v>14</v>
      </c>
      <c r="E26" t="s">
        <v>1938</v>
      </c>
      <c r="K26" t="s">
        <v>1939</v>
      </c>
      <c r="Q26" t="s">
        <v>1940</v>
      </c>
    </row>
    <row r="27" spans="1:18" x14ac:dyDescent="0.25">
      <c r="A27" t="s">
        <v>1941</v>
      </c>
      <c r="B27">
        <v>100</v>
      </c>
      <c r="E27">
        <v>5</v>
      </c>
      <c r="K27">
        <v>5</v>
      </c>
      <c r="Q27">
        <f>K27*B30</f>
        <v>500</v>
      </c>
    </row>
    <row r="28" spans="1:18" x14ac:dyDescent="0.25">
      <c r="A28" t="s">
        <v>1772</v>
      </c>
      <c r="B28">
        <v>100</v>
      </c>
    </row>
    <row r="29" spans="1:18" x14ac:dyDescent="0.25">
      <c r="A29" t="s">
        <v>1942</v>
      </c>
      <c r="B29">
        <v>100</v>
      </c>
      <c r="E29" t="s">
        <v>1943</v>
      </c>
      <c r="K29" t="s">
        <v>1894</v>
      </c>
      <c r="L29" t="s">
        <v>1883</v>
      </c>
      <c r="Q29" t="s">
        <v>1944</v>
      </c>
      <c r="R29" t="s">
        <v>1945</v>
      </c>
    </row>
    <row r="30" spans="1:18" x14ac:dyDescent="0.25">
      <c r="A30" t="s">
        <v>1946</v>
      </c>
      <c r="B30">
        <v>100</v>
      </c>
      <c r="E30">
        <v>5</v>
      </c>
      <c r="K30">
        <v>10</v>
      </c>
      <c r="L30">
        <v>6</v>
      </c>
      <c r="Q30">
        <f>K30*B31</f>
        <v>1000</v>
      </c>
      <c r="R30">
        <f>L30*B31</f>
        <v>600</v>
      </c>
    </row>
    <row r="31" spans="1:18" x14ac:dyDescent="0.25">
      <c r="A31" t="s">
        <v>1730</v>
      </c>
      <c r="B31">
        <v>100</v>
      </c>
    </row>
    <row r="32" spans="1:18" x14ac:dyDescent="0.25">
      <c r="A32" t="s">
        <v>1947</v>
      </c>
      <c r="B32">
        <v>100</v>
      </c>
      <c r="E32" t="s">
        <v>1948</v>
      </c>
      <c r="K32" t="s">
        <v>1894</v>
      </c>
      <c r="L32" t="s">
        <v>1883</v>
      </c>
      <c r="Q32" t="s">
        <v>1949</v>
      </c>
      <c r="R32" t="s">
        <v>1950</v>
      </c>
    </row>
    <row r="33" spans="1:18" x14ac:dyDescent="0.25">
      <c r="A33" t="s">
        <v>1951</v>
      </c>
      <c r="B33">
        <v>100</v>
      </c>
      <c r="E33">
        <v>5</v>
      </c>
      <c r="K33">
        <v>10</v>
      </c>
      <c r="L33">
        <v>6</v>
      </c>
      <c r="Q33">
        <f>K33*B32</f>
        <v>1000</v>
      </c>
      <c r="R33">
        <f>L33*B32</f>
        <v>600</v>
      </c>
    </row>
    <row r="34" spans="1:18" x14ac:dyDescent="0.25">
      <c r="A34" t="s">
        <v>1952</v>
      </c>
      <c r="B34">
        <v>100</v>
      </c>
    </row>
    <row r="35" spans="1:18" x14ac:dyDescent="0.25">
      <c r="A35" t="s">
        <v>1798</v>
      </c>
      <c r="B35">
        <v>100</v>
      </c>
      <c r="E35" t="s">
        <v>563</v>
      </c>
      <c r="K35" t="s">
        <v>1953</v>
      </c>
      <c r="Q35" t="s">
        <v>1954</v>
      </c>
    </row>
    <row r="36" spans="1:18" x14ac:dyDescent="0.25">
      <c r="A36" t="s">
        <v>1955</v>
      </c>
      <c r="B36">
        <v>100</v>
      </c>
      <c r="E36">
        <v>5</v>
      </c>
      <c r="K36">
        <v>10</v>
      </c>
      <c r="Q36">
        <f>K36*B35</f>
        <v>1000</v>
      </c>
    </row>
    <row r="37" spans="1:18" x14ac:dyDescent="0.25">
      <c r="A37" t="s">
        <v>1956</v>
      </c>
      <c r="B37">
        <v>100</v>
      </c>
    </row>
    <row r="38" spans="1:18" x14ac:dyDescent="0.25">
      <c r="A38" t="s">
        <v>1732</v>
      </c>
      <c r="B38">
        <v>100</v>
      </c>
      <c r="E38" t="s">
        <v>1957</v>
      </c>
      <c r="K38" t="s">
        <v>1875</v>
      </c>
      <c r="Q38" t="s">
        <v>1958</v>
      </c>
    </row>
    <row r="39" spans="1:18" x14ac:dyDescent="0.25">
      <c r="A39" t="s">
        <v>1771</v>
      </c>
      <c r="B39">
        <v>160</v>
      </c>
      <c r="E39">
        <v>5</v>
      </c>
      <c r="K39">
        <v>6</v>
      </c>
      <c r="Q39">
        <f>K39*B37</f>
        <v>600</v>
      </c>
    </row>
    <row r="40" spans="1:18" x14ac:dyDescent="0.25">
      <c r="A40" t="s">
        <v>1733</v>
      </c>
      <c r="B40">
        <v>70</v>
      </c>
    </row>
    <row r="41" spans="1:18" x14ac:dyDescent="0.25">
      <c r="A41" t="s">
        <v>1736</v>
      </c>
      <c r="B41">
        <v>20</v>
      </c>
      <c r="E41" t="s">
        <v>1959</v>
      </c>
      <c r="K41" t="s">
        <v>1875</v>
      </c>
      <c r="Q41" t="s">
        <v>1960</v>
      </c>
    </row>
    <row r="42" spans="1:18" x14ac:dyDescent="0.25">
      <c r="A42" t="s">
        <v>1961</v>
      </c>
      <c r="B42">
        <v>50</v>
      </c>
      <c r="E42">
        <v>5</v>
      </c>
      <c r="K42">
        <v>2</v>
      </c>
      <c r="Q42">
        <f>K42*B38</f>
        <v>200</v>
      </c>
    </row>
    <row r="43" spans="1:18" x14ac:dyDescent="0.25">
      <c r="A43" t="s">
        <v>1962</v>
      </c>
      <c r="B43">
        <v>50</v>
      </c>
    </row>
    <row r="44" spans="1:18" x14ac:dyDescent="0.25">
      <c r="A44" t="s">
        <v>1963</v>
      </c>
      <c r="B44">
        <v>50</v>
      </c>
      <c r="E44" t="s">
        <v>1964</v>
      </c>
      <c r="K44" t="s">
        <v>1894</v>
      </c>
      <c r="L44" t="s">
        <v>1883</v>
      </c>
      <c r="Q44" t="s">
        <v>1965</v>
      </c>
      <c r="R44" t="s">
        <v>1966</v>
      </c>
    </row>
    <row r="45" spans="1:18" x14ac:dyDescent="0.25">
      <c r="A45" t="s">
        <v>1967</v>
      </c>
      <c r="B45">
        <v>100</v>
      </c>
      <c r="E45">
        <v>5</v>
      </c>
      <c r="K45">
        <v>10</v>
      </c>
      <c r="L45">
        <v>5</v>
      </c>
      <c r="Q45">
        <f>K45*B39</f>
        <v>1600</v>
      </c>
      <c r="R45">
        <f>L45*B39</f>
        <v>800</v>
      </c>
    </row>
    <row r="46" spans="1:18" x14ac:dyDescent="0.25">
      <c r="A46" t="s">
        <v>1739</v>
      </c>
      <c r="B46">
        <v>100</v>
      </c>
    </row>
    <row r="47" spans="1:18" x14ac:dyDescent="0.25">
      <c r="A47" t="s">
        <v>1769</v>
      </c>
      <c r="B47">
        <v>100</v>
      </c>
      <c r="E47" t="s">
        <v>1968</v>
      </c>
      <c r="K47" t="s">
        <v>1894</v>
      </c>
      <c r="L47" t="s">
        <v>1883</v>
      </c>
      <c r="Q47" t="s">
        <v>1969</v>
      </c>
      <c r="R47" t="s">
        <v>1970</v>
      </c>
    </row>
    <row r="48" spans="1:18" x14ac:dyDescent="0.25">
      <c r="A48" t="s">
        <v>1971</v>
      </c>
      <c r="B48">
        <v>30</v>
      </c>
      <c r="E48">
        <v>5</v>
      </c>
      <c r="K48">
        <v>10</v>
      </c>
      <c r="L48">
        <v>5</v>
      </c>
      <c r="Q48">
        <f>K48*B40</f>
        <v>700</v>
      </c>
      <c r="R48">
        <f>L48*B40</f>
        <v>350</v>
      </c>
    </row>
    <row r="50" spans="5:19" x14ac:dyDescent="0.25">
      <c r="E50" t="s">
        <v>1972</v>
      </c>
      <c r="K50" t="s">
        <v>1894</v>
      </c>
      <c r="L50" t="s">
        <v>1883</v>
      </c>
      <c r="Q50" t="s">
        <v>1973</v>
      </c>
      <c r="R50" t="s">
        <v>1974</v>
      </c>
    </row>
    <row r="51" spans="5:19" x14ac:dyDescent="0.25">
      <c r="E51">
        <v>5</v>
      </c>
      <c r="K51">
        <v>10</v>
      </c>
      <c r="L51">
        <v>5</v>
      </c>
      <c r="Q51">
        <f>K51*B41</f>
        <v>200</v>
      </c>
      <c r="R51">
        <f>L51*B41</f>
        <v>100</v>
      </c>
    </row>
    <row r="53" spans="5:19" x14ac:dyDescent="0.25">
      <c r="E53" t="s">
        <v>1975</v>
      </c>
      <c r="K53" t="s">
        <v>1894</v>
      </c>
      <c r="L53" t="s">
        <v>1883</v>
      </c>
      <c r="M53" t="s">
        <v>1884</v>
      </c>
      <c r="Q53" t="s">
        <v>1961</v>
      </c>
      <c r="R53" t="s">
        <v>1976</v>
      </c>
      <c r="S53" t="s">
        <v>1762</v>
      </c>
    </row>
    <row r="54" spans="5:19" x14ac:dyDescent="0.25">
      <c r="E54">
        <v>5</v>
      </c>
      <c r="K54">
        <v>10</v>
      </c>
      <c r="L54">
        <v>6</v>
      </c>
      <c r="M54">
        <v>2</v>
      </c>
      <c r="Q54">
        <f>K54*$B$43</f>
        <v>500</v>
      </c>
      <c r="R54">
        <f t="shared" ref="R54:S54" si="3">L54*$B$43</f>
        <v>300</v>
      </c>
      <c r="S54">
        <f t="shared" si="3"/>
        <v>100</v>
      </c>
    </row>
    <row r="56" spans="5:19" x14ac:dyDescent="0.25">
      <c r="E56" t="s">
        <v>1977</v>
      </c>
      <c r="K56" t="s">
        <v>1894</v>
      </c>
      <c r="L56" t="s">
        <v>1883</v>
      </c>
      <c r="M56" t="s">
        <v>1884</v>
      </c>
      <c r="Q56" t="s">
        <v>1962</v>
      </c>
      <c r="R56" t="s">
        <v>1978</v>
      </c>
      <c r="S56" t="s">
        <v>1979</v>
      </c>
    </row>
    <row r="57" spans="5:19" x14ac:dyDescent="0.25">
      <c r="E57">
        <v>5</v>
      </c>
      <c r="K57">
        <v>10</v>
      </c>
      <c r="L57">
        <v>6</v>
      </c>
      <c r="M57">
        <v>2</v>
      </c>
      <c r="Q57">
        <f>K57*$B$44</f>
        <v>500</v>
      </c>
      <c r="R57">
        <f t="shared" ref="R57:S57" si="4">L57*$B$44</f>
        <v>300</v>
      </c>
      <c r="S57">
        <f t="shared" si="4"/>
        <v>100</v>
      </c>
    </row>
    <row r="59" spans="5:19" x14ac:dyDescent="0.25">
      <c r="E59" t="s">
        <v>1980</v>
      </c>
      <c r="K59" t="s">
        <v>1894</v>
      </c>
      <c r="L59" t="s">
        <v>1883</v>
      </c>
      <c r="Q59" t="s">
        <v>1981</v>
      </c>
      <c r="R59" t="s">
        <v>1982</v>
      </c>
    </row>
    <row r="60" spans="5:19" x14ac:dyDescent="0.25">
      <c r="E60">
        <v>5</v>
      </c>
      <c r="K60">
        <v>10</v>
      </c>
      <c r="L60">
        <v>8</v>
      </c>
      <c r="Q60">
        <f>K60*$B$45</f>
        <v>1000</v>
      </c>
      <c r="R60">
        <f>L60*$B$45</f>
        <v>800</v>
      </c>
    </row>
    <row r="62" spans="5:19" x14ac:dyDescent="0.25">
      <c r="E62" t="s">
        <v>1983</v>
      </c>
      <c r="K62" t="s">
        <v>1875</v>
      </c>
      <c r="Q62" t="s">
        <v>1984</v>
      </c>
    </row>
    <row r="63" spans="5:19" x14ac:dyDescent="0.25">
      <c r="E63">
        <v>5</v>
      </c>
      <c r="K63">
        <v>10</v>
      </c>
      <c r="Q63">
        <f>K63*B45</f>
        <v>1000</v>
      </c>
    </row>
  </sheetData>
  <mergeCells count="3">
    <mergeCell ref="E1:I1"/>
    <mergeCell ref="K1:O1"/>
    <mergeCell ref="Q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287"/>
  <sheetViews>
    <sheetView tabSelected="1" topLeftCell="W106" workbookViewId="0">
      <selection activeCell="AG113" sqref="AG113"/>
    </sheetView>
  </sheetViews>
  <sheetFormatPr baseColWidth="10" defaultRowHeight="15" x14ac:dyDescent="0.25"/>
  <cols>
    <col min="1" max="1" width="81.140625" bestFit="1" customWidth="1"/>
    <col min="2" max="2" width="81.140625" style="1" bestFit="1" customWidth="1"/>
    <col min="3" max="3" width="16.140625" bestFit="1" customWidth="1"/>
    <col min="4" max="4" width="21" bestFit="1" customWidth="1"/>
  </cols>
  <sheetData>
    <row r="1" spans="1:2" x14ac:dyDescent="0.25">
      <c r="A1" t="s">
        <v>0</v>
      </c>
    </row>
    <row r="3" spans="1:2" x14ac:dyDescent="0.25">
      <c r="A3" t="s">
        <v>1</v>
      </c>
    </row>
    <row r="4" spans="1:2" x14ac:dyDescent="0.25">
      <c r="A4" t="s">
        <v>2</v>
      </c>
      <c r="B4" s="1" t="s">
        <v>3</v>
      </c>
    </row>
    <row r="5" spans="1:2" x14ac:dyDescent="0.25">
      <c r="A5" t="s">
        <v>4</v>
      </c>
      <c r="B5" s="1" t="s">
        <v>5</v>
      </c>
    </row>
    <row r="6" spans="1:2" x14ac:dyDescent="0.25">
      <c r="A6" t="s">
        <v>6</v>
      </c>
      <c r="B6" s="1" t="s">
        <v>7</v>
      </c>
    </row>
    <row r="7" spans="1:2" x14ac:dyDescent="0.25">
      <c r="A7" t="s">
        <v>8</v>
      </c>
      <c r="B7" s="1" t="s">
        <v>9</v>
      </c>
    </row>
    <row r="8" spans="1:2" x14ac:dyDescent="0.25">
      <c r="A8" t="s">
        <v>10</v>
      </c>
      <c r="B8" s="1" t="s">
        <v>11</v>
      </c>
    </row>
    <row r="9" spans="1:2" x14ac:dyDescent="0.25">
      <c r="A9" t="s">
        <v>12</v>
      </c>
      <c r="B9" s="1" t="s">
        <v>13</v>
      </c>
    </row>
    <row r="10" spans="1:2" x14ac:dyDescent="0.25">
      <c r="A10" t="s">
        <v>14</v>
      </c>
      <c r="B10" s="1" t="s">
        <v>15</v>
      </c>
    </row>
    <row r="11" spans="1:2" x14ac:dyDescent="0.25">
      <c r="A11" t="s">
        <v>16</v>
      </c>
      <c r="B11" s="1" t="s">
        <v>17</v>
      </c>
    </row>
    <row r="12" spans="1:2" x14ac:dyDescent="0.25">
      <c r="A12" t="s">
        <v>18</v>
      </c>
      <c r="B12" s="1" t="s">
        <v>19</v>
      </c>
    </row>
    <row r="13" spans="1:2" x14ac:dyDescent="0.25">
      <c r="A13" t="s">
        <v>20</v>
      </c>
      <c r="B13" s="1" t="s">
        <v>21</v>
      </c>
    </row>
    <row r="15" spans="1:2" x14ac:dyDescent="0.25">
      <c r="A15" t="s">
        <v>22</v>
      </c>
    </row>
    <row r="16" spans="1:2" x14ac:dyDescent="0.25">
      <c r="A16" t="s">
        <v>23</v>
      </c>
    </row>
    <row r="18" spans="1:1" x14ac:dyDescent="0.25">
      <c r="A18" t="s">
        <v>24</v>
      </c>
    </row>
    <row r="19" spans="1:1" x14ac:dyDescent="0.25">
      <c r="A19" t="s">
        <v>25</v>
      </c>
    </row>
    <row r="20" spans="1:1" x14ac:dyDescent="0.25">
      <c r="A20" t="s">
        <v>26</v>
      </c>
    </row>
    <row r="21" spans="1:1" x14ac:dyDescent="0.25">
      <c r="A21" t="s">
        <v>27</v>
      </c>
    </row>
    <row r="22" spans="1:1" x14ac:dyDescent="0.25">
      <c r="A22" t="s">
        <v>28</v>
      </c>
    </row>
    <row r="23" spans="1:1" x14ac:dyDescent="0.25">
      <c r="A23" t="s">
        <v>29</v>
      </c>
    </row>
    <row r="25" spans="1:1" x14ac:dyDescent="0.25">
      <c r="A25" t="s">
        <v>30</v>
      </c>
    </row>
    <row r="26" spans="1:1" x14ac:dyDescent="0.25">
      <c r="A26" t="s">
        <v>31</v>
      </c>
    </row>
    <row r="27" spans="1:1" x14ac:dyDescent="0.25">
      <c r="A27" t="s">
        <v>32</v>
      </c>
    </row>
    <row r="28" spans="1:1" x14ac:dyDescent="0.25">
      <c r="A28" t="s">
        <v>33</v>
      </c>
    </row>
    <row r="29" spans="1:1" x14ac:dyDescent="0.25">
      <c r="A29" t="s">
        <v>34</v>
      </c>
    </row>
    <row r="30" spans="1:1" x14ac:dyDescent="0.25">
      <c r="A30" t="s">
        <v>35</v>
      </c>
    </row>
    <row r="31" spans="1:1" x14ac:dyDescent="0.25">
      <c r="A31" t="s">
        <v>36</v>
      </c>
    </row>
    <row r="33" spans="1:4" x14ac:dyDescent="0.25">
      <c r="A33" t="s">
        <v>37</v>
      </c>
    </row>
    <row r="35" spans="1:4" x14ac:dyDescent="0.25">
      <c r="A35" t="s">
        <v>38</v>
      </c>
    </row>
    <row r="36" spans="1:4" x14ac:dyDescent="0.25">
      <c r="A36" t="s">
        <v>39</v>
      </c>
      <c r="B36" s="1" t="s">
        <v>40</v>
      </c>
      <c r="C36" t="s">
        <v>41</v>
      </c>
      <c r="D36" t="s">
        <v>42</v>
      </c>
    </row>
    <row r="37" spans="1:4" x14ac:dyDescent="0.25">
      <c r="A37" t="s">
        <v>43</v>
      </c>
      <c r="B37" s="1" t="s">
        <v>44</v>
      </c>
      <c r="C37">
        <v>16</v>
      </c>
      <c r="D37" t="s">
        <v>45</v>
      </c>
    </row>
    <row r="38" spans="1:4" x14ac:dyDescent="0.25">
      <c r="A38" t="s">
        <v>46</v>
      </c>
      <c r="B38" s="1" t="s">
        <v>44</v>
      </c>
      <c r="C38">
        <v>12</v>
      </c>
      <c r="D38" t="s">
        <v>47</v>
      </c>
    </row>
    <row r="39" spans="1:4" x14ac:dyDescent="0.25">
      <c r="A39" t="s">
        <v>48</v>
      </c>
      <c r="B39" s="1" t="s">
        <v>44</v>
      </c>
      <c r="C39">
        <v>1</v>
      </c>
      <c r="D39" t="s">
        <v>49</v>
      </c>
    </row>
    <row r="40" spans="1:4" x14ac:dyDescent="0.25">
      <c r="A40" t="s">
        <v>50</v>
      </c>
      <c r="B40" s="1" t="s">
        <v>44</v>
      </c>
      <c r="C40">
        <v>2</v>
      </c>
      <c r="D40" t="s">
        <v>51</v>
      </c>
    </row>
    <row r="41" spans="1:4" x14ac:dyDescent="0.25">
      <c r="A41" t="s">
        <v>52</v>
      </c>
      <c r="B41" s="1" t="s">
        <v>44</v>
      </c>
      <c r="D41" t="s">
        <v>53</v>
      </c>
    </row>
    <row r="42" spans="1:4" x14ac:dyDescent="0.25">
      <c r="A42" t="s">
        <v>54</v>
      </c>
      <c r="B42" s="1" t="s">
        <v>44</v>
      </c>
      <c r="C42">
        <v>0</v>
      </c>
      <c r="D42" t="s">
        <v>55</v>
      </c>
    </row>
    <row r="43" spans="1:4" x14ac:dyDescent="0.25">
      <c r="A43" t="s">
        <v>56</v>
      </c>
      <c r="B43" s="1" t="s">
        <v>44</v>
      </c>
      <c r="C43">
        <v>6</v>
      </c>
      <c r="D43" t="s">
        <v>57</v>
      </c>
    </row>
    <row r="44" spans="1:4" x14ac:dyDescent="0.25">
      <c r="A44" t="s">
        <v>58</v>
      </c>
      <c r="B44" s="1" t="s">
        <v>44</v>
      </c>
      <c r="C44">
        <v>6</v>
      </c>
      <c r="D44" t="s">
        <v>59</v>
      </c>
    </row>
    <row r="45" spans="1:4" x14ac:dyDescent="0.25">
      <c r="A45" t="s">
        <v>60</v>
      </c>
      <c r="B45" s="1" t="s">
        <v>44</v>
      </c>
      <c r="C45">
        <v>10</v>
      </c>
      <c r="D45" t="s">
        <v>61</v>
      </c>
    </row>
    <row r="46" spans="1:4" x14ac:dyDescent="0.25">
      <c r="A46" t="s">
        <v>62</v>
      </c>
      <c r="B46" s="1" t="s">
        <v>44</v>
      </c>
      <c r="C46">
        <v>8</v>
      </c>
      <c r="D46" t="s">
        <v>61</v>
      </c>
    </row>
    <row r="47" spans="1:4" x14ac:dyDescent="0.25">
      <c r="A47" t="s">
        <v>63</v>
      </c>
      <c r="B47" s="1" t="s">
        <v>44</v>
      </c>
      <c r="C47">
        <v>8</v>
      </c>
      <c r="D47" t="s">
        <v>64</v>
      </c>
    </row>
    <row r="48" spans="1:4" x14ac:dyDescent="0.25">
      <c r="A48" t="s">
        <v>65</v>
      </c>
      <c r="B48" s="1" t="s">
        <v>44</v>
      </c>
      <c r="C48">
        <v>4</v>
      </c>
      <c r="D48" t="s">
        <v>66</v>
      </c>
    </row>
    <row r="49" spans="1:4" x14ac:dyDescent="0.25">
      <c r="A49" t="s">
        <v>67</v>
      </c>
      <c r="B49" s="1" t="s">
        <v>44</v>
      </c>
      <c r="C49">
        <v>8</v>
      </c>
      <c r="D49" t="s">
        <v>68</v>
      </c>
    </row>
    <row r="50" spans="1:4" x14ac:dyDescent="0.25">
      <c r="A50" t="s">
        <v>69</v>
      </c>
      <c r="B50" s="1" t="s">
        <v>44</v>
      </c>
      <c r="C50">
        <v>8</v>
      </c>
      <c r="D50" t="s">
        <v>68</v>
      </c>
    </row>
    <row r="51" spans="1:4" x14ac:dyDescent="0.25">
      <c r="A51" t="s">
        <v>70</v>
      </c>
      <c r="B51" s="1" t="s">
        <v>44</v>
      </c>
      <c r="C51">
        <v>2</v>
      </c>
      <c r="D51" t="s">
        <v>71</v>
      </c>
    </row>
    <row r="52" spans="1:4" x14ac:dyDescent="0.25">
      <c r="A52" t="s">
        <v>72</v>
      </c>
      <c r="B52" s="1" t="s">
        <v>44</v>
      </c>
      <c r="C52">
        <v>20</v>
      </c>
      <c r="D52" t="s">
        <v>59</v>
      </c>
    </row>
    <row r="53" spans="1:4" x14ac:dyDescent="0.25">
      <c r="A53" t="s">
        <v>73</v>
      </c>
      <c r="B53" s="1" t="s">
        <v>44</v>
      </c>
      <c r="C53">
        <v>8</v>
      </c>
      <c r="D53" t="s">
        <v>74</v>
      </c>
    </row>
    <row r="54" spans="1:4" x14ac:dyDescent="0.25">
      <c r="A54" t="s">
        <v>75</v>
      </c>
      <c r="B54" s="1" t="s">
        <v>44</v>
      </c>
      <c r="C54">
        <v>4</v>
      </c>
      <c r="D54" t="s">
        <v>57</v>
      </c>
    </row>
    <row r="55" spans="1:4" x14ac:dyDescent="0.25">
      <c r="A55" t="s">
        <v>76</v>
      </c>
      <c r="B55" s="1" t="s">
        <v>44</v>
      </c>
      <c r="C55">
        <v>4</v>
      </c>
      <c r="D55" t="s">
        <v>77</v>
      </c>
    </row>
    <row r="56" spans="1:4" x14ac:dyDescent="0.25">
      <c r="A56" t="s">
        <v>78</v>
      </c>
      <c r="B56" s="1" t="s">
        <v>44</v>
      </c>
      <c r="C56">
        <v>6</v>
      </c>
      <c r="D56" t="s">
        <v>79</v>
      </c>
    </row>
    <row r="57" spans="1:4" x14ac:dyDescent="0.25">
      <c r="A57" t="s">
        <v>80</v>
      </c>
      <c r="B57" s="1" t="s">
        <v>44</v>
      </c>
      <c r="C57">
        <v>8</v>
      </c>
      <c r="D57" t="s">
        <v>81</v>
      </c>
    </row>
    <row r="58" spans="1:4" x14ac:dyDescent="0.25">
      <c r="A58" t="s">
        <v>82</v>
      </c>
      <c r="B58" s="1" t="s">
        <v>44</v>
      </c>
      <c r="C58">
        <v>16</v>
      </c>
      <c r="D58" t="s">
        <v>53</v>
      </c>
    </row>
    <row r="59" spans="1:4" x14ac:dyDescent="0.25">
      <c r="A59" t="s">
        <v>83</v>
      </c>
      <c r="B59" s="1" t="s">
        <v>44</v>
      </c>
      <c r="C59">
        <v>2</v>
      </c>
      <c r="D59" t="s">
        <v>84</v>
      </c>
    </row>
    <row r="60" spans="1:4" x14ac:dyDescent="0.25">
      <c r="A60" t="s">
        <v>85</v>
      </c>
      <c r="B60" s="1" t="s">
        <v>44</v>
      </c>
      <c r="C60">
        <v>8</v>
      </c>
      <c r="D60" t="s">
        <v>53</v>
      </c>
    </row>
    <row r="61" spans="1:4" x14ac:dyDescent="0.25">
      <c r="A61" t="s">
        <v>86</v>
      </c>
      <c r="B61" s="1" t="s">
        <v>44</v>
      </c>
      <c r="C61">
        <v>4</v>
      </c>
      <c r="D61" t="s">
        <v>87</v>
      </c>
    </row>
    <row r="62" spans="1:4" x14ac:dyDescent="0.25">
      <c r="A62" t="s">
        <v>88</v>
      </c>
      <c r="B62" s="1" t="s">
        <v>44</v>
      </c>
      <c r="C62">
        <v>4</v>
      </c>
      <c r="D62" t="s">
        <v>89</v>
      </c>
    </row>
    <row r="63" spans="1:4" x14ac:dyDescent="0.25">
      <c r="A63" t="s">
        <v>90</v>
      </c>
      <c r="B63" s="1" t="s">
        <v>44</v>
      </c>
      <c r="C63">
        <v>4</v>
      </c>
      <c r="D63" t="s">
        <v>84</v>
      </c>
    </row>
    <row r="64" spans="1:4" x14ac:dyDescent="0.25">
      <c r="A64" t="s">
        <v>91</v>
      </c>
      <c r="B64" s="1" t="s">
        <v>44</v>
      </c>
      <c r="C64">
        <v>8</v>
      </c>
      <c r="D64" t="s">
        <v>92</v>
      </c>
    </row>
    <row r="65" spans="1:4" x14ac:dyDescent="0.25">
      <c r="A65" t="s">
        <v>93</v>
      </c>
      <c r="B65" s="1" t="s">
        <v>44</v>
      </c>
      <c r="C65">
        <v>8</v>
      </c>
      <c r="D65" t="s">
        <v>68</v>
      </c>
    </row>
    <row r="66" spans="1:4" x14ac:dyDescent="0.25">
      <c r="A66" t="s">
        <v>94</v>
      </c>
      <c r="B66" s="1" t="s">
        <v>44</v>
      </c>
      <c r="C66">
        <v>4</v>
      </c>
      <c r="D66" t="s">
        <v>95</v>
      </c>
    </row>
    <row r="67" spans="1:4" x14ac:dyDescent="0.25">
      <c r="A67" t="s">
        <v>96</v>
      </c>
      <c r="B67" s="1" t="s">
        <v>44</v>
      </c>
      <c r="C67">
        <v>8</v>
      </c>
      <c r="D67" t="s">
        <v>97</v>
      </c>
    </row>
    <row r="68" spans="1:4" x14ac:dyDescent="0.25">
      <c r="A68" t="s">
        <v>98</v>
      </c>
      <c r="B68" s="1" t="s">
        <v>44</v>
      </c>
      <c r="C68">
        <v>0</v>
      </c>
      <c r="D68" t="s">
        <v>49</v>
      </c>
    </row>
    <row r="69" spans="1:4" x14ac:dyDescent="0.25">
      <c r="A69" t="s">
        <v>99</v>
      </c>
      <c r="B69" s="1" t="s">
        <v>44</v>
      </c>
      <c r="C69">
        <v>5</v>
      </c>
      <c r="D69" t="s">
        <v>57</v>
      </c>
    </row>
    <row r="70" spans="1:4" x14ac:dyDescent="0.25">
      <c r="A70" t="s">
        <v>100</v>
      </c>
      <c r="B70" s="1" t="s">
        <v>44</v>
      </c>
      <c r="C70">
        <v>8</v>
      </c>
      <c r="D70" t="s">
        <v>101</v>
      </c>
    </row>
    <row r="71" spans="1:4" x14ac:dyDescent="0.25">
      <c r="A71" t="s">
        <v>102</v>
      </c>
      <c r="B71" s="1" t="s">
        <v>44</v>
      </c>
      <c r="C71">
        <v>8</v>
      </c>
      <c r="D71" t="s">
        <v>103</v>
      </c>
    </row>
    <row r="72" spans="1:4" x14ac:dyDescent="0.25">
      <c r="A72" t="s">
        <v>104</v>
      </c>
      <c r="B72" s="1" t="s">
        <v>44</v>
      </c>
      <c r="C72">
        <v>8</v>
      </c>
      <c r="D72" t="s">
        <v>105</v>
      </c>
    </row>
    <row r="73" spans="1:4" x14ac:dyDescent="0.25">
      <c r="A73" t="s">
        <v>106</v>
      </c>
      <c r="B73" s="1" t="s">
        <v>44</v>
      </c>
      <c r="C73">
        <v>4</v>
      </c>
      <c r="D73" t="s">
        <v>59</v>
      </c>
    </row>
    <row r="74" spans="1:4" x14ac:dyDescent="0.25">
      <c r="A74" t="s">
        <v>107</v>
      </c>
      <c r="B74" s="1" t="s">
        <v>44</v>
      </c>
      <c r="C74">
        <v>10</v>
      </c>
      <c r="D74" t="s">
        <v>61</v>
      </c>
    </row>
    <row r="75" spans="1:4" x14ac:dyDescent="0.25">
      <c r="A75" t="s">
        <v>108</v>
      </c>
      <c r="B75" s="1" t="s">
        <v>44</v>
      </c>
      <c r="C75">
        <v>48</v>
      </c>
      <c r="D75" t="s">
        <v>109</v>
      </c>
    </row>
    <row r="76" spans="1:4" x14ac:dyDescent="0.25">
      <c r="A76" t="s">
        <v>110</v>
      </c>
      <c r="B76" s="1" t="s">
        <v>44</v>
      </c>
      <c r="C76">
        <v>8</v>
      </c>
      <c r="D76" t="s">
        <v>111</v>
      </c>
    </row>
    <row r="77" spans="1:4" x14ac:dyDescent="0.25">
      <c r="A77" t="s">
        <v>112</v>
      </c>
      <c r="B77" s="1" t="s">
        <v>44</v>
      </c>
      <c r="C77">
        <v>2</v>
      </c>
      <c r="D77" t="s">
        <v>74</v>
      </c>
    </row>
    <row r="78" spans="1:4" x14ac:dyDescent="0.25">
      <c r="A78" t="s">
        <v>113</v>
      </c>
      <c r="B78" s="1" t="s">
        <v>44</v>
      </c>
      <c r="C78">
        <v>10</v>
      </c>
      <c r="D78" t="s">
        <v>114</v>
      </c>
    </row>
    <row r="79" spans="1:4" x14ac:dyDescent="0.25">
      <c r="A79" t="s">
        <v>115</v>
      </c>
      <c r="B79" s="1" t="s">
        <v>44</v>
      </c>
      <c r="C79">
        <v>4</v>
      </c>
      <c r="D79" t="s">
        <v>116</v>
      </c>
    </row>
    <row r="80" spans="1:4" x14ac:dyDescent="0.25">
      <c r="A80" t="s">
        <v>117</v>
      </c>
      <c r="B80" s="1" t="s">
        <v>44</v>
      </c>
      <c r="C80">
        <v>4</v>
      </c>
      <c r="D80" t="s">
        <v>57</v>
      </c>
    </row>
    <row r="81" spans="1:40" x14ac:dyDescent="0.25">
      <c r="A81" t="s">
        <v>118</v>
      </c>
      <c r="B81" s="1" t="s">
        <v>44</v>
      </c>
      <c r="C81">
        <v>8</v>
      </c>
      <c r="D81" t="s">
        <v>119</v>
      </c>
    </row>
    <row r="83" spans="1:40" x14ac:dyDescent="0.25">
      <c r="A83" t="s">
        <v>120</v>
      </c>
    </row>
    <row r="85" spans="1:40" x14ac:dyDescent="0.25">
      <c r="A85" t="s">
        <v>121</v>
      </c>
    </row>
    <row r="87" spans="1:40" x14ac:dyDescent="0.25">
      <c r="A87" t="s">
        <v>122</v>
      </c>
    </row>
    <row r="88" spans="1:40" ht="30" x14ac:dyDescent="0.25">
      <c r="B88" s="1" t="s">
        <v>123</v>
      </c>
      <c r="D88" t="s">
        <v>2070</v>
      </c>
    </row>
    <row r="89" spans="1:40" ht="30" x14ac:dyDescent="0.25">
      <c r="B89" s="1" t="s">
        <v>124</v>
      </c>
      <c r="R89" s="14" t="s">
        <v>1985</v>
      </c>
      <c r="S89" s="14"/>
      <c r="T89" s="14"/>
      <c r="U89" s="14"/>
      <c r="V89" s="14"/>
      <c r="X89" s="14" t="s">
        <v>1986</v>
      </c>
      <c r="Y89" s="14"/>
      <c r="Z89" s="14"/>
      <c r="AA89" s="14"/>
      <c r="AC89" t="s">
        <v>1987</v>
      </c>
      <c r="AG89" t="s">
        <v>1988</v>
      </c>
      <c r="AI89" t="s">
        <v>1989</v>
      </c>
      <c r="AJ89" s="14"/>
      <c r="AK89" s="14"/>
      <c r="AL89" s="14"/>
      <c r="AM89" s="14"/>
      <c r="AN89" s="14"/>
    </row>
    <row r="90" spans="1:40" ht="30" x14ac:dyDescent="0.25">
      <c r="B90" s="1" t="s">
        <v>125</v>
      </c>
      <c r="K90" t="s">
        <v>1990</v>
      </c>
      <c r="L90" t="s">
        <v>1713</v>
      </c>
      <c r="M90" t="s">
        <v>1715</v>
      </c>
      <c r="N90" t="s">
        <v>1714</v>
      </c>
      <c r="O90" t="s">
        <v>1716</v>
      </c>
      <c r="P90" t="s">
        <v>1712</v>
      </c>
      <c r="R90" t="s">
        <v>1991</v>
      </c>
      <c r="S90" t="s">
        <v>1992</v>
      </c>
      <c r="T90" t="s">
        <v>1993</v>
      </c>
      <c r="U90" t="s">
        <v>1994</v>
      </c>
      <c r="V90" t="s">
        <v>1995</v>
      </c>
      <c r="X90" t="s">
        <v>1996</v>
      </c>
      <c r="Y90" t="s">
        <v>1997</v>
      </c>
      <c r="AC90" t="s">
        <v>1998</v>
      </c>
      <c r="AG90" t="s">
        <v>1998</v>
      </c>
    </row>
    <row r="91" spans="1:40" ht="30" x14ac:dyDescent="0.25">
      <c r="B91" s="1" t="s">
        <v>126</v>
      </c>
      <c r="D91" t="s">
        <v>2069</v>
      </c>
      <c r="L91">
        <f>COUNTIF($D4:$D2500,L90)</f>
        <v>15</v>
      </c>
      <c r="M91">
        <f>COUNTIF($D4:$D2500,M90)</f>
        <v>9</v>
      </c>
      <c r="N91">
        <f>COUNTIF($D4:$D2500,N90)</f>
        <v>18</v>
      </c>
      <c r="O91">
        <f>COUNTIF($D4:$D2500,O90)</f>
        <v>15</v>
      </c>
      <c r="P91">
        <f>COUNTIF($D4:$D2500,P90)</f>
        <v>29</v>
      </c>
      <c r="R91" t="e">
        <f>LN((L91/[1]PesosGlobales!H$4)+1)</f>
        <v>#DIV/0!</v>
      </c>
      <c r="S91">
        <f>LN((M91/[1]PesosGlobales!$E$4)+1)</f>
        <v>0.82667857318446791</v>
      </c>
      <c r="T91">
        <f>LN((N91/[1]PesosGlobales!$E$4)+1)</f>
        <v>1.2729656758128876</v>
      </c>
      <c r="U91">
        <f>LN((O91/[1]PesosGlobales!$E$4)+1)</f>
        <v>1.1451323043030026</v>
      </c>
      <c r="V91">
        <f>LN((P91/[1]PesosGlobales!$G$4)+1)</f>
        <v>1.9169226121820611</v>
      </c>
      <c r="X91" t="e">
        <f>(#REF!*R91)+(#REF!*S91)+(#REF!*T91)+(#REF!*U91)</f>
        <v>#REF!</v>
      </c>
      <c r="Y91" t="e">
        <f>#REF!*V91</f>
        <v>#REF!</v>
      </c>
      <c r="AC91" t="e">
        <f>(R91*[1]PesosGlobales!$Q$4)+([1]PesosGlobales!$R$4*S91)+([1]PesosGlobales!$Q$7*R94)+([1]PesosGlobales!$R$7*S94)</f>
        <v>#DIV/0!</v>
      </c>
      <c r="AG91" t="e">
        <f>AC91/AI91</f>
        <v>#DIV/0!</v>
      </c>
      <c r="AI91" s="12">
        <v>5376.8656306292296</v>
      </c>
    </row>
    <row r="92" spans="1:40" ht="30" x14ac:dyDescent="0.25">
      <c r="B92" s="1" t="s">
        <v>127</v>
      </c>
    </row>
    <row r="93" spans="1:40" x14ac:dyDescent="0.25">
      <c r="B93" s="1" t="s">
        <v>128</v>
      </c>
      <c r="K93" t="s">
        <v>1999</v>
      </c>
      <c r="L93" t="s">
        <v>1891</v>
      </c>
      <c r="M93" t="s">
        <v>2000</v>
      </c>
      <c r="N93" t="s">
        <v>2001</v>
      </c>
      <c r="R93" t="s">
        <v>2002</v>
      </c>
      <c r="S93" t="s">
        <v>2003</v>
      </c>
      <c r="T93" t="s">
        <v>1993</v>
      </c>
      <c r="X93" t="s">
        <v>2004</v>
      </c>
      <c r="AC93" t="s">
        <v>2005</v>
      </c>
      <c r="AG93" t="s">
        <v>2005</v>
      </c>
    </row>
    <row r="94" spans="1:40" ht="30" x14ac:dyDescent="0.25">
      <c r="B94" s="1" t="s">
        <v>129</v>
      </c>
      <c r="D94" t="s">
        <v>2070</v>
      </c>
      <c r="L94">
        <f>COUNTIF($D4:$D2500,L93)</f>
        <v>0</v>
      </c>
      <c r="M94">
        <f>COUNTIF($D4:$D2500,M93)</f>
        <v>0</v>
      </c>
      <c r="N94">
        <f>COUNTIF($D4:$D2500,N93)</f>
        <v>0</v>
      </c>
      <c r="R94">
        <f>LN((L94/[1]PesosGlobales!$E$7)+1)</f>
        <v>0</v>
      </c>
      <c r="S94">
        <f>LN((M94/[1]PesosGlobales!$E$7)+1)</f>
        <v>0</v>
      </c>
      <c r="T94">
        <f>LN((N94/[1]PesosGlobales!$E$7)+1)</f>
        <v>0</v>
      </c>
      <c r="X94" t="e">
        <f>(#REF!*R94)+(#REF!*S94)+(#REF!*T94)+(#REF!*U94)</f>
        <v>#REF!</v>
      </c>
      <c r="AC94">
        <f>(T91*[1]PesosGlobales!$S$4)+([1]PesosGlobales!$T$4*U91)+([1]PesosGlobales!$S$7*T94)+([1]PesosGlobales!$S$10*T97)+([1]PesosGlobales!$P$13*R100)</f>
        <v>674.56444739511119</v>
      </c>
      <c r="AG94">
        <f>AC94/AI94</f>
        <v>0.10958053379507247</v>
      </c>
      <c r="AI94" s="12">
        <v>6155.8784579076801</v>
      </c>
    </row>
    <row r="95" spans="1:40" ht="30" x14ac:dyDescent="0.25">
      <c r="B95" s="1" t="s">
        <v>130</v>
      </c>
    </row>
    <row r="96" spans="1:40" x14ac:dyDescent="0.25">
      <c r="B96" s="1" t="s">
        <v>128</v>
      </c>
      <c r="K96" t="s">
        <v>2006</v>
      </c>
      <c r="L96" t="s">
        <v>1892</v>
      </c>
      <c r="M96" t="s">
        <v>2007</v>
      </c>
      <c r="N96" t="s">
        <v>2008</v>
      </c>
      <c r="R96" t="s">
        <v>1991</v>
      </c>
      <c r="S96" t="s">
        <v>1992</v>
      </c>
      <c r="T96" t="s">
        <v>1993</v>
      </c>
      <c r="X96" t="s">
        <v>2009</v>
      </c>
      <c r="AC96" t="s">
        <v>2010</v>
      </c>
      <c r="AG96" t="s">
        <v>2010</v>
      </c>
    </row>
    <row r="97" spans="2:37" ht="30" x14ac:dyDescent="0.25">
      <c r="B97" s="1" t="s">
        <v>131</v>
      </c>
      <c r="D97" t="s">
        <v>2071</v>
      </c>
      <c r="L97">
        <f>COUNTIF($D4:$D2500,L96)</f>
        <v>0</v>
      </c>
      <c r="M97">
        <f>COUNTIF($D4:$D2500,M96)</f>
        <v>0</v>
      </c>
      <c r="N97">
        <f>COUNTIF($D4:$D2500,N96)</f>
        <v>0</v>
      </c>
      <c r="R97">
        <f>LN((L97/[1]PesosGlobales!$E$10)+1)</f>
        <v>0</v>
      </c>
      <c r="S97">
        <f>LN((M97/[1]PesosGlobales!$E$10)+1)</f>
        <v>0</v>
      </c>
      <c r="T97">
        <f>LN((N97/[1]PesosGlobales!$E$10)+1)</f>
        <v>0</v>
      </c>
      <c r="X97" t="e">
        <f>(#REF!*R97)+(#REF!*S97)+(#REF!*T97)+(#REF!*U97)</f>
        <v>#REF!</v>
      </c>
      <c r="AC97">
        <f>(V91*[1]PesosGlobales!$U$4)+([1]PesosGlobales!$R$13*S100)+([1]PesosGlobales!$Q$13*R103)+([1]PesosGlobales!$R$16*S103)</f>
        <v>95.846130609103056</v>
      </c>
      <c r="AG97">
        <f>AC97/AI97</f>
        <v>2.5811381722043805E-2</v>
      </c>
      <c r="AI97" s="12">
        <v>3713.32816046989</v>
      </c>
    </row>
    <row r="98" spans="2:37" ht="30" x14ac:dyDescent="0.25">
      <c r="B98" s="1" t="s">
        <v>132</v>
      </c>
    </row>
    <row r="99" spans="2:37" ht="30" x14ac:dyDescent="0.25">
      <c r="B99" s="1" t="s">
        <v>133</v>
      </c>
      <c r="K99" t="s">
        <v>603</v>
      </c>
      <c r="L99" t="s">
        <v>1725</v>
      </c>
      <c r="M99" t="s">
        <v>1754</v>
      </c>
      <c r="R99" t="s">
        <v>1992</v>
      </c>
      <c r="S99" t="s">
        <v>1993</v>
      </c>
      <c r="X99" t="s">
        <v>2011</v>
      </c>
      <c r="AC99" t="s">
        <v>2012</v>
      </c>
      <c r="AG99" t="s">
        <v>2012</v>
      </c>
    </row>
    <row r="100" spans="2:37" ht="30" x14ac:dyDescent="0.25">
      <c r="B100" s="1" t="s">
        <v>134</v>
      </c>
      <c r="D100" t="s">
        <v>2071</v>
      </c>
      <c r="L100">
        <f>COUNTIF($D4:$D2500,L99)</f>
        <v>19</v>
      </c>
      <c r="M100">
        <f>COUNTIF($D4:$D2500,M99)</f>
        <v>0</v>
      </c>
      <c r="R100">
        <f>LN((L100/[1]PesosGlobales!$E$13)+1)</f>
        <v>1.5686159179138452</v>
      </c>
      <c r="S100">
        <f>LN((M100/[1]PesosGlobales!$E$13)+1)</f>
        <v>0</v>
      </c>
      <c r="X100" t="e">
        <f>(#REF!*R100)+(#REF!*S100)</f>
        <v>#REF!</v>
      </c>
      <c r="AC100">
        <f>(R106*[1]PesosGlobales!$Q$19)+([1]PesosGlobales!$Q$22*R109)+([1]PesosGlobales!$Q$25*R112)+([1]PesosGlobales!$Q$28*R115)+([1]PesosGlobales!$Q$31*R118)+([1]PesosGlobales!$R$31*S118)+([1]PesosGlobales!$Q$34*R121)+([1]PesosGlobales!$R$34*S121)+([1]PesosGlobales!$Q$37*R124)+([1]PesosGlobales!$Q$40*R127)+([1]PesosGlobales!$Q$43*R130)</f>
        <v>3475.0971975003272</v>
      </c>
      <c r="AG100">
        <f>AC100/AI100</f>
        <v>0.24983711247183343</v>
      </c>
      <c r="AI100" s="12">
        <v>13909.4514946898</v>
      </c>
    </row>
    <row r="101" spans="2:37" ht="30" x14ac:dyDescent="0.25">
      <c r="B101" s="1" t="s">
        <v>135</v>
      </c>
    </row>
    <row r="102" spans="2:37" x14ac:dyDescent="0.25">
      <c r="B102" s="1" t="s">
        <v>136</v>
      </c>
      <c r="K102" t="s">
        <v>684</v>
      </c>
      <c r="L102" t="s">
        <v>1919</v>
      </c>
      <c r="M102" t="s">
        <v>2067</v>
      </c>
      <c r="R102" t="s">
        <v>2013</v>
      </c>
      <c r="S102" t="s">
        <v>2014</v>
      </c>
      <c r="X102" t="s">
        <v>2015</v>
      </c>
      <c r="AC102" t="s">
        <v>2016</v>
      </c>
      <c r="AG102" t="s">
        <v>2016</v>
      </c>
    </row>
    <row r="103" spans="2:37" ht="30" x14ac:dyDescent="0.25">
      <c r="B103" s="1" t="s">
        <v>137</v>
      </c>
      <c r="D103" t="s">
        <v>2069</v>
      </c>
      <c r="L103">
        <f>COUNTIF($D4:$D2500,L102)</f>
        <v>0</v>
      </c>
      <c r="M103">
        <f>COUNTIF($D4:$D2500,M102)</f>
        <v>0</v>
      </c>
      <c r="R103">
        <f>LN((L106/[1]PesosGlobales!$E$16)+1)</f>
        <v>0</v>
      </c>
      <c r="S103">
        <f>LN((M106/[1]PesosGlobales!$E$16)+1)</f>
        <v>0</v>
      </c>
      <c r="X103" t="e">
        <f>(#REF!*R103)+(#REF!*S103)</f>
        <v>#REF!</v>
      </c>
      <c r="AC103">
        <f>(R133*[1]PesosGlobales!$Q$46)+([1]PesosGlobales!$R$46*S133)</f>
        <v>538.35557859394066</v>
      </c>
      <c r="AG103">
        <f>AC103/AI103</f>
        <v>0.14020336641906789</v>
      </c>
      <c r="AI103" s="12">
        <v>3839.8192022351</v>
      </c>
    </row>
    <row r="104" spans="2:37" ht="30" x14ac:dyDescent="0.25">
      <c r="B104" s="1" t="s">
        <v>138</v>
      </c>
    </row>
    <row r="105" spans="2:37" ht="30" x14ac:dyDescent="0.25">
      <c r="B105" s="1" t="s">
        <v>139</v>
      </c>
      <c r="K105" t="s">
        <v>1912</v>
      </c>
      <c r="L105" t="s">
        <v>1931</v>
      </c>
      <c r="M105" t="s">
        <v>1936</v>
      </c>
      <c r="R105" t="s">
        <v>2018</v>
      </c>
      <c r="X105" t="s">
        <v>2019</v>
      </c>
      <c r="AC105" t="s">
        <v>2020</v>
      </c>
      <c r="AG105" t="s">
        <v>2020</v>
      </c>
    </row>
    <row r="106" spans="2:37" ht="30" x14ac:dyDescent="0.25">
      <c r="B106" s="1" t="s">
        <v>140</v>
      </c>
      <c r="D106" t="s">
        <v>2072</v>
      </c>
      <c r="L106">
        <f>COUNTIF($D4:$D2500,L105)</f>
        <v>0</v>
      </c>
      <c r="M106">
        <f>COUNTIF($D4:$D2500,M105)</f>
        <v>0</v>
      </c>
      <c r="R106">
        <f>LN((L109/[1]PesosGlobales!$E$19)+1)</f>
        <v>0</v>
      </c>
      <c r="X106" t="e">
        <f>(#REF!*R106)+(#REF!*R109)</f>
        <v>#REF!</v>
      </c>
      <c r="AC106">
        <f>(R136*[1]PesosGlobales!$Q$49)+([1]PesosGlobales!$R$49*S136)+([1]PesosGlobales!$Q$52*R139)+([1]PesosGlobales!$R$52*S139)+([1]PesosGlobales!$Q$55*R142)+([1]PesosGlobales!$R$55*S142)+([1]PesosGlobales!$S$55*T142)+([1]PesosGlobales!$Q$58*R145)+([1]PesosGlobales!$R$58*S145)+([1]PesosGlobales!$S$58*T145)+([1]PesosGlobales!$Q$61*R148)+([1]PesosGlobales!$R$61*S148)+([1]PesosGlobales!$Q$64*R151)</f>
        <v>735.85704427870076</v>
      </c>
      <c r="AG106">
        <f>AC106/AI106</f>
        <v>0.19099060751354013</v>
      </c>
      <c r="AI106" s="12">
        <v>3852.8441469381301</v>
      </c>
    </row>
    <row r="107" spans="2:37" ht="30" x14ac:dyDescent="0.25">
      <c r="B107" s="1" t="s">
        <v>141</v>
      </c>
    </row>
    <row r="108" spans="2:37" ht="30" x14ac:dyDescent="0.25">
      <c r="B108" s="1" t="s">
        <v>142</v>
      </c>
      <c r="K108" t="s">
        <v>2017</v>
      </c>
      <c r="L108" t="s">
        <v>1941</v>
      </c>
      <c r="R108" t="s">
        <v>2023</v>
      </c>
      <c r="AC108" t="s">
        <v>2024</v>
      </c>
      <c r="AG108" t="s">
        <v>2025</v>
      </c>
      <c r="AI108" t="s">
        <v>2026</v>
      </c>
      <c r="AK108" t="s">
        <v>2027</v>
      </c>
    </row>
    <row r="109" spans="2:37" ht="30" x14ac:dyDescent="0.25">
      <c r="B109" s="1" t="s">
        <v>143</v>
      </c>
      <c r="D109" t="s">
        <v>2072</v>
      </c>
      <c r="L109">
        <f>COUNTIF($D4:$D2500,L108)</f>
        <v>0</v>
      </c>
      <c r="R109">
        <f>LN((L112/[1]PesosGlobales!$E$22)+1)</f>
        <v>0</v>
      </c>
      <c r="AC109">
        <f>L91+M91+N91+O91+P91+L94+M94+N94+L97+M97+N97+L100+M100+L106+M106</f>
        <v>105</v>
      </c>
      <c r="AG109">
        <f>(AC112/AC109)-1</f>
        <v>0.76190476190476186</v>
      </c>
      <c r="AI109">
        <f>AG109/AK109</f>
        <v>3.0476190476190476E-2</v>
      </c>
      <c r="AK109">
        <v>25</v>
      </c>
    </row>
    <row r="110" spans="2:37" ht="30" x14ac:dyDescent="0.25">
      <c r="B110" s="1" t="s">
        <v>144</v>
      </c>
      <c r="AG110">
        <v>0.74</v>
      </c>
    </row>
    <row r="111" spans="2:37" x14ac:dyDescent="0.25">
      <c r="B111" s="1" t="s">
        <v>145</v>
      </c>
      <c r="K111" t="s">
        <v>2021</v>
      </c>
      <c r="L111" t="s">
        <v>2022</v>
      </c>
      <c r="R111" t="s">
        <v>2029</v>
      </c>
      <c r="X111" t="s">
        <v>2030</v>
      </c>
      <c r="AC111" t="s">
        <v>2031</v>
      </c>
      <c r="AG111" t="s">
        <v>2032</v>
      </c>
      <c r="AI111" t="s">
        <v>2033</v>
      </c>
      <c r="AK111" t="s">
        <v>2034</v>
      </c>
    </row>
    <row r="112" spans="2:37" ht="30" x14ac:dyDescent="0.25">
      <c r="B112" s="1" t="s">
        <v>146</v>
      </c>
      <c r="D112" t="s">
        <v>2069</v>
      </c>
      <c r="L112">
        <f>COUNTIF($D4:$D2500,L111)</f>
        <v>0</v>
      </c>
      <c r="R112">
        <f>LN((L115/[1]PesosGlobales!$E$25)+1)</f>
        <v>0.18232155679395459</v>
      </c>
      <c r="X112" t="e">
        <f>(#REF!*R112)</f>
        <v>#REF!</v>
      </c>
      <c r="AC112">
        <f>SUM(H121:H2290)</f>
        <v>185</v>
      </c>
      <c r="AD112">
        <v>183</v>
      </c>
      <c r="AG112" s="13">
        <f>(AC115/AC109)-1</f>
        <v>0.46666666666666656</v>
      </c>
      <c r="AI112">
        <f>AG112/AK112</f>
        <v>4.9122807017543846E-2</v>
      </c>
      <c r="AK112">
        <v>9.5</v>
      </c>
    </row>
    <row r="113" spans="2:37" ht="30" x14ac:dyDescent="0.25">
      <c r="B113" s="1" t="s">
        <v>147</v>
      </c>
      <c r="AG113">
        <v>0.64</v>
      </c>
      <c r="AK113">
        <v>6</v>
      </c>
    </row>
    <row r="114" spans="2:37" ht="30" x14ac:dyDescent="0.25">
      <c r="B114" s="1" t="s">
        <v>148</v>
      </c>
      <c r="K114" t="s">
        <v>2028</v>
      </c>
      <c r="L114" t="s">
        <v>1772</v>
      </c>
      <c r="R114" t="s">
        <v>2036</v>
      </c>
      <c r="X114" t="s">
        <v>2037</v>
      </c>
      <c r="AC114" t="s">
        <v>2038</v>
      </c>
    </row>
    <row r="115" spans="2:37" ht="30" x14ac:dyDescent="0.25">
      <c r="B115" s="1" t="s">
        <v>149</v>
      </c>
      <c r="D115" t="s">
        <v>2069</v>
      </c>
      <c r="L115">
        <f>COUNTIF($D4:$D2500,L114)</f>
        <v>1</v>
      </c>
      <c r="R115">
        <f>LN((L118/[1]PesosGlobales!$E$28)+1)</f>
        <v>2.4336133554004498</v>
      </c>
      <c r="X115" t="e">
        <f>(#REF!*R115)</f>
        <v>#REF!</v>
      </c>
      <c r="AC115">
        <f>SUM(I124:I2293)</f>
        <v>154</v>
      </c>
      <c r="AD115">
        <v>173</v>
      </c>
    </row>
    <row r="116" spans="2:37" ht="30" x14ac:dyDescent="0.25">
      <c r="B116" s="1" t="s">
        <v>150</v>
      </c>
    </row>
    <row r="117" spans="2:37" ht="30" x14ac:dyDescent="0.25">
      <c r="B117" s="1" t="s">
        <v>151</v>
      </c>
      <c r="K117" t="s">
        <v>2035</v>
      </c>
      <c r="L117" t="s">
        <v>1727</v>
      </c>
      <c r="M117" t="s">
        <v>1778</v>
      </c>
      <c r="R117" t="s">
        <v>2040</v>
      </c>
      <c r="S117" t="s">
        <v>1993</v>
      </c>
      <c r="X117" t="s">
        <v>2041</v>
      </c>
      <c r="AC117" t="s">
        <v>2145</v>
      </c>
    </row>
    <row r="118" spans="2:37" ht="30" x14ac:dyDescent="0.25">
      <c r="B118" s="1" t="s">
        <v>152</v>
      </c>
      <c r="D118" t="s">
        <v>2072</v>
      </c>
      <c r="L118">
        <f>COUNTIF($D4:$D2500,L117)</f>
        <v>52</v>
      </c>
      <c r="M118">
        <f>COUNTIF($D4:$D2500,M117)</f>
        <v>2</v>
      </c>
      <c r="R118">
        <f>LN((L121/[1]PesosGlobales!$E$31)+1)</f>
        <v>1.7578579175523736</v>
      </c>
      <c r="S118">
        <f>LN((M121/[1]PesosGlobales!$E$31)+1)</f>
        <v>0.18232155679395459</v>
      </c>
      <c r="X118" t="e">
        <f>(#REF!*R118)+(#REF!*S118)+(#REF!*R121)+(#REF!*S121)+(#REF!*R124)+(#REF!*R127)+(#REF!*R130)</f>
        <v>#REF!</v>
      </c>
      <c r="AC118">
        <v>48</v>
      </c>
    </row>
    <row r="119" spans="2:37" ht="30" x14ac:dyDescent="0.25">
      <c r="B119" s="1" t="s">
        <v>153</v>
      </c>
    </row>
    <row r="120" spans="2:37" ht="30" x14ac:dyDescent="0.25">
      <c r="B120" s="1" t="s">
        <v>154</v>
      </c>
      <c r="H120" t="s">
        <v>2078</v>
      </c>
      <c r="I120" t="s">
        <v>2156</v>
      </c>
      <c r="K120" t="s">
        <v>2039</v>
      </c>
      <c r="L120" t="s">
        <v>1730</v>
      </c>
      <c r="M120" t="s">
        <v>1799</v>
      </c>
      <c r="R120" t="s">
        <v>2040</v>
      </c>
      <c r="S120" t="s">
        <v>1993</v>
      </c>
    </row>
    <row r="121" spans="2:37" ht="30" x14ac:dyDescent="0.25">
      <c r="B121" s="4" t="s">
        <v>155</v>
      </c>
      <c r="D121" t="s">
        <v>1727</v>
      </c>
      <c r="L121">
        <f>COUNTIF($D4:$D2500,L120)</f>
        <v>24</v>
      </c>
      <c r="M121">
        <f>COUNTIF($D4:$D2500,M120)</f>
        <v>1</v>
      </c>
      <c r="R121">
        <f>LN((L124/[1]PesosGlobales!$E$34)+1)</f>
        <v>0</v>
      </c>
      <c r="S121">
        <f>LN((M124/[1]PesosGlobales!$E$34)+1)</f>
        <v>0</v>
      </c>
    </row>
    <row r="122" spans="2:37" ht="30" x14ac:dyDescent="0.25">
      <c r="B122" s="4" t="s">
        <v>156</v>
      </c>
    </row>
    <row r="123" spans="2:37" ht="30" x14ac:dyDescent="0.25">
      <c r="B123" s="4" t="s">
        <v>157</v>
      </c>
      <c r="K123" t="s">
        <v>2042</v>
      </c>
      <c r="L123" t="s">
        <v>1947</v>
      </c>
      <c r="M123" t="s">
        <v>2043</v>
      </c>
      <c r="R123" t="s">
        <v>2045</v>
      </c>
    </row>
    <row r="124" spans="2:37" ht="45" x14ac:dyDescent="0.25">
      <c r="B124" s="4" t="s">
        <v>158</v>
      </c>
      <c r="C124" t="s">
        <v>1786</v>
      </c>
      <c r="D124" t="s">
        <v>1727</v>
      </c>
      <c r="L124">
        <f>COUNTIF($D4:$D2500,L123)</f>
        <v>0</v>
      </c>
      <c r="M124">
        <f>COUNTIF($D4:$D2500,M123)</f>
        <v>0</v>
      </c>
      <c r="R124">
        <f>LN((L127/[1]PesosGlobales!$E$37)+1)</f>
        <v>0.18232155679395459</v>
      </c>
    </row>
    <row r="125" spans="2:37" ht="30" x14ac:dyDescent="0.25">
      <c r="B125" s="4" t="s">
        <v>159</v>
      </c>
      <c r="C125" t="s">
        <v>1788</v>
      </c>
    </row>
    <row r="126" spans="2:37" ht="30" x14ac:dyDescent="0.25">
      <c r="B126" s="4" t="s">
        <v>160</v>
      </c>
      <c r="C126" t="s">
        <v>1796</v>
      </c>
      <c r="K126" t="s">
        <v>2044</v>
      </c>
      <c r="L126" t="s">
        <v>1798</v>
      </c>
      <c r="R126" t="s">
        <v>2047</v>
      </c>
    </row>
    <row r="127" spans="2:37" ht="30" x14ac:dyDescent="0.25">
      <c r="B127" s="4" t="s">
        <v>161</v>
      </c>
      <c r="C127" t="s">
        <v>1785</v>
      </c>
      <c r="D127" t="s">
        <v>1727</v>
      </c>
      <c r="L127">
        <f>COUNTIF($D4:$D2500,L126)</f>
        <v>1</v>
      </c>
      <c r="R127">
        <f>LN((L130/[1]PesosGlobales!$E$40)+1)</f>
        <v>0</v>
      </c>
    </row>
    <row r="128" spans="2:37" ht="30" x14ac:dyDescent="0.25">
      <c r="B128" s="4" t="s">
        <v>162</v>
      </c>
    </row>
    <row r="129" spans="2:24" ht="30" x14ac:dyDescent="0.25">
      <c r="B129" s="4" t="s">
        <v>163</v>
      </c>
      <c r="K129" t="s">
        <v>2046</v>
      </c>
      <c r="L129" t="s">
        <v>1956</v>
      </c>
      <c r="R129" t="s">
        <v>2049</v>
      </c>
    </row>
    <row r="130" spans="2:24" ht="30" x14ac:dyDescent="0.25">
      <c r="B130" s="4" t="s">
        <v>164</v>
      </c>
      <c r="C130" t="s">
        <v>1789</v>
      </c>
      <c r="D130" t="s">
        <v>1727</v>
      </c>
      <c r="L130">
        <f>COUNTIF($D4:$D2500,L129)</f>
        <v>0</v>
      </c>
      <c r="R130">
        <f>LN((L133/[1]PesosGlobales!$E$43)+1)</f>
        <v>0.58778666490211906</v>
      </c>
    </row>
    <row r="131" spans="2:24" ht="30" x14ac:dyDescent="0.25">
      <c r="B131" s="4" t="s">
        <v>165</v>
      </c>
    </row>
    <row r="132" spans="2:24" ht="30" x14ac:dyDescent="0.25">
      <c r="B132" s="4" t="s">
        <v>148</v>
      </c>
      <c r="K132" t="s">
        <v>2048</v>
      </c>
      <c r="L132" t="s">
        <v>1732</v>
      </c>
      <c r="R132" t="s">
        <v>2040</v>
      </c>
      <c r="S132" t="s">
        <v>1993</v>
      </c>
      <c r="X132" t="s">
        <v>2052</v>
      </c>
    </row>
    <row r="133" spans="2:24" ht="30" x14ac:dyDescent="0.25">
      <c r="B133" s="4" t="s">
        <v>166</v>
      </c>
      <c r="D133" t="s">
        <v>1716</v>
      </c>
      <c r="E133" t="s">
        <v>1748</v>
      </c>
      <c r="H133">
        <v>3</v>
      </c>
      <c r="I133">
        <v>2</v>
      </c>
      <c r="J133" t="s">
        <v>2090</v>
      </c>
      <c r="L133">
        <f>COUNTIF($D4:$D2500,L132)</f>
        <v>4</v>
      </c>
      <c r="R133">
        <f>LN((L136/[1]PesosGlobales!$E$46)+1)</f>
        <v>0.33647223662121289</v>
      </c>
      <c r="S133">
        <f>LN((M136/[1]PesosGlobales!$E$46)+1)</f>
        <v>0</v>
      </c>
      <c r="X133" t="e">
        <f>(#REF!*R133)+(#REF!*R136)</f>
        <v>#REF!</v>
      </c>
    </row>
    <row r="134" spans="2:24" ht="30" x14ac:dyDescent="0.25">
      <c r="B134" s="4" t="s">
        <v>167</v>
      </c>
    </row>
    <row r="135" spans="2:24" ht="30" x14ac:dyDescent="0.25">
      <c r="B135" s="4" t="s">
        <v>168</v>
      </c>
      <c r="K135" t="s">
        <v>2050</v>
      </c>
      <c r="L135" t="s">
        <v>1771</v>
      </c>
      <c r="M135" t="s">
        <v>2051</v>
      </c>
      <c r="R135" t="s">
        <v>2040</v>
      </c>
      <c r="S135" t="s">
        <v>1993</v>
      </c>
      <c r="X135" t="s">
        <v>2054</v>
      </c>
    </row>
    <row r="136" spans="2:24" ht="30" x14ac:dyDescent="0.25">
      <c r="B136" s="4" t="s">
        <v>169</v>
      </c>
      <c r="C136" t="s">
        <v>1790</v>
      </c>
      <c r="D136" t="s">
        <v>1727</v>
      </c>
      <c r="L136">
        <f>COUNTIF($D4:$D2500,L135)</f>
        <v>2</v>
      </c>
      <c r="M136">
        <f>COUNTIF($D4:$D2500,M135)</f>
        <v>0</v>
      </c>
      <c r="R136">
        <f>LN((L139/[1]PesosGlobales!$E$49)+1)</f>
        <v>0</v>
      </c>
      <c r="S136">
        <f>LN((M139/[1]PesosGlobales!$E$49)+1)</f>
        <v>1.2237754316221157</v>
      </c>
      <c r="X136" t="e">
        <f>(#REF!*R136)+(#REF!*R139)</f>
        <v>#REF!</v>
      </c>
    </row>
    <row r="137" spans="2:24" ht="30" x14ac:dyDescent="0.25">
      <c r="B137" s="4" t="s">
        <v>170</v>
      </c>
    </row>
    <row r="138" spans="2:24" ht="30" x14ac:dyDescent="0.25">
      <c r="B138" s="4" t="s">
        <v>171</v>
      </c>
      <c r="K138" t="s">
        <v>2053</v>
      </c>
      <c r="L138" t="s">
        <v>1733</v>
      </c>
      <c r="M138" t="s">
        <v>1734</v>
      </c>
      <c r="R138" t="s">
        <v>2040</v>
      </c>
      <c r="S138" t="s">
        <v>1993</v>
      </c>
      <c r="X138" t="s">
        <v>2056</v>
      </c>
    </row>
    <row r="139" spans="2:24" ht="30" x14ac:dyDescent="0.25">
      <c r="B139" s="4" t="s">
        <v>172</v>
      </c>
      <c r="C139" t="s">
        <v>1787</v>
      </c>
      <c r="D139" t="s">
        <v>1727</v>
      </c>
      <c r="L139">
        <f>COUNTIF($D4:$D2500,L138)</f>
        <v>0</v>
      </c>
      <c r="M139">
        <f>COUNTIF($D4:$D2500,M138)</f>
        <v>12</v>
      </c>
      <c r="R139">
        <f>LN((L142/[1]PesosGlobales!$E$52)+1)</f>
        <v>0.18232155679395459</v>
      </c>
      <c r="S139">
        <f>LN((M142/[1]PesosGlobales!$E$52)+1)</f>
        <v>2.2407096892759584</v>
      </c>
      <c r="X139" t="e">
        <f>(#REF!*R139)+(#REF!*R142)</f>
        <v>#REF!</v>
      </c>
    </row>
    <row r="140" spans="2:24" ht="30" x14ac:dyDescent="0.25">
      <c r="B140" s="4" t="s">
        <v>173</v>
      </c>
    </row>
    <row r="141" spans="2:24" ht="30" x14ac:dyDescent="0.25">
      <c r="B141" s="4" t="s">
        <v>174</v>
      </c>
      <c r="K141" t="s">
        <v>2055</v>
      </c>
      <c r="L141" t="s">
        <v>1736</v>
      </c>
      <c r="M141" t="s">
        <v>1735</v>
      </c>
      <c r="R141" t="s">
        <v>2040</v>
      </c>
      <c r="S141" t="s">
        <v>1993</v>
      </c>
      <c r="T141" t="s">
        <v>1994</v>
      </c>
      <c r="X141" t="s">
        <v>2058</v>
      </c>
    </row>
    <row r="142" spans="2:24" ht="30" x14ac:dyDescent="0.25">
      <c r="B142" s="4" t="s">
        <v>175</v>
      </c>
      <c r="D142" t="s">
        <v>1715</v>
      </c>
      <c r="E142" t="s">
        <v>1753</v>
      </c>
      <c r="H142">
        <v>1</v>
      </c>
      <c r="I142">
        <v>1</v>
      </c>
      <c r="L142">
        <f>COUNTIF($D4:$D2500,L141)</f>
        <v>1</v>
      </c>
      <c r="M142">
        <f>COUNTIF($D4:$D25003,M141)</f>
        <v>42</v>
      </c>
      <c r="R142">
        <f>LN((L145/[1]PesosGlobales!$E$55)+1)</f>
        <v>0</v>
      </c>
      <c r="S142">
        <f>LN((M145/[1]PesosGlobales!$E$55)+1)</f>
        <v>0</v>
      </c>
      <c r="T142">
        <f>LN((N145/[1]PesosGlobales!$E$55)+1)</f>
        <v>0.47000362924573563</v>
      </c>
      <c r="X142" t="e">
        <f>(#REF!*R142)+(#REF!*S142)+(#REF!*T142)</f>
        <v>#REF!</v>
      </c>
    </row>
    <row r="143" spans="2:24" ht="30" x14ac:dyDescent="0.25">
      <c r="B143" s="4" t="s">
        <v>176</v>
      </c>
    </row>
    <row r="144" spans="2:24" x14ac:dyDescent="0.25">
      <c r="B144" s="4" t="s">
        <v>136</v>
      </c>
      <c r="K144" t="s">
        <v>2057</v>
      </c>
      <c r="L144" t="s">
        <v>1961</v>
      </c>
      <c r="M144" t="s">
        <v>1976</v>
      </c>
      <c r="N144" t="s">
        <v>1762</v>
      </c>
      <c r="R144" t="s">
        <v>2040</v>
      </c>
      <c r="S144" t="s">
        <v>1993</v>
      </c>
      <c r="T144" t="s">
        <v>1994</v>
      </c>
      <c r="X144" t="s">
        <v>2060</v>
      </c>
    </row>
    <row r="145" spans="2:24" ht="30" x14ac:dyDescent="0.25">
      <c r="B145" s="4" t="s">
        <v>177</v>
      </c>
      <c r="C145" t="s">
        <v>1807</v>
      </c>
      <c r="D145" t="s">
        <v>1712</v>
      </c>
      <c r="H145">
        <v>2</v>
      </c>
      <c r="I145">
        <v>2</v>
      </c>
      <c r="J145" t="s">
        <v>2089</v>
      </c>
      <c r="L145">
        <f>COUNTIF($D4:$D2500,L144)</f>
        <v>0</v>
      </c>
      <c r="M145">
        <f>COUNTIF($D4:$D2500,M144)</f>
        <v>0</v>
      </c>
      <c r="N145">
        <f>COUNTIF($D4:$D2500,N144)</f>
        <v>3</v>
      </c>
      <c r="R145">
        <f>LN((L148/[1]PesosGlobales!$E$58)+1)</f>
        <v>0</v>
      </c>
      <c r="S145">
        <f>LN((M148/[1]PesosGlobales!$E$58)+1)</f>
        <v>0</v>
      </c>
      <c r="T145">
        <f>LN((N148/[1]PesosGlobales!$E$58)+1)</f>
        <v>0</v>
      </c>
      <c r="X145" t="e">
        <f>(#REF!*R145)+(#REF!*S145)+(#REF!*T145)</f>
        <v>#REF!</v>
      </c>
    </row>
    <row r="146" spans="2:24" ht="30" x14ac:dyDescent="0.25">
      <c r="B146" s="4" t="s">
        <v>178</v>
      </c>
    </row>
    <row r="147" spans="2:24" x14ac:dyDescent="0.25">
      <c r="B147" s="4" t="s">
        <v>128</v>
      </c>
      <c r="K147" t="s">
        <v>2059</v>
      </c>
      <c r="L147" t="s">
        <v>1962</v>
      </c>
      <c r="M147" t="s">
        <v>1978</v>
      </c>
      <c r="N147" t="s">
        <v>1979</v>
      </c>
      <c r="R147" t="s">
        <v>2040</v>
      </c>
      <c r="S147" t="s">
        <v>1993</v>
      </c>
      <c r="X147" t="s">
        <v>2063</v>
      </c>
    </row>
    <row r="148" spans="2:24" ht="30" x14ac:dyDescent="0.25">
      <c r="B148" s="4" t="s">
        <v>179</v>
      </c>
      <c r="C148" t="s">
        <v>1858</v>
      </c>
      <c r="D148" t="s">
        <v>1712</v>
      </c>
      <c r="H148">
        <v>2</v>
      </c>
      <c r="I148">
        <v>1</v>
      </c>
      <c r="L148">
        <f>COUNTIF($D4:$D2500,L147)</f>
        <v>0</v>
      </c>
      <c r="M148">
        <f>COUNTIF($D4:$D2500,M147)</f>
        <v>0</v>
      </c>
      <c r="N148">
        <f>COUNTIF($D4:$D2500,N147)</f>
        <v>0</v>
      </c>
      <c r="R148">
        <f>LN((L151/[1]PesosGlobales!$E$61)+1)</f>
        <v>0</v>
      </c>
      <c r="S148">
        <f>LN((M151/[1]PesosGlobales!$E$61)+1)</f>
        <v>0</v>
      </c>
      <c r="X148" t="e">
        <f>(#REF!*R148)+(#REF!*S148)</f>
        <v>#REF!</v>
      </c>
    </row>
    <row r="149" spans="2:24" ht="30" x14ac:dyDescent="0.25">
      <c r="B149" s="4" t="s">
        <v>180</v>
      </c>
    </row>
    <row r="150" spans="2:24" x14ac:dyDescent="0.25">
      <c r="B150" s="4" t="s">
        <v>181</v>
      </c>
      <c r="K150" t="s">
        <v>2061</v>
      </c>
      <c r="L150" t="s">
        <v>1963</v>
      </c>
      <c r="M150" t="s">
        <v>2062</v>
      </c>
      <c r="R150" t="s">
        <v>2065</v>
      </c>
      <c r="X150" t="s">
        <v>2066</v>
      </c>
    </row>
    <row r="151" spans="2:24" ht="45" x14ac:dyDescent="0.25">
      <c r="B151" s="4" t="s">
        <v>182</v>
      </c>
      <c r="C151" t="s">
        <v>1722</v>
      </c>
      <c r="D151" t="s">
        <v>1712</v>
      </c>
      <c r="H151">
        <v>2</v>
      </c>
      <c r="I151">
        <v>2</v>
      </c>
      <c r="J151" t="s">
        <v>2088</v>
      </c>
      <c r="L151">
        <f>COUNTIF($D4:$D2500,L150)</f>
        <v>0</v>
      </c>
      <c r="M151">
        <f>COUNTIF($D4:$D2500,M150)</f>
        <v>0</v>
      </c>
      <c r="R151">
        <f>LN((L154/[1]PesosGlobales!$E$64)+1)</f>
        <v>0</v>
      </c>
      <c r="X151" t="e">
        <f>(#REF!*R151)</f>
        <v>#REF!</v>
      </c>
    </row>
    <row r="152" spans="2:24" ht="30" x14ac:dyDescent="0.25">
      <c r="B152" s="4" t="s">
        <v>183</v>
      </c>
    </row>
    <row r="153" spans="2:24" x14ac:dyDescent="0.25">
      <c r="B153" s="4" t="s">
        <v>128</v>
      </c>
      <c r="K153" t="s">
        <v>2064</v>
      </c>
      <c r="L153" t="s">
        <v>1967</v>
      </c>
    </row>
    <row r="154" spans="2:24" ht="45" x14ac:dyDescent="0.25">
      <c r="B154" s="4" t="s">
        <v>184</v>
      </c>
      <c r="C154" t="s">
        <v>1806</v>
      </c>
      <c r="D154" t="s">
        <v>1712</v>
      </c>
      <c r="H154">
        <v>2</v>
      </c>
      <c r="I154">
        <v>1</v>
      </c>
      <c r="L154">
        <f>COUNTIF($D4:$D2500,L153)</f>
        <v>0</v>
      </c>
    </row>
    <row r="155" spans="2:24" ht="30" x14ac:dyDescent="0.25">
      <c r="B155" s="4" t="s">
        <v>185</v>
      </c>
    </row>
    <row r="156" spans="2:24" x14ac:dyDescent="0.25">
      <c r="B156" s="4" t="s">
        <v>181</v>
      </c>
      <c r="K156" t="s">
        <v>2068</v>
      </c>
      <c r="L156" t="s">
        <v>1739</v>
      </c>
      <c r="M156" t="s">
        <v>1743</v>
      </c>
      <c r="N156" t="s">
        <v>1769</v>
      </c>
      <c r="O156" t="s">
        <v>1747</v>
      </c>
    </row>
    <row r="157" spans="2:24" ht="30" x14ac:dyDescent="0.25">
      <c r="B157" s="4" t="s">
        <v>186</v>
      </c>
      <c r="C157" t="s">
        <v>1791</v>
      </c>
      <c r="D157" t="s">
        <v>1727</v>
      </c>
      <c r="L157">
        <f>COUNTIF($D4:$D2500,L156)</f>
        <v>1</v>
      </c>
      <c r="M157">
        <f>COUNTIF($D4:$D2500,M156)</f>
        <v>0</v>
      </c>
      <c r="N157">
        <f>COUNTIF($D4:$D2500,N156)</f>
        <v>1</v>
      </c>
      <c r="O157">
        <f>COUNTIF($D4:$D2500,O156)</f>
        <v>0</v>
      </c>
    </row>
    <row r="158" spans="2:24" ht="30" x14ac:dyDescent="0.25">
      <c r="B158" s="4" t="s">
        <v>187</v>
      </c>
    </row>
    <row r="159" spans="2:24" ht="30" x14ac:dyDescent="0.25">
      <c r="B159" s="4" t="s">
        <v>188</v>
      </c>
    </row>
    <row r="160" spans="2:24" ht="30" x14ac:dyDescent="0.25">
      <c r="B160" s="4" t="s">
        <v>189</v>
      </c>
      <c r="D160" t="s">
        <v>1714</v>
      </c>
      <c r="E160" t="s">
        <v>1750</v>
      </c>
      <c r="H160">
        <v>1</v>
      </c>
      <c r="I160">
        <v>2</v>
      </c>
      <c r="J160" t="s">
        <v>2087</v>
      </c>
    </row>
    <row r="161" spans="2:10" ht="30" x14ac:dyDescent="0.25">
      <c r="B161" s="4" t="s">
        <v>190</v>
      </c>
    </row>
    <row r="162" spans="2:10" ht="30" x14ac:dyDescent="0.25">
      <c r="B162" s="4" t="s">
        <v>191</v>
      </c>
    </row>
    <row r="163" spans="2:10" ht="30" x14ac:dyDescent="0.25">
      <c r="B163" s="4" t="s">
        <v>192</v>
      </c>
      <c r="D163" t="s">
        <v>1716</v>
      </c>
      <c r="E163" t="s">
        <v>1748</v>
      </c>
      <c r="H163">
        <v>1</v>
      </c>
      <c r="I163">
        <v>2</v>
      </c>
      <c r="J163" t="s">
        <v>2086</v>
      </c>
    </row>
    <row r="164" spans="2:10" ht="30" x14ac:dyDescent="0.25">
      <c r="B164" s="4" t="s">
        <v>193</v>
      </c>
    </row>
    <row r="165" spans="2:10" ht="30" x14ac:dyDescent="0.25">
      <c r="B165" s="4" t="s">
        <v>194</v>
      </c>
    </row>
    <row r="166" spans="2:10" ht="30" x14ac:dyDescent="0.25">
      <c r="B166" s="4" t="s">
        <v>195</v>
      </c>
      <c r="D166" t="s">
        <v>1716</v>
      </c>
      <c r="E166" t="s">
        <v>1748</v>
      </c>
      <c r="H166">
        <v>1</v>
      </c>
      <c r="I166">
        <v>2</v>
      </c>
      <c r="J166" t="s">
        <v>2085</v>
      </c>
    </row>
    <row r="167" spans="2:10" ht="30" x14ac:dyDescent="0.25">
      <c r="B167" s="4" t="s">
        <v>196</v>
      </c>
    </row>
    <row r="168" spans="2:10" ht="30" x14ac:dyDescent="0.25">
      <c r="B168" s="4" t="s">
        <v>197</v>
      </c>
    </row>
    <row r="169" spans="2:10" ht="30" x14ac:dyDescent="0.25">
      <c r="B169" s="4" t="s">
        <v>198</v>
      </c>
      <c r="C169" t="s">
        <v>1792</v>
      </c>
      <c r="D169" t="s">
        <v>1727</v>
      </c>
    </row>
    <row r="170" spans="2:10" ht="30" x14ac:dyDescent="0.25">
      <c r="B170" s="4" t="s">
        <v>199</v>
      </c>
    </row>
    <row r="171" spans="2:10" ht="30" x14ac:dyDescent="0.25">
      <c r="B171" s="4" t="s">
        <v>200</v>
      </c>
    </row>
    <row r="172" spans="2:10" ht="30" x14ac:dyDescent="0.25">
      <c r="B172" s="4" t="s">
        <v>201</v>
      </c>
      <c r="D172" t="s">
        <v>1713</v>
      </c>
      <c r="E172" t="s">
        <v>1751</v>
      </c>
      <c r="F172" t="s">
        <v>1751</v>
      </c>
      <c r="H172">
        <v>1</v>
      </c>
      <c r="I172">
        <v>1</v>
      </c>
    </row>
    <row r="173" spans="2:10" ht="30" x14ac:dyDescent="0.25">
      <c r="B173" s="4" t="s">
        <v>202</v>
      </c>
    </row>
    <row r="174" spans="2:10" x14ac:dyDescent="0.25">
      <c r="B174" s="4" t="s">
        <v>203</v>
      </c>
    </row>
    <row r="175" spans="2:10" ht="30" x14ac:dyDescent="0.25">
      <c r="B175" s="4" t="s">
        <v>204</v>
      </c>
      <c r="D175" t="s">
        <v>1714</v>
      </c>
      <c r="E175" t="s">
        <v>1750</v>
      </c>
      <c r="H175">
        <v>1</v>
      </c>
      <c r="I175">
        <v>2</v>
      </c>
      <c r="J175" t="s">
        <v>2084</v>
      </c>
    </row>
    <row r="176" spans="2:10" ht="30" x14ac:dyDescent="0.25">
      <c r="B176" s="4" t="s">
        <v>205</v>
      </c>
    </row>
    <row r="177" spans="2:10" ht="30" x14ac:dyDescent="0.25">
      <c r="B177" s="4" t="s">
        <v>206</v>
      </c>
    </row>
    <row r="178" spans="2:10" ht="45" x14ac:dyDescent="0.25">
      <c r="B178" s="4" t="s">
        <v>207</v>
      </c>
      <c r="D178" t="s">
        <v>1727</v>
      </c>
    </row>
    <row r="179" spans="2:10" ht="30" x14ac:dyDescent="0.25">
      <c r="B179" s="4" t="s">
        <v>208</v>
      </c>
      <c r="D179" t="s">
        <v>1794</v>
      </c>
    </row>
    <row r="180" spans="2:10" x14ac:dyDescent="0.25">
      <c r="B180" s="4" t="s">
        <v>209</v>
      </c>
    </row>
    <row r="181" spans="2:10" ht="30" x14ac:dyDescent="0.25">
      <c r="B181" s="4" t="s">
        <v>210</v>
      </c>
      <c r="D181" t="s">
        <v>1712</v>
      </c>
      <c r="H181">
        <v>2</v>
      </c>
      <c r="I181">
        <v>2</v>
      </c>
      <c r="J181" t="s">
        <v>2083</v>
      </c>
    </row>
    <row r="182" spans="2:10" ht="30" x14ac:dyDescent="0.25">
      <c r="B182" s="4" t="s">
        <v>211</v>
      </c>
    </row>
    <row r="183" spans="2:10" ht="30" x14ac:dyDescent="0.25">
      <c r="B183" s="4" t="s">
        <v>212</v>
      </c>
    </row>
    <row r="184" spans="2:10" ht="30" x14ac:dyDescent="0.25">
      <c r="B184" s="4" t="s">
        <v>213</v>
      </c>
      <c r="D184" t="s">
        <v>1727</v>
      </c>
    </row>
    <row r="185" spans="2:10" x14ac:dyDescent="0.25">
      <c r="B185" s="4" t="s">
        <v>214</v>
      </c>
    </row>
    <row r="186" spans="2:10" x14ac:dyDescent="0.25">
      <c r="B186" s="4" t="s">
        <v>209</v>
      </c>
    </row>
    <row r="187" spans="2:10" ht="30" x14ac:dyDescent="0.25">
      <c r="B187" s="4" t="s">
        <v>215</v>
      </c>
      <c r="D187" t="s">
        <v>1712</v>
      </c>
      <c r="H187">
        <v>1</v>
      </c>
      <c r="I187">
        <v>2</v>
      </c>
      <c r="J187" t="s">
        <v>2091</v>
      </c>
    </row>
    <row r="188" spans="2:10" ht="30" x14ac:dyDescent="0.25">
      <c r="B188" s="4" t="s">
        <v>216</v>
      </c>
    </row>
    <row r="189" spans="2:10" ht="30" x14ac:dyDescent="0.25">
      <c r="B189" s="4" t="s">
        <v>217</v>
      </c>
    </row>
    <row r="190" spans="2:10" ht="30" x14ac:dyDescent="0.25">
      <c r="B190" s="4" t="s">
        <v>218</v>
      </c>
      <c r="C190" t="s">
        <v>1783</v>
      </c>
      <c r="D190" t="s">
        <v>1727</v>
      </c>
    </row>
    <row r="191" spans="2:10" ht="30" x14ac:dyDescent="0.25">
      <c r="B191" s="4" t="s">
        <v>219</v>
      </c>
    </row>
    <row r="192" spans="2:10" x14ac:dyDescent="0.25">
      <c r="B192" s="4" t="s">
        <v>128</v>
      </c>
    </row>
    <row r="193" spans="2:10" ht="30" x14ac:dyDescent="0.25">
      <c r="B193" s="4" t="s">
        <v>220</v>
      </c>
      <c r="C193" t="s">
        <v>1784</v>
      </c>
      <c r="D193" t="s">
        <v>1727</v>
      </c>
    </row>
    <row r="194" spans="2:10" ht="30" x14ac:dyDescent="0.25">
      <c r="B194" s="4" t="s">
        <v>221</v>
      </c>
    </row>
    <row r="195" spans="2:10" x14ac:dyDescent="0.25">
      <c r="B195" s="4" t="s">
        <v>181</v>
      </c>
    </row>
    <row r="196" spans="2:10" ht="30" x14ac:dyDescent="0.25">
      <c r="B196" s="4" t="s">
        <v>222</v>
      </c>
      <c r="C196" t="s">
        <v>1856</v>
      </c>
      <c r="D196" t="s">
        <v>1713</v>
      </c>
      <c r="E196" t="s">
        <v>1862</v>
      </c>
      <c r="H196">
        <v>3</v>
      </c>
      <c r="I196">
        <v>2</v>
      </c>
      <c r="J196" t="s">
        <v>2092</v>
      </c>
    </row>
    <row r="197" spans="2:10" ht="30" x14ac:dyDescent="0.25">
      <c r="B197" s="4" t="s">
        <v>223</v>
      </c>
      <c r="E197" t="s">
        <v>1863</v>
      </c>
      <c r="J197" t="s">
        <v>2094</v>
      </c>
    </row>
    <row r="198" spans="2:10" ht="30" x14ac:dyDescent="0.25">
      <c r="B198" s="4" t="s">
        <v>168</v>
      </c>
    </row>
    <row r="199" spans="2:10" ht="30" x14ac:dyDescent="0.25">
      <c r="B199" s="4" t="s">
        <v>224</v>
      </c>
      <c r="D199" t="s">
        <v>1727</v>
      </c>
    </row>
    <row r="200" spans="2:10" ht="30" x14ac:dyDescent="0.25">
      <c r="B200" s="4" t="s">
        <v>225</v>
      </c>
    </row>
    <row r="201" spans="2:10" ht="30" x14ac:dyDescent="0.25">
      <c r="B201" s="4" t="s">
        <v>226</v>
      </c>
    </row>
    <row r="202" spans="2:10" ht="30" x14ac:dyDescent="0.25">
      <c r="B202" s="4" t="s">
        <v>227</v>
      </c>
      <c r="D202" t="s">
        <v>1713</v>
      </c>
      <c r="E202" t="s">
        <v>1862</v>
      </c>
      <c r="F202" t="s">
        <v>1748</v>
      </c>
      <c r="H202">
        <v>1</v>
      </c>
      <c r="I202">
        <v>2</v>
      </c>
      <c r="J202" t="s">
        <v>2095</v>
      </c>
    </row>
    <row r="203" spans="2:10" ht="30" x14ac:dyDescent="0.25">
      <c r="B203" s="4" t="s">
        <v>228</v>
      </c>
      <c r="E203" t="s">
        <v>1863</v>
      </c>
    </row>
    <row r="204" spans="2:10" ht="30" x14ac:dyDescent="0.25">
      <c r="B204" s="4" t="s">
        <v>229</v>
      </c>
    </row>
    <row r="205" spans="2:10" ht="45" x14ac:dyDescent="0.25">
      <c r="B205" s="4" t="s">
        <v>230</v>
      </c>
      <c r="D205" t="s">
        <v>1713</v>
      </c>
      <c r="E205" t="s">
        <v>1862</v>
      </c>
      <c r="F205" t="s">
        <v>1748</v>
      </c>
      <c r="H205">
        <v>2</v>
      </c>
      <c r="I205">
        <v>2</v>
      </c>
      <c r="J205" t="s">
        <v>2097</v>
      </c>
    </row>
    <row r="206" spans="2:10" ht="30" x14ac:dyDescent="0.25">
      <c r="B206" s="4" t="s">
        <v>231</v>
      </c>
      <c r="E206" t="s">
        <v>1863</v>
      </c>
      <c r="J206" t="s">
        <v>2098</v>
      </c>
    </row>
    <row r="207" spans="2:10" ht="30" x14ac:dyDescent="0.25">
      <c r="B207" s="4" t="s">
        <v>232</v>
      </c>
    </row>
    <row r="208" spans="2:10" ht="30" x14ac:dyDescent="0.25">
      <c r="B208" s="4" t="s">
        <v>233</v>
      </c>
      <c r="C208" t="s">
        <v>1857</v>
      </c>
      <c r="D208" t="s">
        <v>1713</v>
      </c>
      <c r="E208" t="s">
        <v>1862</v>
      </c>
      <c r="F208" t="s">
        <v>1748</v>
      </c>
      <c r="H208">
        <v>3</v>
      </c>
      <c r="I208">
        <v>2</v>
      </c>
      <c r="J208" t="s">
        <v>2092</v>
      </c>
    </row>
    <row r="209" spans="2:10" ht="30" x14ac:dyDescent="0.25">
      <c r="B209" s="4" t="s">
        <v>234</v>
      </c>
      <c r="E209" t="s">
        <v>1863</v>
      </c>
    </row>
    <row r="210" spans="2:10" ht="30" x14ac:dyDescent="0.25">
      <c r="B210" s="4" t="s">
        <v>235</v>
      </c>
    </row>
    <row r="211" spans="2:10" ht="30" x14ac:dyDescent="0.25">
      <c r="B211" s="4" t="s">
        <v>236</v>
      </c>
      <c r="D211" t="s">
        <v>1714</v>
      </c>
      <c r="E211" t="s">
        <v>1750</v>
      </c>
      <c r="H211">
        <v>2</v>
      </c>
      <c r="I211">
        <v>2</v>
      </c>
      <c r="J211" t="s">
        <v>2099</v>
      </c>
    </row>
    <row r="212" spans="2:10" ht="30" x14ac:dyDescent="0.25">
      <c r="B212" s="4" t="s">
        <v>237</v>
      </c>
    </row>
    <row r="213" spans="2:10" ht="30" x14ac:dyDescent="0.25">
      <c r="B213" s="4" t="s">
        <v>238</v>
      </c>
    </row>
    <row r="214" spans="2:10" ht="30" x14ac:dyDescent="0.25">
      <c r="B214" s="4" t="s">
        <v>239</v>
      </c>
      <c r="D214" t="s">
        <v>1727</v>
      </c>
    </row>
    <row r="215" spans="2:10" ht="30" x14ac:dyDescent="0.25">
      <c r="B215" s="4" t="s">
        <v>240</v>
      </c>
    </row>
    <row r="216" spans="2:10" ht="30" x14ac:dyDescent="0.25">
      <c r="B216" s="4" t="s">
        <v>241</v>
      </c>
    </row>
    <row r="217" spans="2:10" ht="30" x14ac:dyDescent="0.25">
      <c r="B217" s="4" t="s">
        <v>242</v>
      </c>
      <c r="C217" t="s">
        <v>1850</v>
      </c>
      <c r="D217" t="s">
        <v>1715</v>
      </c>
      <c r="E217" t="s">
        <v>1864</v>
      </c>
      <c r="F217" t="s">
        <v>1751</v>
      </c>
      <c r="H217">
        <v>1</v>
      </c>
      <c r="I217">
        <v>1</v>
      </c>
    </row>
    <row r="218" spans="2:10" ht="30" x14ac:dyDescent="0.25">
      <c r="B218" s="4" t="s">
        <v>243</v>
      </c>
      <c r="E218" t="s">
        <v>1865</v>
      </c>
    </row>
    <row r="219" spans="2:10" x14ac:dyDescent="0.25">
      <c r="B219" s="4" t="s">
        <v>203</v>
      </c>
    </row>
    <row r="220" spans="2:10" ht="30" x14ac:dyDescent="0.25">
      <c r="B220" s="4" t="s">
        <v>244</v>
      </c>
      <c r="D220" t="s">
        <v>1713</v>
      </c>
      <c r="E220" t="s">
        <v>1751</v>
      </c>
      <c r="F220" t="s">
        <v>1750</v>
      </c>
      <c r="H220">
        <v>2</v>
      </c>
      <c r="I220">
        <v>2</v>
      </c>
      <c r="J220" t="s">
        <v>2101</v>
      </c>
    </row>
    <row r="221" spans="2:10" ht="30" x14ac:dyDescent="0.25">
      <c r="B221" s="4" t="s">
        <v>245</v>
      </c>
    </row>
    <row r="222" spans="2:10" x14ac:dyDescent="0.25">
      <c r="B222" s="4" t="s">
        <v>246</v>
      </c>
    </row>
    <row r="223" spans="2:10" ht="30" x14ac:dyDescent="0.25">
      <c r="B223" s="4" t="s">
        <v>247</v>
      </c>
      <c r="C223" t="s">
        <v>1854</v>
      </c>
      <c r="D223" t="s">
        <v>1712</v>
      </c>
      <c r="H223">
        <v>2</v>
      </c>
      <c r="I223">
        <v>2</v>
      </c>
      <c r="J223" t="s">
        <v>2103</v>
      </c>
    </row>
    <row r="224" spans="2:10" ht="30" x14ac:dyDescent="0.25">
      <c r="B224" s="4" t="s">
        <v>248</v>
      </c>
    </row>
    <row r="225" spans="2:10" x14ac:dyDescent="0.25">
      <c r="B225" s="4" t="s">
        <v>181</v>
      </c>
    </row>
    <row r="226" spans="2:10" ht="30" x14ac:dyDescent="0.25">
      <c r="B226" s="4" t="s">
        <v>249</v>
      </c>
      <c r="C226" t="s">
        <v>1721</v>
      </c>
      <c r="D226" t="s">
        <v>1712</v>
      </c>
      <c r="H226">
        <v>2</v>
      </c>
      <c r="I226">
        <v>2</v>
      </c>
      <c r="J226" t="s">
        <v>2105</v>
      </c>
    </row>
    <row r="227" spans="2:10" ht="30" x14ac:dyDescent="0.25">
      <c r="B227" s="4" t="s">
        <v>250</v>
      </c>
    </row>
    <row r="228" spans="2:10" x14ac:dyDescent="0.25">
      <c r="B228" s="4" t="s">
        <v>128</v>
      </c>
    </row>
    <row r="229" spans="2:10" ht="30" x14ac:dyDescent="0.25">
      <c r="B229" s="4" t="s">
        <v>251</v>
      </c>
      <c r="C229" t="s">
        <v>1855</v>
      </c>
      <c r="D229" t="s">
        <v>1712</v>
      </c>
      <c r="H229">
        <v>2</v>
      </c>
      <c r="I229">
        <v>2</v>
      </c>
      <c r="J229" t="s">
        <v>2103</v>
      </c>
    </row>
    <row r="230" spans="2:10" ht="30" x14ac:dyDescent="0.25">
      <c r="B230" s="4" t="s">
        <v>252</v>
      </c>
      <c r="D230" t="s">
        <v>1758</v>
      </c>
    </row>
    <row r="231" spans="2:10" x14ac:dyDescent="0.25">
      <c r="B231" s="4" t="s">
        <v>128</v>
      </c>
    </row>
    <row r="232" spans="2:10" ht="30" x14ac:dyDescent="0.25">
      <c r="B232" s="4" t="s">
        <v>253</v>
      </c>
      <c r="C232" t="s">
        <v>1853</v>
      </c>
      <c r="D232" t="s">
        <v>1712</v>
      </c>
      <c r="H232">
        <v>1</v>
      </c>
      <c r="I232">
        <v>1</v>
      </c>
    </row>
    <row r="233" spans="2:10" ht="30" x14ac:dyDescent="0.25">
      <c r="B233" s="4" t="s">
        <v>254</v>
      </c>
    </row>
    <row r="234" spans="2:10" x14ac:dyDescent="0.25">
      <c r="B234" s="4" t="s">
        <v>255</v>
      </c>
    </row>
    <row r="235" spans="2:10" x14ac:dyDescent="0.25">
      <c r="B235" s="4" t="s">
        <v>256</v>
      </c>
      <c r="D235" t="s">
        <v>1712</v>
      </c>
      <c r="H235">
        <v>1</v>
      </c>
      <c r="I235">
        <v>1</v>
      </c>
    </row>
    <row r="236" spans="2:10" x14ac:dyDescent="0.25">
      <c r="B236" s="4" t="s">
        <v>257</v>
      </c>
    </row>
    <row r="237" spans="2:10" x14ac:dyDescent="0.25">
      <c r="B237" s="4" t="s">
        <v>255</v>
      </c>
    </row>
    <row r="238" spans="2:10" x14ac:dyDescent="0.25">
      <c r="B238" s="5" t="s">
        <v>258</v>
      </c>
      <c r="D238" t="s">
        <v>1727</v>
      </c>
    </row>
    <row r="239" spans="2:10" x14ac:dyDescent="0.25">
      <c r="B239" s="5" t="s">
        <v>259</v>
      </c>
      <c r="D239" t="s">
        <v>1773</v>
      </c>
    </row>
    <row r="240" spans="2:10" x14ac:dyDescent="0.25">
      <c r="B240" s="5" t="s">
        <v>255</v>
      </c>
    </row>
    <row r="241" spans="2:10" ht="30" x14ac:dyDescent="0.25">
      <c r="B241" s="5" t="s">
        <v>260</v>
      </c>
      <c r="C241" t="s">
        <v>1849</v>
      </c>
      <c r="D241" t="s">
        <v>1713</v>
      </c>
      <c r="E241" t="s">
        <v>1864</v>
      </c>
      <c r="F241" t="s">
        <v>1751</v>
      </c>
      <c r="H241">
        <v>1</v>
      </c>
      <c r="I241" s="6">
        <v>1</v>
      </c>
      <c r="J241" t="s">
        <v>2107</v>
      </c>
    </row>
    <row r="242" spans="2:10" ht="30" x14ac:dyDescent="0.25">
      <c r="B242" s="5" t="s">
        <v>261</v>
      </c>
      <c r="D242" t="s">
        <v>1773</v>
      </c>
      <c r="E242" t="s">
        <v>1865</v>
      </c>
      <c r="J242" t="s">
        <v>2108</v>
      </c>
    </row>
    <row r="243" spans="2:10" ht="30" x14ac:dyDescent="0.25">
      <c r="B243" s="5" t="s">
        <v>262</v>
      </c>
    </row>
    <row r="244" spans="2:10" ht="30" x14ac:dyDescent="0.25">
      <c r="B244" s="5" t="s">
        <v>263</v>
      </c>
      <c r="D244" t="s">
        <v>1727</v>
      </c>
    </row>
    <row r="245" spans="2:10" ht="30" x14ac:dyDescent="0.25">
      <c r="B245" s="5" t="s">
        <v>264</v>
      </c>
      <c r="D245" t="s">
        <v>1795</v>
      </c>
    </row>
    <row r="246" spans="2:10" ht="30" x14ac:dyDescent="0.25">
      <c r="B246" s="5" t="s">
        <v>265</v>
      </c>
    </row>
    <row r="247" spans="2:10" ht="30" x14ac:dyDescent="0.25">
      <c r="B247" s="5" t="s">
        <v>266</v>
      </c>
      <c r="C247" t="s">
        <v>1851</v>
      </c>
      <c r="D247" t="s">
        <v>1714</v>
      </c>
      <c r="E247" t="s">
        <v>1866</v>
      </c>
      <c r="H247">
        <v>1</v>
      </c>
      <c r="I247">
        <v>1</v>
      </c>
    </row>
    <row r="248" spans="2:10" ht="30" x14ac:dyDescent="0.25">
      <c r="B248" s="5" t="s">
        <v>267</v>
      </c>
      <c r="D248" t="s">
        <v>1795</v>
      </c>
    </row>
    <row r="249" spans="2:10" x14ac:dyDescent="0.25">
      <c r="B249" s="5" t="s">
        <v>268</v>
      </c>
    </row>
    <row r="250" spans="2:10" ht="45" x14ac:dyDescent="0.25">
      <c r="B250" s="5" t="s">
        <v>269</v>
      </c>
      <c r="D250" t="s">
        <v>1714</v>
      </c>
      <c r="E250" t="s">
        <v>1748</v>
      </c>
      <c r="H250">
        <v>1</v>
      </c>
      <c r="I250">
        <v>1</v>
      </c>
    </row>
    <row r="251" spans="2:10" ht="30" x14ac:dyDescent="0.25">
      <c r="B251" s="5" t="s">
        <v>270</v>
      </c>
      <c r="D251" t="s">
        <v>1795</v>
      </c>
    </row>
    <row r="252" spans="2:10" x14ac:dyDescent="0.25">
      <c r="B252" s="5" t="s">
        <v>209</v>
      </c>
    </row>
    <row r="253" spans="2:10" ht="30" x14ac:dyDescent="0.25">
      <c r="B253" s="5" t="s">
        <v>271</v>
      </c>
      <c r="D253" t="s">
        <v>1727</v>
      </c>
    </row>
    <row r="254" spans="2:10" x14ac:dyDescent="0.25">
      <c r="B254" s="5" t="s">
        <v>272</v>
      </c>
      <c r="D254" t="s">
        <v>1795</v>
      </c>
    </row>
    <row r="255" spans="2:10" ht="30" x14ac:dyDescent="0.25">
      <c r="B255" s="5" t="s">
        <v>273</v>
      </c>
    </row>
    <row r="256" spans="2:10" ht="30" x14ac:dyDescent="0.25">
      <c r="B256" s="5" t="s">
        <v>274</v>
      </c>
      <c r="D256" t="s">
        <v>1727</v>
      </c>
    </row>
    <row r="257" spans="2:9" ht="30" x14ac:dyDescent="0.25">
      <c r="B257" s="5" t="s">
        <v>275</v>
      </c>
      <c r="D257" t="s">
        <v>1797</v>
      </c>
    </row>
    <row r="258" spans="2:9" x14ac:dyDescent="0.25">
      <c r="B258" s="5" t="s">
        <v>209</v>
      </c>
    </row>
    <row r="259" spans="2:9" ht="30" x14ac:dyDescent="0.25">
      <c r="B259" s="5" t="s">
        <v>276</v>
      </c>
      <c r="D259" t="s">
        <v>1714</v>
      </c>
      <c r="E259" t="s">
        <v>1750</v>
      </c>
      <c r="H259">
        <v>1</v>
      </c>
      <c r="I259">
        <v>1</v>
      </c>
    </row>
    <row r="260" spans="2:9" ht="30" x14ac:dyDescent="0.25">
      <c r="B260" s="5" t="s">
        <v>277</v>
      </c>
      <c r="D260" t="s">
        <v>1797</v>
      </c>
    </row>
    <row r="261" spans="2:9" x14ac:dyDescent="0.25">
      <c r="B261" s="5" t="s">
        <v>209</v>
      </c>
    </row>
    <row r="262" spans="2:9" x14ac:dyDescent="0.25">
      <c r="B262" s="5" t="s">
        <v>278</v>
      </c>
      <c r="D262" t="s">
        <v>1714</v>
      </c>
      <c r="E262" t="s">
        <v>1748</v>
      </c>
      <c r="H262">
        <v>1</v>
      </c>
      <c r="I262">
        <v>1</v>
      </c>
    </row>
    <row r="263" spans="2:9" ht="30" x14ac:dyDescent="0.25">
      <c r="B263" s="5" t="s">
        <v>279</v>
      </c>
      <c r="D263" t="s">
        <v>1797</v>
      </c>
    </row>
    <row r="264" spans="2:9" x14ac:dyDescent="0.25">
      <c r="B264" s="5" t="s">
        <v>209</v>
      </c>
    </row>
    <row r="265" spans="2:9" x14ac:dyDescent="0.25">
      <c r="B265" s="5" t="s">
        <v>280</v>
      </c>
      <c r="D265" t="s">
        <v>1716</v>
      </c>
      <c r="E265" t="s">
        <v>1748</v>
      </c>
      <c r="H265">
        <v>1</v>
      </c>
      <c r="I265">
        <v>1</v>
      </c>
    </row>
    <row r="266" spans="2:9" ht="30" x14ac:dyDescent="0.25">
      <c r="B266" s="5" t="s">
        <v>281</v>
      </c>
      <c r="D266" t="s">
        <v>1782</v>
      </c>
    </row>
    <row r="267" spans="2:9" x14ac:dyDescent="0.25">
      <c r="B267" s="5" t="s">
        <v>209</v>
      </c>
    </row>
    <row r="268" spans="2:9" ht="45" x14ac:dyDescent="0.25">
      <c r="B268" s="5" t="s">
        <v>282</v>
      </c>
      <c r="C268" t="s">
        <v>1780</v>
      </c>
      <c r="D268" t="s">
        <v>1727</v>
      </c>
    </row>
    <row r="269" spans="2:9" ht="30" x14ac:dyDescent="0.25">
      <c r="B269" s="5" t="s">
        <v>283</v>
      </c>
      <c r="D269" t="s">
        <v>1782</v>
      </c>
    </row>
    <row r="270" spans="2:9" x14ac:dyDescent="0.25">
      <c r="B270" s="5" t="s">
        <v>284</v>
      </c>
    </row>
    <row r="271" spans="2:9" ht="45" x14ac:dyDescent="0.25">
      <c r="B271" s="5" t="s">
        <v>285</v>
      </c>
      <c r="D271" t="s">
        <v>1727</v>
      </c>
    </row>
    <row r="272" spans="2:9" x14ac:dyDescent="0.25">
      <c r="B272" s="5" t="s">
        <v>286</v>
      </c>
      <c r="D272" t="s">
        <v>1782</v>
      </c>
    </row>
    <row r="273" spans="2:10" x14ac:dyDescent="0.25">
      <c r="B273" s="5" t="s">
        <v>287</v>
      </c>
    </row>
    <row r="274" spans="2:10" ht="45" x14ac:dyDescent="0.25">
      <c r="B274" s="5" t="s">
        <v>288</v>
      </c>
      <c r="C274" t="s">
        <v>1781</v>
      </c>
      <c r="D274" t="s">
        <v>1727</v>
      </c>
    </row>
    <row r="275" spans="2:10" x14ac:dyDescent="0.25">
      <c r="B275" s="5" t="s">
        <v>289</v>
      </c>
      <c r="D275" t="s">
        <v>1782</v>
      </c>
    </row>
    <row r="276" spans="2:10" x14ac:dyDescent="0.25">
      <c r="B276" s="5" t="s">
        <v>290</v>
      </c>
    </row>
    <row r="277" spans="2:10" ht="30" x14ac:dyDescent="0.25">
      <c r="B277" s="5" t="s">
        <v>291</v>
      </c>
      <c r="D277" t="s">
        <v>1716</v>
      </c>
      <c r="E277" t="s">
        <v>1748</v>
      </c>
      <c r="H277">
        <v>2</v>
      </c>
      <c r="I277">
        <v>2</v>
      </c>
      <c r="J277" t="s">
        <v>2109</v>
      </c>
    </row>
    <row r="278" spans="2:10" ht="30" x14ac:dyDescent="0.25">
      <c r="B278" s="5" t="s">
        <v>292</v>
      </c>
      <c r="D278" t="s">
        <v>1782</v>
      </c>
    </row>
    <row r="279" spans="2:10" x14ac:dyDescent="0.25">
      <c r="B279" s="5" t="s">
        <v>181</v>
      </c>
    </row>
    <row r="280" spans="2:10" ht="30" x14ac:dyDescent="0.25">
      <c r="B280" s="5" t="s">
        <v>293</v>
      </c>
      <c r="C280" t="s">
        <v>1846</v>
      </c>
      <c r="D280" t="s">
        <v>1716</v>
      </c>
      <c r="E280" t="s">
        <v>1748</v>
      </c>
      <c r="H280">
        <v>2</v>
      </c>
      <c r="I280">
        <v>2</v>
      </c>
      <c r="J280" t="s">
        <v>2110</v>
      </c>
    </row>
    <row r="281" spans="2:10" ht="30" x14ac:dyDescent="0.25">
      <c r="B281" s="5" t="s">
        <v>294</v>
      </c>
      <c r="D281" t="s">
        <v>1782</v>
      </c>
    </row>
    <row r="282" spans="2:10" ht="30" x14ac:dyDescent="0.25">
      <c r="B282" s="5" t="s">
        <v>295</v>
      </c>
    </row>
    <row r="283" spans="2:10" ht="30" x14ac:dyDescent="0.25">
      <c r="B283" s="5" t="s">
        <v>296</v>
      </c>
      <c r="D283" t="s">
        <v>1716</v>
      </c>
      <c r="E283" t="s">
        <v>1750</v>
      </c>
      <c r="H283">
        <v>1</v>
      </c>
      <c r="I283">
        <v>1</v>
      </c>
    </row>
    <row r="284" spans="2:10" ht="30" x14ac:dyDescent="0.25">
      <c r="B284" s="5" t="s">
        <v>297</v>
      </c>
      <c r="D284" t="s">
        <v>1782</v>
      </c>
    </row>
    <row r="285" spans="2:10" x14ac:dyDescent="0.25">
      <c r="B285" s="5" t="s">
        <v>209</v>
      </c>
    </row>
    <row r="286" spans="2:10" ht="45" x14ac:dyDescent="0.25">
      <c r="B286" s="5" t="s">
        <v>298</v>
      </c>
      <c r="D286" t="s">
        <v>1714</v>
      </c>
      <c r="E286" t="s">
        <v>1866</v>
      </c>
      <c r="H286">
        <v>1</v>
      </c>
      <c r="I286">
        <v>1</v>
      </c>
    </row>
    <row r="287" spans="2:10" x14ac:dyDescent="0.25">
      <c r="B287" s="5" t="s">
        <v>299</v>
      </c>
      <c r="D287" t="s">
        <v>1848</v>
      </c>
    </row>
    <row r="288" spans="2:10" x14ac:dyDescent="0.25">
      <c r="B288" s="5" t="s">
        <v>209</v>
      </c>
    </row>
    <row r="289" spans="2:10" ht="30" x14ac:dyDescent="0.25">
      <c r="B289" s="5" t="s">
        <v>300</v>
      </c>
      <c r="C289" t="s">
        <v>1847</v>
      </c>
      <c r="D289" t="s">
        <v>1716</v>
      </c>
      <c r="E289" t="s">
        <v>1748</v>
      </c>
      <c r="H289">
        <v>2</v>
      </c>
      <c r="I289">
        <v>2</v>
      </c>
      <c r="J289" t="s">
        <v>2110</v>
      </c>
    </row>
    <row r="290" spans="2:10" ht="30" x14ac:dyDescent="0.25">
      <c r="B290" s="5" t="s">
        <v>301</v>
      </c>
      <c r="D290" t="s">
        <v>1848</v>
      </c>
    </row>
    <row r="291" spans="2:10" ht="30" x14ac:dyDescent="0.25">
      <c r="B291" s="5" t="s">
        <v>302</v>
      </c>
    </row>
    <row r="292" spans="2:10" x14ac:dyDescent="0.25">
      <c r="B292" s="5" t="s">
        <v>303</v>
      </c>
      <c r="D292" t="s">
        <v>1713</v>
      </c>
      <c r="E292" t="s">
        <v>1750</v>
      </c>
      <c r="F292" t="s">
        <v>1748</v>
      </c>
      <c r="G292" s="6" t="s">
        <v>1871</v>
      </c>
      <c r="H292">
        <v>1</v>
      </c>
      <c r="I292">
        <v>1</v>
      </c>
    </row>
    <row r="293" spans="2:10" ht="30" x14ac:dyDescent="0.25">
      <c r="B293" s="5" t="s">
        <v>304</v>
      </c>
      <c r="D293" t="s">
        <v>1759</v>
      </c>
    </row>
    <row r="294" spans="2:10" x14ac:dyDescent="0.25">
      <c r="B294" s="5" t="s">
        <v>203</v>
      </c>
    </row>
    <row r="295" spans="2:10" ht="30" x14ac:dyDescent="0.25">
      <c r="B295" s="5" t="s">
        <v>305</v>
      </c>
      <c r="C295" t="s">
        <v>1859</v>
      </c>
      <c r="D295" t="s">
        <v>1714</v>
      </c>
      <c r="E295" t="s">
        <v>1750</v>
      </c>
      <c r="H295">
        <v>3</v>
      </c>
      <c r="I295">
        <v>3</v>
      </c>
      <c r="J295" t="s">
        <v>2111</v>
      </c>
    </row>
    <row r="296" spans="2:10" ht="30" x14ac:dyDescent="0.25">
      <c r="B296" s="5" t="s">
        <v>306</v>
      </c>
      <c r="J296" t="s">
        <v>2114</v>
      </c>
    </row>
    <row r="297" spans="2:10" ht="30" x14ac:dyDescent="0.25">
      <c r="B297" s="5" t="s">
        <v>307</v>
      </c>
    </row>
    <row r="298" spans="2:10" ht="30" x14ac:dyDescent="0.25">
      <c r="B298" s="5" t="s">
        <v>308</v>
      </c>
      <c r="D298" t="s">
        <v>1715</v>
      </c>
      <c r="E298" t="s">
        <v>1753</v>
      </c>
      <c r="F298" t="s">
        <v>1753</v>
      </c>
      <c r="H298">
        <v>1</v>
      </c>
      <c r="I298">
        <v>1</v>
      </c>
    </row>
    <row r="299" spans="2:10" ht="30" x14ac:dyDescent="0.25">
      <c r="B299" s="5" t="s">
        <v>309</v>
      </c>
      <c r="D299" t="s">
        <v>1759</v>
      </c>
    </row>
    <row r="300" spans="2:10" x14ac:dyDescent="0.25">
      <c r="B300" s="5" t="s">
        <v>203</v>
      </c>
    </row>
    <row r="301" spans="2:10" ht="30" x14ac:dyDescent="0.25">
      <c r="B301" s="5" t="s">
        <v>310</v>
      </c>
      <c r="D301" t="s">
        <v>1727</v>
      </c>
    </row>
    <row r="302" spans="2:10" ht="30" x14ac:dyDescent="0.25">
      <c r="B302" s="5" t="s">
        <v>311</v>
      </c>
      <c r="D302" t="s">
        <v>1759</v>
      </c>
    </row>
    <row r="303" spans="2:10" x14ac:dyDescent="0.25">
      <c r="B303" s="5" t="s">
        <v>136</v>
      </c>
    </row>
    <row r="304" spans="2:10" ht="30" x14ac:dyDescent="0.25">
      <c r="B304" s="5" t="s">
        <v>312</v>
      </c>
      <c r="C304" t="s">
        <v>1860</v>
      </c>
      <c r="D304" t="s">
        <v>1714</v>
      </c>
      <c r="E304" t="s">
        <v>1750</v>
      </c>
      <c r="H304">
        <v>3</v>
      </c>
      <c r="I304">
        <v>3</v>
      </c>
      <c r="J304" t="s">
        <v>2111</v>
      </c>
    </row>
    <row r="305" spans="2:10" ht="30" x14ac:dyDescent="0.25">
      <c r="B305" s="5" t="s">
        <v>306</v>
      </c>
      <c r="D305" t="s">
        <v>1759</v>
      </c>
      <c r="J305" t="s">
        <v>2114</v>
      </c>
    </row>
    <row r="306" spans="2:10" ht="30" x14ac:dyDescent="0.25">
      <c r="B306" s="5" t="s">
        <v>313</v>
      </c>
    </row>
    <row r="307" spans="2:10" ht="30" x14ac:dyDescent="0.25">
      <c r="B307" s="5" t="s">
        <v>314</v>
      </c>
      <c r="D307" t="s">
        <v>1727</v>
      </c>
    </row>
    <row r="308" spans="2:10" ht="30" x14ac:dyDescent="0.25">
      <c r="B308" s="5" t="s">
        <v>315</v>
      </c>
      <c r="D308" t="s">
        <v>1759</v>
      </c>
    </row>
    <row r="309" spans="2:10" ht="30" x14ac:dyDescent="0.25">
      <c r="B309" s="5" t="s">
        <v>313</v>
      </c>
    </row>
    <row r="310" spans="2:10" x14ac:dyDescent="0.25">
      <c r="B310" s="5" t="s">
        <v>316</v>
      </c>
      <c r="D310" t="s">
        <v>1727</v>
      </c>
    </row>
    <row r="311" spans="2:10" ht="30" x14ac:dyDescent="0.25">
      <c r="B311" s="5" t="s">
        <v>317</v>
      </c>
      <c r="D311" t="s">
        <v>1779</v>
      </c>
    </row>
    <row r="312" spans="2:10" x14ac:dyDescent="0.25">
      <c r="B312" s="5" t="s">
        <v>255</v>
      </c>
    </row>
    <row r="313" spans="2:10" ht="44.25" customHeight="1" x14ac:dyDescent="0.25">
      <c r="B313" s="5" t="s">
        <v>318</v>
      </c>
      <c r="D313" t="s">
        <v>1716</v>
      </c>
      <c r="E313" t="s">
        <v>1748</v>
      </c>
      <c r="H313">
        <v>1</v>
      </c>
      <c r="I313" s="6">
        <v>1</v>
      </c>
      <c r="J313" t="s">
        <v>2115</v>
      </c>
    </row>
    <row r="314" spans="2:10" ht="30" x14ac:dyDescent="0.25">
      <c r="B314" s="5" t="s">
        <v>319</v>
      </c>
      <c r="D314" t="s">
        <v>1779</v>
      </c>
      <c r="J314" t="s">
        <v>2116</v>
      </c>
    </row>
    <row r="315" spans="2:10" ht="30" x14ac:dyDescent="0.25">
      <c r="B315" s="5" t="s">
        <v>262</v>
      </c>
    </row>
    <row r="316" spans="2:10" x14ac:dyDescent="0.25">
      <c r="B316" s="5" t="s">
        <v>320</v>
      </c>
      <c r="D316" t="s">
        <v>1727</v>
      </c>
    </row>
    <row r="317" spans="2:10" ht="30" x14ac:dyDescent="0.25">
      <c r="B317" s="5" t="s">
        <v>321</v>
      </c>
      <c r="D317" t="s">
        <v>1779</v>
      </c>
    </row>
    <row r="318" spans="2:10" ht="30" x14ac:dyDescent="0.25">
      <c r="B318" s="5" t="s">
        <v>322</v>
      </c>
    </row>
    <row r="319" spans="2:10" ht="30" x14ac:dyDescent="0.25">
      <c r="B319" s="5" t="s">
        <v>323</v>
      </c>
      <c r="D319" t="s">
        <v>1713</v>
      </c>
      <c r="E319" t="s">
        <v>1751</v>
      </c>
      <c r="F319" t="s">
        <v>1862</v>
      </c>
      <c r="H319">
        <v>1</v>
      </c>
      <c r="I319" s="6">
        <v>2</v>
      </c>
      <c r="J319" t="s">
        <v>2117</v>
      </c>
    </row>
    <row r="320" spans="2:10" ht="30" x14ac:dyDescent="0.25">
      <c r="B320" s="5" t="s">
        <v>324</v>
      </c>
      <c r="D320" t="s">
        <v>1779</v>
      </c>
      <c r="J320" t="s">
        <v>2118</v>
      </c>
    </row>
    <row r="321" spans="2:10" x14ac:dyDescent="0.25">
      <c r="B321" s="5" t="s">
        <v>325</v>
      </c>
    </row>
    <row r="322" spans="2:10" ht="30" x14ac:dyDescent="0.25">
      <c r="B322" s="5" t="s">
        <v>326</v>
      </c>
      <c r="D322" t="s">
        <v>1715</v>
      </c>
      <c r="E322" t="s">
        <v>1751</v>
      </c>
      <c r="F322" t="s">
        <v>1862</v>
      </c>
      <c r="G322" s="6" t="s">
        <v>1871</v>
      </c>
      <c r="H322">
        <v>1</v>
      </c>
      <c r="I322">
        <v>1</v>
      </c>
    </row>
    <row r="323" spans="2:10" ht="30" x14ac:dyDescent="0.25">
      <c r="B323" s="5" t="s">
        <v>327</v>
      </c>
      <c r="D323" t="s">
        <v>1779</v>
      </c>
    </row>
    <row r="324" spans="2:10" x14ac:dyDescent="0.25">
      <c r="B324" s="5" t="s">
        <v>136</v>
      </c>
    </row>
    <row r="325" spans="2:10" x14ac:dyDescent="0.25">
      <c r="B325" s="5" t="s">
        <v>328</v>
      </c>
      <c r="D325" t="s">
        <v>1727</v>
      </c>
    </row>
    <row r="326" spans="2:10" x14ac:dyDescent="0.25">
      <c r="B326" s="5" t="s">
        <v>329</v>
      </c>
      <c r="D326" t="s">
        <v>1779</v>
      </c>
    </row>
    <row r="327" spans="2:10" x14ac:dyDescent="0.25">
      <c r="B327" s="5" t="s">
        <v>255</v>
      </c>
    </row>
    <row r="328" spans="2:10" ht="45" x14ac:dyDescent="0.25">
      <c r="B328" s="5" t="s">
        <v>330</v>
      </c>
      <c r="D328" t="s">
        <v>1712</v>
      </c>
      <c r="H328">
        <v>3</v>
      </c>
      <c r="I328">
        <v>1</v>
      </c>
    </row>
    <row r="329" spans="2:10" ht="30" x14ac:dyDescent="0.25">
      <c r="B329" s="5" t="s">
        <v>331</v>
      </c>
      <c r="J329" t="s">
        <v>2120</v>
      </c>
    </row>
    <row r="330" spans="2:10" ht="30" x14ac:dyDescent="0.25">
      <c r="B330" s="5" t="s">
        <v>332</v>
      </c>
    </row>
    <row r="331" spans="2:10" ht="30" x14ac:dyDescent="0.25">
      <c r="B331" s="5" t="s">
        <v>333</v>
      </c>
      <c r="D331" t="s">
        <v>1715</v>
      </c>
      <c r="E331" t="s">
        <v>1753</v>
      </c>
      <c r="F331" t="s">
        <v>1751</v>
      </c>
      <c r="H331">
        <v>1</v>
      </c>
      <c r="I331">
        <v>1</v>
      </c>
    </row>
    <row r="332" spans="2:10" ht="30" x14ac:dyDescent="0.25">
      <c r="B332" s="5" t="s">
        <v>334</v>
      </c>
      <c r="D332" t="s">
        <v>1861</v>
      </c>
    </row>
    <row r="333" spans="2:10" x14ac:dyDescent="0.25">
      <c r="B333" s="5" t="s">
        <v>136</v>
      </c>
    </row>
    <row r="334" spans="2:10" ht="45" x14ac:dyDescent="0.25">
      <c r="B334" s="5" t="s">
        <v>335</v>
      </c>
      <c r="D334" t="s">
        <v>1716</v>
      </c>
      <c r="E334" t="s">
        <v>1748</v>
      </c>
      <c r="H334">
        <v>1</v>
      </c>
      <c r="I334">
        <v>1</v>
      </c>
    </row>
    <row r="335" spans="2:10" ht="30" x14ac:dyDescent="0.25">
      <c r="B335" s="5" t="s">
        <v>336</v>
      </c>
      <c r="D335" t="s">
        <v>1758</v>
      </c>
    </row>
    <row r="336" spans="2:10" x14ac:dyDescent="0.25">
      <c r="B336" s="5" t="s">
        <v>209</v>
      </c>
    </row>
    <row r="337" spans="2:9" ht="30" x14ac:dyDescent="0.25">
      <c r="B337" s="5" t="s">
        <v>337</v>
      </c>
      <c r="D337" t="s">
        <v>1713</v>
      </c>
      <c r="E337" t="s">
        <v>1753</v>
      </c>
      <c r="F337" t="s">
        <v>1750</v>
      </c>
      <c r="G337" s="6" t="s">
        <v>1871</v>
      </c>
      <c r="H337">
        <v>1</v>
      </c>
      <c r="I337">
        <v>1</v>
      </c>
    </row>
    <row r="338" spans="2:9" ht="30" x14ac:dyDescent="0.25">
      <c r="B338" s="5" t="s">
        <v>338</v>
      </c>
      <c r="D338" t="s">
        <v>1758</v>
      </c>
    </row>
    <row r="339" spans="2:9" x14ac:dyDescent="0.25">
      <c r="B339" s="5" t="s">
        <v>136</v>
      </c>
    </row>
    <row r="340" spans="2:9" ht="30" x14ac:dyDescent="0.25">
      <c r="B340" s="5" t="s">
        <v>339</v>
      </c>
      <c r="D340" t="s">
        <v>1716</v>
      </c>
      <c r="E340" t="s">
        <v>1748</v>
      </c>
      <c r="H340">
        <v>1</v>
      </c>
      <c r="I340">
        <v>1</v>
      </c>
    </row>
    <row r="341" spans="2:9" ht="30" x14ac:dyDescent="0.25">
      <c r="B341" s="5" t="s">
        <v>340</v>
      </c>
      <c r="D341" t="s">
        <v>1758</v>
      </c>
    </row>
    <row r="342" spans="2:9" x14ac:dyDescent="0.25">
      <c r="B342" s="5" t="s">
        <v>209</v>
      </c>
    </row>
    <row r="343" spans="2:9" ht="30" x14ac:dyDescent="0.25">
      <c r="B343" s="5" t="s">
        <v>341</v>
      </c>
      <c r="D343" t="s">
        <v>1713</v>
      </c>
      <c r="E343" t="s">
        <v>1751</v>
      </c>
      <c r="F343" t="s">
        <v>1748</v>
      </c>
      <c r="H343">
        <v>1</v>
      </c>
      <c r="I343">
        <v>1</v>
      </c>
    </row>
    <row r="344" spans="2:9" ht="30" x14ac:dyDescent="0.25">
      <c r="B344" s="5" t="s">
        <v>342</v>
      </c>
      <c r="D344" t="s">
        <v>1758</v>
      </c>
    </row>
    <row r="345" spans="2:9" x14ac:dyDescent="0.25">
      <c r="B345" s="5" t="s">
        <v>136</v>
      </c>
    </row>
    <row r="346" spans="2:9" ht="30" x14ac:dyDescent="0.25">
      <c r="B346" s="5" t="s">
        <v>343</v>
      </c>
      <c r="D346" t="s">
        <v>1714</v>
      </c>
      <c r="E346" t="s">
        <v>1748</v>
      </c>
      <c r="H346">
        <v>1</v>
      </c>
      <c r="I346">
        <v>1</v>
      </c>
    </row>
    <row r="347" spans="2:9" ht="30" x14ac:dyDescent="0.25">
      <c r="B347" s="5" t="s">
        <v>344</v>
      </c>
      <c r="D347" t="s">
        <v>1758</v>
      </c>
    </row>
    <row r="348" spans="2:9" x14ac:dyDescent="0.25">
      <c r="B348" s="5" t="s">
        <v>209</v>
      </c>
    </row>
    <row r="349" spans="2:9" ht="30" x14ac:dyDescent="0.25">
      <c r="B349" s="5" t="s">
        <v>345</v>
      </c>
      <c r="D349" t="s">
        <v>1727</v>
      </c>
    </row>
    <row r="350" spans="2:9" ht="30" x14ac:dyDescent="0.25">
      <c r="B350" s="5" t="s">
        <v>346</v>
      </c>
      <c r="D350" t="s">
        <v>1758</v>
      </c>
    </row>
    <row r="351" spans="2:9" x14ac:dyDescent="0.25">
      <c r="B351" s="5" t="s">
        <v>347</v>
      </c>
    </row>
    <row r="352" spans="2:9" ht="30" x14ac:dyDescent="0.25">
      <c r="B352" s="5" t="s">
        <v>348</v>
      </c>
      <c r="C352" t="s">
        <v>1852</v>
      </c>
      <c r="D352" t="s">
        <v>1714</v>
      </c>
      <c r="E352" t="s">
        <v>1866</v>
      </c>
      <c r="H352">
        <v>1</v>
      </c>
      <c r="I352">
        <v>1</v>
      </c>
    </row>
    <row r="353" spans="2:10" ht="30" x14ac:dyDescent="0.25">
      <c r="B353" s="5" t="s">
        <v>349</v>
      </c>
      <c r="D353" t="s">
        <v>1758</v>
      </c>
    </row>
    <row r="354" spans="2:10" x14ac:dyDescent="0.25">
      <c r="B354" s="5" t="s">
        <v>209</v>
      </c>
    </row>
    <row r="355" spans="2:10" ht="30" x14ac:dyDescent="0.25">
      <c r="B355" s="5" t="s">
        <v>350</v>
      </c>
      <c r="D355" t="s">
        <v>1713</v>
      </c>
      <c r="E355" t="s">
        <v>1750</v>
      </c>
      <c r="F355" t="s">
        <v>1748</v>
      </c>
      <c r="G355" s="6" t="s">
        <v>1871</v>
      </c>
      <c r="H355">
        <v>1</v>
      </c>
      <c r="I355">
        <v>1</v>
      </c>
    </row>
    <row r="356" spans="2:10" x14ac:dyDescent="0.25">
      <c r="B356" s="5" t="s">
        <v>351</v>
      </c>
      <c r="D356" t="s">
        <v>1758</v>
      </c>
    </row>
    <row r="357" spans="2:10" x14ac:dyDescent="0.25">
      <c r="B357" s="5" t="s">
        <v>352</v>
      </c>
    </row>
    <row r="358" spans="2:10" ht="30" x14ac:dyDescent="0.25">
      <c r="B358" s="5" t="s">
        <v>353</v>
      </c>
      <c r="D358" t="s">
        <v>1713</v>
      </c>
      <c r="E358" t="s">
        <v>1862</v>
      </c>
      <c r="H358">
        <v>1</v>
      </c>
      <c r="I358">
        <v>1</v>
      </c>
    </row>
    <row r="359" spans="2:10" ht="30" x14ac:dyDescent="0.25">
      <c r="B359" s="5" t="s">
        <v>354</v>
      </c>
      <c r="D359" t="s">
        <v>1758</v>
      </c>
    </row>
    <row r="360" spans="2:10" x14ac:dyDescent="0.25">
      <c r="B360" s="5" t="s">
        <v>352</v>
      </c>
    </row>
    <row r="361" spans="2:10" ht="45" x14ac:dyDescent="0.25">
      <c r="B361" s="5" t="s">
        <v>355</v>
      </c>
      <c r="D361" t="s">
        <v>1715</v>
      </c>
      <c r="E361" t="s">
        <v>1751</v>
      </c>
      <c r="F361" t="s">
        <v>1751</v>
      </c>
      <c r="G361" s="6" t="s">
        <v>1871</v>
      </c>
      <c r="H361">
        <v>1</v>
      </c>
      <c r="I361">
        <v>1</v>
      </c>
    </row>
    <row r="362" spans="2:10" ht="30" x14ac:dyDescent="0.25">
      <c r="B362" s="5" t="s">
        <v>356</v>
      </c>
      <c r="D362" t="s">
        <v>1758</v>
      </c>
    </row>
    <row r="363" spans="2:10" x14ac:dyDescent="0.25">
      <c r="B363" s="5" t="s">
        <v>203</v>
      </c>
    </row>
    <row r="364" spans="2:10" ht="30" x14ac:dyDescent="0.25">
      <c r="B364" s="5" t="s">
        <v>357</v>
      </c>
      <c r="D364" t="s">
        <v>1716</v>
      </c>
      <c r="E364" t="s">
        <v>1748</v>
      </c>
      <c r="H364">
        <v>1</v>
      </c>
      <c r="I364">
        <v>1</v>
      </c>
    </row>
    <row r="365" spans="2:10" ht="30" x14ac:dyDescent="0.25">
      <c r="B365" s="5" t="s">
        <v>358</v>
      </c>
      <c r="D365" t="s">
        <v>1758</v>
      </c>
    </row>
    <row r="366" spans="2:10" x14ac:dyDescent="0.25">
      <c r="B366" s="5" t="s">
        <v>209</v>
      </c>
    </row>
    <row r="367" spans="2:10" ht="30" x14ac:dyDescent="0.25">
      <c r="B367" s="5" t="s">
        <v>359</v>
      </c>
      <c r="D367" t="s">
        <v>1715</v>
      </c>
      <c r="E367" t="s">
        <v>1753</v>
      </c>
      <c r="F367" t="s">
        <v>1753</v>
      </c>
      <c r="H367">
        <v>1</v>
      </c>
      <c r="I367" s="6">
        <v>4</v>
      </c>
      <c r="J367" t="s">
        <v>2121</v>
      </c>
    </row>
    <row r="368" spans="2:10" ht="30" x14ac:dyDescent="0.25">
      <c r="B368" s="5" t="s">
        <v>360</v>
      </c>
      <c r="D368" t="s">
        <v>1758</v>
      </c>
      <c r="J368" t="s">
        <v>2122</v>
      </c>
    </row>
    <row r="369" spans="2:10" ht="30" x14ac:dyDescent="0.25">
      <c r="B369" s="5" t="s">
        <v>361</v>
      </c>
      <c r="J369" t="s">
        <v>2123</v>
      </c>
    </row>
    <row r="370" spans="2:10" ht="30" x14ac:dyDescent="0.25">
      <c r="B370" s="5" t="s">
        <v>362</v>
      </c>
      <c r="D370" t="s">
        <v>1715</v>
      </c>
      <c r="E370" t="s">
        <v>1753</v>
      </c>
      <c r="H370">
        <v>1</v>
      </c>
      <c r="I370">
        <v>1</v>
      </c>
    </row>
    <row r="371" spans="2:10" ht="30" x14ac:dyDescent="0.25">
      <c r="B371" s="5" t="s">
        <v>363</v>
      </c>
      <c r="D371" t="s">
        <v>1758</v>
      </c>
    </row>
    <row r="372" spans="2:10" x14ac:dyDescent="0.25">
      <c r="B372" s="5" t="s">
        <v>136</v>
      </c>
    </row>
    <row r="373" spans="2:10" ht="45" x14ac:dyDescent="0.25">
      <c r="B373" s="5" t="s">
        <v>364</v>
      </c>
      <c r="D373" t="s">
        <v>1714</v>
      </c>
      <c r="E373" t="s">
        <v>1751</v>
      </c>
      <c r="F373" t="s">
        <v>1750</v>
      </c>
      <c r="H373">
        <v>1</v>
      </c>
      <c r="I373">
        <v>1</v>
      </c>
    </row>
    <row r="374" spans="2:10" ht="30" x14ac:dyDescent="0.25">
      <c r="B374" s="5" t="s">
        <v>365</v>
      </c>
      <c r="D374" t="s">
        <v>1758</v>
      </c>
    </row>
    <row r="375" spans="2:10" x14ac:dyDescent="0.25">
      <c r="B375" s="5" t="s">
        <v>325</v>
      </c>
    </row>
    <row r="376" spans="2:10" ht="30" x14ac:dyDescent="0.25">
      <c r="B376" s="5" t="s">
        <v>366</v>
      </c>
      <c r="D376" t="s">
        <v>1716</v>
      </c>
      <c r="E376" t="s">
        <v>1748</v>
      </c>
      <c r="H376">
        <v>1</v>
      </c>
      <c r="I376">
        <v>1</v>
      </c>
    </row>
    <row r="377" spans="2:10" ht="30" x14ac:dyDescent="0.25">
      <c r="B377" s="5" t="s">
        <v>367</v>
      </c>
      <c r="D377" t="s">
        <v>1758</v>
      </c>
    </row>
    <row r="378" spans="2:10" x14ac:dyDescent="0.25">
      <c r="B378" s="5" t="s">
        <v>209</v>
      </c>
    </row>
    <row r="379" spans="2:10" ht="30" x14ac:dyDescent="0.25">
      <c r="B379" s="4" t="s">
        <v>368</v>
      </c>
      <c r="D379" t="s">
        <v>1712</v>
      </c>
      <c r="H379">
        <v>2</v>
      </c>
      <c r="I379">
        <v>1</v>
      </c>
      <c r="J379" t="s">
        <v>2124</v>
      </c>
    </row>
    <row r="380" spans="2:10" x14ac:dyDescent="0.25">
      <c r="B380" s="4" t="s">
        <v>369</v>
      </c>
    </row>
    <row r="381" spans="2:10" ht="30" x14ac:dyDescent="0.25">
      <c r="B381" s="4" t="s">
        <v>370</v>
      </c>
    </row>
    <row r="382" spans="2:10" ht="30" x14ac:dyDescent="0.25">
      <c r="B382" s="4" t="s">
        <v>371</v>
      </c>
      <c r="C382" t="s">
        <v>1842</v>
      </c>
      <c r="D382" t="s">
        <v>1712</v>
      </c>
      <c r="H382">
        <v>2</v>
      </c>
      <c r="I382">
        <v>1</v>
      </c>
      <c r="J382" t="s">
        <v>2124</v>
      </c>
    </row>
    <row r="383" spans="2:10" x14ac:dyDescent="0.25">
      <c r="B383" s="4" t="s">
        <v>372</v>
      </c>
    </row>
    <row r="384" spans="2:10" ht="30" x14ac:dyDescent="0.25">
      <c r="B384" s="4" t="s">
        <v>373</v>
      </c>
    </row>
    <row r="385" spans="2:10" ht="30" x14ac:dyDescent="0.25">
      <c r="B385" s="4" t="s">
        <v>374</v>
      </c>
      <c r="D385" t="s">
        <v>1712</v>
      </c>
      <c r="H385">
        <v>3</v>
      </c>
      <c r="I385">
        <v>1</v>
      </c>
      <c r="J385" t="s">
        <v>2124</v>
      </c>
    </row>
    <row r="386" spans="2:10" ht="30" x14ac:dyDescent="0.25">
      <c r="B386" s="4" t="s">
        <v>375</v>
      </c>
    </row>
    <row r="387" spans="2:10" ht="30" x14ac:dyDescent="0.25">
      <c r="B387" s="4" t="s">
        <v>376</v>
      </c>
    </row>
    <row r="388" spans="2:10" ht="30" x14ac:dyDescent="0.25">
      <c r="B388" s="4" t="s">
        <v>377</v>
      </c>
      <c r="D388" t="s">
        <v>1712</v>
      </c>
      <c r="H388">
        <v>2</v>
      </c>
      <c r="I388">
        <v>1</v>
      </c>
      <c r="J388" t="s">
        <v>2124</v>
      </c>
    </row>
    <row r="389" spans="2:10" x14ac:dyDescent="0.25">
      <c r="B389" s="4" t="s">
        <v>378</v>
      </c>
    </row>
    <row r="390" spans="2:10" ht="30" x14ac:dyDescent="0.25">
      <c r="B390" s="4" t="s">
        <v>379</v>
      </c>
    </row>
    <row r="391" spans="2:10" ht="30" x14ac:dyDescent="0.25">
      <c r="B391" s="4" t="s">
        <v>380</v>
      </c>
      <c r="D391" t="s">
        <v>1727</v>
      </c>
    </row>
    <row r="392" spans="2:10" ht="30" x14ac:dyDescent="0.25">
      <c r="B392" s="4" t="s">
        <v>381</v>
      </c>
    </row>
    <row r="393" spans="2:10" ht="30" x14ac:dyDescent="0.25">
      <c r="B393" s="4" t="s">
        <v>382</v>
      </c>
    </row>
    <row r="394" spans="2:10" ht="30" x14ac:dyDescent="0.25">
      <c r="B394" s="4" t="s">
        <v>383</v>
      </c>
      <c r="D394" t="s">
        <v>1712</v>
      </c>
      <c r="H394">
        <v>2</v>
      </c>
      <c r="I394">
        <v>1</v>
      </c>
      <c r="J394" t="s">
        <v>2124</v>
      </c>
    </row>
    <row r="395" spans="2:10" x14ac:dyDescent="0.25">
      <c r="B395" s="4" t="s">
        <v>384</v>
      </c>
    </row>
    <row r="396" spans="2:10" ht="30" x14ac:dyDescent="0.25">
      <c r="B396" s="4" t="s">
        <v>385</v>
      </c>
    </row>
    <row r="397" spans="2:10" ht="30" x14ac:dyDescent="0.25">
      <c r="B397" s="4" t="s">
        <v>386</v>
      </c>
      <c r="C397" t="s">
        <v>1845</v>
      </c>
      <c r="D397" t="s">
        <v>1712</v>
      </c>
      <c r="H397">
        <v>3</v>
      </c>
      <c r="I397">
        <v>1</v>
      </c>
      <c r="J397" t="s">
        <v>2124</v>
      </c>
    </row>
    <row r="398" spans="2:10" ht="30" x14ac:dyDescent="0.25">
      <c r="B398" s="4" t="s">
        <v>375</v>
      </c>
    </row>
    <row r="399" spans="2:10" ht="30" x14ac:dyDescent="0.25">
      <c r="B399" s="4" t="s">
        <v>332</v>
      </c>
    </row>
    <row r="400" spans="2:10" ht="30" x14ac:dyDescent="0.25">
      <c r="B400" s="4" t="s">
        <v>387</v>
      </c>
      <c r="D400" t="s">
        <v>1727</v>
      </c>
    </row>
    <row r="401" spans="2:10" ht="30" x14ac:dyDescent="0.25">
      <c r="B401" s="4" t="s">
        <v>388</v>
      </c>
    </row>
    <row r="402" spans="2:10" x14ac:dyDescent="0.25">
      <c r="B402" s="4" t="s">
        <v>389</v>
      </c>
    </row>
    <row r="403" spans="2:10" ht="30" x14ac:dyDescent="0.25">
      <c r="B403" s="4" t="s">
        <v>390</v>
      </c>
      <c r="D403" t="s">
        <v>1712</v>
      </c>
      <c r="H403">
        <v>2</v>
      </c>
      <c r="I403">
        <v>1</v>
      </c>
      <c r="J403" t="s">
        <v>2124</v>
      </c>
    </row>
    <row r="404" spans="2:10" x14ac:dyDescent="0.25">
      <c r="B404" s="4" t="s">
        <v>391</v>
      </c>
      <c r="J404" t="s">
        <v>2125</v>
      </c>
    </row>
    <row r="405" spans="2:10" ht="30" x14ac:dyDescent="0.25">
      <c r="B405" s="4" t="s">
        <v>392</v>
      </c>
    </row>
    <row r="406" spans="2:10" ht="30" x14ac:dyDescent="0.25">
      <c r="B406" s="4" t="s">
        <v>393</v>
      </c>
      <c r="C406" t="s">
        <v>1843</v>
      </c>
      <c r="D406" t="s">
        <v>1712</v>
      </c>
      <c r="H406">
        <v>2</v>
      </c>
      <c r="I406">
        <v>1</v>
      </c>
      <c r="J406" t="s">
        <v>2124</v>
      </c>
    </row>
    <row r="407" spans="2:10" x14ac:dyDescent="0.25">
      <c r="B407" s="4" t="s">
        <v>394</v>
      </c>
    </row>
    <row r="408" spans="2:10" ht="30" x14ac:dyDescent="0.25">
      <c r="B408" s="4" t="s">
        <v>395</v>
      </c>
    </row>
    <row r="409" spans="2:10" ht="30" x14ac:dyDescent="0.25">
      <c r="B409" s="4" t="s">
        <v>396</v>
      </c>
      <c r="D409" t="s">
        <v>1727</v>
      </c>
    </row>
    <row r="410" spans="2:10" ht="30" x14ac:dyDescent="0.25">
      <c r="B410" s="4" t="s">
        <v>397</v>
      </c>
    </row>
    <row r="411" spans="2:10" x14ac:dyDescent="0.25">
      <c r="B411" s="4" t="s">
        <v>255</v>
      </c>
    </row>
    <row r="412" spans="2:10" ht="30" x14ac:dyDescent="0.25">
      <c r="B412" s="4" t="s">
        <v>398</v>
      </c>
      <c r="D412" t="s">
        <v>1727</v>
      </c>
    </row>
    <row r="413" spans="2:10" x14ac:dyDescent="0.25">
      <c r="B413" s="4" t="s">
        <v>399</v>
      </c>
    </row>
    <row r="414" spans="2:10" x14ac:dyDescent="0.25">
      <c r="B414" s="4" t="s">
        <v>181</v>
      </c>
    </row>
    <row r="415" spans="2:10" ht="30" x14ac:dyDescent="0.25">
      <c r="B415" s="4" t="s">
        <v>400</v>
      </c>
      <c r="D415" t="s">
        <v>1712</v>
      </c>
      <c r="H415">
        <v>2</v>
      </c>
      <c r="I415">
        <v>1</v>
      </c>
      <c r="J415" t="s">
        <v>2124</v>
      </c>
    </row>
    <row r="416" spans="2:10" x14ac:dyDescent="0.25">
      <c r="B416" s="4" t="s">
        <v>401</v>
      </c>
    </row>
    <row r="417" spans="2:10" x14ac:dyDescent="0.25">
      <c r="B417" s="4" t="s">
        <v>181</v>
      </c>
    </row>
    <row r="418" spans="2:10" ht="30" x14ac:dyDescent="0.25">
      <c r="B418" s="4" t="s">
        <v>402</v>
      </c>
      <c r="D418" t="s">
        <v>1716</v>
      </c>
    </row>
    <row r="419" spans="2:10" ht="30" x14ac:dyDescent="0.25">
      <c r="B419" s="4" t="s">
        <v>403</v>
      </c>
    </row>
    <row r="420" spans="2:10" x14ac:dyDescent="0.25">
      <c r="B420" s="4" t="s">
        <v>404</v>
      </c>
    </row>
    <row r="421" spans="2:10" ht="30" x14ac:dyDescent="0.25">
      <c r="B421" s="4" t="s">
        <v>405</v>
      </c>
      <c r="D421" t="s">
        <v>1714</v>
      </c>
      <c r="E421" t="s">
        <v>1750</v>
      </c>
      <c r="F421" t="s">
        <v>1748</v>
      </c>
      <c r="H421">
        <v>2</v>
      </c>
      <c r="I421">
        <v>1</v>
      </c>
      <c r="J421" t="s">
        <v>2124</v>
      </c>
    </row>
    <row r="422" spans="2:10" ht="30" x14ac:dyDescent="0.25">
      <c r="B422" s="4" t="s">
        <v>406</v>
      </c>
      <c r="J422" t="s">
        <v>2151</v>
      </c>
    </row>
    <row r="423" spans="2:10" ht="30" x14ac:dyDescent="0.25">
      <c r="B423" s="4" t="s">
        <v>407</v>
      </c>
    </row>
    <row r="424" spans="2:10" ht="30" x14ac:dyDescent="0.25">
      <c r="B424" s="4" t="s">
        <v>408</v>
      </c>
      <c r="D424" t="s">
        <v>1714</v>
      </c>
      <c r="E424" t="s">
        <v>1750</v>
      </c>
      <c r="F424" t="s">
        <v>1748</v>
      </c>
      <c r="H424">
        <v>2</v>
      </c>
      <c r="I424">
        <v>2</v>
      </c>
      <c r="J424" t="s">
        <v>2150</v>
      </c>
    </row>
    <row r="425" spans="2:10" ht="30" x14ac:dyDescent="0.25">
      <c r="B425" s="4" t="s">
        <v>406</v>
      </c>
      <c r="J425" t="s">
        <v>2151</v>
      </c>
    </row>
    <row r="426" spans="2:10" ht="30" x14ac:dyDescent="0.25">
      <c r="B426" s="4" t="s">
        <v>409</v>
      </c>
    </row>
    <row r="427" spans="2:10" ht="30" x14ac:dyDescent="0.25">
      <c r="B427" s="4" t="s">
        <v>410</v>
      </c>
      <c r="D427" t="s">
        <v>1712</v>
      </c>
      <c r="H427">
        <v>1</v>
      </c>
      <c r="I427">
        <v>1</v>
      </c>
    </row>
    <row r="428" spans="2:10" x14ac:dyDescent="0.25">
      <c r="B428" s="4" t="s">
        <v>411</v>
      </c>
    </row>
    <row r="429" spans="2:10" x14ac:dyDescent="0.25">
      <c r="B429" s="4" t="s">
        <v>255</v>
      </c>
    </row>
    <row r="430" spans="2:10" ht="30" x14ac:dyDescent="0.25">
      <c r="B430" s="4" t="s">
        <v>412</v>
      </c>
      <c r="D430" t="s">
        <v>1713</v>
      </c>
      <c r="E430" t="s">
        <v>1751</v>
      </c>
      <c r="F430" t="s">
        <v>1862</v>
      </c>
      <c r="H430">
        <v>1</v>
      </c>
      <c r="I430">
        <v>1</v>
      </c>
      <c r="J430" t="s">
        <v>2124</v>
      </c>
    </row>
    <row r="431" spans="2:10" ht="30" x14ac:dyDescent="0.25">
      <c r="B431" s="4" t="s">
        <v>413</v>
      </c>
      <c r="J431" t="s">
        <v>2079</v>
      </c>
    </row>
    <row r="432" spans="2:10" ht="30" x14ac:dyDescent="0.25">
      <c r="B432" s="4" t="s">
        <v>414</v>
      </c>
    </row>
    <row r="433" spans="2:10" ht="30" x14ac:dyDescent="0.25">
      <c r="B433" s="4" t="s">
        <v>415</v>
      </c>
      <c r="D433" t="s">
        <v>1727</v>
      </c>
    </row>
    <row r="434" spans="2:10" ht="30" x14ac:dyDescent="0.25">
      <c r="B434" s="4" t="s">
        <v>416</v>
      </c>
    </row>
    <row r="435" spans="2:10" x14ac:dyDescent="0.25">
      <c r="B435" s="4" t="s">
        <v>255</v>
      </c>
    </row>
    <row r="436" spans="2:10" ht="30" x14ac:dyDescent="0.25">
      <c r="B436" s="4" t="s">
        <v>417</v>
      </c>
      <c r="C436" t="s">
        <v>1844</v>
      </c>
      <c r="D436" t="s">
        <v>1712</v>
      </c>
      <c r="H436">
        <v>3</v>
      </c>
      <c r="I436">
        <v>1</v>
      </c>
      <c r="J436" t="s">
        <v>2124</v>
      </c>
    </row>
    <row r="437" spans="2:10" ht="30" x14ac:dyDescent="0.25">
      <c r="B437" s="4" t="s">
        <v>418</v>
      </c>
    </row>
    <row r="438" spans="2:10" ht="30" x14ac:dyDescent="0.25">
      <c r="B438" s="4" t="s">
        <v>419</v>
      </c>
    </row>
    <row r="439" spans="2:10" ht="30" x14ac:dyDescent="0.25">
      <c r="B439" s="5" t="s">
        <v>420</v>
      </c>
      <c r="D439" t="s">
        <v>1727</v>
      </c>
    </row>
    <row r="440" spans="2:10" ht="30" x14ac:dyDescent="0.25">
      <c r="B440" s="5" t="s">
        <v>421</v>
      </c>
    </row>
    <row r="441" spans="2:10" x14ac:dyDescent="0.25">
      <c r="B441" s="5" t="s">
        <v>255</v>
      </c>
    </row>
    <row r="442" spans="2:10" ht="30" x14ac:dyDescent="0.25">
      <c r="B442" s="5" t="s">
        <v>422</v>
      </c>
      <c r="D442" t="s">
        <v>1712</v>
      </c>
      <c r="H442">
        <v>2</v>
      </c>
      <c r="I442">
        <v>1</v>
      </c>
      <c r="J442" t="s">
        <v>2124</v>
      </c>
    </row>
    <row r="443" spans="2:10" ht="30" x14ac:dyDescent="0.25">
      <c r="B443" s="5" t="s">
        <v>423</v>
      </c>
    </row>
    <row r="444" spans="2:10" x14ac:dyDescent="0.25">
      <c r="B444" s="5" t="s">
        <v>424</v>
      </c>
    </row>
    <row r="445" spans="2:10" ht="45" x14ac:dyDescent="0.25">
      <c r="B445" s="5" t="s">
        <v>425</v>
      </c>
      <c r="D445" t="s">
        <v>1727</v>
      </c>
    </row>
    <row r="446" spans="2:10" ht="30" x14ac:dyDescent="0.25">
      <c r="B446" s="5" t="s">
        <v>426</v>
      </c>
    </row>
    <row r="447" spans="2:10" ht="30" x14ac:dyDescent="0.25">
      <c r="B447" s="5" t="s">
        <v>427</v>
      </c>
    </row>
    <row r="448" spans="2:10" ht="30" x14ac:dyDescent="0.25">
      <c r="B448" s="5" t="s">
        <v>428</v>
      </c>
      <c r="D448" t="s">
        <v>1712</v>
      </c>
      <c r="H448">
        <v>3</v>
      </c>
      <c r="I448">
        <v>1</v>
      </c>
      <c r="J448" t="s">
        <v>2124</v>
      </c>
    </row>
    <row r="449" spans="2:9" x14ac:dyDescent="0.25">
      <c r="B449" s="5" t="s">
        <v>429</v>
      </c>
    </row>
    <row r="450" spans="2:9" ht="30" x14ac:dyDescent="0.25">
      <c r="B450" s="5" t="s">
        <v>430</v>
      </c>
    </row>
    <row r="451" spans="2:9" ht="30" x14ac:dyDescent="0.25">
      <c r="B451" s="5" t="s">
        <v>431</v>
      </c>
      <c r="D451" t="s">
        <v>1727</v>
      </c>
    </row>
    <row r="452" spans="2:9" x14ac:dyDescent="0.25">
      <c r="B452" s="5" t="s">
        <v>432</v>
      </c>
    </row>
    <row r="453" spans="2:9" x14ac:dyDescent="0.25">
      <c r="B453" s="5" t="s">
        <v>433</v>
      </c>
    </row>
    <row r="454" spans="2:9" ht="30" x14ac:dyDescent="0.25">
      <c r="B454" s="5" t="s">
        <v>434</v>
      </c>
      <c r="D454" t="s">
        <v>1727</v>
      </c>
    </row>
    <row r="455" spans="2:9" ht="30" x14ac:dyDescent="0.25">
      <c r="B455" s="5" t="s">
        <v>435</v>
      </c>
    </row>
    <row r="456" spans="2:9" x14ac:dyDescent="0.25">
      <c r="B456" s="5" t="s">
        <v>255</v>
      </c>
    </row>
    <row r="457" spans="2:9" ht="30" x14ac:dyDescent="0.25">
      <c r="B457" s="5" t="s">
        <v>436</v>
      </c>
      <c r="D457" t="s">
        <v>1727</v>
      </c>
    </row>
    <row r="458" spans="2:9" ht="30" x14ac:dyDescent="0.25">
      <c r="B458" s="5" t="s">
        <v>437</v>
      </c>
    </row>
    <row r="459" spans="2:9" x14ac:dyDescent="0.25">
      <c r="B459" s="5" t="s">
        <v>438</v>
      </c>
    </row>
    <row r="460" spans="2:9" ht="30" x14ac:dyDescent="0.25">
      <c r="B460" s="5" t="s">
        <v>439</v>
      </c>
      <c r="D460" t="s">
        <v>1727</v>
      </c>
    </row>
    <row r="461" spans="2:9" x14ac:dyDescent="0.25">
      <c r="B461" s="5" t="s">
        <v>440</v>
      </c>
    </row>
    <row r="462" spans="2:9" ht="30" x14ac:dyDescent="0.25">
      <c r="B462" s="5" t="s">
        <v>441</v>
      </c>
    </row>
    <row r="463" spans="2:9" ht="30" x14ac:dyDescent="0.25">
      <c r="B463" s="5" t="s">
        <v>442</v>
      </c>
      <c r="D463" t="s">
        <v>1712</v>
      </c>
      <c r="H463">
        <v>1</v>
      </c>
      <c r="I463">
        <v>1</v>
      </c>
    </row>
    <row r="464" spans="2:9" x14ac:dyDescent="0.25">
      <c r="B464" s="5" t="s">
        <v>443</v>
      </c>
    </row>
    <row r="465" spans="2:10" x14ac:dyDescent="0.25">
      <c r="B465" s="5" t="s">
        <v>255</v>
      </c>
    </row>
    <row r="466" spans="2:10" ht="30" x14ac:dyDescent="0.25">
      <c r="B466" s="5" t="s">
        <v>444</v>
      </c>
      <c r="C466" t="s">
        <v>1840</v>
      </c>
      <c r="D466" t="s">
        <v>1712</v>
      </c>
      <c r="H466">
        <v>2</v>
      </c>
      <c r="I466">
        <v>2</v>
      </c>
      <c r="J466" t="s">
        <v>2126</v>
      </c>
    </row>
    <row r="467" spans="2:10" x14ac:dyDescent="0.25">
      <c r="B467" s="5" t="s">
        <v>445</v>
      </c>
    </row>
    <row r="468" spans="2:10" ht="30" x14ac:dyDescent="0.25">
      <c r="B468" s="5" t="s">
        <v>446</v>
      </c>
    </row>
    <row r="469" spans="2:10" ht="30" x14ac:dyDescent="0.25">
      <c r="B469" s="5" t="s">
        <v>447</v>
      </c>
      <c r="D469" t="s">
        <v>1727</v>
      </c>
    </row>
    <row r="470" spans="2:10" x14ac:dyDescent="0.25">
      <c r="B470" s="5" t="s">
        <v>448</v>
      </c>
    </row>
    <row r="471" spans="2:10" ht="30" x14ac:dyDescent="0.25">
      <c r="B471" s="5" t="s">
        <v>449</v>
      </c>
    </row>
    <row r="472" spans="2:10" ht="30" x14ac:dyDescent="0.25">
      <c r="B472" s="5" t="s">
        <v>450</v>
      </c>
      <c r="D472" t="s">
        <v>1727</v>
      </c>
    </row>
    <row r="473" spans="2:10" ht="30" x14ac:dyDescent="0.25">
      <c r="B473" s="5" t="s">
        <v>451</v>
      </c>
    </row>
    <row r="474" spans="2:10" x14ac:dyDescent="0.25">
      <c r="B474" s="5" t="s">
        <v>255</v>
      </c>
    </row>
    <row r="475" spans="2:10" ht="30" x14ac:dyDescent="0.25">
      <c r="B475" s="5" t="s">
        <v>452</v>
      </c>
      <c r="C475" t="s">
        <v>1776</v>
      </c>
      <c r="D475" t="s">
        <v>1727</v>
      </c>
    </row>
    <row r="476" spans="2:10" x14ac:dyDescent="0.25">
      <c r="B476" s="5" t="s">
        <v>453</v>
      </c>
    </row>
    <row r="477" spans="2:10" ht="30" x14ac:dyDescent="0.25">
      <c r="B477" s="5" t="s">
        <v>313</v>
      </c>
    </row>
    <row r="478" spans="2:10" ht="30" x14ac:dyDescent="0.25">
      <c r="B478" s="5" t="s">
        <v>454</v>
      </c>
      <c r="C478" t="s">
        <v>1841</v>
      </c>
      <c r="D478" t="s">
        <v>1712</v>
      </c>
      <c r="H478">
        <v>2</v>
      </c>
      <c r="I478">
        <v>2</v>
      </c>
      <c r="J478" t="s">
        <v>2126</v>
      </c>
    </row>
    <row r="479" spans="2:10" x14ac:dyDescent="0.25">
      <c r="B479" s="5" t="s">
        <v>455</v>
      </c>
    </row>
    <row r="480" spans="2:10" ht="30" x14ac:dyDescent="0.25">
      <c r="B480" s="5" t="s">
        <v>392</v>
      </c>
    </row>
    <row r="481" spans="2:10" ht="30" x14ac:dyDescent="0.25">
      <c r="B481" s="5" t="s">
        <v>456</v>
      </c>
      <c r="D481" t="s">
        <v>1727</v>
      </c>
    </row>
    <row r="482" spans="2:10" x14ac:dyDescent="0.25">
      <c r="B482" s="5" t="s">
        <v>457</v>
      </c>
    </row>
    <row r="483" spans="2:10" ht="30" x14ac:dyDescent="0.25">
      <c r="B483" s="5" t="s">
        <v>458</v>
      </c>
    </row>
    <row r="484" spans="2:10" ht="30" x14ac:dyDescent="0.25">
      <c r="B484" s="5" t="s">
        <v>459</v>
      </c>
      <c r="D484" t="s">
        <v>1727</v>
      </c>
    </row>
    <row r="485" spans="2:10" x14ac:dyDescent="0.25">
      <c r="B485" s="5" t="s">
        <v>460</v>
      </c>
    </row>
    <row r="486" spans="2:10" ht="30" x14ac:dyDescent="0.25">
      <c r="B486" s="5" t="s">
        <v>461</v>
      </c>
    </row>
    <row r="487" spans="2:10" ht="30" x14ac:dyDescent="0.25">
      <c r="B487" s="5" t="s">
        <v>462</v>
      </c>
      <c r="C487" t="s">
        <v>1777</v>
      </c>
      <c r="D487" t="s">
        <v>1727</v>
      </c>
    </row>
    <row r="488" spans="2:10" x14ac:dyDescent="0.25">
      <c r="B488" s="5" t="s">
        <v>463</v>
      </c>
    </row>
    <row r="489" spans="2:10" x14ac:dyDescent="0.25">
      <c r="B489" s="5" t="s">
        <v>464</v>
      </c>
    </row>
    <row r="490" spans="2:10" ht="30" x14ac:dyDescent="0.25">
      <c r="B490" s="4" t="s">
        <v>465</v>
      </c>
      <c r="D490" t="s">
        <v>1713</v>
      </c>
      <c r="E490" t="s">
        <v>1867</v>
      </c>
      <c r="F490" t="s">
        <v>1872</v>
      </c>
      <c r="H490">
        <v>1</v>
      </c>
      <c r="I490">
        <v>1</v>
      </c>
    </row>
    <row r="491" spans="2:10" ht="30" x14ac:dyDescent="0.25">
      <c r="B491" s="4" t="s">
        <v>466</v>
      </c>
    </row>
    <row r="492" spans="2:10" x14ac:dyDescent="0.25">
      <c r="B492" s="4" t="s">
        <v>255</v>
      </c>
    </row>
    <row r="493" spans="2:10" ht="30" x14ac:dyDescent="0.25">
      <c r="B493" s="4" t="s">
        <v>467</v>
      </c>
      <c r="D493" t="s">
        <v>1715</v>
      </c>
      <c r="E493" t="s">
        <v>1753</v>
      </c>
      <c r="F493" t="s">
        <v>1873</v>
      </c>
      <c r="H493">
        <v>1</v>
      </c>
      <c r="I493" s="6">
        <v>3</v>
      </c>
      <c r="J493" t="s">
        <v>2127</v>
      </c>
    </row>
    <row r="494" spans="2:10" ht="30" x14ac:dyDescent="0.25">
      <c r="B494" s="4" t="s">
        <v>468</v>
      </c>
      <c r="J494" t="s">
        <v>2144</v>
      </c>
    </row>
    <row r="495" spans="2:10" ht="30" x14ac:dyDescent="0.25">
      <c r="B495" s="4" t="s">
        <v>469</v>
      </c>
    </row>
    <row r="496" spans="2:10" ht="30" x14ac:dyDescent="0.25">
      <c r="B496" s="4" t="s">
        <v>470</v>
      </c>
      <c r="D496" t="s">
        <v>1727</v>
      </c>
    </row>
    <row r="497" spans="2:10" ht="30" x14ac:dyDescent="0.25">
      <c r="B497" s="4" t="s">
        <v>471</v>
      </c>
    </row>
    <row r="498" spans="2:10" x14ac:dyDescent="0.25">
      <c r="B498" s="4" t="s">
        <v>255</v>
      </c>
    </row>
    <row r="499" spans="2:10" ht="30" x14ac:dyDescent="0.25">
      <c r="B499" s="4" t="s">
        <v>472</v>
      </c>
      <c r="D499" t="s">
        <v>1712</v>
      </c>
      <c r="H499">
        <v>1</v>
      </c>
      <c r="I499">
        <v>2</v>
      </c>
      <c r="J499" t="s">
        <v>2128</v>
      </c>
    </row>
    <row r="500" spans="2:10" ht="30" x14ac:dyDescent="0.25">
      <c r="B500" s="4" t="s">
        <v>473</v>
      </c>
    </row>
    <row r="501" spans="2:10" x14ac:dyDescent="0.25">
      <c r="B501" s="4" t="s">
        <v>474</v>
      </c>
    </row>
    <row r="502" spans="2:10" ht="30" x14ac:dyDescent="0.25">
      <c r="B502" s="4" t="s">
        <v>475</v>
      </c>
    </row>
    <row r="503" spans="2:10" ht="30" x14ac:dyDescent="0.25">
      <c r="B503" s="4" t="s">
        <v>476</v>
      </c>
    </row>
    <row r="504" spans="2:10" x14ac:dyDescent="0.25">
      <c r="B504" s="4" t="s">
        <v>255</v>
      </c>
    </row>
    <row r="505" spans="2:10" ht="30" x14ac:dyDescent="0.25">
      <c r="B505" s="4" t="s">
        <v>477</v>
      </c>
      <c r="D505" t="s">
        <v>1727</v>
      </c>
    </row>
    <row r="506" spans="2:10" x14ac:dyDescent="0.25">
      <c r="B506" s="4" t="s">
        <v>478</v>
      </c>
    </row>
    <row r="507" spans="2:10" x14ac:dyDescent="0.25">
      <c r="B507" s="4" t="s">
        <v>464</v>
      </c>
    </row>
    <row r="508" spans="2:10" ht="30" x14ac:dyDescent="0.25">
      <c r="B508" s="4" t="s">
        <v>479</v>
      </c>
      <c r="C508" t="s">
        <v>1774</v>
      </c>
      <c r="D508" t="s">
        <v>1727</v>
      </c>
    </row>
    <row r="509" spans="2:10" ht="30" x14ac:dyDescent="0.25">
      <c r="B509" s="4" t="s">
        <v>480</v>
      </c>
    </row>
    <row r="510" spans="2:10" x14ac:dyDescent="0.25">
      <c r="B510" s="4" t="s">
        <v>255</v>
      </c>
    </row>
    <row r="511" spans="2:10" ht="30" x14ac:dyDescent="0.25">
      <c r="B511" s="4" t="s">
        <v>481</v>
      </c>
      <c r="D511" t="s">
        <v>1714</v>
      </c>
      <c r="E511" t="s">
        <v>1750</v>
      </c>
      <c r="F511" t="s">
        <v>1748</v>
      </c>
      <c r="H511">
        <v>1</v>
      </c>
      <c r="I511">
        <v>3</v>
      </c>
      <c r="J511" t="s">
        <v>2129</v>
      </c>
    </row>
    <row r="512" spans="2:10" ht="30" x14ac:dyDescent="0.25">
      <c r="B512" s="4" t="s">
        <v>482</v>
      </c>
      <c r="J512" t="s">
        <v>2130</v>
      </c>
    </row>
    <row r="513" spans="2:4" ht="30" x14ac:dyDescent="0.25">
      <c r="B513" s="4" t="s">
        <v>483</v>
      </c>
    </row>
    <row r="514" spans="2:4" ht="30" x14ac:dyDescent="0.25">
      <c r="B514" s="4" t="s">
        <v>484</v>
      </c>
      <c r="C514" t="s">
        <v>1775</v>
      </c>
      <c r="D514" t="s">
        <v>1727</v>
      </c>
    </row>
    <row r="515" spans="2:4" ht="30" x14ac:dyDescent="0.25">
      <c r="B515" s="4" t="s">
        <v>485</v>
      </c>
    </row>
    <row r="516" spans="2:4" x14ac:dyDescent="0.25">
      <c r="B516" s="4" t="s">
        <v>255</v>
      </c>
    </row>
    <row r="517" spans="2:4" ht="30" x14ac:dyDescent="0.25">
      <c r="B517" s="4" t="s">
        <v>486</v>
      </c>
      <c r="D517" t="s">
        <v>1727</v>
      </c>
    </row>
    <row r="518" spans="2:4" ht="30" x14ac:dyDescent="0.25">
      <c r="B518" s="4" t="s">
        <v>487</v>
      </c>
    </row>
    <row r="519" spans="2:4" x14ac:dyDescent="0.25">
      <c r="B519" s="4" t="s">
        <v>255</v>
      </c>
    </row>
    <row r="520" spans="2:4" ht="30" x14ac:dyDescent="0.25">
      <c r="B520" s="4" t="s">
        <v>488</v>
      </c>
      <c r="D520" t="s">
        <v>1727</v>
      </c>
    </row>
    <row r="521" spans="2:4" x14ac:dyDescent="0.25">
      <c r="B521" s="4" t="s">
        <v>489</v>
      </c>
    </row>
    <row r="522" spans="2:4" x14ac:dyDescent="0.25">
      <c r="B522" s="4" t="s">
        <v>255</v>
      </c>
    </row>
    <row r="523" spans="2:4" ht="30" x14ac:dyDescent="0.25">
      <c r="B523" s="4" t="s">
        <v>490</v>
      </c>
    </row>
    <row r="524" spans="2:4" x14ac:dyDescent="0.25">
      <c r="B524" s="4" t="s">
        <v>491</v>
      </c>
    </row>
    <row r="525" spans="2:4" x14ac:dyDescent="0.25">
      <c r="B525" s="4" t="s">
        <v>255</v>
      </c>
    </row>
    <row r="526" spans="2:4" ht="30" x14ac:dyDescent="0.25">
      <c r="B526" s="5" t="s">
        <v>492</v>
      </c>
      <c r="D526" t="s">
        <v>2069</v>
      </c>
    </row>
    <row r="527" spans="2:4" ht="30" x14ac:dyDescent="0.25">
      <c r="B527" s="5" t="s">
        <v>493</v>
      </c>
    </row>
    <row r="528" spans="2:4" x14ac:dyDescent="0.25">
      <c r="B528" s="5" t="s">
        <v>255</v>
      </c>
    </row>
    <row r="529" spans="2:10" ht="30" x14ac:dyDescent="0.25">
      <c r="B529" s="5" t="s">
        <v>494</v>
      </c>
      <c r="D529" t="s">
        <v>2069</v>
      </c>
    </row>
    <row r="530" spans="2:10" ht="30" x14ac:dyDescent="0.25">
      <c r="B530" s="5" t="s">
        <v>495</v>
      </c>
    </row>
    <row r="531" spans="2:10" x14ac:dyDescent="0.25">
      <c r="B531" s="5" t="s">
        <v>255</v>
      </c>
    </row>
    <row r="532" spans="2:10" ht="45" x14ac:dyDescent="0.25">
      <c r="B532" s="5" t="s">
        <v>496</v>
      </c>
      <c r="D532" t="s">
        <v>2069</v>
      </c>
    </row>
    <row r="533" spans="2:10" x14ac:dyDescent="0.25">
      <c r="B533" s="5" t="s">
        <v>497</v>
      </c>
    </row>
    <row r="534" spans="2:10" x14ac:dyDescent="0.25">
      <c r="B534" s="5" t="s">
        <v>255</v>
      </c>
    </row>
    <row r="535" spans="2:10" ht="60" x14ac:dyDescent="0.25">
      <c r="B535" s="5" t="s">
        <v>498</v>
      </c>
      <c r="C535" t="s">
        <v>1868</v>
      </c>
      <c r="D535" t="s">
        <v>1714</v>
      </c>
      <c r="E535" t="s">
        <v>1750</v>
      </c>
      <c r="F535" t="s">
        <v>1748</v>
      </c>
      <c r="H535">
        <v>2</v>
      </c>
      <c r="I535">
        <v>1</v>
      </c>
      <c r="J535" t="s">
        <v>2124</v>
      </c>
    </row>
    <row r="536" spans="2:10" x14ac:dyDescent="0.25">
      <c r="B536" s="5" t="s">
        <v>499</v>
      </c>
    </row>
    <row r="537" spans="2:10" ht="30" x14ac:dyDescent="0.25">
      <c r="B537" s="5" t="s">
        <v>500</v>
      </c>
    </row>
    <row r="538" spans="2:10" ht="45" x14ac:dyDescent="0.25">
      <c r="B538" s="5" t="s">
        <v>501</v>
      </c>
      <c r="D538" t="s">
        <v>2069</v>
      </c>
    </row>
    <row r="539" spans="2:10" x14ac:dyDescent="0.25">
      <c r="B539" s="5" t="s">
        <v>502</v>
      </c>
    </row>
    <row r="540" spans="2:10" ht="30" x14ac:dyDescent="0.25">
      <c r="B540" s="5" t="s">
        <v>500</v>
      </c>
    </row>
    <row r="541" spans="2:10" ht="60" x14ac:dyDescent="0.25">
      <c r="B541" s="5" t="s">
        <v>503</v>
      </c>
      <c r="C541" t="s">
        <v>1837</v>
      </c>
      <c r="D541" t="s">
        <v>1714</v>
      </c>
      <c r="E541" t="s">
        <v>1750</v>
      </c>
      <c r="F541" t="s">
        <v>1748</v>
      </c>
      <c r="H541">
        <v>2</v>
      </c>
      <c r="I541">
        <v>1</v>
      </c>
      <c r="J541" t="s">
        <v>2124</v>
      </c>
    </row>
    <row r="542" spans="2:10" x14ac:dyDescent="0.25">
      <c r="B542" s="5" t="s">
        <v>499</v>
      </c>
    </row>
    <row r="543" spans="2:10" x14ac:dyDescent="0.25">
      <c r="B543" s="5" t="s">
        <v>181</v>
      </c>
    </row>
    <row r="544" spans="2:10" ht="45" x14ac:dyDescent="0.25">
      <c r="B544" s="5" t="s">
        <v>504</v>
      </c>
    </row>
    <row r="545" spans="2:4" ht="30" x14ac:dyDescent="0.25">
      <c r="B545" s="5" t="s">
        <v>505</v>
      </c>
    </row>
    <row r="546" spans="2:4" x14ac:dyDescent="0.25">
      <c r="B546" s="5" t="s">
        <v>255</v>
      </c>
    </row>
    <row r="547" spans="2:4" ht="30" x14ac:dyDescent="0.25">
      <c r="B547" s="5" t="s">
        <v>506</v>
      </c>
      <c r="D547" t="s">
        <v>2069</v>
      </c>
    </row>
    <row r="548" spans="2:4" ht="30" x14ac:dyDescent="0.25">
      <c r="B548" s="5" t="s">
        <v>507</v>
      </c>
    </row>
    <row r="549" spans="2:4" x14ac:dyDescent="0.25">
      <c r="B549" s="5" t="s">
        <v>181</v>
      </c>
    </row>
    <row r="550" spans="2:4" ht="30" x14ac:dyDescent="0.25">
      <c r="B550" s="5" t="s">
        <v>508</v>
      </c>
      <c r="D550" t="s">
        <v>2069</v>
      </c>
    </row>
    <row r="551" spans="2:4" x14ac:dyDescent="0.25">
      <c r="B551" s="5" t="s">
        <v>509</v>
      </c>
    </row>
    <row r="552" spans="2:4" x14ac:dyDescent="0.25">
      <c r="B552" s="5" t="s">
        <v>464</v>
      </c>
    </row>
    <row r="553" spans="2:4" ht="30" x14ac:dyDescent="0.25">
      <c r="B553" s="4" t="s">
        <v>510</v>
      </c>
      <c r="D553" t="s">
        <v>2069</v>
      </c>
    </row>
    <row r="554" spans="2:4" ht="30" x14ac:dyDescent="0.25">
      <c r="B554" s="4" t="s">
        <v>511</v>
      </c>
      <c r="D554" t="s">
        <v>1773</v>
      </c>
    </row>
    <row r="555" spans="2:4" x14ac:dyDescent="0.25">
      <c r="B555" s="4" t="s">
        <v>128</v>
      </c>
    </row>
    <row r="556" spans="2:4" ht="30" x14ac:dyDescent="0.25">
      <c r="B556" s="4" t="s">
        <v>512</v>
      </c>
      <c r="C556" t="s">
        <v>1838</v>
      </c>
      <c r="D556" t="s">
        <v>2072</v>
      </c>
    </row>
    <row r="557" spans="2:4" ht="30" x14ac:dyDescent="0.25">
      <c r="B557" s="4" t="s">
        <v>513</v>
      </c>
      <c r="D557" t="s">
        <v>1773</v>
      </c>
    </row>
    <row r="558" spans="2:4" ht="30" x14ac:dyDescent="0.25">
      <c r="B558" s="4" t="s">
        <v>514</v>
      </c>
    </row>
    <row r="559" spans="2:4" ht="30" x14ac:dyDescent="0.25">
      <c r="B559" s="4" t="s">
        <v>515</v>
      </c>
      <c r="D559" t="s">
        <v>2069</v>
      </c>
    </row>
    <row r="560" spans="2:4" ht="30" x14ac:dyDescent="0.25">
      <c r="B560" s="4" t="s">
        <v>516</v>
      </c>
      <c r="D560" t="s">
        <v>1773</v>
      </c>
    </row>
    <row r="561" spans="2:4" x14ac:dyDescent="0.25">
      <c r="B561" s="4" t="s">
        <v>181</v>
      </c>
    </row>
    <row r="562" spans="2:4" ht="30" x14ac:dyDescent="0.25">
      <c r="B562" s="4" t="s">
        <v>517</v>
      </c>
      <c r="D562" t="s">
        <v>2069</v>
      </c>
    </row>
    <row r="563" spans="2:4" ht="30" x14ac:dyDescent="0.25">
      <c r="B563" s="4" t="s">
        <v>518</v>
      </c>
      <c r="D563" t="s">
        <v>1773</v>
      </c>
    </row>
    <row r="564" spans="2:4" x14ac:dyDescent="0.25">
      <c r="B564" s="4" t="s">
        <v>181</v>
      </c>
    </row>
    <row r="565" spans="2:4" ht="30" x14ac:dyDescent="0.25">
      <c r="B565" s="4" t="s">
        <v>519</v>
      </c>
      <c r="C565" t="s">
        <v>1839</v>
      </c>
      <c r="D565" t="s">
        <v>2072</v>
      </c>
    </row>
    <row r="566" spans="2:4" ht="30" x14ac:dyDescent="0.25">
      <c r="B566" s="4" t="s">
        <v>513</v>
      </c>
    </row>
    <row r="567" spans="2:4" ht="30" x14ac:dyDescent="0.25">
      <c r="B567" s="4" t="s">
        <v>307</v>
      </c>
    </row>
    <row r="568" spans="2:4" ht="30" x14ac:dyDescent="0.25">
      <c r="B568" s="4" t="s">
        <v>520</v>
      </c>
      <c r="D568" t="s">
        <v>2069</v>
      </c>
    </row>
    <row r="569" spans="2:4" ht="30" x14ac:dyDescent="0.25">
      <c r="B569" s="4" t="s">
        <v>521</v>
      </c>
      <c r="D569" t="s">
        <v>1773</v>
      </c>
    </row>
    <row r="570" spans="2:4" x14ac:dyDescent="0.25">
      <c r="B570" s="4" t="s">
        <v>181</v>
      </c>
    </row>
    <row r="571" spans="2:4" ht="45" x14ac:dyDescent="0.25">
      <c r="B571" s="4" t="s">
        <v>522</v>
      </c>
    </row>
    <row r="572" spans="2:4" ht="30" x14ac:dyDescent="0.25">
      <c r="B572" s="4" t="s">
        <v>523</v>
      </c>
    </row>
    <row r="573" spans="2:4" x14ac:dyDescent="0.25">
      <c r="B573" s="4" t="s">
        <v>255</v>
      </c>
    </row>
    <row r="574" spans="2:4" ht="30" x14ac:dyDescent="0.25">
      <c r="B574" s="4" t="s">
        <v>524</v>
      </c>
      <c r="D574" t="s">
        <v>2069</v>
      </c>
    </row>
    <row r="575" spans="2:4" ht="45" x14ac:dyDescent="0.25">
      <c r="B575" s="4" t="s">
        <v>525</v>
      </c>
      <c r="D575" t="s">
        <v>1758</v>
      </c>
    </row>
    <row r="576" spans="2:4" x14ac:dyDescent="0.25">
      <c r="B576" s="4" t="s">
        <v>526</v>
      </c>
    </row>
    <row r="577" spans="2:4" ht="30" x14ac:dyDescent="0.25">
      <c r="B577" s="4" t="s">
        <v>527</v>
      </c>
      <c r="D577" t="s">
        <v>2069</v>
      </c>
    </row>
    <row r="578" spans="2:4" x14ac:dyDescent="0.25">
      <c r="B578" s="4" t="s">
        <v>528</v>
      </c>
      <c r="D578" t="s">
        <v>1758</v>
      </c>
    </row>
    <row r="579" spans="2:4" x14ac:dyDescent="0.25">
      <c r="B579" s="4" t="s">
        <v>529</v>
      </c>
    </row>
    <row r="580" spans="2:4" ht="30" x14ac:dyDescent="0.25">
      <c r="B580" s="5" t="s">
        <v>530</v>
      </c>
    </row>
    <row r="581" spans="2:4" x14ac:dyDescent="0.25">
      <c r="B581" s="5" t="s">
        <v>531</v>
      </c>
    </row>
    <row r="582" spans="2:4" x14ac:dyDescent="0.25">
      <c r="B582" s="5" t="s">
        <v>529</v>
      </c>
    </row>
    <row r="583" spans="2:4" ht="30" x14ac:dyDescent="0.25">
      <c r="B583" s="5" t="s">
        <v>532</v>
      </c>
    </row>
    <row r="584" spans="2:4" ht="45" x14ac:dyDescent="0.25">
      <c r="B584" s="5" t="s">
        <v>533</v>
      </c>
    </row>
    <row r="585" spans="2:4" x14ac:dyDescent="0.25">
      <c r="B585" s="5" t="s">
        <v>529</v>
      </c>
    </row>
    <row r="586" spans="2:4" ht="30" x14ac:dyDescent="0.25">
      <c r="B586" s="1" t="s">
        <v>534</v>
      </c>
    </row>
    <row r="587" spans="2:4" x14ac:dyDescent="0.25">
      <c r="B587" s="1" t="s">
        <v>535</v>
      </c>
    </row>
    <row r="588" spans="2:4" x14ac:dyDescent="0.25">
      <c r="B588" s="1" t="s">
        <v>536</v>
      </c>
    </row>
    <row r="589" spans="2:4" ht="30" x14ac:dyDescent="0.25">
      <c r="B589" s="1" t="s">
        <v>537</v>
      </c>
    </row>
    <row r="590" spans="2:4" x14ac:dyDescent="0.25">
      <c r="B590" s="1" t="s">
        <v>538</v>
      </c>
    </row>
    <row r="591" spans="2:4" x14ac:dyDescent="0.25">
      <c r="B591" s="1" t="s">
        <v>539</v>
      </c>
    </row>
    <row r="592" spans="2:4" ht="30" x14ac:dyDescent="0.25">
      <c r="B592" s="1" t="s">
        <v>540</v>
      </c>
    </row>
    <row r="593" spans="1:4" x14ac:dyDescent="0.25">
      <c r="B593" s="1" t="s">
        <v>541</v>
      </c>
    </row>
    <row r="594" spans="1:4" x14ac:dyDescent="0.25">
      <c r="B594" s="1" t="s">
        <v>542</v>
      </c>
    </row>
    <row r="596" spans="1:4" x14ac:dyDescent="0.25">
      <c r="A596" t="s">
        <v>543</v>
      </c>
    </row>
    <row r="597" spans="1:4" ht="30" x14ac:dyDescent="0.25">
      <c r="B597" s="4" t="s">
        <v>544</v>
      </c>
      <c r="D597" t="s">
        <v>1778</v>
      </c>
    </row>
    <row r="598" spans="1:4" x14ac:dyDescent="0.25">
      <c r="B598" s="4" t="s">
        <v>545</v>
      </c>
    </row>
    <row r="599" spans="1:4" x14ac:dyDescent="0.25">
      <c r="B599" s="4" t="s">
        <v>203</v>
      </c>
    </row>
    <row r="600" spans="1:4" ht="30" x14ac:dyDescent="0.25">
      <c r="B600" s="4" t="s">
        <v>546</v>
      </c>
    </row>
    <row r="601" spans="1:4" x14ac:dyDescent="0.25">
      <c r="B601" s="4" t="s">
        <v>547</v>
      </c>
    </row>
    <row r="602" spans="1:4" x14ac:dyDescent="0.25">
      <c r="B602" s="4" t="s">
        <v>203</v>
      </c>
    </row>
    <row r="604" spans="1:4" x14ac:dyDescent="0.25">
      <c r="A604" t="s">
        <v>548</v>
      </c>
    </row>
    <row r="605" spans="1:4" x14ac:dyDescent="0.25">
      <c r="B605" s="1" t="s">
        <v>549</v>
      </c>
      <c r="D605" t="s">
        <v>1793</v>
      </c>
    </row>
    <row r="606" spans="1:4" ht="30" x14ac:dyDescent="0.25">
      <c r="B606" s="1" t="s">
        <v>550</v>
      </c>
    </row>
    <row r="607" spans="1:4" x14ac:dyDescent="0.25">
      <c r="B607" s="1" t="s">
        <v>255</v>
      </c>
    </row>
    <row r="608" spans="1:4" ht="30" x14ac:dyDescent="0.25">
      <c r="B608" s="1" t="s">
        <v>551</v>
      </c>
      <c r="D608" t="s">
        <v>1793</v>
      </c>
    </row>
    <row r="609" spans="2:2" ht="30" x14ac:dyDescent="0.25">
      <c r="B609" s="1" t="s">
        <v>552</v>
      </c>
    </row>
    <row r="610" spans="2:2" x14ac:dyDescent="0.25">
      <c r="B610" s="1" t="s">
        <v>255</v>
      </c>
    </row>
    <row r="611" spans="2:2" ht="30" x14ac:dyDescent="0.25">
      <c r="B611" s="1" t="s">
        <v>553</v>
      </c>
    </row>
    <row r="612" spans="2:2" ht="30" x14ac:dyDescent="0.25">
      <c r="B612" s="1" t="s">
        <v>554</v>
      </c>
    </row>
    <row r="613" spans="2:2" x14ac:dyDescent="0.25">
      <c r="B613" s="1" t="s">
        <v>255</v>
      </c>
    </row>
    <row r="614" spans="2:2" ht="30" x14ac:dyDescent="0.25">
      <c r="B614" s="1" t="s">
        <v>555</v>
      </c>
    </row>
    <row r="615" spans="2:2" ht="30" x14ac:dyDescent="0.25">
      <c r="B615" s="1" t="s">
        <v>556</v>
      </c>
    </row>
    <row r="616" spans="2:2" x14ac:dyDescent="0.25">
      <c r="B616" s="1" t="s">
        <v>529</v>
      </c>
    </row>
    <row r="617" spans="2:2" ht="30" x14ac:dyDescent="0.25">
      <c r="B617" s="1" t="s">
        <v>557</v>
      </c>
    </row>
    <row r="618" spans="2:2" ht="45" x14ac:dyDescent="0.25">
      <c r="B618" s="1" t="s">
        <v>558</v>
      </c>
    </row>
    <row r="619" spans="2:2" x14ac:dyDescent="0.25">
      <c r="B619" s="1" t="s">
        <v>255</v>
      </c>
    </row>
    <row r="620" spans="2:2" ht="30" x14ac:dyDescent="0.25">
      <c r="B620" s="1" t="s">
        <v>559</v>
      </c>
    </row>
    <row r="621" spans="2:2" ht="30" x14ac:dyDescent="0.25">
      <c r="B621" s="1" t="s">
        <v>560</v>
      </c>
    </row>
    <row r="622" spans="2:2" x14ac:dyDescent="0.25">
      <c r="B622" s="1" t="s">
        <v>529</v>
      </c>
    </row>
    <row r="623" spans="2:2" ht="30" x14ac:dyDescent="0.25">
      <c r="B623" s="1" t="s">
        <v>561</v>
      </c>
    </row>
    <row r="624" spans="2:2" ht="30" x14ac:dyDescent="0.25">
      <c r="B624" s="1" t="s">
        <v>562</v>
      </c>
    </row>
    <row r="625" spans="1:9" x14ac:dyDescent="0.25">
      <c r="B625" s="1" t="s">
        <v>529</v>
      </c>
    </row>
    <row r="627" spans="1:9" x14ac:dyDescent="0.25">
      <c r="A627" t="s">
        <v>563</v>
      </c>
    </row>
    <row r="628" spans="1:9" ht="30" x14ac:dyDescent="0.25">
      <c r="B628" s="1" t="s">
        <v>564</v>
      </c>
      <c r="D628" t="s">
        <v>1798</v>
      </c>
    </row>
    <row r="629" spans="1:9" ht="30" x14ac:dyDescent="0.25">
      <c r="B629" s="1" t="s">
        <v>565</v>
      </c>
    </row>
    <row r="630" spans="1:9" x14ac:dyDescent="0.25">
      <c r="B630" s="1" t="s">
        <v>268</v>
      </c>
    </row>
    <row r="632" spans="1:9" x14ac:dyDescent="0.25">
      <c r="A632" t="s">
        <v>566</v>
      </c>
    </row>
    <row r="634" spans="1:9" x14ac:dyDescent="0.25">
      <c r="A634" t="s">
        <v>567</v>
      </c>
    </row>
    <row r="635" spans="1:9" ht="30" x14ac:dyDescent="0.25">
      <c r="B635" s="1" t="s">
        <v>568</v>
      </c>
      <c r="D635" t="s">
        <v>1727</v>
      </c>
    </row>
    <row r="636" spans="1:9" x14ac:dyDescent="0.25">
      <c r="B636" s="1" t="s">
        <v>569</v>
      </c>
      <c r="D636" t="s">
        <v>1779</v>
      </c>
    </row>
    <row r="637" spans="1:9" x14ac:dyDescent="0.25">
      <c r="B637" s="1" t="s">
        <v>529</v>
      </c>
    </row>
    <row r="638" spans="1:9" ht="30" x14ac:dyDescent="0.25">
      <c r="B638" s="1" t="s">
        <v>570</v>
      </c>
      <c r="D638" s="6" t="s">
        <v>1716</v>
      </c>
      <c r="H638">
        <v>1</v>
      </c>
      <c r="I638">
        <v>1</v>
      </c>
    </row>
    <row r="639" spans="1:9" ht="30" x14ac:dyDescent="0.25">
      <c r="B639" s="1" t="s">
        <v>571</v>
      </c>
    </row>
    <row r="640" spans="1:9" x14ac:dyDescent="0.25">
      <c r="B640" s="1" t="s">
        <v>255</v>
      </c>
    </row>
    <row r="641" spans="1:4" ht="30" x14ac:dyDescent="0.25">
      <c r="B641" s="1" t="s">
        <v>572</v>
      </c>
      <c r="D641" t="s">
        <v>1727</v>
      </c>
    </row>
    <row r="642" spans="1:4" x14ac:dyDescent="0.25">
      <c r="B642" s="1" t="s">
        <v>573</v>
      </c>
    </row>
    <row r="643" spans="1:4" x14ac:dyDescent="0.25">
      <c r="B643" s="1" t="s">
        <v>433</v>
      </c>
    </row>
    <row r="644" spans="1:4" x14ac:dyDescent="0.25">
      <c r="B644" s="1" t="s">
        <v>574</v>
      </c>
    </row>
    <row r="645" spans="1:4" x14ac:dyDescent="0.25">
      <c r="B645" s="1" t="s">
        <v>575</v>
      </c>
    </row>
    <row r="646" spans="1:4" x14ac:dyDescent="0.25">
      <c r="B646" s="1" t="s">
        <v>576</v>
      </c>
    </row>
    <row r="647" spans="1:4" x14ac:dyDescent="0.25">
      <c r="B647" s="1" t="s">
        <v>577</v>
      </c>
    </row>
    <row r="648" spans="1:4" x14ac:dyDescent="0.25">
      <c r="B648" s="1" t="s">
        <v>575</v>
      </c>
    </row>
    <row r="649" spans="1:4" x14ac:dyDescent="0.25">
      <c r="B649" s="1" t="s">
        <v>576</v>
      </c>
    </row>
    <row r="651" spans="1:4" x14ac:dyDescent="0.25">
      <c r="A651" t="s">
        <v>578</v>
      </c>
    </row>
    <row r="652" spans="1:4" ht="30" x14ac:dyDescent="0.25">
      <c r="B652" s="1" t="s">
        <v>579</v>
      </c>
      <c r="D652" t="s">
        <v>1778</v>
      </c>
    </row>
    <row r="653" spans="1:4" x14ac:dyDescent="0.25">
      <c r="B653" s="1" t="s">
        <v>580</v>
      </c>
    </row>
    <row r="654" spans="1:4" x14ac:dyDescent="0.25">
      <c r="B654" s="1" t="s">
        <v>255</v>
      </c>
    </row>
    <row r="656" spans="1:4" x14ac:dyDescent="0.25">
      <c r="A656" t="s">
        <v>581</v>
      </c>
    </row>
    <row r="658" spans="1:1" x14ac:dyDescent="0.25">
      <c r="A658" t="s">
        <v>582</v>
      </c>
    </row>
    <row r="660" spans="1:1" x14ac:dyDescent="0.25">
      <c r="A660" t="s">
        <v>583</v>
      </c>
    </row>
    <row r="662" spans="1:1" x14ac:dyDescent="0.25">
      <c r="A662" t="s">
        <v>584</v>
      </c>
    </row>
    <row r="664" spans="1:1" x14ac:dyDescent="0.25">
      <c r="A664" t="s">
        <v>585</v>
      </c>
    </row>
    <row r="666" spans="1:1" x14ac:dyDescent="0.25">
      <c r="A666" t="s">
        <v>586</v>
      </c>
    </row>
    <row r="668" spans="1:1" x14ac:dyDescent="0.25">
      <c r="A668" t="s">
        <v>587</v>
      </c>
    </row>
    <row r="670" spans="1:1" x14ac:dyDescent="0.25">
      <c r="A670" t="s">
        <v>588</v>
      </c>
    </row>
    <row r="672" spans="1:1" x14ac:dyDescent="0.25">
      <c r="A672" t="s">
        <v>589</v>
      </c>
    </row>
    <row r="674" spans="1:2" x14ac:dyDescent="0.25">
      <c r="A674" t="s">
        <v>590</v>
      </c>
    </row>
    <row r="676" spans="1:2" x14ac:dyDescent="0.25">
      <c r="A676" t="s">
        <v>591</v>
      </c>
    </row>
    <row r="678" spans="1:2" x14ac:dyDescent="0.25">
      <c r="A678" t="s">
        <v>592</v>
      </c>
    </row>
    <row r="679" spans="1:2" x14ac:dyDescent="0.25">
      <c r="B679" s="1" t="s">
        <v>593</v>
      </c>
    </row>
    <row r="680" spans="1:2" x14ac:dyDescent="0.25">
      <c r="B680" s="1" t="s">
        <v>594</v>
      </c>
    </row>
    <row r="681" spans="1:2" x14ac:dyDescent="0.25">
      <c r="B681" s="1" t="s">
        <v>595</v>
      </c>
    </row>
    <row r="682" spans="1:2" ht="30" x14ac:dyDescent="0.25">
      <c r="B682" s="1" t="s">
        <v>596</v>
      </c>
    </row>
    <row r="684" spans="1:2" x14ac:dyDescent="0.25">
      <c r="A684" t="s">
        <v>597</v>
      </c>
    </row>
    <row r="686" spans="1:2" x14ac:dyDescent="0.25">
      <c r="A686" t="s">
        <v>598</v>
      </c>
    </row>
    <row r="688" spans="1:2" x14ac:dyDescent="0.25">
      <c r="A688" t="s">
        <v>599</v>
      </c>
    </row>
    <row r="690" spans="1:10" x14ac:dyDescent="0.25">
      <c r="A690" t="s">
        <v>600</v>
      </c>
    </row>
    <row r="693" spans="1:10" x14ac:dyDescent="0.25">
      <c r="A693" t="s">
        <v>601</v>
      </c>
    </row>
    <row r="696" spans="1:10" x14ac:dyDescent="0.25">
      <c r="A696" t="s">
        <v>602</v>
      </c>
    </row>
    <row r="699" spans="1:10" x14ac:dyDescent="0.25">
      <c r="A699" t="s">
        <v>603</v>
      </c>
    </row>
    <row r="700" spans="1:10" x14ac:dyDescent="0.25">
      <c r="B700" s="1" t="s">
        <v>604</v>
      </c>
      <c r="C700" t="s">
        <v>1821</v>
      </c>
      <c r="D700" t="s">
        <v>1725</v>
      </c>
      <c r="H700">
        <v>2</v>
      </c>
      <c r="I700">
        <v>2</v>
      </c>
      <c r="J700" t="s">
        <v>2131</v>
      </c>
    </row>
    <row r="701" spans="1:10" x14ac:dyDescent="0.25">
      <c r="B701" s="1" t="s">
        <v>605</v>
      </c>
      <c r="D701" t="s">
        <v>1829</v>
      </c>
    </row>
    <row r="702" spans="1:10" ht="30" x14ac:dyDescent="0.25">
      <c r="B702" s="1" t="s">
        <v>606</v>
      </c>
    </row>
    <row r="703" spans="1:10" x14ac:dyDescent="0.25">
      <c r="B703" s="1" t="s">
        <v>595</v>
      </c>
    </row>
    <row r="704" spans="1:10" x14ac:dyDescent="0.25">
      <c r="B704" s="1" t="s">
        <v>128</v>
      </c>
      <c r="D704" t="s">
        <v>1725</v>
      </c>
      <c r="H704">
        <v>2</v>
      </c>
      <c r="I704">
        <v>2</v>
      </c>
      <c r="J704" t="s">
        <v>2131</v>
      </c>
    </row>
    <row r="705" spans="2:10" x14ac:dyDescent="0.25">
      <c r="B705" s="1" t="s">
        <v>607</v>
      </c>
      <c r="C705" t="s">
        <v>1822</v>
      </c>
      <c r="D705" t="s">
        <v>1829</v>
      </c>
    </row>
    <row r="706" spans="2:10" ht="30" x14ac:dyDescent="0.25">
      <c r="B706" s="1" t="s">
        <v>608</v>
      </c>
    </row>
    <row r="707" spans="2:10" ht="30" x14ac:dyDescent="0.25">
      <c r="B707" s="1" t="s">
        <v>606</v>
      </c>
    </row>
    <row r="708" spans="2:10" x14ac:dyDescent="0.25">
      <c r="B708" s="1" t="s">
        <v>595</v>
      </c>
    </row>
    <row r="709" spans="2:10" x14ac:dyDescent="0.25">
      <c r="B709" s="1" t="s">
        <v>181</v>
      </c>
    </row>
    <row r="710" spans="2:10" ht="30" x14ac:dyDescent="0.25">
      <c r="B710" s="1" t="s">
        <v>609</v>
      </c>
      <c r="D710" t="s">
        <v>1725</v>
      </c>
      <c r="H710">
        <v>2</v>
      </c>
      <c r="I710">
        <v>2</v>
      </c>
      <c r="J710" t="s">
        <v>2133</v>
      </c>
    </row>
    <row r="711" spans="2:10" x14ac:dyDescent="0.25">
      <c r="B711" s="1" t="s">
        <v>605</v>
      </c>
      <c r="D711" t="s">
        <v>1828</v>
      </c>
    </row>
    <row r="712" spans="2:10" ht="30" x14ac:dyDescent="0.25">
      <c r="B712" s="1" t="s">
        <v>610</v>
      </c>
    </row>
    <row r="713" spans="2:10" x14ac:dyDescent="0.25">
      <c r="B713" s="1" t="s">
        <v>595</v>
      </c>
    </row>
    <row r="714" spans="2:10" x14ac:dyDescent="0.25">
      <c r="B714" s="1" t="s">
        <v>181</v>
      </c>
    </row>
    <row r="715" spans="2:10" ht="30" x14ac:dyDescent="0.25">
      <c r="B715" s="1" t="s">
        <v>611</v>
      </c>
      <c r="C715" t="s">
        <v>1818</v>
      </c>
      <c r="D715" t="s">
        <v>1725</v>
      </c>
      <c r="H715">
        <v>3</v>
      </c>
      <c r="I715">
        <v>2</v>
      </c>
      <c r="J715" t="s">
        <v>2135</v>
      </c>
    </row>
    <row r="716" spans="2:10" x14ac:dyDescent="0.25">
      <c r="B716" s="1" t="s">
        <v>605</v>
      </c>
      <c r="D716" t="s">
        <v>1820</v>
      </c>
    </row>
    <row r="717" spans="2:10" ht="45" x14ac:dyDescent="0.25">
      <c r="B717" s="1" t="s">
        <v>612</v>
      </c>
    </row>
    <row r="718" spans="2:10" x14ac:dyDescent="0.25">
      <c r="B718" s="1" t="s">
        <v>595</v>
      </c>
    </row>
    <row r="719" spans="2:10" ht="30" x14ac:dyDescent="0.25">
      <c r="B719" s="1" t="s">
        <v>613</v>
      </c>
    </row>
    <row r="720" spans="2:10" x14ac:dyDescent="0.25">
      <c r="B720" s="1" t="s">
        <v>614</v>
      </c>
      <c r="C720" t="s">
        <v>1825</v>
      </c>
      <c r="D720" t="s">
        <v>1725</v>
      </c>
      <c r="H720">
        <v>3</v>
      </c>
      <c r="I720">
        <v>2</v>
      </c>
      <c r="J720" t="s">
        <v>2137</v>
      </c>
    </row>
    <row r="721" spans="2:10" x14ac:dyDescent="0.25">
      <c r="B721" s="1" t="s">
        <v>605</v>
      </c>
      <c r="D721" t="s">
        <v>1827</v>
      </c>
    </row>
    <row r="722" spans="2:10" x14ac:dyDescent="0.25">
      <c r="B722" s="1" t="s">
        <v>615</v>
      </c>
    </row>
    <row r="723" spans="2:10" x14ac:dyDescent="0.25">
      <c r="B723" s="1" t="s">
        <v>595</v>
      </c>
    </row>
    <row r="724" spans="2:10" ht="30" x14ac:dyDescent="0.25">
      <c r="B724" s="1" t="s">
        <v>613</v>
      </c>
    </row>
    <row r="725" spans="2:10" x14ac:dyDescent="0.25">
      <c r="B725" s="1" t="s">
        <v>616</v>
      </c>
      <c r="C725" t="s">
        <v>1770</v>
      </c>
    </row>
    <row r="726" spans="2:10" x14ac:dyDescent="0.25">
      <c r="B726" s="1" t="s">
        <v>605</v>
      </c>
      <c r="C726" t="s">
        <v>1826</v>
      </c>
    </row>
    <row r="727" spans="2:10" x14ac:dyDescent="0.25">
      <c r="B727" s="1" t="s">
        <v>615</v>
      </c>
    </row>
    <row r="728" spans="2:10" x14ac:dyDescent="0.25">
      <c r="B728" s="1" t="s">
        <v>595</v>
      </c>
    </row>
    <row r="729" spans="2:10" ht="30" x14ac:dyDescent="0.25">
      <c r="B729" s="1" t="s">
        <v>514</v>
      </c>
    </row>
    <row r="730" spans="2:10" ht="30" x14ac:dyDescent="0.25">
      <c r="B730" s="1" t="s">
        <v>617</v>
      </c>
      <c r="C730" t="s">
        <v>1819</v>
      </c>
      <c r="D730" t="s">
        <v>1725</v>
      </c>
      <c r="H730">
        <v>2</v>
      </c>
      <c r="I730">
        <v>2</v>
      </c>
      <c r="J730" t="s">
        <v>2135</v>
      </c>
    </row>
    <row r="731" spans="2:10" ht="30" x14ac:dyDescent="0.25">
      <c r="B731" s="1" t="s">
        <v>618</v>
      </c>
      <c r="D731" t="s">
        <v>1820</v>
      </c>
    </row>
    <row r="732" spans="2:10" ht="45" x14ac:dyDescent="0.25">
      <c r="B732" s="1" t="s">
        <v>612</v>
      </c>
    </row>
    <row r="733" spans="2:10" x14ac:dyDescent="0.25">
      <c r="B733" s="1" t="s">
        <v>595</v>
      </c>
    </row>
    <row r="734" spans="2:10" x14ac:dyDescent="0.25">
      <c r="B734" s="1" t="s">
        <v>181</v>
      </c>
    </row>
    <row r="735" spans="2:10" ht="30" x14ac:dyDescent="0.25">
      <c r="B735" s="1" t="s">
        <v>619</v>
      </c>
      <c r="C735" t="s">
        <v>1823</v>
      </c>
      <c r="D735" t="s">
        <v>1725</v>
      </c>
      <c r="H735">
        <v>3</v>
      </c>
      <c r="I735">
        <v>2</v>
      </c>
      <c r="J735" t="s">
        <v>2138</v>
      </c>
    </row>
    <row r="736" spans="2:10" x14ac:dyDescent="0.25">
      <c r="B736" s="1" t="s">
        <v>620</v>
      </c>
      <c r="D736" t="s">
        <v>1830</v>
      </c>
    </row>
    <row r="737" spans="2:10" ht="30" x14ac:dyDescent="0.25">
      <c r="B737" s="1" t="s">
        <v>621</v>
      </c>
    </row>
    <row r="738" spans="2:10" x14ac:dyDescent="0.25">
      <c r="B738" s="1" t="s">
        <v>595</v>
      </c>
    </row>
    <row r="739" spans="2:10" ht="30" x14ac:dyDescent="0.25">
      <c r="B739" s="1" t="s">
        <v>613</v>
      </c>
    </row>
    <row r="740" spans="2:10" ht="30" x14ac:dyDescent="0.25">
      <c r="B740" s="1" t="s">
        <v>622</v>
      </c>
      <c r="C740" t="s">
        <v>1824</v>
      </c>
      <c r="D740" t="s">
        <v>1725</v>
      </c>
      <c r="H740">
        <v>3</v>
      </c>
      <c r="I740">
        <v>2</v>
      </c>
      <c r="J740" t="s">
        <v>2138</v>
      </c>
    </row>
    <row r="741" spans="2:10" x14ac:dyDescent="0.25">
      <c r="B741" s="1" t="s">
        <v>620</v>
      </c>
      <c r="D741" t="s">
        <v>1830</v>
      </c>
    </row>
    <row r="742" spans="2:10" ht="60" x14ac:dyDescent="0.25">
      <c r="B742" s="1" t="s">
        <v>623</v>
      </c>
    </row>
    <row r="743" spans="2:10" x14ac:dyDescent="0.25">
      <c r="B743" s="1" t="s">
        <v>595</v>
      </c>
    </row>
    <row r="744" spans="2:10" ht="30" x14ac:dyDescent="0.25">
      <c r="B744" s="1" t="s">
        <v>514</v>
      </c>
    </row>
    <row r="745" spans="2:10" x14ac:dyDescent="0.25">
      <c r="B745" s="1" t="s">
        <v>624</v>
      </c>
      <c r="C745" t="s">
        <v>2140</v>
      </c>
      <c r="D745" t="s">
        <v>1725</v>
      </c>
      <c r="H745">
        <v>3</v>
      </c>
      <c r="I745">
        <v>2</v>
      </c>
      <c r="J745" t="s">
        <v>2139</v>
      </c>
    </row>
    <row r="746" spans="2:10" x14ac:dyDescent="0.25">
      <c r="B746" s="1" t="s">
        <v>620</v>
      </c>
      <c r="D746" t="s">
        <v>1815</v>
      </c>
    </row>
    <row r="747" spans="2:10" ht="30" x14ac:dyDescent="0.25">
      <c r="B747" s="1" t="s">
        <v>625</v>
      </c>
    </row>
    <row r="748" spans="2:10" x14ac:dyDescent="0.25">
      <c r="B748" s="1" t="s">
        <v>595</v>
      </c>
    </row>
    <row r="749" spans="2:10" ht="30" x14ac:dyDescent="0.25">
      <c r="B749" s="1" t="s">
        <v>514</v>
      </c>
    </row>
    <row r="750" spans="2:10" x14ac:dyDescent="0.25">
      <c r="B750" s="1" t="s">
        <v>626</v>
      </c>
      <c r="C750" t="s">
        <v>2141</v>
      </c>
      <c r="D750" t="s">
        <v>1725</v>
      </c>
      <c r="H750">
        <v>3</v>
      </c>
      <c r="I750">
        <v>2</v>
      </c>
      <c r="J750" t="s">
        <v>2139</v>
      </c>
    </row>
    <row r="751" spans="2:10" x14ac:dyDescent="0.25">
      <c r="B751" s="1" t="s">
        <v>620</v>
      </c>
      <c r="D751" t="s">
        <v>1815</v>
      </c>
    </row>
    <row r="752" spans="2:10" ht="30" x14ac:dyDescent="0.25">
      <c r="B752" s="1" t="s">
        <v>627</v>
      </c>
    </row>
    <row r="753" spans="2:10" x14ac:dyDescent="0.25">
      <c r="B753" s="1" t="s">
        <v>595</v>
      </c>
    </row>
    <row r="754" spans="2:10" ht="30" x14ac:dyDescent="0.25">
      <c r="B754" s="1" t="s">
        <v>628</v>
      </c>
    </row>
    <row r="755" spans="2:10" ht="30" x14ac:dyDescent="0.25">
      <c r="B755" s="1" t="s">
        <v>629</v>
      </c>
      <c r="C755" t="s">
        <v>1790</v>
      </c>
      <c r="D755" t="s">
        <v>1725</v>
      </c>
      <c r="H755">
        <v>3</v>
      </c>
      <c r="I755">
        <v>1</v>
      </c>
      <c r="J755" t="s">
        <v>2124</v>
      </c>
    </row>
    <row r="756" spans="2:10" x14ac:dyDescent="0.25">
      <c r="B756" s="1" t="s">
        <v>620</v>
      </c>
      <c r="D756" t="s">
        <v>1817</v>
      </c>
    </row>
    <row r="757" spans="2:10" ht="30" x14ac:dyDescent="0.25">
      <c r="B757" s="1" t="s">
        <v>630</v>
      </c>
    </row>
    <row r="758" spans="2:10" x14ac:dyDescent="0.25">
      <c r="B758" s="1" t="s">
        <v>631</v>
      </c>
    </row>
    <row r="759" spans="2:10" ht="30" x14ac:dyDescent="0.25">
      <c r="B759" s="1" t="s">
        <v>514</v>
      </c>
    </row>
    <row r="760" spans="2:10" ht="30" x14ac:dyDescent="0.25">
      <c r="B760" s="1" t="s">
        <v>632</v>
      </c>
      <c r="C760" t="s">
        <v>1812</v>
      </c>
      <c r="D760" t="s">
        <v>1725</v>
      </c>
      <c r="H760">
        <v>3</v>
      </c>
      <c r="I760">
        <v>1</v>
      </c>
      <c r="J760" t="s">
        <v>2124</v>
      </c>
    </row>
    <row r="761" spans="2:10" x14ac:dyDescent="0.25">
      <c r="B761" s="1" t="s">
        <v>620</v>
      </c>
      <c r="D761" t="s">
        <v>1814</v>
      </c>
    </row>
    <row r="762" spans="2:10" ht="30" x14ac:dyDescent="0.25">
      <c r="B762" s="1" t="s">
        <v>633</v>
      </c>
    </row>
    <row r="763" spans="2:10" x14ac:dyDescent="0.25">
      <c r="B763" s="1" t="s">
        <v>595</v>
      </c>
    </row>
    <row r="764" spans="2:10" ht="30" x14ac:dyDescent="0.25">
      <c r="B764" s="1" t="s">
        <v>313</v>
      </c>
    </row>
    <row r="765" spans="2:10" ht="30" x14ac:dyDescent="0.25">
      <c r="B765" s="1" t="s">
        <v>634</v>
      </c>
      <c r="D765" t="s">
        <v>1725</v>
      </c>
      <c r="H765">
        <v>3</v>
      </c>
      <c r="I765">
        <v>2</v>
      </c>
      <c r="J765" t="s">
        <v>2142</v>
      </c>
    </row>
    <row r="766" spans="2:10" x14ac:dyDescent="0.25">
      <c r="B766" s="1" t="s">
        <v>635</v>
      </c>
      <c r="D766" t="s">
        <v>1814</v>
      </c>
    </row>
    <row r="767" spans="2:10" ht="45" x14ac:dyDescent="0.25">
      <c r="B767" s="1" t="s">
        <v>636</v>
      </c>
    </row>
    <row r="768" spans="2:10" x14ac:dyDescent="0.25">
      <c r="B768" s="1" t="s">
        <v>595</v>
      </c>
    </row>
    <row r="769" spans="2:10" ht="30" x14ac:dyDescent="0.25">
      <c r="B769" s="1" t="s">
        <v>628</v>
      </c>
    </row>
    <row r="770" spans="2:10" ht="30" x14ac:dyDescent="0.25">
      <c r="B770" s="1" t="s">
        <v>637</v>
      </c>
      <c r="C770" t="s">
        <v>1816</v>
      </c>
      <c r="D770" t="s">
        <v>1725</v>
      </c>
      <c r="H770">
        <v>3</v>
      </c>
      <c r="I770">
        <v>1</v>
      </c>
      <c r="J770" t="s">
        <v>2124</v>
      </c>
    </row>
    <row r="771" spans="2:10" x14ac:dyDescent="0.25">
      <c r="B771" s="1" t="s">
        <v>620</v>
      </c>
      <c r="D771" t="s">
        <v>1817</v>
      </c>
    </row>
    <row r="772" spans="2:10" ht="30" x14ac:dyDescent="0.25">
      <c r="B772" s="1" t="s">
        <v>630</v>
      </c>
    </row>
    <row r="773" spans="2:10" x14ac:dyDescent="0.25">
      <c r="B773" s="1" t="s">
        <v>595</v>
      </c>
    </row>
    <row r="774" spans="2:10" ht="30" x14ac:dyDescent="0.25">
      <c r="B774" s="1" t="s">
        <v>307</v>
      </c>
    </row>
    <row r="775" spans="2:10" ht="30" x14ac:dyDescent="0.25">
      <c r="B775" s="1" t="s">
        <v>638</v>
      </c>
      <c r="C775" t="s">
        <v>1813</v>
      </c>
      <c r="D775" t="s">
        <v>1725</v>
      </c>
      <c r="H775">
        <v>3</v>
      </c>
      <c r="I775">
        <v>1</v>
      </c>
      <c r="J775" t="s">
        <v>2124</v>
      </c>
    </row>
    <row r="776" spans="2:10" x14ac:dyDescent="0.25">
      <c r="B776" s="1" t="s">
        <v>620</v>
      </c>
      <c r="D776" t="s">
        <v>1814</v>
      </c>
    </row>
    <row r="777" spans="2:10" ht="30" x14ac:dyDescent="0.25">
      <c r="B777" s="1" t="s">
        <v>639</v>
      </c>
    </row>
    <row r="778" spans="2:10" x14ac:dyDescent="0.25">
      <c r="B778" s="1" t="s">
        <v>595</v>
      </c>
    </row>
    <row r="779" spans="2:10" ht="30" x14ac:dyDescent="0.25">
      <c r="B779" s="1" t="s">
        <v>628</v>
      </c>
    </row>
    <row r="780" spans="2:10" ht="30" x14ac:dyDescent="0.25">
      <c r="B780" s="1" t="s">
        <v>640</v>
      </c>
      <c r="D780" t="s">
        <v>1725</v>
      </c>
      <c r="H780">
        <v>2</v>
      </c>
      <c r="I780">
        <v>1</v>
      </c>
      <c r="J780" t="s">
        <v>2124</v>
      </c>
    </row>
    <row r="781" spans="2:10" x14ac:dyDescent="0.25">
      <c r="B781" s="1" t="s">
        <v>620</v>
      </c>
      <c r="D781" t="s">
        <v>1831</v>
      </c>
    </row>
    <row r="782" spans="2:10" ht="30" x14ac:dyDescent="0.25">
      <c r="B782" s="1" t="s">
        <v>641</v>
      </c>
    </row>
    <row r="783" spans="2:10" x14ac:dyDescent="0.25">
      <c r="B783" s="1" t="s">
        <v>631</v>
      </c>
    </row>
    <row r="784" spans="2:10" x14ac:dyDescent="0.25">
      <c r="B784" s="1" t="s">
        <v>181</v>
      </c>
    </row>
    <row r="785" spans="2:10" x14ac:dyDescent="0.25">
      <c r="B785" s="1" t="s">
        <v>642</v>
      </c>
      <c r="C785" t="s">
        <v>1723</v>
      </c>
      <c r="D785" t="s">
        <v>1725</v>
      </c>
      <c r="H785">
        <v>3</v>
      </c>
      <c r="I785">
        <v>2</v>
      </c>
      <c r="J785" t="s">
        <v>2143</v>
      </c>
    </row>
    <row r="786" spans="2:10" x14ac:dyDescent="0.25">
      <c r="B786" s="1" t="s">
        <v>620</v>
      </c>
      <c r="D786" s="9" t="s">
        <v>1833</v>
      </c>
    </row>
    <row r="787" spans="2:10" ht="30" x14ac:dyDescent="0.25">
      <c r="B787" s="1" t="s">
        <v>643</v>
      </c>
    </row>
    <row r="788" spans="2:10" x14ac:dyDescent="0.25">
      <c r="B788" s="1" t="s">
        <v>644</v>
      </c>
    </row>
    <row r="789" spans="2:10" ht="30" x14ac:dyDescent="0.25">
      <c r="B789" s="1" t="s">
        <v>313</v>
      </c>
    </row>
    <row r="790" spans="2:10" x14ac:dyDescent="0.25">
      <c r="B790" s="1" t="s">
        <v>645</v>
      </c>
      <c r="C790" t="s">
        <v>1800</v>
      </c>
      <c r="D790" t="s">
        <v>1725</v>
      </c>
      <c r="H790">
        <v>3</v>
      </c>
      <c r="I790">
        <v>2</v>
      </c>
      <c r="J790" t="s">
        <v>2143</v>
      </c>
    </row>
    <row r="791" spans="2:10" x14ac:dyDescent="0.25">
      <c r="B791" s="1" t="s">
        <v>620</v>
      </c>
      <c r="D791" s="9" t="s">
        <v>1801</v>
      </c>
    </row>
    <row r="792" spans="2:10" ht="30" x14ac:dyDescent="0.25">
      <c r="B792" s="1" t="s">
        <v>646</v>
      </c>
    </row>
    <row r="793" spans="2:10" x14ac:dyDescent="0.25">
      <c r="B793" s="1" t="s">
        <v>595</v>
      </c>
    </row>
    <row r="794" spans="2:10" ht="30" x14ac:dyDescent="0.25">
      <c r="B794" s="1" t="s">
        <v>628</v>
      </c>
    </row>
    <row r="795" spans="2:10" ht="30" x14ac:dyDescent="0.25">
      <c r="B795" s="1" t="s">
        <v>647</v>
      </c>
      <c r="D795" t="s">
        <v>1725</v>
      </c>
      <c r="H795">
        <v>3</v>
      </c>
      <c r="I795">
        <v>1</v>
      </c>
      <c r="J795" t="s">
        <v>2124</v>
      </c>
    </row>
    <row r="796" spans="2:10" x14ac:dyDescent="0.25">
      <c r="B796" s="1" t="s">
        <v>648</v>
      </c>
      <c r="D796" t="s">
        <v>1811</v>
      </c>
    </row>
    <row r="797" spans="2:10" x14ac:dyDescent="0.25">
      <c r="B797" s="1" t="s">
        <v>649</v>
      </c>
    </row>
    <row r="798" spans="2:10" x14ac:dyDescent="0.25">
      <c r="B798" s="1" t="s">
        <v>595</v>
      </c>
    </row>
    <row r="799" spans="2:10" ht="30" x14ac:dyDescent="0.25">
      <c r="B799" s="1" t="s">
        <v>613</v>
      </c>
    </row>
    <row r="800" spans="2:10" x14ac:dyDescent="0.25">
      <c r="B800" s="1" t="s">
        <v>650</v>
      </c>
      <c r="C800" t="s">
        <v>1722</v>
      </c>
      <c r="D800" t="s">
        <v>2073</v>
      </c>
    </row>
    <row r="801" spans="2:4" x14ac:dyDescent="0.25">
      <c r="B801" s="1" t="s">
        <v>651</v>
      </c>
      <c r="C801" t="s">
        <v>1836</v>
      </c>
      <c r="D801" t="s">
        <v>1832</v>
      </c>
    </row>
    <row r="802" spans="2:4" x14ac:dyDescent="0.25">
      <c r="B802" s="1" t="s">
        <v>652</v>
      </c>
    </row>
    <row r="803" spans="2:4" x14ac:dyDescent="0.25">
      <c r="B803" s="1" t="s">
        <v>595</v>
      </c>
    </row>
    <row r="804" spans="2:4" x14ac:dyDescent="0.25">
      <c r="B804" s="1" t="s">
        <v>181</v>
      </c>
    </row>
    <row r="805" spans="2:4" x14ac:dyDescent="0.25">
      <c r="B805" s="1" t="s">
        <v>653</v>
      </c>
      <c r="C805" t="s">
        <v>1810</v>
      </c>
      <c r="D805" t="s">
        <v>2073</v>
      </c>
    </row>
    <row r="806" spans="2:4" x14ac:dyDescent="0.25">
      <c r="B806" s="1" t="s">
        <v>651</v>
      </c>
      <c r="D806" t="s">
        <v>1832</v>
      </c>
    </row>
    <row r="807" spans="2:4" ht="30" x14ac:dyDescent="0.25">
      <c r="B807" s="1" t="s">
        <v>654</v>
      </c>
    </row>
    <row r="808" spans="2:4" x14ac:dyDescent="0.25">
      <c r="B808" s="1" t="s">
        <v>644</v>
      </c>
    </row>
    <row r="809" spans="2:4" x14ac:dyDescent="0.25">
      <c r="B809" s="1" t="s">
        <v>181</v>
      </c>
    </row>
    <row r="810" spans="2:4" x14ac:dyDescent="0.25">
      <c r="B810" s="1" t="s">
        <v>655</v>
      </c>
      <c r="C810" t="s">
        <v>1807</v>
      </c>
      <c r="D810" t="s">
        <v>2073</v>
      </c>
    </row>
    <row r="811" spans="2:4" x14ac:dyDescent="0.25">
      <c r="B811" s="1" t="s">
        <v>651</v>
      </c>
      <c r="C811" t="s">
        <v>1836</v>
      </c>
      <c r="D811" t="s">
        <v>1835</v>
      </c>
    </row>
    <row r="812" spans="2:4" x14ac:dyDescent="0.25">
      <c r="B812" s="1" t="s">
        <v>656</v>
      </c>
    </row>
    <row r="813" spans="2:4" x14ac:dyDescent="0.25">
      <c r="B813" s="1" t="s">
        <v>595</v>
      </c>
    </row>
    <row r="814" spans="2:4" x14ac:dyDescent="0.25">
      <c r="B814" s="1" t="s">
        <v>181</v>
      </c>
    </row>
    <row r="815" spans="2:4" x14ac:dyDescent="0.25">
      <c r="B815" s="1" t="s">
        <v>657</v>
      </c>
      <c r="C815" t="s">
        <v>1806</v>
      </c>
      <c r="D815" t="s">
        <v>2073</v>
      </c>
    </row>
    <row r="816" spans="2:4" x14ac:dyDescent="0.25">
      <c r="B816" s="1" t="s">
        <v>651</v>
      </c>
      <c r="D816" t="s">
        <v>1835</v>
      </c>
    </row>
    <row r="817" spans="2:4" x14ac:dyDescent="0.25">
      <c r="B817" s="1" t="s">
        <v>658</v>
      </c>
    </row>
    <row r="818" spans="2:4" x14ac:dyDescent="0.25">
      <c r="B818" s="1" t="s">
        <v>595</v>
      </c>
    </row>
    <row r="819" spans="2:4" x14ac:dyDescent="0.25">
      <c r="B819" s="1" t="s">
        <v>128</v>
      </c>
    </row>
    <row r="820" spans="2:4" x14ac:dyDescent="0.25">
      <c r="B820" s="1" t="s">
        <v>659</v>
      </c>
      <c r="D820" t="s">
        <v>2073</v>
      </c>
    </row>
    <row r="821" spans="2:4" x14ac:dyDescent="0.25">
      <c r="B821" s="1" t="s">
        <v>651</v>
      </c>
      <c r="D821" t="s">
        <v>1834</v>
      </c>
    </row>
    <row r="822" spans="2:4" x14ac:dyDescent="0.25">
      <c r="B822" s="1" t="s">
        <v>660</v>
      </c>
    </row>
    <row r="823" spans="2:4" x14ac:dyDescent="0.25">
      <c r="B823" s="1" t="s">
        <v>595</v>
      </c>
    </row>
    <row r="824" spans="2:4" x14ac:dyDescent="0.25">
      <c r="B824" s="1" t="s">
        <v>661</v>
      </c>
    </row>
    <row r="825" spans="2:4" ht="30" x14ac:dyDescent="0.25">
      <c r="B825" s="1" t="s">
        <v>662</v>
      </c>
      <c r="D825" t="s">
        <v>2073</v>
      </c>
    </row>
    <row r="826" spans="2:4" x14ac:dyDescent="0.25">
      <c r="B826" s="1" t="s">
        <v>651</v>
      </c>
      <c r="D826" t="s">
        <v>1834</v>
      </c>
    </row>
    <row r="827" spans="2:4" ht="45" x14ac:dyDescent="0.25">
      <c r="B827" s="1" t="s">
        <v>663</v>
      </c>
    </row>
    <row r="828" spans="2:4" x14ac:dyDescent="0.25">
      <c r="B828" s="1" t="s">
        <v>595</v>
      </c>
    </row>
    <row r="829" spans="2:4" ht="30" x14ac:dyDescent="0.25">
      <c r="B829" s="1" t="s">
        <v>664</v>
      </c>
    </row>
    <row r="830" spans="2:4" ht="30" x14ac:dyDescent="0.25">
      <c r="B830" s="1" t="s">
        <v>665</v>
      </c>
      <c r="C830" t="s">
        <v>1791</v>
      </c>
      <c r="D830" s="7" t="s">
        <v>2073</v>
      </c>
    </row>
    <row r="831" spans="2:4" x14ac:dyDescent="0.25">
      <c r="B831" s="1" t="s">
        <v>666</v>
      </c>
      <c r="D831" t="s">
        <v>1809</v>
      </c>
    </row>
    <row r="832" spans="2:4" x14ac:dyDescent="0.25">
      <c r="B832" s="1" t="s">
        <v>660</v>
      </c>
    </row>
    <row r="833" spans="2:4" x14ac:dyDescent="0.25">
      <c r="B833" s="1" t="s">
        <v>595</v>
      </c>
    </row>
    <row r="834" spans="2:4" ht="30" x14ac:dyDescent="0.25">
      <c r="B834" s="1" t="s">
        <v>667</v>
      </c>
    </row>
    <row r="835" spans="2:4" ht="30" x14ac:dyDescent="0.25">
      <c r="B835" s="1" t="s">
        <v>668</v>
      </c>
      <c r="C835" t="s">
        <v>1770</v>
      </c>
    </row>
    <row r="836" spans="2:4" x14ac:dyDescent="0.25">
      <c r="B836" s="1" t="s">
        <v>669</v>
      </c>
      <c r="C836" t="s">
        <v>1808</v>
      </c>
    </row>
    <row r="837" spans="2:4" ht="30" x14ac:dyDescent="0.25">
      <c r="B837" s="1" t="s">
        <v>670</v>
      </c>
    </row>
    <row r="838" spans="2:4" x14ac:dyDescent="0.25">
      <c r="B838" s="1" t="s">
        <v>644</v>
      </c>
    </row>
    <row r="839" spans="2:4" x14ac:dyDescent="0.25">
      <c r="B839" s="1" t="s">
        <v>181</v>
      </c>
    </row>
    <row r="840" spans="2:4" ht="30" x14ac:dyDescent="0.25">
      <c r="B840" s="1" t="s">
        <v>671</v>
      </c>
      <c r="D840" t="s">
        <v>2073</v>
      </c>
    </row>
    <row r="841" spans="2:4" x14ac:dyDescent="0.25">
      <c r="B841" s="1" t="s">
        <v>672</v>
      </c>
      <c r="D841" s="10" t="s">
        <v>1802</v>
      </c>
    </row>
    <row r="842" spans="2:4" ht="45" x14ac:dyDescent="0.25">
      <c r="B842" s="1" t="s">
        <v>673</v>
      </c>
    </row>
    <row r="843" spans="2:4" x14ac:dyDescent="0.25">
      <c r="B843" s="1" t="s">
        <v>595</v>
      </c>
    </row>
    <row r="844" spans="2:4" ht="45" x14ac:dyDescent="0.25">
      <c r="B844" s="1" t="s">
        <v>674</v>
      </c>
    </row>
    <row r="845" spans="2:4" ht="30" x14ac:dyDescent="0.25">
      <c r="B845" s="1" t="s">
        <v>675</v>
      </c>
      <c r="C845" t="s">
        <v>1770</v>
      </c>
    </row>
    <row r="846" spans="2:4" x14ac:dyDescent="0.25">
      <c r="B846" s="1" t="s">
        <v>669</v>
      </c>
      <c r="C846" t="s">
        <v>1803</v>
      </c>
    </row>
    <row r="847" spans="2:4" ht="45" x14ac:dyDescent="0.25">
      <c r="B847" s="1" t="s">
        <v>676</v>
      </c>
    </row>
    <row r="848" spans="2:4" x14ac:dyDescent="0.25">
      <c r="B848" s="1" t="s">
        <v>644</v>
      </c>
    </row>
    <row r="849" spans="1:4" x14ac:dyDescent="0.25">
      <c r="B849" s="1" t="s">
        <v>181</v>
      </c>
    </row>
    <row r="850" spans="1:4" ht="30" x14ac:dyDescent="0.25">
      <c r="B850" s="1" t="s">
        <v>677</v>
      </c>
      <c r="C850" t="s">
        <v>1804</v>
      </c>
      <c r="D850" t="s">
        <v>2073</v>
      </c>
    </row>
    <row r="851" spans="1:4" x14ac:dyDescent="0.25">
      <c r="B851" s="1" t="s">
        <v>669</v>
      </c>
      <c r="D851" t="s">
        <v>1805</v>
      </c>
    </row>
    <row r="852" spans="1:4" x14ac:dyDescent="0.25">
      <c r="B852" s="1" t="s">
        <v>678</v>
      </c>
    </row>
    <row r="853" spans="1:4" x14ac:dyDescent="0.25">
      <c r="B853" s="1" t="s">
        <v>595</v>
      </c>
    </row>
    <row r="854" spans="1:4" ht="30" x14ac:dyDescent="0.25">
      <c r="B854" s="1" t="s">
        <v>679</v>
      </c>
    </row>
    <row r="855" spans="1:4" x14ac:dyDescent="0.25">
      <c r="B855" s="1" t="s">
        <v>680</v>
      </c>
      <c r="C855" t="s">
        <v>1770</v>
      </c>
    </row>
    <row r="856" spans="1:4" x14ac:dyDescent="0.25">
      <c r="B856" s="1" t="s">
        <v>681</v>
      </c>
    </row>
    <row r="857" spans="1:4" x14ac:dyDescent="0.25">
      <c r="B857" s="1" t="s">
        <v>682</v>
      </c>
    </row>
    <row r="858" spans="1:4" x14ac:dyDescent="0.25">
      <c r="B858" s="1" t="s">
        <v>683</v>
      </c>
    </row>
    <row r="859" spans="1:4" x14ac:dyDescent="0.25">
      <c r="B859" s="1" t="s">
        <v>255</v>
      </c>
    </row>
    <row r="861" spans="1:4" x14ac:dyDescent="0.25">
      <c r="A861" t="s">
        <v>684</v>
      </c>
    </row>
    <row r="863" spans="1:4" x14ac:dyDescent="0.25">
      <c r="A863" t="s">
        <v>685</v>
      </c>
    </row>
    <row r="865" spans="1:4" x14ac:dyDescent="0.25">
      <c r="A865" t="s">
        <v>686</v>
      </c>
    </row>
    <row r="866" spans="1:4" ht="30" x14ac:dyDescent="0.25">
      <c r="B866" s="1" t="s">
        <v>687</v>
      </c>
    </row>
    <row r="867" spans="1:4" x14ac:dyDescent="0.25">
      <c r="B867" s="1" t="s">
        <v>688</v>
      </c>
    </row>
    <row r="868" spans="1:4" x14ac:dyDescent="0.25">
      <c r="B868" s="1" t="s">
        <v>255</v>
      </c>
    </row>
    <row r="870" spans="1:4" x14ac:dyDescent="0.25">
      <c r="A870" t="s">
        <v>689</v>
      </c>
    </row>
    <row r="871" spans="1:4" ht="30" x14ac:dyDescent="0.25">
      <c r="B871" s="1" t="s">
        <v>690</v>
      </c>
      <c r="D871" t="s">
        <v>1730</v>
      </c>
    </row>
    <row r="872" spans="1:4" ht="30" x14ac:dyDescent="0.25">
      <c r="B872" s="1" t="s">
        <v>691</v>
      </c>
    </row>
    <row r="874" spans="1:4" x14ac:dyDescent="0.25">
      <c r="B874" s="1" t="s">
        <v>692</v>
      </c>
    </row>
    <row r="876" spans="1:4" ht="30" x14ac:dyDescent="0.25">
      <c r="B876" s="1" t="s">
        <v>693</v>
      </c>
    </row>
    <row r="878" spans="1:4" ht="30" x14ac:dyDescent="0.25">
      <c r="B878" s="1" t="s">
        <v>694</v>
      </c>
      <c r="D878" t="s">
        <v>1730</v>
      </c>
    </row>
    <row r="879" spans="1:4" ht="30" x14ac:dyDescent="0.25">
      <c r="B879" s="1" t="s">
        <v>695</v>
      </c>
    </row>
    <row r="881" spans="2:4" x14ac:dyDescent="0.25">
      <c r="B881" s="1" t="s">
        <v>692</v>
      </c>
    </row>
    <row r="883" spans="2:4" ht="30" x14ac:dyDescent="0.25">
      <c r="B883" s="1" t="s">
        <v>693</v>
      </c>
    </row>
    <row r="885" spans="2:4" ht="30" x14ac:dyDescent="0.25">
      <c r="B885" s="1" t="s">
        <v>696</v>
      </c>
      <c r="D885" t="s">
        <v>1730</v>
      </c>
    </row>
    <row r="886" spans="2:4" ht="30" x14ac:dyDescent="0.25">
      <c r="B886" s="1" t="s">
        <v>697</v>
      </c>
    </row>
    <row r="888" spans="2:4" x14ac:dyDescent="0.25">
      <c r="B888" s="1" t="s">
        <v>692</v>
      </c>
    </row>
    <row r="890" spans="2:4" x14ac:dyDescent="0.25">
      <c r="B890" s="1" t="s">
        <v>698</v>
      </c>
    </row>
    <row r="892" spans="2:4" x14ac:dyDescent="0.25">
      <c r="B892" s="1" t="s">
        <v>699</v>
      </c>
      <c r="D892" t="s">
        <v>1730</v>
      </c>
    </row>
    <row r="893" spans="2:4" ht="30" x14ac:dyDescent="0.25">
      <c r="B893" s="1" t="s">
        <v>700</v>
      </c>
    </row>
    <row r="895" spans="2:4" x14ac:dyDescent="0.25">
      <c r="B895" s="1" t="s">
        <v>692</v>
      </c>
    </row>
    <row r="897" spans="2:4" ht="30" x14ac:dyDescent="0.25">
      <c r="B897" s="1" t="s">
        <v>693</v>
      </c>
    </row>
    <row r="899" spans="2:4" ht="30" x14ac:dyDescent="0.25">
      <c r="B899" s="1" t="s">
        <v>701</v>
      </c>
      <c r="D899" t="s">
        <v>1730</v>
      </c>
    </row>
    <row r="900" spans="2:4" ht="30" x14ac:dyDescent="0.25">
      <c r="B900" s="1" t="s">
        <v>702</v>
      </c>
    </row>
    <row r="902" spans="2:4" x14ac:dyDescent="0.25">
      <c r="B902" s="1" t="s">
        <v>692</v>
      </c>
    </row>
    <row r="904" spans="2:4" ht="30" x14ac:dyDescent="0.25">
      <c r="B904" s="1" t="s">
        <v>703</v>
      </c>
    </row>
    <row r="906" spans="2:4" x14ac:dyDescent="0.25">
      <c r="B906" s="1" t="s">
        <v>704</v>
      </c>
      <c r="D906" t="s">
        <v>1730</v>
      </c>
    </row>
    <row r="907" spans="2:4" ht="30" x14ac:dyDescent="0.25">
      <c r="B907" s="1" t="s">
        <v>705</v>
      </c>
    </row>
    <row r="909" spans="2:4" x14ac:dyDescent="0.25">
      <c r="B909" s="1" t="s">
        <v>692</v>
      </c>
    </row>
    <row r="911" spans="2:4" ht="30" x14ac:dyDescent="0.25">
      <c r="B911" s="1" t="s">
        <v>693</v>
      </c>
    </row>
    <row r="913" spans="2:4" x14ac:dyDescent="0.25">
      <c r="B913" s="1" t="s">
        <v>706</v>
      </c>
      <c r="D913" t="s">
        <v>1730</v>
      </c>
    </row>
    <row r="914" spans="2:4" ht="30" x14ac:dyDescent="0.25">
      <c r="B914" s="1" t="s">
        <v>707</v>
      </c>
    </row>
    <row r="916" spans="2:4" x14ac:dyDescent="0.25">
      <c r="B916" s="1" t="s">
        <v>692</v>
      </c>
    </row>
    <row r="918" spans="2:4" x14ac:dyDescent="0.25">
      <c r="B918" s="1" t="s">
        <v>708</v>
      </c>
    </row>
    <row r="920" spans="2:4" ht="30" x14ac:dyDescent="0.25">
      <c r="B920" s="1" t="s">
        <v>709</v>
      </c>
      <c r="D920" t="s">
        <v>1730</v>
      </c>
    </row>
    <row r="921" spans="2:4" ht="30" x14ac:dyDescent="0.25">
      <c r="B921" s="1" t="s">
        <v>710</v>
      </c>
    </row>
    <row r="923" spans="2:4" x14ac:dyDescent="0.25">
      <c r="B923" s="1" t="s">
        <v>692</v>
      </c>
    </row>
    <row r="925" spans="2:4" ht="30" x14ac:dyDescent="0.25">
      <c r="B925" s="1" t="s">
        <v>693</v>
      </c>
    </row>
    <row r="927" spans="2:4" ht="30" x14ac:dyDescent="0.25">
      <c r="B927" s="1" t="s">
        <v>711</v>
      </c>
      <c r="D927" t="s">
        <v>1730</v>
      </c>
    </row>
    <row r="928" spans="2:4" ht="30" x14ac:dyDescent="0.25">
      <c r="B928" s="1" t="s">
        <v>710</v>
      </c>
    </row>
    <row r="930" spans="2:4" x14ac:dyDescent="0.25">
      <c r="B930" s="1" t="s">
        <v>692</v>
      </c>
    </row>
    <row r="932" spans="2:4" ht="30" x14ac:dyDescent="0.25">
      <c r="B932" s="1" t="s">
        <v>712</v>
      </c>
    </row>
    <row r="934" spans="2:4" ht="30" x14ac:dyDescent="0.25">
      <c r="B934" s="1" t="s">
        <v>713</v>
      </c>
      <c r="D934" t="s">
        <v>1730</v>
      </c>
    </row>
    <row r="935" spans="2:4" ht="30" x14ac:dyDescent="0.25">
      <c r="B935" s="1" t="s">
        <v>714</v>
      </c>
    </row>
    <row r="937" spans="2:4" x14ac:dyDescent="0.25">
      <c r="B937" s="1" t="s">
        <v>692</v>
      </c>
    </row>
    <row r="939" spans="2:4" ht="30" x14ac:dyDescent="0.25">
      <c r="B939" s="1" t="s">
        <v>715</v>
      </c>
    </row>
    <row r="941" spans="2:4" x14ac:dyDescent="0.25">
      <c r="B941" s="1" t="s">
        <v>716</v>
      </c>
      <c r="D941" t="s">
        <v>1730</v>
      </c>
    </row>
    <row r="942" spans="2:4" ht="30" x14ac:dyDescent="0.25">
      <c r="B942" s="1" t="s">
        <v>717</v>
      </c>
    </row>
    <row r="944" spans="2:4" x14ac:dyDescent="0.25">
      <c r="B944" s="1" t="s">
        <v>692</v>
      </c>
    </row>
    <row r="946" spans="2:4" ht="30" x14ac:dyDescent="0.25">
      <c r="B946" s="1" t="s">
        <v>718</v>
      </c>
    </row>
    <row r="948" spans="2:4" ht="30" x14ac:dyDescent="0.25">
      <c r="B948" s="1" t="s">
        <v>719</v>
      </c>
      <c r="D948" t="s">
        <v>1730</v>
      </c>
    </row>
    <row r="949" spans="2:4" ht="30" x14ac:dyDescent="0.25">
      <c r="B949" s="1" t="s">
        <v>720</v>
      </c>
    </row>
    <row r="951" spans="2:4" x14ac:dyDescent="0.25">
      <c r="B951" s="1" t="s">
        <v>692</v>
      </c>
    </row>
    <row r="953" spans="2:4" x14ac:dyDescent="0.25">
      <c r="B953" s="1" t="s">
        <v>721</v>
      </c>
    </row>
    <row r="955" spans="2:4" x14ac:dyDescent="0.25">
      <c r="B955" s="1" t="s">
        <v>722</v>
      </c>
      <c r="D955" t="s">
        <v>1730</v>
      </c>
    </row>
    <row r="956" spans="2:4" ht="30" x14ac:dyDescent="0.25">
      <c r="B956" s="1" t="s">
        <v>723</v>
      </c>
    </row>
    <row r="958" spans="2:4" x14ac:dyDescent="0.25">
      <c r="B958" s="1" t="s">
        <v>692</v>
      </c>
    </row>
    <row r="960" spans="2:4" x14ac:dyDescent="0.25">
      <c r="B960" s="1" t="s">
        <v>724</v>
      </c>
    </row>
    <row r="962" spans="2:4" ht="30" x14ac:dyDescent="0.25">
      <c r="B962" s="1" t="s">
        <v>712</v>
      </c>
    </row>
    <row r="964" spans="2:4" x14ac:dyDescent="0.25">
      <c r="B964" s="1" t="s">
        <v>725</v>
      </c>
    </row>
    <row r="965" spans="2:4" ht="30" x14ac:dyDescent="0.25">
      <c r="B965" s="1" t="s">
        <v>726</v>
      </c>
    </row>
    <row r="967" spans="2:4" x14ac:dyDescent="0.25">
      <c r="B967" s="1" t="s">
        <v>692</v>
      </c>
    </row>
    <row r="969" spans="2:4" ht="30" x14ac:dyDescent="0.25">
      <c r="B969" s="1" t="s">
        <v>712</v>
      </c>
    </row>
    <row r="971" spans="2:4" x14ac:dyDescent="0.25">
      <c r="B971" s="1" t="s">
        <v>727</v>
      </c>
      <c r="D971" t="s">
        <v>1730</v>
      </c>
    </row>
    <row r="972" spans="2:4" ht="30" x14ac:dyDescent="0.25">
      <c r="B972" s="1" t="s">
        <v>728</v>
      </c>
    </row>
    <row r="974" spans="2:4" x14ac:dyDescent="0.25">
      <c r="B974" s="1" t="s">
        <v>692</v>
      </c>
    </row>
    <row r="976" spans="2:4" ht="30" x14ac:dyDescent="0.25">
      <c r="B976" s="1" t="s">
        <v>729</v>
      </c>
    </row>
    <row r="978" spans="2:4" x14ac:dyDescent="0.25">
      <c r="B978" s="1" t="s">
        <v>730</v>
      </c>
      <c r="D978" t="s">
        <v>1730</v>
      </c>
    </row>
    <row r="979" spans="2:4" ht="30" x14ac:dyDescent="0.25">
      <c r="B979" s="1" t="s">
        <v>731</v>
      </c>
    </row>
    <row r="981" spans="2:4" x14ac:dyDescent="0.25">
      <c r="B981" s="1" t="s">
        <v>692</v>
      </c>
    </row>
    <row r="983" spans="2:4" ht="30" x14ac:dyDescent="0.25">
      <c r="B983" s="1" t="s">
        <v>732</v>
      </c>
    </row>
    <row r="985" spans="2:4" x14ac:dyDescent="0.25">
      <c r="B985" s="1" t="s">
        <v>733</v>
      </c>
      <c r="D985" t="s">
        <v>1730</v>
      </c>
    </row>
    <row r="986" spans="2:4" ht="30" x14ac:dyDescent="0.25">
      <c r="B986" s="1" t="s">
        <v>734</v>
      </c>
    </row>
    <row r="988" spans="2:4" x14ac:dyDescent="0.25">
      <c r="B988" s="1" t="s">
        <v>692</v>
      </c>
    </row>
    <row r="990" spans="2:4" ht="30" x14ac:dyDescent="0.25">
      <c r="B990" s="1" t="s">
        <v>735</v>
      </c>
    </row>
    <row r="992" spans="2:4" ht="30" x14ac:dyDescent="0.25">
      <c r="B992" s="1" t="s">
        <v>736</v>
      </c>
      <c r="D992" t="s">
        <v>1730</v>
      </c>
    </row>
    <row r="993" spans="2:4" ht="30" x14ac:dyDescent="0.25">
      <c r="B993" s="1" t="s">
        <v>737</v>
      </c>
    </row>
    <row r="995" spans="2:4" x14ac:dyDescent="0.25">
      <c r="B995" s="1" t="s">
        <v>692</v>
      </c>
    </row>
    <row r="997" spans="2:4" x14ac:dyDescent="0.25">
      <c r="B997" s="1" t="s">
        <v>738</v>
      </c>
    </row>
    <row r="999" spans="2:4" ht="30" x14ac:dyDescent="0.25">
      <c r="B999" s="1" t="s">
        <v>739</v>
      </c>
    </row>
    <row r="1001" spans="2:4" ht="30" x14ac:dyDescent="0.25">
      <c r="B1001" s="1" t="s">
        <v>740</v>
      </c>
      <c r="D1001" t="s">
        <v>1730</v>
      </c>
    </row>
    <row r="1002" spans="2:4" ht="30" x14ac:dyDescent="0.25">
      <c r="B1002" s="1" t="s">
        <v>741</v>
      </c>
    </row>
    <row r="1004" spans="2:4" x14ac:dyDescent="0.25">
      <c r="B1004" s="1" t="s">
        <v>692</v>
      </c>
    </row>
    <row r="1006" spans="2:4" ht="30" x14ac:dyDescent="0.25">
      <c r="B1006" s="1" t="s">
        <v>742</v>
      </c>
    </row>
    <row r="1008" spans="2:4" x14ac:dyDescent="0.25">
      <c r="B1008" s="1" t="s">
        <v>743</v>
      </c>
      <c r="D1008" t="s">
        <v>1799</v>
      </c>
    </row>
    <row r="1009" spans="2:4" ht="30" x14ac:dyDescent="0.25">
      <c r="B1009" s="1" t="s">
        <v>744</v>
      </c>
    </row>
    <row r="1011" spans="2:4" x14ac:dyDescent="0.25">
      <c r="B1011" s="1" t="s">
        <v>692</v>
      </c>
    </row>
    <row r="1013" spans="2:4" ht="30" x14ac:dyDescent="0.25">
      <c r="B1013" s="1" t="s">
        <v>693</v>
      </c>
    </row>
    <row r="1015" spans="2:4" x14ac:dyDescent="0.25">
      <c r="B1015" s="1" t="s">
        <v>745</v>
      </c>
      <c r="D1015" t="s">
        <v>1730</v>
      </c>
    </row>
    <row r="1016" spans="2:4" ht="30" x14ac:dyDescent="0.25">
      <c r="B1016" s="1" t="s">
        <v>746</v>
      </c>
    </row>
    <row r="1018" spans="2:4" x14ac:dyDescent="0.25">
      <c r="B1018" s="1" t="s">
        <v>692</v>
      </c>
    </row>
    <row r="1020" spans="2:4" ht="30" x14ac:dyDescent="0.25">
      <c r="B1020" s="1" t="s">
        <v>693</v>
      </c>
    </row>
    <row r="1022" spans="2:4" x14ac:dyDescent="0.25">
      <c r="B1022" s="1" t="s">
        <v>747</v>
      </c>
    </row>
    <row r="1023" spans="2:4" ht="30" x14ac:dyDescent="0.25">
      <c r="B1023" s="1" t="s">
        <v>748</v>
      </c>
    </row>
    <row r="1025" spans="2:4" x14ac:dyDescent="0.25">
      <c r="B1025" s="1" t="s">
        <v>692</v>
      </c>
    </row>
    <row r="1027" spans="2:4" ht="30" x14ac:dyDescent="0.25">
      <c r="B1027" s="1" t="s">
        <v>693</v>
      </c>
    </row>
    <row r="1029" spans="2:4" x14ac:dyDescent="0.25">
      <c r="B1029" s="1" t="s">
        <v>749</v>
      </c>
    </row>
    <row r="1030" spans="2:4" ht="30" x14ac:dyDescent="0.25">
      <c r="B1030" s="1" t="s">
        <v>750</v>
      </c>
    </row>
    <row r="1032" spans="2:4" x14ac:dyDescent="0.25">
      <c r="B1032" s="1" t="s">
        <v>692</v>
      </c>
    </row>
    <row r="1034" spans="2:4" ht="30" x14ac:dyDescent="0.25">
      <c r="B1034" s="1" t="s">
        <v>693</v>
      </c>
    </row>
    <row r="1036" spans="2:4" x14ac:dyDescent="0.25">
      <c r="B1036" s="1" t="s">
        <v>751</v>
      </c>
      <c r="D1036" t="s">
        <v>1730</v>
      </c>
    </row>
    <row r="1037" spans="2:4" ht="30" x14ac:dyDescent="0.25">
      <c r="B1037" s="1" t="s">
        <v>752</v>
      </c>
    </row>
    <row r="1039" spans="2:4" x14ac:dyDescent="0.25">
      <c r="B1039" s="1" t="s">
        <v>692</v>
      </c>
    </row>
    <row r="1041" spans="2:4" ht="30" x14ac:dyDescent="0.25">
      <c r="B1041" s="1" t="s">
        <v>753</v>
      </c>
    </row>
    <row r="1043" spans="2:4" x14ac:dyDescent="0.25">
      <c r="B1043" s="1" t="s">
        <v>754</v>
      </c>
      <c r="D1043" t="s">
        <v>1730</v>
      </c>
    </row>
    <row r="1044" spans="2:4" ht="30" x14ac:dyDescent="0.25">
      <c r="B1044" s="1" t="s">
        <v>755</v>
      </c>
    </row>
    <row r="1046" spans="2:4" x14ac:dyDescent="0.25">
      <c r="B1046" s="1" t="s">
        <v>692</v>
      </c>
    </row>
    <row r="1048" spans="2:4" ht="30" x14ac:dyDescent="0.25">
      <c r="B1048" s="1" t="s">
        <v>732</v>
      </c>
    </row>
    <row r="1050" spans="2:4" ht="30" x14ac:dyDescent="0.25">
      <c r="B1050" s="1" t="s">
        <v>756</v>
      </c>
    </row>
    <row r="1051" spans="2:4" ht="30" x14ac:dyDescent="0.25">
      <c r="B1051" s="1" t="s">
        <v>757</v>
      </c>
    </row>
    <row r="1052" spans="2:4" x14ac:dyDescent="0.25">
      <c r="B1052" s="1" t="s">
        <v>758</v>
      </c>
      <c r="D1052" t="s">
        <v>1730</v>
      </c>
    </row>
    <row r="1053" spans="2:4" ht="30" x14ac:dyDescent="0.25">
      <c r="B1053" s="1" t="s">
        <v>759</v>
      </c>
    </row>
    <row r="1055" spans="2:4" x14ac:dyDescent="0.25">
      <c r="B1055" s="1" t="s">
        <v>692</v>
      </c>
    </row>
    <row r="1057" spans="2:4" x14ac:dyDescent="0.25">
      <c r="B1057" s="1" t="s">
        <v>760</v>
      </c>
    </row>
    <row r="1059" spans="2:4" ht="45" x14ac:dyDescent="0.25">
      <c r="B1059" s="1" t="s">
        <v>761</v>
      </c>
    </row>
    <row r="1060" spans="2:4" ht="30" x14ac:dyDescent="0.25">
      <c r="B1060" s="1" t="s">
        <v>762</v>
      </c>
    </row>
    <row r="1061" spans="2:4" x14ac:dyDescent="0.25">
      <c r="B1061" s="1" t="s">
        <v>763</v>
      </c>
      <c r="D1061" t="s">
        <v>1730</v>
      </c>
    </row>
    <row r="1062" spans="2:4" ht="30" x14ac:dyDescent="0.25">
      <c r="B1062" s="1" t="s">
        <v>764</v>
      </c>
    </row>
    <row r="1064" spans="2:4" x14ac:dyDescent="0.25">
      <c r="B1064" s="1" t="s">
        <v>692</v>
      </c>
    </row>
    <row r="1066" spans="2:4" ht="30" x14ac:dyDescent="0.25">
      <c r="B1066" s="1" t="s">
        <v>693</v>
      </c>
    </row>
    <row r="1068" spans="2:4" x14ac:dyDescent="0.25">
      <c r="B1068" s="1" t="s">
        <v>765</v>
      </c>
    </row>
    <row r="1069" spans="2:4" ht="30" x14ac:dyDescent="0.25">
      <c r="B1069" s="1" t="s">
        <v>766</v>
      </c>
    </row>
    <row r="1070" spans="2:4" x14ac:dyDescent="0.25">
      <c r="B1070" s="1" t="s">
        <v>767</v>
      </c>
      <c r="D1070" t="s">
        <v>1730</v>
      </c>
    </row>
    <row r="1071" spans="2:4" ht="30" x14ac:dyDescent="0.25">
      <c r="B1071" s="1" t="s">
        <v>768</v>
      </c>
    </row>
    <row r="1073" spans="2:4" x14ac:dyDescent="0.25">
      <c r="B1073" s="1" t="s">
        <v>692</v>
      </c>
    </row>
    <row r="1075" spans="2:4" ht="30" x14ac:dyDescent="0.25">
      <c r="B1075" s="1" t="s">
        <v>742</v>
      </c>
    </row>
    <row r="1077" spans="2:4" x14ac:dyDescent="0.25">
      <c r="B1077" s="1" t="s">
        <v>769</v>
      </c>
    </row>
    <row r="1078" spans="2:4" ht="30" x14ac:dyDescent="0.25">
      <c r="B1078" s="1" t="s">
        <v>770</v>
      </c>
    </row>
    <row r="1079" spans="2:4" ht="30" x14ac:dyDescent="0.25">
      <c r="B1079" s="1" t="s">
        <v>771</v>
      </c>
    </row>
    <row r="1080" spans="2:4" ht="30" x14ac:dyDescent="0.25">
      <c r="B1080" s="1" t="s">
        <v>772</v>
      </c>
    </row>
    <row r="1081" spans="2:4" x14ac:dyDescent="0.25">
      <c r="B1081" s="1" t="s">
        <v>773</v>
      </c>
      <c r="D1081" t="s">
        <v>2074</v>
      </c>
    </row>
    <row r="1082" spans="2:4" ht="30" x14ac:dyDescent="0.25">
      <c r="B1082" s="1" t="s">
        <v>774</v>
      </c>
    </row>
    <row r="1084" spans="2:4" x14ac:dyDescent="0.25">
      <c r="B1084" s="1" t="s">
        <v>692</v>
      </c>
    </row>
    <row r="1086" spans="2:4" ht="30" x14ac:dyDescent="0.25">
      <c r="B1086" s="1" t="s">
        <v>775</v>
      </c>
    </row>
    <row r="1088" spans="2:4" ht="30" x14ac:dyDescent="0.25">
      <c r="B1088" s="1" t="s">
        <v>776</v>
      </c>
    </row>
    <row r="1089" spans="2:4" ht="30" x14ac:dyDescent="0.25">
      <c r="B1089" s="1" t="s">
        <v>777</v>
      </c>
    </row>
    <row r="1090" spans="2:4" x14ac:dyDescent="0.25">
      <c r="B1090" s="1" t="s">
        <v>778</v>
      </c>
    </row>
    <row r="1091" spans="2:4" ht="30" x14ac:dyDescent="0.25">
      <c r="B1091" s="1" t="s">
        <v>777</v>
      </c>
    </row>
    <row r="1092" spans="2:4" ht="30" x14ac:dyDescent="0.25">
      <c r="B1092" s="1" t="s">
        <v>779</v>
      </c>
      <c r="D1092" t="s">
        <v>2074</v>
      </c>
    </row>
    <row r="1093" spans="2:4" ht="30" x14ac:dyDescent="0.25">
      <c r="B1093" s="1" t="s">
        <v>780</v>
      </c>
    </row>
    <row r="1095" spans="2:4" x14ac:dyDescent="0.25">
      <c r="B1095" s="1" t="s">
        <v>692</v>
      </c>
    </row>
    <row r="1097" spans="2:4" ht="30" x14ac:dyDescent="0.25">
      <c r="B1097" s="1" t="s">
        <v>693</v>
      </c>
    </row>
    <row r="1099" spans="2:4" ht="30" x14ac:dyDescent="0.25">
      <c r="B1099" s="1" t="s">
        <v>781</v>
      </c>
    </row>
    <row r="1100" spans="2:4" ht="30" x14ac:dyDescent="0.25">
      <c r="B1100" s="1" t="s">
        <v>782</v>
      </c>
    </row>
    <row r="1102" spans="2:4" x14ac:dyDescent="0.25">
      <c r="B1102" s="1" t="s">
        <v>692</v>
      </c>
    </row>
    <row r="1104" spans="2:4" ht="30" x14ac:dyDescent="0.25">
      <c r="B1104" s="1" t="s">
        <v>693</v>
      </c>
    </row>
    <row r="1106" spans="2:2" ht="30" x14ac:dyDescent="0.25">
      <c r="B1106" s="1" t="s">
        <v>783</v>
      </c>
    </row>
    <row r="1107" spans="2:2" ht="30" x14ac:dyDescent="0.25">
      <c r="B1107" s="1" t="s">
        <v>784</v>
      </c>
    </row>
    <row r="1109" spans="2:2" x14ac:dyDescent="0.25">
      <c r="B1109" s="1" t="s">
        <v>692</v>
      </c>
    </row>
    <row r="1111" spans="2:2" ht="30" x14ac:dyDescent="0.25">
      <c r="B1111" s="1" t="s">
        <v>693</v>
      </c>
    </row>
    <row r="1113" spans="2:2" ht="45" x14ac:dyDescent="0.25">
      <c r="B1113" s="1" t="s">
        <v>785</v>
      </c>
    </row>
    <row r="1114" spans="2:2" ht="30" x14ac:dyDescent="0.25">
      <c r="B1114" s="1" t="s">
        <v>786</v>
      </c>
    </row>
    <row r="1115" spans="2:2" x14ac:dyDescent="0.25">
      <c r="B1115" s="1" t="s">
        <v>787</v>
      </c>
    </row>
    <row r="1116" spans="2:2" ht="30" x14ac:dyDescent="0.25">
      <c r="B1116" s="1" t="s">
        <v>788</v>
      </c>
    </row>
    <row r="1117" spans="2:2" x14ac:dyDescent="0.25">
      <c r="B1117" s="1" t="s">
        <v>789</v>
      </c>
    </row>
    <row r="1118" spans="2:2" ht="30" x14ac:dyDescent="0.25">
      <c r="B1118" s="1" t="s">
        <v>790</v>
      </c>
    </row>
    <row r="1120" spans="2:2" x14ac:dyDescent="0.25">
      <c r="B1120" s="1" t="s">
        <v>692</v>
      </c>
    </row>
    <row r="1122" spans="2:2" ht="30" x14ac:dyDescent="0.25">
      <c r="B1122" s="1" t="s">
        <v>791</v>
      </c>
    </row>
    <row r="1124" spans="2:2" x14ac:dyDescent="0.25">
      <c r="B1124" s="1" t="s">
        <v>792</v>
      </c>
    </row>
    <row r="1125" spans="2:2" ht="30" x14ac:dyDescent="0.25">
      <c r="B1125" s="1" t="s">
        <v>793</v>
      </c>
    </row>
    <row r="1127" spans="2:2" x14ac:dyDescent="0.25">
      <c r="B1127" s="1" t="s">
        <v>692</v>
      </c>
    </row>
    <row r="1129" spans="2:2" ht="30" x14ac:dyDescent="0.25">
      <c r="B1129" s="1" t="s">
        <v>794</v>
      </c>
    </row>
    <row r="1131" spans="2:2" x14ac:dyDescent="0.25">
      <c r="B1131" s="1" t="s">
        <v>795</v>
      </c>
    </row>
    <row r="1132" spans="2:2" ht="30" x14ac:dyDescent="0.25">
      <c r="B1132" s="1" t="s">
        <v>796</v>
      </c>
    </row>
    <row r="1134" spans="2:2" x14ac:dyDescent="0.25">
      <c r="B1134" s="1" t="s">
        <v>692</v>
      </c>
    </row>
    <row r="1136" spans="2:2" ht="30" x14ac:dyDescent="0.25">
      <c r="B1136" s="1" t="s">
        <v>693</v>
      </c>
    </row>
    <row r="1138" spans="1:4" ht="30" x14ac:dyDescent="0.25">
      <c r="B1138" s="1" t="s">
        <v>797</v>
      </c>
    </row>
    <row r="1139" spans="1:4" ht="30" x14ac:dyDescent="0.25">
      <c r="B1139" s="1" t="s">
        <v>798</v>
      </c>
    </row>
    <row r="1141" spans="1:4" x14ac:dyDescent="0.25">
      <c r="B1141" s="1" t="s">
        <v>692</v>
      </c>
    </row>
    <row r="1143" spans="1:4" x14ac:dyDescent="0.25">
      <c r="B1143" s="1" t="s">
        <v>799</v>
      </c>
    </row>
    <row r="1146" spans="1:4" x14ac:dyDescent="0.25">
      <c r="A1146" t="s">
        <v>800</v>
      </c>
    </row>
    <row r="1147" spans="1:4" ht="30" x14ac:dyDescent="0.25">
      <c r="B1147" s="1" t="s">
        <v>801</v>
      </c>
      <c r="D1147" t="s">
        <v>1732</v>
      </c>
    </row>
    <row r="1148" spans="1:4" ht="45" x14ac:dyDescent="0.25">
      <c r="B1148" s="1" t="s">
        <v>802</v>
      </c>
    </row>
    <row r="1149" spans="1:4" x14ac:dyDescent="0.25">
      <c r="B1149" s="1" t="s">
        <v>268</v>
      </c>
    </row>
    <row r="1150" spans="1:4" ht="30" x14ac:dyDescent="0.25">
      <c r="B1150" s="1" t="s">
        <v>803</v>
      </c>
      <c r="D1150" t="s">
        <v>1732</v>
      </c>
    </row>
    <row r="1151" spans="1:4" ht="45" x14ac:dyDescent="0.25">
      <c r="B1151" s="1" t="s">
        <v>802</v>
      </c>
    </row>
    <row r="1152" spans="1:4" x14ac:dyDescent="0.25">
      <c r="B1152" s="1" t="s">
        <v>268</v>
      </c>
    </row>
    <row r="1153" spans="1:4" ht="30" x14ac:dyDescent="0.25">
      <c r="B1153" s="1" t="s">
        <v>804</v>
      </c>
      <c r="D1153" t="s">
        <v>1732</v>
      </c>
    </row>
    <row r="1154" spans="1:4" ht="45" x14ac:dyDescent="0.25">
      <c r="B1154" s="1" t="s">
        <v>802</v>
      </c>
    </row>
    <row r="1155" spans="1:4" x14ac:dyDescent="0.25">
      <c r="B1155" s="1" t="s">
        <v>268</v>
      </c>
    </row>
    <row r="1156" spans="1:4" ht="30" x14ac:dyDescent="0.25">
      <c r="B1156" s="1" t="s">
        <v>805</v>
      </c>
      <c r="D1156" t="s">
        <v>1732</v>
      </c>
    </row>
    <row r="1157" spans="1:4" ht="45" x14ac:dyDescent="0.25">
      <c r="B1157" s="1" t="s">
        <v>802</v>
      </c>
    </row>
    <row r="1158" spans="1:4" x14ac:dyDescent="0.25">
      <c r="B1158" s="1" t="s">
        <v>268</v>
      </c>
    </row>
    <row r="1160" spans="1:4" x14ac:dyDescent="0.25">
      <c r="A1160" t="s">
        <v>806</v>
      </c>
    </row>
    <row r="1161" spans="1:4" x14ac:dyDescent="0.25">
      <c r="B1161" s="1" t="s">
        <v>807</v>
      </c>
    </row>
    <row r="1162" spans="1:4" x14ac:dyDescent="0.25">
      <c r="B1162" s="1" t="s">
        <v>808</v>
      </c>
    </row>
    <row r="1163" spans="1:4" x14ac:dyDescent="0.25">
      <c r="B1163" s="1" t="s">
        <v>809</v>
      </c>
    </row>
    <row r="1164" spans="1:4" x14ac:dyDescent="0.25">
      <c r="B1164" s="1" t="s">
        <v>810</v>
      </c>
    </row>
    <row r="1165" spans="1:4" x14ac:dyDescent="0.25">
      <c r="B1165" s="1" t="s">
        <v>811</v>
      </c>
    </row>
    <row r="1166" spans="1:4" x14ac:dyDescent="0.25">
      <c r="B1166" s="1" t="s">
        <v>812</v>
      </c>
    </row>
    <row r="1167" spans="1:4" x14ac:dyDescent="0.25">
      <c r="B1167" s="1" t="s">
        <v>813</v>
      </c>
    </row>
    <row r="1168" spans="1:4" x14ac:dyDescent="0.25">
      <c r="B1168" s="1" t="s">
        <v>811</v>
      </c>
    </row>
    <row r="1169" spans="1:4" x14ac:dyDescent="0.25">
      <c r="B1169" s="1" t="s">
        <v>809</v>
      </c>
    </row>
    <row r="1170" spans="1:4" x14ac:dyDescent="0.25">
      <c r="B1170" s="1" t="s">
        <v>814</v>
      </c>
    </row>
    <row r="1171" spans="1:4" x14ac:dyDescent="0.25">
      <c r="B1171" s="1" t="s">
        <v>815</v>
      </c>
    </row>
    <row r="1172" spans="1:4" x14ac:dyDescent="0.25">
      <c r="B1172" s="1" t="s">
        <v>816</v>
      </c>
    </row>
    <row r="1174" spans="1:4" x14ac:dyDescent="0.25">
      <c r="A1174" t="s">
        <v>817</v>
      </c>
    </row>
    <row r="1176" spans="1:4" x14ac:dyDescent="0.25">
      <c r="A1176" t="s">
        <v>818</v>
      </c>
    </row>
    <row r="1178" spans="1:4" x14ac:dyDescent="0.25">
      <c r="A1178" t="s">
        <v>819</v>
      </c>
    </row>
    <row r="1180" spans="1:4" x14ac:dyDescent="0.25">
      <c r="A1180" t="s">
        <v>820</v>
      </c>
    </row>
    <row r="1182" spans="1:4" x14ac:dyDescent="0.25">
      <c r="A1182" t="s">
        <v>821</v>
      </c>
    </row>
    <row r="1183" spans="1:4" x14ac:dyDescent="0.25">
      <c r="B1183" s="1" t="s">
        <v>822</v>
      </c>
      <c r="D1183" t="s">
        <v>1772</v>
      </c>
    </row>
    <row r="1184" spans="1:4" ht="255" x14ac:dyDescent="0.25">
      <c r="B1184" s="1" t="s">
        <v>823</v>
      </c>
    </row>
    <row r="1186" spans="1:2" x14ac:dyDescent="0.25">
      <c r="A1186" t="s">
        <v>824</v>
      </c>
    </row>
    <row r="1188" spans="1:2" x14ac:dyDescent="0.25">
      <c r="A1188" t="s">
        <v>825</v>
      </c>
    </row>
    <row r="1189" spans="1:2" ht="30" x14ac:dyDescent="0.25">
      <c r="B1189" s="1" t="s">
        <v>826</v>
      </c>
    </row>
    <row r="1190" spans="1:2" ht="30" x14ac:dyDescent="0.25">
      <c r="B1190" s="1" t="s">
        <v>827</v>
      </c>
    </row>
    <row r="1191" spans="1:2" x14ac:dyDescent="0.25">
      <c r="B1191" s="1" t="s">
        <v>828</v>
      </c>
    </row>
    <row r="1192" spans="1:2" ht="30" x14ac:dyDescent="0.25">
      <c r="B1192" s="1" t="s">
        <v>829</v>
      </c>
    </row>
    <row r="1193" spans="1:2" x14ac:dyDescent="0.25">
      <c r="B1193" s="1" t="s">
        <v>830</v>
      </c>
    </row>
    <row r="1194" spans="1:2" ht="30" x14ac:dyDescent="0.25">
      <c r="B1194" s="1" t="s">
        <v>831</v>
      </c>
    </row>
    <row r="1196" spans="1:2" x14ac:dyDescent="0.25">
      <c r="A1196" t="s">
        <v>832</v>
      </c>
    </row>
    <row r="1197" spans="1:2" x14ac:dyDescent="0.25">
      <c r="A1197" t="s">
        <v>833</v>
      </c>
    </row>
    <row r="1198" spans="1:2" x14ac:dyDescent="0.25">
      <c r="A1198" t="s">
        <v>834</v>
      </c>
    </row>
    <row r="1199" spans="1:2" x14ac:dyDescent="0.25">
      <c r="A1199" t="s">
        <v>835</v>
      </c>
    </row>
    <row r="1200" spans="1:2" x14ac:dyDescent="0.25">
      <c r="A1200" t="s">
        <v>836</v>
      </c>
    </row>
    <row r="1202" spans="1:4" x14ac:dyDescent="0.25">
      <c r="A1202" t="s">
        <v>837</v>
      </c>
    </row>
    <row r="1204" spans="1:4" x14ac:dyDescent="0.25">
      <c r="A1204" t="s">
        <v>838</v>
      </c>
    </row>
    <row r="1206" spans="1:4" x14ac:dyDescent="0.25">
      <c r="A1206" t="s">
        <v>839</v>
      </c>
    </row>
    <row r="1208" spans="1:4" x14ac:dyDescent="0.25">
      <c r="A1208" t="s">
        <v>840</v>
      </c>
    </row>
    <row r="1209" spans="1:4" ht="30" x14ac:dyDescent="0.25">
      <c r="B1209" s="1" t="s">
        <v>841</v>
      </c>
      <c r="D1209" t="s">
        <v>1735</v>
      </c>
    </row>
    <row r="1210" spans="1:4" x14ac:dyDescent="0.25">
      <c r="B1210" s="1" t="s">
        <v>842</v>
      </c>
    </row>
    <row r="1211" spans="1:4" ht="30" x14ac:dyDescent="0.25">
      <c r="B1211" s="1" t="s">
        <v>843</v>
      </c>
    </row>
    <row r="1212" spans="1:4" ht="30" x14ac:dyDescent="0.25">
      <c r="B1212" s="1" t="s">
        <v>844</v>
      </c>
    </row>
    <row r="1213" spans="1:4" x14ac:dyDescent="0.25">
      <c r="B1213" s="1" t="s">
        <v>255</v>
      </c>
    </row>
    <row r="1214" spans="1:4" ht="30" x14ac:dyDescent="0.25">
      <c r="B1214" s="1" t="s">
        <v>845</v>
      </c>
      <c r="D1214" t="s">
        <v>2075</v>
      </c>
    </row>
    <row r="1215" spans="1:4" x14ac:dyDescent="0.25">
      <c r="B1215" s="1" t="s">
        <v>846</v>
      </c>
    </row>
    <row r="1216" spans="1:4" ht="30" x14ac:dyDescent="0.25">
      <c r="B1216" s="1" t="s">
        <v>847</v>
      </c>
    </row>
    <row r="1217" spans="2:4" ht="30" x14ac:dyDescent="0.25">
      <c r="B1217" s="1" t="s">
        <v>848</v>
      </c>
    </row>
    <row r="1218" spans="2:4" x14ac:dyDescent="0.25">
      <c r="B1218" s="1" t="s">
        <v>529</v>
      </c>
    </row>
    <row r="1219" spans="2:4" ht="45" x14ac:dyDescent="0.25">
      <c r="B1219" s="1" t="s">
        <v>849</v>
      </c>
      <c r="D1219" t="s">
        <v>1735</v>
      </c>
    </row>
    <row r="1220" spans="2:4" x14ac:dyDescent="0.25">
      <c r="B1220" s="1" t="s">
        <v>850</v>
      </c>
    </row>
    <row r="1221" spans="2:4" ht="30" x14ac:dyDescent="0.25">
      <c r="B1221" s="1" t="s">
        <v>851</v>
      </c>
    </row>
    <row r="1222" spans="2:4" ht="30" x14ac:dyDescent="0.25">
      <c r="B1222" s="1" t="s">
        <v>852</v>
      </c>
    </row>
    <row r="1223" spans="2:4" x14ac:dyDescent="0.25">
      <c r="B1223" s="1" t="s">
        <v>255</v>
      </c>
    </row>
    <row r="1224" spans="2:4" ht="60" x14ac:dyDescent="0.25">
      <c r="B1224" s="1" t="s">
        <v>853</v>
      </c>
      <c r="D1224" t="s">
        <v>1735</v>
      </c>
    </row>
    <row r="1225" spans="2:4" x14ac:dyDescent="0.25">
      <c r="B1225" s="1" t="s">
        <v>850</v>
      </c>
    </row>
    <row r="1226" spans="2:4" ht="30" x14ac:dyDescent="0.25">
      <c r="B1226" s="1" t="s">
        <v>854</v>
      </c>
    </row>
    <row r="1227" spans="2:4" ht="30" x14ac:dyDescent="0.25">
      <c r="B1227" s="1" t="s">
        <v>855</v>
      </c>
    </row>
    <row r="1228" spans="2:4" x14ac:dyDescent="0.25">
      <c r="B1228" s="1" t="s">
        <v>255</v>
      </c>
    </row>
    <row r="1229" spans="2:4" ht="45" x14ac:dyDescent="0.25">
      <c r="B1229" s="1" t="s">
        <v>856</v>
      </c>
      <c r="D1229" t="s">
        <v>1735</v>
      </c>
    </row>
    <row r="1230" spans="2:4" x14ac:dyDescent="0.25">
      <c r="B1230" s="1" t="s">
        <v>857</v>
      </c>
    </row>
    <row r="1231" spans="2:4" ht="30" x14ac:dyDescent="0.25">
      <c r="B1231" s="1" t="s">
        <v>858</v>
      </c>
    </row>
    <row r="1232" spans="2:4" ht="30" x14ac:dyDescent="0.25">
      <c r="B1232" s="1" t="s">
        <v>859</v>
      </c>
    </row>
    <row r="1233" spans="2:4" x14ac:dyDescent="0.25">
      <c r="B1233" s="1" t="s">
        <v>255</v>
      </c>
    </row>
    <row r="1234" spans="2:4" ht="30" x14ac:dyDescent="0.25">
      <c r="B1234" s="1" t="s">
        <v>860</v>
      </c>
      <c r="D1234" t="s">
        <v>1735</v>
      </c>
    </row>
    <row r="1235" spans="2:4" x14ac:dyDescent="0.25">
      <c r="B1235" s="1" t="s">
        <v>861</v>
      </c>
    </row>
    <row r="1236" spans="2:4" ht="30" x14ac:dyDescent="0.25">
      <c r="B1236" s="1" t="s">
        <v>862</v>
      </c>
    </row>
    <row r="1237" spans="2:4" ht="30" x14ac:dyDescent="0.25">
      <c r="B1237" s="1" t="s">
        <v>863</v>
      </c>
    </row>
    <row r="1238" spans="2:4" x14ac:dyDescent="0.25">
      <c r="B1238" s="1" t="s">
        <v>255</v>
      </c>
    </row>
    <row r="1239" spans="2:4" ht="45" x14ac:dyDescent="0.25">
      <c r="B1239" s="1" t="s">
        <v>864</v>
      </c>
      <c r="D1239" t="s">
        <v>1735</v>
      </c>
    </row>
    <row r="1240" spans="2:4" x14ac:dyDescent="0.25">
      <c r="B1240" s="1" t="s">
        <v>865</v>
      </c>
    </row>
    <row r="1241" spans="2:4" ht="30" x14ac:dyDescent="0.25">
      <c r="B1241" s="1" t="s">
        <v>866</v>
      </c>
    </row>
    <row r="1242" spans="2:4" ht="30" x14ac:dyDescent="0.25">
      <c r="B1242" s="1" t="s">
        <v>867</v>
      </c>
    </row>
    <row r="1243" spans="2:4" x14ac:dyDescent="0.25">
      <c r="B1243" s="1" t="s">
        <v>255</v>
      </c>
    </row>
    <row r="1244" spans="2:4" ht="60" x14ac:dyDescent="0.25">
      <c r="B1244" s="1" t="s">
        <v>868</v>
      </c>
      <c r="D1244" t="s">
        <v>1734</v>
      </c>
    </row>
    <row r="1245" spans="2:4" x14ac:dyDescent="0.25">
      <c r="B1245" s="1" t="s">
        <v>869</v>
      </c>
    </row>
    <row r="1246" spans="2:4" ht="30" x14ac:dyDescent="0.25">
      <c r="B1246" s="1" t="s">
        <v>870</v>
      </c>
    </row>
    <row r="1247" spans="2:4" ht="30" x14ac:dyDescent="0.25">
      <c r="B1247" s="1" t="s">
        <v>855</v>
      </c>
    </row>
    <row r="1248" spans="2:4" x14ac:dyDescent="0.25">
      <c r="B1248" s="1" t="s">
        <v>255</v>
      </c>
    </row>
    <row r="1249" spans="2:3" ht="45" x14ac:dyDescent="0.25">
      <c r="B1249" s="1" t="s">
        <v>871</v>
      </c>
    </row>
    <row r="1250" spans="2:3" x14ac:dyDescent="0.25">
      <c r="B1250" s="1" t="s">
        <v>872</v>
      </c>
    </row>
    <row r="1251" spans="2:3" ht="30" x14ac:dyDescent="0.25">
      <c r="B1251" s="1" t="s">
        <v>873</v>
      </c>
    </row>
    <row r="1252" spans="2:3" ht="30" x14ac:dyDescent="0.25">
      <c r="B1252" s="1" t="s">
        <v>874</v>
      </c>
    </row>
    <row r="1253" spans="2:3" x14ac:dyDescent="0.25">
      <c r="B1253" s="1" t="s">
        <v>875</v>
      </c>
    </row>
    <row r="1254" spans="2:3" ht="30" x14ac:dyDescent="0.25">
      <c r="B1254" s="1" t="s">
        <v>876</v>
      </c>
    </row>
    <row r="1255" spans="2:3" x14ac:dyDescent="0.25">
      <c r="B1255" s="1" t="s">
        <v>877</v>
      </c>
    </row>
    <row r="1256" spans="2:3" ht="45" x14ac:dyDescent="0.25">
      <c r="B1256" s="1" t="s">
        <v>878</v>
      </c>
    </row>
    <row r="1257" spans="2:3" ht="30" x14ac:dyDescent="0.25">
      <c r="B1257" s="1" t="s">
        <v>879</v>
      </c>
    </row>
    <row r="1258" spans="2:3" x14ac:dyDescent="0.25">
      <c r="B1258" s="1" t="s">
        <v>875</v>
      </c>
    </row>
    <row r="1259" spans="2:3" ht="30" x14ac:dyDescent="0.25">
      <c r="B1259" s="1" t="s">
        <v>880</v>
      </c>
      <c r="C1259" t="s">
        <v>1770</v>
      </c>
    </row>
    <row r="1260" spans="2:3" x14ac:dyDescent="0.25">
      <c r="B1260" s="1" t="s">
        <v>877</v>
      </c>
    </row>
    <row r="1261" spans="2:3" x14ac:dyDescent="0.25">
      <c r="B1261" s="1" t="s">
        <v>881</v>
      </c>
    </row>
    <row r="1262" spans="2:3" ht="30" x14ac:dyDescent="0.25">
      <c r="B1262" s="1" t="s">
        <v>882</v>
      </c>
    </row>
    <row r="1263" spans="2:3" x14ac:dyDescent="0.25">
      <c r="B1263" s="1" t="s">
        <v>433</v>
      </c>
    </row>
    <row r="1264" spans="2:3" ht="45" x14ac:dyDescent="0.25">
      <c r="B1264" s="1" t="s">
        <v>883</v>
      </c>
      <c r="C1264" t="s">
        <v>1770</v>
      </c>
    </row>
    <row r="1265" spans="2:4" x14ac:dyDescent="0.25">
      <c r="B1265" s="1" t="s">
        <v>877</v>
      </c>
    </row>
    <row r="1266" spans="2:4" x14ac:dyDescent="0.25">
      <c r="B1266" s="1" t="s">
        <v>881</v>
      </c>
    </row>
    <row r="1267" spans="2:4" ht="30" x14ac:dyDescent="0.25">
      <c r="B1267" s="1" t="s">
        <v>882</v>
      </c>
    </row>
    <row r="1268" spans="2:4" x14ac:dyDescent="0.25">
      <c r="B1268" s="1" t="s">
        <v>433</v>
      </c>
    </row>
    <row r="1269" spans="2:4" ht="45" x14ac:dyDescent="0.25">
      <c r="B1269" s="1" t="s">
        <v>884</v>
      </c>
      <c r="D1269" t="s">
        <v>1735</v>
      </c>
    </row>
    <row r="1270" spans="2:4" x14ac:dyDescent="0.25">
      <c r="B1270" s="1" t="s">
        <v>885</v>
      </c>
    </row>
    <row r="1271" spans="2:4" ht="30" x14ac:dyDescent="0.25">
      <c r="B1271" s="1" t="s">
        <v>886</v>
      </c>
    </row>
    <row r="1272" spans="2:4" ht="30" x14ac:dyDescent="0.25">
      <c r="B1272" s="1" t="s">
        <v>867</v>
      </c>
    </row>
    <row r="1273" spans="2:4" x14ac:dyDescent="0.25">
      <c r="B1273" s="1" t="s">
        <v>255</v>
      </c>
    </row>
    <row r="1274" spans="2:4" ht="45" x14ac:dyDescent="0.25">
      <c r="B1274" s="1" t="s">
        <v>887</v>
      </c>
      <c r="D1274" t="s">
        <v>1735</v>
      </c>
    </row>
    <row r="1275" spans="2:4" x14ac:dyDescent="0.25">
      <c r="B1275" s="1" t="s">
        <v>885</v>
      </c>
    </row>
    <row r="1276" spans="2:4" ht="30" x14ac:dyDescent="0.25">
      <c r="B1276" s="1" t="s">
        <v>888</v>
      </c>
    </row>
    <row r="1277" spans="2:4" ht="30" x14ac:dyDescent="0.25">
      <c r="B1277" s="1" t="s">
        <v>855</v>
      </c>
    </row>
    <row r="1278" spans="2:4" x14ac:dyDescent="0.25">
      <c r="B1278" s="1" t="s">
        <v>255</v>
      </c>
    </row>
    <row r="1279" spans="2:4" ht="45" x14ac:dyDescent="0.25">
      <c r="B1279" s="1" t="s">
        <v>889</v>
      </c>
      <c r="D1279" t="s">
        <v>1735</v>
      </c>
    </row>
    <row r="1280" spans="2:4" x14ac:dyDescent="0.25">
      <c r="B1280" s="1" t="s">
        <v>890</v>
      </c>
    </row>
    <row r="1281" spans="2:4" ht="30" x14ac:dyDescent="0.25">
      <c r="B1281" s="1" t="s">
        <v>891</v>
      </c>
    </row>
    <row r="1282" spans="2:4" ht="30" x14ac:dyDescent="0.25">
      <c r="B1282" s="1" t="s">
        <v>855</v>
      </c>
    </row>
    <row r="1283" spans="2:4" x14ac:dyDescent="0.25">
      <c r="B1283" s="1" t="s">
        <v>255</v>
      </c>
    </row>
    <row r="1284" spans="2:4" ht="60" x14ac:dyDescent="0.25">
      <c r="B1284" s="1" t="s">
        <v>892</v>
      </c>
      <c r="D1284" t="s">
        <v>1735</v>
      </c>
    </row>
    <row r="1285" spans="2:4" x14ac:dyDescent="0.25">
      <c r="B1285" s="1" t="s">
        <v>890</v>
      </c>
    </row>
    <row r="1286" spans="2:4" ht="30" x14ac:dyDescent="0.25">
      <c r="B1286" s="1" t="s">
        <v>893</v>
      </c>
    </row>
    <row r="1287" spans="2:4" ht="30" x14ac:dyDescent="0.25">
      <c r="B1287" s="1" t="s">
        <v>894</v>
      </c>
    </row>
    <row r="1288" spans="2:4" x14ac:dyDescent="0.25">
      <c r="B1288" s="1" t="s">
        <v>255</v>
      </c>
    </row>
    <row r="1289" spans="2:4" ht="60" x14ac:dyDescent="0.25">
      <c r="B1289" s="1" t="s">
        <v>895</v>
      </c>
      <c r="D1289" t="s">
        <v>1735</v>
      </c>
    </row>
    <row r="1290" spans="2:4" x14ac:dyDescent="0.25">
      <c r="B1290" s="1" t="s">
        <v>890</v>
      </c>
    </row>
    <row r="1291" spans="2:4" ht="30" x14ac:dyDescent="0.25">
      <c r="B1291" s="1" t="s">
        <v>896</v>
      </c>
    </row>
    <row r="1292" spans="2:4" ht="30" x14ac:dyDescent="0.25">
      <c r="B1292" s="1" t="s">
        <v>894</v>
      </c>
    </row>
    <row r="1293" spans="2:4" x14ac:dyDescent="0.25">
      <c r="B1293" s="1" t="s">
        <v>255</v>
      </c>
    </row>
    <row r="1294" spans="2:4" ht="30" x14ac:dyDescent="0.25">
      <c r="B1294" s="1" t="s">
        <v>897</v>
      </c>
      <c r="D1294" t="s">
        <v>1735</v>
      </c>
    </row>
    <row r="1295" spans="2:4" x14ac:dyDescent="0.25">
      <c r="B1295" s="1" t="s">
        <v>890</v>
      </c>
    </row>
    <row r="1296" spans="2:4" ht="30" x14ac:dyDescent="0.25">
      <c r="B1296" s="1" t="s">
        <v>898</v>
      </c>
    </row>
    <row r="1297" spans="2:4" ht="30" x14ac:dyDescent="0.25">
      <c r="B1297" s="1" t="s">
        <v>879</v>
      </c>
    </row>
    <row r="1298" spans="2:4" x14ac:dyDescent="0.25">
      <c r="B1298" s="1" t="s">
        <v>255</v>
      </c>
    </row>
    <row r="1299" spans="2:4" ht="30" x14ac:dyDescent="0.25">
      <c r="B1299" s="1" t="s">
        <v>899</v>
      </c>
      <c r="D1299" t="s">
        <v>1735</v>
      </c>
    </row>
    <row r="1300" spans="2:4" x14ac:dyDescent="0.25">
      <c r="B1300" s="1" t="s">
        <v>900</v>
      </c>
    </row>
    <row r="1301" spans="2:4" ht="30" x14ac:dyDescent="0.25">
      <c r="B1301" s="1" t="s">
        <v>886</v>
      </c>
    </row>
    <row r="1302" spans="2:4" ht="30" x14ac:dyDescent="0.25">
      <c r="B1302" s="1" t="s">
        <v>844</v>
      </c>
    </row>
    <row r="1303" spans="2:4" x14ac:dyDescent="0.25">
      <c r="B1303" s="1" t="s">
        <v>255</v>
      </c>
    </row>
    <row r="1304" spans="2:4" ht="30" x14ac:dyDescent="0.25">
      <c r="B1304" s="1" t="s">
        <v>901</v>
      </c>
      <c r="D1304" t="s">
        <v>1735</v>
      </c>
    </row>
    <row r="1305" spans="2:4" x14ac:dyDescent="0.25">
      <c r="B1305" s="1" t="s">
        <v>900</v>
      </c>
    </row>
    <row r="1306" spans="2:4" ht="30" x14ac:dyDescent="0.25">
      <c r="B1306" s="1" t="s">
        <v>902</v>
      </c>
    </row>
    <row r="1307" spans="2:4" ht="30" x14ac:dyDescent="0.25">
      <c r="B1307" s="1" t="s">
        <v>844</v>
      </c>
    </row>
    <row r="1308" spans="2:4" x14ac:dyDescent="0.25">
      <c r="B1308" s="1" t="s">
        <v>255</v>
      </c>
    </row>
    <row r="1309" spans="2:4" ht="45" x14ac:dyDescent="0.25">
      <c r="B1309" s="1" t="s">
        <v>903</v>
      </c>
      <c r="D1309" t="s">
        <v>1735</v>
      </c>
    </row>
    <row r="1310" spans="2:4" x14ac:dyDescent="0.25">
      <c r="B1310" s="1" t="s">
        <v>904</v>
      </c>
    </row>
    <row r="1311" spans="2:4" ht="30" x14ac:dyDescent="0.25">
      <c r="B1311" s="1" t="s">
        <v>905</v>
      </c>
    </row>
    <row r="1312" spans="2:4" ht="30" x14ac:dyDescent="0.25">
      <c r="B1312" s="1" t="s">
        <v>906</v>
      </c>
    </row>
    <row r="1313" spans="2:4" x14ac:dyDescent="0.25">
      <c r="B1313" s="1" t="s">
        <v>255</v>
      </c>
    </row>
    <row r="1314" spans="2:4" ht="30" x14ac:dyDescent="0.25">
      <c r="B1314" s="1" t="s">
        <v>907</v>
      </c>
    </row>
    <row r="1315" spans="2:4" x14ac:dyDescent="0.25">
      <c r="B1315" s="1" t="s">
        <v>908</v>
      </c>
    </row>
    <row r="1316" spans="2:4" ht="30" x14ac:dyDescent="0.25">
      <c r="B1316" s="1" t="s">
        <v>909</v>
      </c>
    </row>
    <row r="1317" spans="2:4" ht="30" x14ac:dyDescent="0.25">
      <c r="B1317" s="1" t="s">
        <v>874</v>
      </c>
    </row>
    <row r="1318" spans="2:4" x14ac:dyDescent="0.25">
      <c r="B1318" s="1" t="s">
        <v>875</v>
      </c>
    </row>
    <row r="1319" spans="2:4" ht="30" x14ac:dyDescent="0.25">
      <c r="B1319" s="1" t="s">
        <v>910</v>
      </c>
      <c r="D1319" t="s">
        <v>1734</v>
      </c>
    </row>
    <row r="1320" spans="2:4" x14ac:dyDescent="0.25">
      <c r="B1320" s="1" t="s">
        <v>911</v>
      </c>
    </row>
    <row r="1321" spans="2:4" ht="30" x14ac:dyDescent="0.25">
      <c r="B1321" s="1" t="s">
        <v>912</v>
      </c>
    </row>
    <row r="1322" spans="2:4" x14ac:dyDescent="0.25">
      <c r="B1322" s="1" t="s">
        <v>913</v>
      </c>
    </row>
    <row r="1323" spans="2:4" x14ac:dyDescent="0.25">
      <c r="B1323" s="1" t="s">
        <v>255</v>
      </c>
    </row>
    <row r="1324" spans="2:4" ht="45" x14ac:dyDescent="0.25">
      <c r="B1324" s="1" t="s">
        <v>914</v>
      </c>
      <c r="D1324" t="s">
        <v>1735</v>
      </c>
    </row>
    <row r="1325" spans="2:4" x14ac:dyDescent="0.25">
      <c r="B1325" s="1" t="s">
        <v>915</v>
      </c>
    </row>
    <row r="1326" spans="2:4" ht="30" x14ac:dyDescent="0.25">
      <c r="B1326" s="1" t="s">
        <v>916</v>
      </c>
    </row>
    <row r="1327" spans="2:4" ht="30" x14ac:dyDescent="0.25">
      <c r="B1327" s="1" t="s">
        <v>855</v>
      </c>
    </row>
    <row r="1328" spans="2:4" x14ac:dyDescent="0.25">
      <c r="B1328" s="1" t="s">
        <v>255</v>
      </c>
    </row>
    <row r="1329" spans="2:4" ht="45" x14ac:dyDescent="0.25">
      <c r="B1329" s="1" t="s">
        <v>917</v>
      </c>
      <c r="D1329" t="s">
        <v>1735</v>
      </c>
    </row>
    <row r="1330" spans="2:4" x14ac:dyDescent="0.25">
      <c r="B1330" s="1" t="s">
        <v>918</v>
      </c>
    </row>
    <row r="1331" spans="2:4" ht="30" x14ac:dyDescent="0.25">
      <c r="B1331" s="1" t="s">
        <v>919</v>
      </c>
    </row>
    <row r="1332" spans="2:4" ht="30" x14ac:dyDescent="0.25">
      <c r="B1332" s="1" t="s">
        <v>844</v>
      </c>
    </row>
    <row r="1333" spans="2:4" x14ac:dyDescent="0.25">
      <c r="B1333" s="1" t="s">
        <v>255</v>
      </c>
    </row>
    <row r="1334" spans="2:4" ht="30" x14ac:dyDescent="0.25">
      <c r="B1334" s="1" t="s">
        <v>920</v>
      </c>
      <c r="D1334" t="s">
        <v>1735</v>
      </c>
    </row>
    <row r="1335" spans="2:4" x14ac:dyDescent="0.25">
      <c r="B1335" s="1" t="s">
        <v>918</v>
      </c>
    </row>
    <row r="1336" spans="2:4" ht="30" x14ac:dyDescent="0.25">
      <c r="B1336" s="1" t="s">
        <v>921</v>
      </c>
    </row>
    <row r="1337" spans="2:4" ht="30" x14ac:dyDescent="0.25">
      <c r="B1337" s="1" t="s">
        <v>855</v>
      </c>
    </row>
    <row r="1338" spans="2:4" x14ac:dyDescent="0.25">
      <c r="B1338" s="1" t="s">
        <v>255</v>
      </c>
    </row>
    <row r="1339" spans="2:4" ht="30" x14ac:dyDescent="0.25">
      <c r="B1339" s="1" t="s">
        <v>922</v>
      </c>
      <c r="D1339" t="s">
        <v>1735</v>
      </c>
    </row>
    <row r="1340" spans="2:4" x14ac:dyDescent="0.25">
      <c r="B1340" s="1" t="s">
        <v>923</v>
      </c>
    </row>
    <row r="1341" spans="2:4" ht="30" x14ac:dyDescent="0.25">
      <c r="B1341" s="1" t="s">
        <v>924</v>
      </c>
    </row>
    <row r="1342" spans="2:4" ht="30" x14ac:dyDescent="0.25">
      <c r="B1342" s="1" t="s">
        <v>925</v>
      </c>
    </row>
    <row r="1343" spans="2:4" x14ac:dyDescent="0.25">
      <c r="B1343" s="1" t="s">
        <v>875</v>
      </c>
    </row>
    <row r="1344" spans="2:4" ht="30" x14ac:dyDescent="0.25">
      <c r="B1344" s="1" t="s">
        <v>926</v>
      </c>
      <c r="D1344" t="s">
        <v>1735</v>
      </c>
    </row>
    <row r="1345" spans="2:4" x14ac:dyDescent="0.25">
      <c r="B1345" s="1" t="s">
        <v>927</v>
      </c>
    </row>
    <row r="1346" spans="2:4" ht="30" x14ac:dyDescent="0.25">
      <c r="B1346" s="1" t="s">
        <v>928</v>
      </c>
    </row>
    <row r="1347" spans="2:4" ht="30" x14ac:dyDescent="0.25">
      <c r="B1347" s="1" t="s">
        <v>844</v>
      </c>
    </row>
    <row r="1348" spans="2:4" x14ac:dyDescent="0.25">
      <c r="B1348" s="1" t="s">
        <v>255</v>
      </c>
    </row>
    <row r="1349" spans="2:4" ht="30" x14ac:dyDescent="0.25">
      <c r="B1349" s="1" t="s">
        <v>929</v>
      </c>
      <c r="D1349" t="s">
        <v>1735</v>
      </c>
    </row>
    <row r="1350" spans="2:4" x14ac:dyDescent="0.25">
      <c r="B1350" s="1" t="s">
        <v>923</v>
      </c>
    </row>
    <row r="1351" spans="2:4" ht="30" x14ac:dyDescent="0.25">
      <c r="B1351" s="1" t="s">
        <v>930</v>
      </c>
    </row>
    <row r="1352" spans="2:4" ht="30" x14ac:dyDescent="0.25">
      <c r="B1352" s="1" t="s">
        <v>925</v>
      </c>
    </row>
    <row r="1353" spans="2:4" x14ac:dyDescent="0.25">
      <c r="B1353" s="1" t="s">
        <v>875</v>
      </c>
    </row>
    <row r="1354" spans="2:4" ht="30" x14ac:dyDescent="0.25">
      <c r="B1354" s="1" t="s">
        <v>931</v>
      </c>
      <c r="D1354" t="s">
        <v>1735</v>
      </c>
    </row>
    <row r="1355" spans="2:4" x14ac:dyDescent="0.25">
      <c r="B1355" s="1" t="s">
        <v>923</v>
      </c>
    </row>
    <row r="1356" spans="2:4" ht="30" x14ac:dyDescent="0.25">
      <c r="B1356" s="1" t="s">
        <v>932</v>
      </c>
    </row>
    <row r="1357" spans="2:4" ht="30" x14ac:dyDescent="0.25">
      <c r="B1357" s="1" t="s">
        <v>925</v>
      </c>
    </row>
    <row r="1358" spans="2:4" x14ac:dyDescent="0.25">
      <c r="B1358" s="1" t="s">
        <v>875</v>
      </c>
    </row>
    <row r="1359" spans="2:4" ht="30" x14ac:dyDescent="0.25">
      <c r="B1359" s="1" t="s">
        <v>933</v>
      </c>
      <c r="D1359" t="s">
        <v>1735</v>
      </c>
    </row>
    <row r="1360" spans="2:4" x14ac:dyDescent="0.25">
      <c r="B1360" s="1" t="s">
        <v>923</v>
      </c>
    </row>
    <row r="1361" spans="2:4" ht="30" x14ac:dyDescent="0.25">
      <c r="B1361" s="1" t="s">
        <v>934</v>
      </c>
    </row>
    <row r="1362" spans="2:4" ht="30" x14ac:dyDescent="0.25">
      <c r="B1362" s="1" t="s">
        <v>925</v>
      </c>
    </row>
    <row r="1363" spans="2:4" x14ac:dyDescent="0.25">
      <c r="B1363" s="1" t="s">
        <v>875</v>
      </c>
    </row>
    <row r="1364" spans="2:4" ht="30" x14ac:dyDescent="0.25">
      <c r="B1364" s="1" t="s">
        <v>935</v>
      </c>
      <c r="D1364" t="s">
        <v>1735</v>
      </c>
    </row>
    <row r="1365" spans="2:4" x14ac:dyDescent="0.25">
      <c r="B1365" s="1" t="s">
        <v>923</v>
      </c>
    </row>
    <row r="1366" spans="2:4" ht="30" x14ac:dyDescent="0.25">
      <c r="B1366" s="1" t="s">
        <v>936</v>
      </c>
    </row>
    <row r="1367" spans="2:4" ht="30" x14ac:dyDescent="0.25">
      <c r="B1367" s="1" t="s">
        <v>925</v>
      </c>
    </row>
    <row r="1368" spans="2:4" x14ac:dyDescent="0.25">
      <c r="B1368" s="1" t="s">
        <v>875</v>
      </c>
    </row>
    <row r="1369" spans="2:4" ht="45" x14ac:dyDescent="0.25">
      <c r="B1369" s="1" t="s">
        <v>937</v>
      </c>
      <c r="D1369" t="s">
        <v>1735</v>
      </c>
    </row>
    <row r="1370" spans="2:4" x14ac:dyDescent="0.25">
      <c r="B1370" s="1" t="s">
        <v>923</v>
      </c>
    </row>
    <row r="1371" spans="2:4" ht="30" x14ac:dyDescent="0.25">
      <c r="B1371" s="1" t="s">
        <v>938</v>
      </c>
    </row>
    <row r="1372" spans="2:4" ht="30" x14ac:dyDescent="0.25">
      <c r="B1372" s="1" t="s">
        <v>925</v>
      </c>
    </row>
    <row r="1373" spans="2:4" x14ac:dyDescent="0.25">
      <c r="B1373" s="1" t="s">
        <v>875</v>
      </c>
    </row>
    <row r="1374" spans="2:4" ht="30" x14ac:dyDescent="0.25">
      <c r="B1374" s="1" t="s">
        <v>939</v>
      </c>
      <c r="D1374" t="s">
        <v>1735</v>
      </c>
    </row>
    <row r="1375" spans="2:4" x14ac:dyDescent="0.25">
      <c r="B1375" s="1" t="s">
        <v>940</v>
      </c>
    </row>
    <row r="1376" spans="2:4" ht="30" x14ac:dyDescent="0.25">
      <c r="B1376" s="1" t="s">
        <v>941</v>
      </c>
    </row>
    <row r="1377" spans="2:4" ht="30" x14ac:dyDescent="0.25">
      <c r="B1377" s="1" t="s">
        <v>925</v>
      </c>
    </row>
    <row r="1378" spans="2:4" x14ac:dyDescent="0.25">
      <c r="B1378" s="1" t="s">
        <v>433</v>
      </c>
    </row>
    <row r="1379" spans="2:4" ht="45" x14ac:dyDescent="0.25">
      <c r="B1379" s="1" t="s">
        <v>942</v>
      </c>
      <c r="D1379" t="s">
        <v>1735</v>
      </c>
    </row>
    <row r="1380" spans="2:4" x14ac:dyDescent="0.25">
      <c r="B1380" s="1" t="s">
        <v>943</v>
      </c>
    </row>
    <row r="1381" spans="2:4" ht="30" x14ac:dyDescent="0.25">
      <c r="B1381" s="1" t="s">
        <v>944</v>
      </c>
    </row>
    <row r="1382" spans="2:4" ht="30" x14ac:dyDescent="0.25">
      <c r="B1382" s="1" t="s">
        <v>925</v>
      </c>
    </row>
    <row r="1383" spans="2:4" x14ac:dyDescent="0.25">
      <c r="B1383" s="1" t="s">
        <v>875</v>
      </c>
    </row>
    <row r="1384" spans="2:4" ht="45" x14ac:dyDescent="0.25">
      <c r="B1384" s="1" t="s">
        <v>945</v>
      </c>
      <c r="D1384" t="s">
        <v>1734</v>
      </c>
    </row>
    <row r="1385" spans="2:4" x14ac:dyDescent="0.25">
      <c r="B1385" s="1" t="s">
        <v>946</v>
      </c>
    </row>
    <row r="1386" spans="2:4" ht="30" x14ac:dyDescent="0.25">
      <c r="B1386" s="1" t="s">
        <v>947</v>
      </c>
    </row>
    <row r="1387" spans="2:4" x14ac:dyDescent="0.25">
      <c r="B1387" s="1" t="s">
        <v>948</v>
      </c>
    </row>
    <row r="1388" spans="2:4" x14ac:dyDescent="0.25">
      <c r="B1388" s="1" t="s">
        <v>255</v>
      </c>
    </row>
    <row r="1389" spans="2:4" ht="45" x14ac:dyDescent="0.25">
      <c r="B1389" s="1" t="s">
        <v>949</v>
      </c>
      <c r="D1389" t="s">
        <v>1735</v>
      </c>
    </row>
    <row r="1390" spans="2:4" x14ac:dyDescent="0.25">
      <c r="B1390" s="1" t="s">
        <v>923</v>
      </c>
    </row>
    <row r="1391" spans="2:4" ht="30" x14ac:dyDescent="0.25">
      <c r="B1391" s="1" t="s">
        <v>950</v>
      </c>
    </row>
    <row r="1392" spans="2:4" ht="30" x14ac:dyDescent="0.25">
      <c r="B1392" s="1" t="s">
        <v>925</v>
      </c>
    </row>
    <row r="1393" spans="2:4" x14ac:dyDescent="0.25">
      <c r="B1393" s="1" t="s">
        <v>875</v>
      </c>
    </row>
    <row r="1394" spans="2:4" ht="45" x14ac:dyDescent="0.25">
      <c r="B1394" s="1" t="s">
        <v>951</v>
      </c>
      <c r="D1394" t="s">
        <v>1735</v>
      </c>
    </row>
    <row r="1395" spans="2:4" x14ac:dyDescent="0.25">
      <c r="B1395" s="1" t="s">
        <v>952</v>
      </c>
    </row>
    <row r="1396" spans="2:4" ht="30" x14ac:dyDescent="0.25">
      <c r="B1396" s="1" t="s">
        <v>953</v>
      </c>
    </row>
    <row r="1397" spans="2:4" ht="30" x14ac:dyDescent="0.25">
      <c r="B1397" s="1" t="s">
        <v>844</v>
      </c>
    </row>
    <row r="1398" spans="2:4" x14ac:dyDescent="0.25">
      <c r="B1398" s="1" t="s">
        <v>255</v>
      </c>
    </row>
    <row r="1399" spans="2:4" ht="45" x14ac:dyDescent="0.25">
      <c r="B1399" s="1" t="s">
        <v>954</v>
      </c>
      <c r="D1399" t="s">
        <v>1735</v>
      </c>
    </row>
    <row r="1400" spans="2:4" x14ac:dyDescent="0.25">
      <c r="B1400" s="1" t="s">
        <v>955</v>
      </c>
    </row>
    <row r="1401" spans="2:4" ht="30" x14ac:dyDescent="0.25">
      <c r="B1401" s="1" t="s">
        <v>956</v>
      </c>
    </row>
    <row r="1402" spans="2:4" ht="30" x14ac:dyDescent="0.25">
      <c r="B1402" s="1" t="s">
        <v>957</v>
      </c>
    </row>
    <row r="1403" spans="2:4" x14ac:dyDescent="0.25">
      <c r="B1403" s="1" t="s">
        <v>268</v>
      </c>
    </row>
    <row r="1404" spans="2:4" ht="30" x14ac:dyDescent="0.25">
      <c r="B1404" s="1" t="s">
        <v>958</v>
      </c>
      <c r="D1404" t="s">
        <v>1734</v>
      </c>
    </row>
    <row r="1405" spans="2:4" x14ac:dyDescent="0.25">
      <c r="B1405" s="1" t="s">
        <v>959</v>
      </c>
    </row>
    <row r="1406" spans="2:4" ht="30" x14ac:dyDescent="0.25">
      <c r="B1406" s="1" t="s">
        <v>960</v>
      </c>
    </row>
    <row r="1407" spans="2:4" ht="30" x14ac:dyDescent="0.25">
      <c r="B1407" s="1" t="s">
        <v>961</v>
      </c>
    </row>
    <row r="1408" spans="2:4" x14ac:dyDescent="0.25">
      <c r="B1408" s="1" t="s">
        <v>255</v>
      </c>
    </row>
    <row r="1409" spans="2:4" ht="75" x14ac:dyDescent="0.25">
      <c r="B1409" s="1" t="s">
        <v>962</v>
      </c>
      <c r="D1409" t="s">
        <v>1735</v>
      </c>
    </row>
    <row r="1410" spans="2:4" x14ac:dyDescent="0.25">
      <c r="B1410" s="1" t="s">
        <v>963</v>
      </c>
    </row>
    <row r="1411" spans="2:4" ht="30" x14ac:dyDescent="0.25">
      <c r="B1411" s="1" t="s">
        <v>964</v>
      </c>
    </row>
    <row r="1412" spans="2:4" ht="30" x14ac:dyDescent="0.25">
      <c r="B1412" s="1" t="s">
        <v>855</v>
      </c>
    </row>
    <row r="1413" spans="2:4" x14ac:dyDescent="0.25">
      <c r="B1413" s="1" t="s">
        <v>255</v>
      </c>
    </row>
    <row r="1414" spans="2:4" ht="45" x14ac:dyDescent="0.25">
      <c r="B1414" s="1" t="s">
        <v>965</v>
      </c>
    </row>
    <row r="1415" spans="2:4" x14ac:dyDescent="0.25">
      <c r="B1415" s="1" t="s">
        <v>966</v>
      </c>
    </row>
    <row r="1416" spans="2:4" ht="30" x14ac:dyDescent="0.25">
      <c r="B1416" s="1" t="s">
        <v>967</v>
      </c>
    </row>
    <row r="1417" spans="2:4" ht="30" x14ac:dyDescent="0.25">
      <c r="B1417" s="1" t="s">
        <v>968</v>
      </c>
    </row>
    <row r="1418" spans="2:4" x14ac:dyDescent="0.25">
      <c r="B1418" s="1" t="s">
        <v>875</v>
      </c>
    </row>
    <row r="1419" spans="2:4" ht="60" x14ac:dyDescent="0.25">
      <c r="B1419" s="1" t="s">
        <v>969</v>
      </c>
      <c r="D1419" t="s">
        <v>1735</v>
      </c>
    </row>
    <row r="1420" spans="2:4" x14ac:dyDescent="0.25">
      <c r="B1420" s="1" t="s">
        <v>970</v>
      </c>
    </row>
    <row r="1421" spans="2:4" ht="30" x14ac:dyDescent="0.25">
      <c r="B1421" s="1" t="s">
        <v>971</v>
      </c>
    </row>
    <row r="1422" spans="2:4" ht="30" x14ac:dyDescent="0.25">
      <c r="B1422" s="1" t="s">
        <v>855</v>
      </c>
    </row>
    <row r="1423" spans="2:4" x14ac:dyDescent="0.25">
      <c r="B1423" s="1" t="s">
        <v>255</v>
      </c>
    </row>
    <row r="1424" spans="2:4" ht="30" x14ac:dyDescent="0.25">
      <c r="B1424" s="1" t="s">
        <v>972</v>
      </c>
      <c r="D1424" t="s">
        <v>1735</v>
      </c>
    </row>
    <row r="1425" spans="2:4" x14ac:dyDescent="0.25">
      <c r="B1425" s="1" t="s">
        <v>973</v>
      </c>
    </row>
    <row r="1426" spans="2:4" ht="30" x14ac:dyDescent="0.25">
      <c r="B1426" s="1" t="s">
        <v>974</v>
      </c>
    </row>
    <row r="1427" spans="2:4" ht="30" x14ac:dyDescent="0.25">
      <c r="B1427" s="1" t="s">
        <v>957</v>
      </c>
    </row>
    <row r="1428" spans="2:4" x14ac:dyDescent="0.25">
      <c r="B1428" s="1" t="s">
        <v>268</v>
      </c>
    </row>
    <row r="1429" spans="2:4" ht="30" x14ac:dyDescent="0.25">
      <c r="B1429" s="1" t="s">
        <v>975</v>
      </c>
      <c r="D1429" t="s">
        <v>1735</v>
      </c>
    </row>
    <row r="1430" spans="2:4" x14ac:dyDescent="0.25">
      <c r="B1430" s="1" t="s">
        <v>976</v>
      </c>
    </row>
    <row r="1431" spans="2:4" ht="30" x14ac:dyDescent="0.25">
      <c r="B1431" s="1" t="s">
        <v>977</v>
      </c>
    </row>
    <row r="1432" spans="2:4" ht="30" x14ac:dyDescent="0.25">
      <c r="B1432" s="1" t="s">
        <v>894</v>
      </c>
    </row>
    <row r="1433" spans="2:4" x14ac:dyDescent="0.25">
      <c r="B1433" s="1" t="s">
        <v>255</v>
      </c>
    </row>
    <row r="1434" spans="2:4" ht="30" x14ac:dyDescent="0.25">
      <c r="B1434" s="1" t="s">
        <v>978</v>
      </c>
      <c r="D1434" t="s">
        <v>1735</v>
      </c>
    </row>
    <row r="1435" spans="2:4" x14ac:dyDescent="0.25">
      <c r="B1435" s="1" t="s">
        <v>976</v>
      </c>
    </row>
    <row r="1436" spans="2:4" ht="30" x14ac:dyDescent="0.25">
      <c r="B1436" s="1" t="s">
        <v>979</v>
      </c>
    </row>
    <row r="1437" spans="2:4" ht="30" x14ac:dyDescent="0.25">
      <c r="B1437" s="1" t="s">
        <v>980</v>
      </c>
    </row>
    <row r="1438" spans="2:4" x14ac:dyDescent="0.25">
      <c r="B1438" s="1" t="s">
        <v>255</v>
      </c>
    </row>
    <row r="1439" spans="2:4" ht="30" x14ac:dyDescent="0.25">
      <c r="B1439" s="1" t="s">
        <v>981</v>
      </c>
      <c r="D1439" t="s">
        <v>1735</v>
      </c>
    </row>
    <row r="1440" spans="2:4" x14ac:dyDescent="0.25">
      <c r="B1440" s="1" t="s">
        <v>976</v>
      </c>
    </row>
    <row r="1441" spans="2:4" ht="30" x14ac:dyDescent="0.25">
      <c r="B1441" s="1" t="s">
        <v>982</v>
      </c>
    </row>
    <row r="1442" spans="2:4" ht="30" x14ac:dyDescent="0.25">
      <c r="B1442" s="1" t="s">
        <v>983</v>
      </c>
    </row>
    <row r="1443" spans="2:4" x14ac:dyDescent="0.25">
      <c r="B1443" s="1" t="s">
        <v>255</v>
      </c>
    </row>
    <row r="1444" spans="2:4" ht="45" x14ac:dyDescent="0.25">
      <c r="B1444" s="1" t="s">
        <v>984</v>
      </c>
      <c r="D1444" t="s">
        <v>1735</v>
      </c>
    </row>
    <row r="1445" spans="2:4" x14ac:dyDescent="0.25">
      <c r="B1445" s="1" t="s">
        <v>976</v>
      </c>
    </row>
    <row r="1446" spans="2:4" ht="30" x14ac:dyDescent="0.25">
      <c r="B1446" s="1" t="s">
        <v>985</v>
      </c>
    </row>
    <row r="1447" spans="2:4" ht="30" x14ac:dyDescent="0.25">
      <c r="B1447" s="1" t="s">
        <v>986</v>
      </c>
    </row>
    <row r="1448" spans="2:4" x14ac:dyDescent="0.25">
      <c r="B1448" s="1" t="s">
        <v>255</v>
      </c>
    </row>
    <row r="1449" spans="2:4" ht="45" x14ac:dyDescent="0.25">
      <c r="B1449" s="1" t="s">
        <v>987</v>
      </c>
    </row>
    <row r="1450" spans="2:4" x14ac:dyDescent="0.25">
      <c r="B1450" s="1" t="s">
        <v>988</v>
      </c>
    </row>
    <row r="1451" spans="2:4" x14ac:dyDescent="0.25">
      <c r="B1451" s="1" t="s">
        <v>989</v>
      </c>
    </row>
    <row r="1452" spans="2:4" ht="30" x14ac:dyDescent="0.25">
      <c r="B1452" s="1" t="s">
        <v>990</v>
      </c>
    </row>
    <row r="1453" spans="2:4" x14ac:dyDescent="0.25">
      <c r="B1453" s="1" t="s">
        <v>268</v>
      </c>
    </row>
    <row r="1454" spans="2:4" ht="45" x14ac:dyDescent="0.25">
      <c r="B1454" s="1" t="s">
        <v>991</v>
      </c>
      <c r="D1454" t="s">
        <v>1736</v>
      </c>
    </row>
    <row r="1455" spans="2:4" x14ac:dyDescent="0.25">
      <c r="B1455" s="1" t="s">
        <v>992</v>
      </c>
    </row>
    <row r="1456" spans="2:4" ht="30" x14ac:dyDescent="0.25">
      <c r="B1456" s="1" t="s">
        <v>993</v>
      </c>
    </row>
    <row r="1457" spans="2:4" ht="30" x14ac:dyDescent="0.25">
      <c r="B1457" s="1" t="s">
        <v>994</v>
      </c>
    </row>
    <row r="1458" spans="2:4" x14ac:dyDescent="0.25">
      <c r="B1458" s="1" t="s">
        <v>268</v>
      </c>
    </row>
    <row r="1459" spans="2:4" ht="45" x14ac:dyDescent="0.25">
      <c r="B1459" s="1" t="s">
        <v>995</v>
      </c>
      <c r="D1459" t="s">
        <v>1735</v>
      </c>
    </row>
    <row r="1460" spans="2:4" x14ac:dyDescent="0.25">
      <c r="B1460" s="1" t="s">
        <v>996</v>
      </c>
    </row>
    <row r="1461" spans="2:4" ht="30" x14ac:dyDescent="0.25">
      <c r="B1461" s="1" t="s">
        <v>997</v>
      </c>
    </row>
    <row r="1462" spans="2:4" ht="30" x14ac:dyDescent="0.25">
      <c r="B1462" s="1" t="s">
        <v>844</v>
      </c>
    </row>
    <row r="1463" spans="2:4" x14ac:dyDescent="0.25">
      <c r="B1463" s="1" t="s">
        <v>255</v>
      </c>
    </row>
    <row r="1464" spans="2:4" ht="60" x14ac:dyDescent="0.25">
      <c r="B1464" s="1" t="s">
        <v>998</v>
      </c>
      <c r="D1464" t="s">
        <v>1734</v>
      </c>
    </row>
    <row r="1465" spans="2:4" x14ac:dyDescent="0.25">
      <c r="B1465" s="1" t="s">
        <v>999</v>
      </c>
    </row>
    <row r="1466" spans="2:4" ht="30" x14ac:dyDescent="0.25">
      <c r="B1466" s="1" t="s">
        <v>1000</v>
      </c>
    </row>
    <row r="1467" spans="2:4" ht="30" x14ac:dyDescent="0.25">
      <c r="B1467" s="1" t="s">
        <v>1001</v>
      </c>
    </row>
    <row r="1468" spans="2:4" x14ac:dyDescent="0.25">
      <c r="B1468" s="1" t="s">
        <v>255</v>
      </c>
    </row>
    <row r="1469" spans="2:4" ht="30" x14ac:dyDescent="0.25">
      <c r="B1469" s="1" t="s">
        <v>1002</v>
      </c>
    </row>
    <row r="1470" spans="2:4" x14ac:dyDescent="0.25">
      <c r="B1470" s="1" t="s">
        <v>1003</v>
      </c>
    </row>
    <row r="1471" spans="2:4" ht="30" x14ac:dyDescent="0.25">
      <c r="B1471" s="1" t="s">
        <v>1004</v>
      </c>
    </row>
    <row r="1472" spans="2:4" ht="30" x14ac:dyDescent="0.25">
      <c r="B1472" s="1" t="s">
        <v>925</v>
      </c>
    </row>
    <row r="1473" spans="2:4" x14ac:dyDescent="0.25">
      <c r="B1473" s="1" t="s">
        <v>875</v>
      </c>
    </row>
    <row r="1474" spans="2:4" ht="45" x14ac:dyDescent="0.25">
      <c r="B1474" s="1" t="s">
        <v>1005</v>
      </c>
    </row>
    <row r="1475" spans="2:4" x14ac:dyDescent="0.25">
      <c r="B1475" s="1" t="s">
        <v>1003</v>
      </c>
    </row>
    <row r="1476" spans="2:4" ht="30" x14ac:dyDescent="0.25">
      <c r="B1476" s="1" t="s">
        <v>1006</v>
      </c>
    </row>
    <row r="1477" spans="2:4" ht="30" x14ac:dyDescent="0.25">
      <c r="B1477" s="1" t="s">
        <v>925</v>
      </c>
    </row>
    <row r="1478" spans="2:4" x14ac:dyDescent="0.25">
      <c r="B1478" s="1" t="s">
        <v>875</v>
      </c>
    </row>
    <row r="1479" spans="2:4" ht="45" x14ac:dyDescent="0.25">
      <c r="B1479" s="1" t="s">
        <v>1007</v>
      </c>
    </row>
    <row r="1480" spans="2:4" x14ac:dyDescent="0.25">
      <c r="B1480" s="1" t="s">
        <v>1008</v>
      </c>
    </row>
    <row r="1481" spans="2:4" ht="30" x14ac:dyDescent="0.25">
      <c r="B1481" s="1" t="s">
        <v>1009</v>
      </c>
    </row>
    <row r="1482" spans="2:4" x14ac:dyDescent="0.25">
      <c r="B1482" s="1" t="s">
        <v>1010</v>
      </c>
    </row>
    <row r="1483" spans="2:4" x14ac:dyDescent="0.25">
      <c r="B1483" s="1" t="s">
        <v>255</v>
      </c>
    </row>
    <row r="1484" spans="2:4" ht="30" x14ac:dyDescent="0.25">
      <c r="B1484" s="1" t="s">
        <v>1011</v>
      </c>
      <c r="D1484" t="s">
        <v>1734</v>
      </c>
    </row>
    <row r="1485" spans="2:4" x14ac:dyDescent="0.25">
      <c r="B1485" s="1" t="s">
        <v>1012</v>
      </c>
    </row>
    <row r="1486" spans="2:4" ht="30" x14ac:dyDescent="0.25">
      <c r="B1486" s="1" t="s">
        <v>1013</v>
      </c>
    </row>
    <row r="1487" spans="2:4" ht="30" x14ac:dyDescent="0.25">
      <c r="B1487" s="1" t="s">
        <v>1014</v>
      </c>
    </row>
    <row r="1488" spans="2:4" x14ac:dyDescent="0.25">
      <c r="B1488" s="1" t="s">
        <v>255</v>
      </c>
    </row>
    <row r="1489" spans="2:4" ht="30" x14ac:dyDescent="0.25">
      <c r="B1489" s="1" t="s">
        <v>1015</v>
      </c>
      <c r="D1489" t="s">
        <v>1771</v>
      </c>
    </row>
    <row r="1490" spans="2:4" x14ac:dyDescent="0.25">
      <c r="B1490" s="1" t="s">
        <v>1016</v>
      </c>
    </row>
    <row r="1491" spans="2:4" ht="30" x14ac:dyDescent="0.25">
      <c r="B1491" s="1" t="s">
        <v>1017</v>
      </c>
    </row>
    <row r="1492" spans="2:4" ht="30" x14ac:dyDescent="0.25">
      <c r="B1492" s="1" t="s">
        <v>1018</v>
      </c>
    </row>
    <row r="1493" spans="2:4" x14ac:dyDescent="0.25">
      <c r="B1493" s="1" t="s">
        <v>255</v>
      </c>
    </row>
    <row r="1494" spans="2:4" ht="60" x14ac:dyDescent="0.25">
      <c r="B1494" s="1" t="s">
        <v>1019</v>
      </c>
    </row>
    <row r="1495" spans="2:4" x14ac:dyDescent="0.25">
      <c r="B1495" s="1" t="s">
        <v>1020</v>
      </c>
    </row>
    <row r="1496" spans="2:4" ht="30" x14ac:dyDescent="0.25">
      <c r="B1496" s="1" t="s">
        <v>1021</v>
      </c>
    </row>
    <row r="1497" spans="2:4" x14ac:dyDescent="0.25">
      <c r="B1497" s="1" t="s">
        <v>1010</v>
      </c>
    </row>
    <row r="1498" spans="2:4" x14ac:dyDescent="0.25">
      <c r="B1498" s="1" t="s">
        <v>255</v>
      </c>
    </row>
    <row r="1499" spans="2:4" ht="30" x14ac:dyDescent="0.25">
      <c r="B1499" s="1" t="s">
        <v>1022</v>
      </c>
    </row>
    <row r="1500" spans="2:4" x14ac:dyDescent="0.25">
      <c r="B1500" s="1" t="s">
        <v>1023</v>
      </c>
    </row>
    <row r="1501" spans="2:4" ht="30" x14ac:dyDescent="0.25">
      <c r="B1501" s="1" t="s">
        <v>1024</v>
      </c>
    </row>
    <row r="1502" spans="2:4" x14ac:dyDescent="0.25">
      <c r="B1502" s="1" t="s">
        <v>1025</v>
      </c>
    </row>
    <row r="1503" spans="2:4" x14ac:dyDescent="0.25">
      <c r="B1503" s="1" t="s">
        <v>255</v>
      </c>
    </row>
    <row r="1504" spans="2:4" ht="60" x14ac:dyDescent="0.25">
      <c r="B1504" s="1" t="s">
        <v>1026</v>
      </c>
    </row>
    <row r="1505" spans="2:2" x14ac:dyDescent="0.25">
      <c r="B1505" s="1" t="s">
        <v>1027</v>
      </c>
    </row>
    <row r="1506" spans="2:2" ht="30" x14ac:dyDescent="0.25">
      <c r="B1506" s="1" t="s">
        <v>1028</v>
      </c>
    </row>
    <row r="1507" spans="2:2" x14ac:dyDescent="0.25">
      <c r="B1507" s="1" t="s">
        <v>1010</v>
      </c>
    </row>
    <row r="1508" spans="2:2" x14ac:dyDescent="0.25">
      <c r="B1508" s="1" t="s">
        <v>255</v>
      </c>
    </row>
    <row r="1509" spans="2:2" ht="30" x14ac:dyDescent="0.25">
      <c r="B1509" s="1" t="s">
        <v>1029</v>
      </c>
    </row>
    <row r="1510" spans="2:2" x14ac:dyDescent="0.25">
      <c r="B1510" s="1" t="s">
        <v>1023</v>
      </c>
    </row>
    <row r="1511" spans="2:2" ht="30" x14ac:dyDescent="0.25">
      <c r="B1511" s="1" t="s">
        <v>1030</v>
      </c>
    </row>
    <row r="1512" spans="2:2" x14ac:dyDescent="0.25">
      <c r="B1512" s="1" t="s">
        <v>1025</v>
      </c>
    </row>
    <row r="1513" spans="2:2" x14ac:dyDescent="0.25">
      <c r="B1513" s="1" t="s">
        <v>255</v>
      </c>
    </row>
    <row r="1514" spans="2:2" ht="60" x14ac:dyDescent="0.25">
      <c r="B1514" s="1" t="s">
        <v>1031</v>
      </c>
    </row>
    <row r="1515" spans="2:2" x14ac:dyDescent="0.25">
      <c r="B1515" s="1" t="s">
        <v>1027</v>
      </c>
    </row>
    <row r="1516" spans="2:2" ht="30" x14ac:dyDescent="0.25">
      <c r="B1516" s="1" t="s">
        <v>1032</v>
      </c>
    </row>
    <row r="1517" spans="2:2" x14ac:dyDescent="0.25">
      <c r="B1517" s="1" t="s">
        <v>1010</v>
      </c>
    </row>
    <row r="1518" spans="2:2" x14ac:dyDescent="0.25">
      <c r="B1518" s="1" t="s">
        <v>255</v>
      </c>
    </row>
    <row r="1519" spans="2:2" ht="60" x14ac:dyDescent="0.25">
      <c r="B1519" s="1" t="s">
        <v>1033</v>
      </c>
    </row>
    <row r="1520" spans="2:2" x14ac:dyDescent="0.25">
      <c r="B1520" s="1" t="s">
        <v>1027</v>
      </c>
    </row>
    <row r="1521" spans="2:4" ht="30" x14ac:dyDescent="0.25">
      <c r="B1521" s="1" t="s">
        <v>1034</v>
      </c>
    </row>
    <row r="1522" spans="2:4" x14ac:dyDescent="0.25">
      <c r="B1522" s="1" t="s">
        <v>1010</v>
      </c>
    </row>
    <row r="1523" spans="2:4" x14ac:dyDescent="0.25">
      <c r="B1523" s="1" t="s">
        <v>255</v>
      </c>
    </row>
    <row r="1524" spans="2:4" ht="30" x14ac:dyDescent="0.25">
      <c r="B1524" s="1" t="s">
        <v>1035</v>
      </c>
    </row>
    <row r="1525" spans="2:4" x14ac:dyDescent="0.25">
      <c r="B1525" s="1" t="s">
        <v>1027</v>
      </c>
    </row>
    <row r="1526" spans="2:4" ht="30" x14ac:dyDescent="0.25">
      <c r="B1526" s="1" t="s">
        <v>1036</v>
      </c>
    </row>
    <row r="1527" spans="2:4" x14ac:dyDescent="0.25">
      <c r="B1527" s="1" t="s">
        <v>1010</v>
      </c>
    </row>
    <row r="1528" spans="2:4" x14ac:dyDescent="0.25">
      <c r="B1528" s="1" t="s">
        <v>255</v>
      </c>
    </row>
    <row r="1529" spans="2:4" ht="45" x14ac:dyDescent="0.25">
      <c r="B1529" s="1" t="s">
        <v>1037</v>
      </c>
    </row>
    <row r="1530" spans="2:4" x14ac:dyDescent="0.25">
      <c r="B1530" s="1" t="s">
        <v>1038</v>
      </c>
    </row>
    <row r="1531" spans="2:4" ht="30" x14ac:dyDescent="0.25">
      <c r="B1531" s="1" t="s">
        <v>1039</v>
      </c>
    </row>
    <row r="1532" spans="2:4" x14ac:dyDescent="0.25">
      <c r="B1532" s="1" t="s">
        <v>1010</v>
      </c>
    </row>
    <row r="1533" spans="2:4" x14ac:dyDescent="0.25">
      <c r="B1533" s="1" t="s">
        <v>255</v>
      </c>
    </row>
    <row r="1534" spans="2:4" ht="60" x14ac:dyDescent="0.25">
      <c r="B1534" s="1" t="s">
        <v>1040</v>
      </c>
      <c r="D1534" t="s">
        <v>1735</v>
      </c>
    </row>
    <row r="1535" spans="2:4" x14ac:dyDescent="0.25">
      <c r="B1535" s="1" t="s">
        <v>1041</v>
      </c>
    </row>
    <row r="1536" spans="2:4" ht="30" x14ac:dyDescent="0.25">
      <c r="B1536" s="1" t="s">
        <v>1042</v>
      </c>
    </row>
    <row r="1537" spans="2:4" ht="30" x14ac:dyDescent="0.25">
      <c r="B1537" s="1" t="s">
        <v>925</v>
      </c>
    </row>
    <row r="1538" spans="2:4" x14ac:dyDescent="0.25">
      <c r="B1538" s="1" t="s">
        <v>875</v>
      </c>
    </row>
    <row r="1539" spans="2:4" ht="45" x14ac:dyDescent="0.25">
      <c r="B1539" s="1" t="s">
        <v>1043</v>
      </c>
    </row>
    <row r="1540" spans="2:4" x14ac:dyDescent="0.25">
      <c r="B1540" s="1" t="s">
        <v>1044</v>
      </c>
    </row>
    <row r="1541" spans="2:4" ht="30" x14ac:dyDescent="0.25">
      <c r="B1541" s="1" t="s">
        <v>1045</v>
      </c>
    </row>
    <row r="1542" spans="2:4" x14ac:dyDescent="0.25">
      <c r="B1542" s="1" t="s">
        <v>1010</v>
      </c>
    </row>
    <row r="1543" spans="2:4" x14ac:dyDescent="0.25">
      <c r="B1543" s="1" t="s">
        <v>255</v>
      </c>
    </row>
    <row r="1544" spans="2:4" ht="60" x14ac:dyDescent="0.25">
      <c r="B1544" s="1" t="s">
        <v>1046</v>
      </c>
    </row>
    <row r="1545" spans="2:4" x14ac:dyDescent="0.25">
      <c r="B1545" s="1" t="s">
        <v>1044</v>
      </c>
    </row>
    <row r="1546" spans="2:4" ht="30" x14ac:dyDescent="0.25">
      <c r="B1546" s="1" t="s">
        <v>1047</v>
      </c>
    </row>
    <row r="1547" spans="2:4" x14ac:dyDescent="0.25">
      <c r="B1547" s="1" t="s">
        <v>1010</v>
      </c>
    </row>
    <row r="1548" spans="2:4" x14ac:dyDescent="0.25">
      <c r="B1548" s="1" t="s">
        <v>255</v>
      </c>
    </row>
    <row r="1549" spans="2:4" ht="30" x14ac:dyDescent="0.25">
      <c r="B1549" s="1" t="s">
        <v>1048</v>
      </c>
      <c r="D1549" t="s">
        <v>1735</v>
      </c>
    </row>
    <row r="1550" spans="2:4" x14ac:dyDescent="0.25">
      <c r="B1550" s="1" t="s">
        <v>1049</v>
      </c>
    </row>
    <row r="1551" spans="2:4" ht="30" x14ac:dyDescent="0.25">
      <c r="B1551" s="1" t="s">
        <v>1050</v>
      </c>
    </row>
    <row r="1552" spans="2:4" ht="30" x14ac:dyDescent="0.25">
      <c r="B1552" s="1" t="s">
        <v>925</v>
      </c>
    </row>
    <row r="1553" spans="2:4" x14ac:dyDescent="0.25">
      <c r="B1553" s="1" t="s">
        <v>875</v>
      </c>
    </row>
    <row r="1554" spans="2:4" ht="60" x14ac:dyDescent="0.25">
      <c r="B1554" s="1" t="s">
        <v>1051</v>
      </c>
      <c r="D1554" t="s">
        <v>1735</v>
      </c>
    </row>
    <row r="1555" spans="2:4" x14ac:dyDescent="0.25">
      <c r="B1555" s="1" t="s">
        <v>1049</v>
      </c>
    </row>
    <row r="1556" spans="2:4" ht="30" x14ac:dyDescent="0.25">
      <c r="B1556" s="1" t="s">
        <v>1052</v>
      </c>
    </row>
    <row r="1557" spans="2:4" ht="30" x14ac:dyDescent="0.25">
      <c r="B1557" s="1" t="s">
        <v>925</v>
      </c>
    </row>
    <row r="1558" spans="2:4" x14ac:dyDescent="0.25">
      <c r="B1558" s="1" t="s">
        <v>875</v>
      </c>
    </row>
    <row r="1559" spans="2:4" ht="45" x14ac:dyDescent="0.25">
      <c r="B1559" s="1" t="s">
        <v>1053</v>
      </c>
      <c r="D1559" t="s">
        <v>1771</v>
      </c>
    </row>
    <row r="1560" spans="2:4" x14ac:dyDescent="0.25">
      <c r="B1560" s="1" t="s">
        <v>1054</v>
      </c>
    </row>
    <row r="1561" spans="2:4" ht="30" x14ac:dyDescent="0.25">
      <c r="B1561" s="1" t="s">
        <v>1055</v>
      </c>
    </row>
    <row r="1562" spans="2:4" ht="30" x14ac:dyDescent="0.25">
      <c r="B1562" s="1" t="s">
        <v>1056</v>
      </c>
    </row>
    <row r="1563" spans="2:4" x14ac:dyDescent="0.25">
      <c r="B1563" s="1" t="s">
        <v>255</v>
      </c>
    </row>
    <row r="1564" spans="2:4" ht="30" x14ac:dyDescent="0.25">
      <c r="B1564" s="1" t="s">
        <v>1057</v>
      </c>
    </row>
    <row r="1565" spans="2:4" x14ac:dyDescent="0.25">
      <c r="B1565" s="1" t="s">
        <v>1058</v>
      </c>
    </row>
    <row r="1566" spans="2:4" ht="30" x14ac:dyDescent="0.25">
      <c r="B1566" s="1" t="s">
        <v>1059</v>
      </c>
    </row>
    <row r="1567" spans="2:4" ht="30" x14ac:dyDescent="0.25">
      <c r="B1567" s="1" t="s">
        <v>1060</v>
      </c>
    </row>
    <row r="1568" spans="2:4" x14ac:dyDescent="0.25">
      <c r="B1568" s="1" t="s">
        <v>875</v>
      </c>
    </row>
    <row r="1569" spans="2:4" ht="75" x14ac:dyDescent="0.25">
      <c r="B1569" s="1" t="s">
        <v>1061</v>
      </c>
      <c r="D1569" t="s">
        <v>1734</v>
      </c>
    </row>
    <row r="1570" spans="2:4" x14ac:dyDescent="0.25">
      <c r="B1570" s="1" t="s">
        <v>1062</v>
      </c>
    </row>
    <row r="1571" spans="2:4" ht="30" x14ac:dyDescent="0.25">
      <c r="B1571" s="1" t="s">
        <v>1063</v>
      </c>
    </row>
    <row r="1572" spans="2:4" x14ac:dyDescent="0.25">
      <c r="B1572" s="1" t="s">
        <v>1064</v>
      </c>
    </row>
    <row r="1573" spans="2:4" x14ac:dyDescent="0.25">
      <c r="B1573" s="1" t="s">
        <v>255</v>
      </c>
    </row>
    <row r="1574" spans="2:4" ht="45" x14ac:dyDescent="0.25">
      <c r="B1574" s="1" t="s">
        <v>1065</v>
      </c>
    </row>
    <row r="1575" spans="2:4" x14ac:dyDescent="0.25">
      <c r="B1575" s="1" t="s">
        <v>1066</v>
      </c>
    </row>
    <row r="1576" spans="2:4" ht="30" x14ac:dyDescent="0.25">
      <c r="B1576" s="1" t="s">
        <v>1067</v>
      </c>
    </row>
    <row r="1577" spans="2:4" x14ac:dyDescent="0.25">
      <c r="B1577" s="1" t="s">
        <v>1010</v>
      </c>
    </row>
    <row r="1578" spans="2:4" x14ac:dyDescent="0.25">
      <c r="B1578" s="1" t="s">
        <v>255</v>
      </c>
    </row>
    <row r="1579" spans="2:4" ht="30" x14ac:dyDescent="0.25">
      <c r="B1579" s="1" t="s">
        <v>1068</v>
      </c>
    </row>
    <row r="1580" spans="2:4" x14ac:dyDescent="0.25">
      <c r="B1580" s="1" t="s">
        <v>1069</v>
      </c>
    </row>
    <row r="1581" spans="2:4" ht="30" x14ac:dyDescent="0.25">
      <c r="B1581" s="1" t="s">
        <v>1070</v>
      </c>
    </row>
    <row r="1582" spans="2:4" x14ac:dyDescent="0.25">
      <c r="B1582" s="1" t="s">
        <v>1025</v>
      </c>
    </row>
    <row r="1583" spans="2:4" x14ac:dyDescent="0.25">
      <c r="B1583" s="1" t="s">
        <v>255</v>
      </c>
    </row>
    <row r="1584" spans="2:4" ht="60" x14ac:dyDescent="0.25">
      <c r="B1584" s="1" t="s">
        <v>1071</v>
      </c>
      <c r="D1584" t="s">
        <v>1734</v>
      </c>
    </row>
    <row r="1585" spans="2:4" x14ac:dyDescent="0.25">
      <c r="B1585" s="1" t="s">
        <v>1072</v>
      </c>
    </row>
    <row r="1586" spans="2:4" ht="30" x14ac:dyDescent="0.25">
      <c r="B1586" s="1" t="s">
        <v>1073</v>
      </c>
    </row>
    <row r="1587" spans="2:4" x14ac:dyDescent="0.25">
      <c r="B1587" s="1" t="s">
        <v>1074</v>
      </c>
    </row>
    <row r="1588" spans="2:4" x14ac:dyDescent="0.25">
      <c r="B1588" s="1" t="s">
        <v>255</v>
      </c>
    </row>
    <row r="1589" spans="2:4" ht="45" x14ac:dyDescent="0.25">
      <c r="B1589" s="1" t="s">
        <v>1075</v>
      </c>
    </row>
    <row r="1590" spans="2:4" x14ac:dyDescent="0.25">
      <c r="B1590" s="1" t="s">
        <v>1069</v>
      </c>
    </row>
    <row r="1591" spans="2:4" ht="30" x14ac:dyDescent="0.25">
      <c r="B1591" s="1" t="s">
        <v>1076</v>
      </c>
    </row>
    <row r="1592" spans="2:4" x14ac:dyDescent="0.25">
      <c r="B1592" s="1" t="s">
        <v>1010</v>
      </c>
    </row>
    <row r="1593" spans="2:4" x14ac:dyDescent="0.25">
      <c r="B1593" s="1" t="s">
        <v>255</v>
      </c>
    </row>
    <row r="1594" spans="2:4" ht="30" x14ac:dyDescent="0.25">
      <c r="B1594" s="1" t="s">
        <v>1077</v>
      </c>
      <c r="D1594" t="s">
        <v>1734</v>
      </c>
    </row>
    <row r="1595" spans="2:4" x14ac:dyDescent="0.25">
      <c r="B1595" s="1" t="s">
        <v>1078</v>
      </c>
    </row>
    <row r="1596" spans="2:4" ht="30" x14ac:dyDescent="0.25">
      <c r="B1596" s="1" t="s">
        <v>1079</v>
      </c>
    </row>
    <row r="1597" spans="2:4" ht="30" x14ac:dyDescent="0.25">
      <c r="B1597" s="1" t="s">
        <v>1080</v>
      </c>
    </row>
    <row r="1598" spans="2:4" x14ac:dyDescent="0.25">
      <c r="B1598" s="1" t="s">
        <v>255</v>
      </c>
    </row>
    <row r="1599" spans="2:4" ht="30" x14ac:dyDescent="0.25">
      <c r="B1599" s="1" t="s">
        <v>1081</v>
      </c>
      <c r="D1599" t="s">
        <v>1734</v>
      </c>
    </row>
    <row r="1600" spans="2:4" x14ac:dyDescent="0.25">
      <c r="B1600" s="1" t="s">
        <v>1078</v>
      </c>
    </row>
    <row r="1601" spans="2:4" ht="30" x14ac:dyDescent="0.25">
      <c r="B1601" s="1" t="s">
        <v>1082</v>
      </c>
    </row>
    <row r="1602" spans="2:4" x14ac:dyDescent="0.25">
      <c r="B1602" s="1" t="s">
        <v>1083</v>
      </c>
    </row>
    <row r="1603" spans="2:4" x14ac:dyDescent="0.25">
      <c r="B1603" s="1" t="s">
        <v>255</v>
      </c>
    </row>
    <row r="1604" spans="2:4" ht="45" x14ac:dyDescent="0.25">
      <c r="B1604" s="1" t="s">
        <v>1084</v>
      </c>
    </row>
    <row r="1605" spans="2:4" x14ac:dyDescent="0.25">
      <c r="B1605" s="1" t="s">
        <v>1085</v>
      </c>
    </row>
    <row r="1606" spans="2:4" ht="30" x14ac:dyDescent="0.25">
      <c r="B1606" s="1" t="s">
        <v>1086</v>
      </c>
    </row>
    <row r="1607" spans="2:4" ht="30" x14ac:dyDescent="0.25">
      <c r="B1607" s="1" t="s">
        <v>1087</v>
      </c>
    </row>
    <row r="1608" spans="2:4" x14ac:dyDescent="0.25">
      <c r="B1608" s="1" t="s">
        <v>255</v>
      </c>
    </row>
    <row r="1609" spans="2:4" ht="30" x14ac:dyDescent="0.25">
      <c r="B1609" s="1" t="s">
        <v>1088</v>
      </c>
    </row>
    <row r="1610" spans="2:4" x14ac:dyDescent="0.25">
      <c r="B1610" s="1" t="s">
        <v>1089</v>
      </c>
    </row>
    <row r="1611" spans="2:4" ht="30" x14ac:dyDescent="0.25">
      <c r="B1611" s="1" t="s">
        <v>1090</v>
      </c>
    </row>
    <row r="1612" spans="2:4" x14ac:dyDescent="0.25">
      <c r="B1612" s="1" t="s">
        <v>1025</v>
      </c>
    </row>
    <row r="1613" spans="2:4" x14ac:dyDescent="0.25">
      <c r="B1613" s="1" t="s">
        <v>255</v>
      </c>
    </row>
    <row r="1614" spans="2:4" ht="45" x14ac:dyDescent="0.25">
      <c r="B1614" s="1" t="s">
        <v>1091</v>
      </c>
      <c r="D1614" t="s">
        <v>1734</v>
      </c>
    </row>
    <row r="1615" spans="2:4" x14ac:dyDescent="0.25">
      <c r="B1615" s="1" t="s">
        <v>1092</v>
      </c>
    </row>
    <row r="1616" spans="2:4" ht="30" x14ac:dyDescent="0.25">
      <c r="B1616" s="1" t="s">
        <v>1093</v>
      </c>
    </row>
    <row r="1617" spans="2:4" ht="30" x14ac:dyDescent="0.25">
      <c r="B1617" s="1" t="s">
        <v>1094</v>
      </c>
    </row>
    <row r="1618" spans="2:4" x14ac:dyDescent="0.25">
      <c r="B1618" s="1" t="s">
        <v>255</v>
      </c>
    </row>
    <row r="1619" spans="2:4" ht="45" x14ac:dyDescent="0.25">
      <c r="B1619" s="1" t="s">
        <v>1095</v>
      </c>
      <c r="D1619" t="s">
        <v>1735</v>
      </c>
    </row>
    <row r="1620" spans="2:4" x14ac:dyDescent="0.25">
      <c r="B1620" s="1" t="s">
        <v>1096</v>
      </c>
    </row>
    <row r="1621" spans="2:4" ht="30" x14ac:dyDescent="0.25">
      <c r="B1621" s="1" t="s">
        <v>1097</v>
      </c>
    </row>
    <row r="1622" spans="2:4" ht="30" x14ac:dyDescent="0.25">
      <c r="B1622" s="1" t="s">
        <v>1098</v>
      </c>
    </row>
    <row r="1623" spans="2:4" x14ac:dyDescent="0.25">
      <c r="B1623" s="1" t="s">
        <v>464</v>
      </c>
    </row>
    <row r="1624" spans="2:4" ht="30" x14ac:dyDescent="0.25">
      <c r="B1624" s="1" t="s">
        <v>1099</v>
      </c>
      <c r="D1624" t="s">
        <v>1734</v>
      </c>
    </row>
    <row r="1625" spans="2:4" x14ac:dyDescent="0.25">
      <c r="B1625" s="1" t="s">
        <v>1100</v>
      </c>
    </row>
    <row r="1626" spans="2:4" ht="30" x14ac:dyDescent="0.25">
      <c r="B1626" s="1" t="s">
        <v>1101</v>
      </c>
    </row>
    <row r="1627" spans="2:4" ht="30" x14ac:dyDescent="0.25">
      <c r="B1627" s="1" t="s">
        <v>1102</v>
      </c>
    </row>
    <row r="1628" spans="2:4" x14ac:dyDescent="0.25">
      <c r="B1628" s="1" t="s">
        <v>255</v>
      </c>
    </row>
    <row r="1629" spans="2:4" ht="30" x14ac:dyDescent="0.25">
      <c r="B1629" s="1" t="s">
        <v>1103</v>
      </c>
    </row>
    <row r="1630" spans="2:4" x14ac:dyDescent="0.25">
      <c r="B1630" s="1" t="s">
        <v>1104</v>
      </c>
    </row>
    <row r="1631" spans="2:4" ht="30" x14ac:dyDescent="0.25">
      <c r="B1631" s="1" t="s">
        <v>1105</v>
      </c>
    </row>
    <row r="1632" spans="2:4" x14ac:dyDescent="0.25">
      <c r="B1632" s="1" t="s">
        <v>1106</v>
      </c>
    </row>
    <row r="1633" spans="2:4" x14ac:dyDescent="0.25">
      <c r="B1633" s="1" t="s">
        <v>255</v>
      </c>
    </row>
    <row r="1634" spans="2:4" ht="30" x14ac:dyDescent="0.25">
      <c r="B1634" s="1" t="s">
        <v>1107</v>
      </c>
      <c r="D1634" t="s">
        <v>2076</v>
      </c>
    </row>
    <row r="1635" spans="2:4" x14ac:dyDescent="0.25">
      <c r="B1635" s="1" t="s">
        <v>1108</v>
      </c>
    </row>
    <row r="1636" spans="2:4" ht="30" x14ac:dyDescent="0.25">
      <c r="B1636" s="1" t="s">
        <v>1109</v>
      </c>
    </row>
    <row r="1637" spans="2:4" ht="30" x14ac:dyDescent="0.25">
      <c r="B1637" s="1" t="s">
        <v>925</v>
      </c>
    </row>
    <row r="1638" spans="2:4" x14ac:dyDescent="0.25">
      <c r="B1638" s="1" t="s">
        <v>1110</v>
      </c>
    </row>
    <row r="1639" spans="2:4" ht="30" x14ac:dyDescent="0.25">
      <c r="B1639" s="1" t="s">
        <v>1111</v>
      </c>
      <c r="D1639" t="s">
        <v>2076</v>
      </c>
    </row>
    <row r="1640" spans="2:4" x14ac:dyDescent="0.25">
      <c r="B1640" s="1" t="s">
        <v>1108</v>
      </c>
    </row>
    <row r="1641" spans="2:4" ht="30" x14ac:dyDescent="0.25">
      <c r="B1641" s="1" t="s">
        <v>1112</v>
      </c>
    </row>
    <row r="1642" spans="2:4" ht="30" x14ac:dyDescent="0.25">
      <c r="B1642" s="1" t="s">
        <v>925</v>
      </c>
    </row>
    <row r="1643" spans="2:4" x14ac:dyDescent="0.25">
      <c r="B1643" s="1" t="s">
        <v>1110</v>
      </c>
    </row>
    <row r="1644" spans="2:4" ht="30" x14ac:dyDescent="0.25">
      <c r="B1644" s="1" t="s">
        <v>1113</v>
      </c>
      <c r="D1644" t="s">
        <v>2076</v>
      </c>
    </row>
    <row r="1645" spans="2:4" x14ac:dyDescent="0.25">
      <c r="B1645" s="1" t="s">
        <v>1108</v>
      </c>
    </row>
    <row r="1646" spans="2:4" ht="30" x14ac:dyDescent="0.25">
      <c r="B1646" s="1" t="s">
        <v>1114</v>
      </c>
    </row>
    <row r="1647" spans="2:4" ht="30" x14ac:dyDescent="0.25">
      <c r="B1647" s="1" t="s">
        <v>925</v>
      </c>
    </row>
    <row r="1648" spans="2:4" x14ac:dyDescent="0.25">
      <c r="B1648" s="1" t="s">
        <v>1110</v>
      </c>
    </row>
    <row r="1649" spans="2:4" ht="30" x14ac:dyDescent="0.25">
      <c r="B1649" s="1" t="s">
        <v>1115</v>
      </c>
      <c r="D1649" t="s">
        <v>2076</v>
      </c>
    </row>
    <row r="1650" spans="2:4" x14ac:dyDescent="0.25">
      <c r="B1650" s="1" t="s">
        <v>1108</v>
      </c>
    </row>
    <row r="1651" spans="2:4" ht="30" x14ac:dyDescent="0.25">
      <c r="B1651" s="1" t="s">
        <v>1116</v>
      </c>
    </row>
    <row r="1652" spans="2:4" ht="30" x14ac:dyDescent="0.25">
      <c r="B1652" s="1" t="s">
        <v>925</v>
      </c>
    </row>
    <row r="1653" spans="2:4" x14ac:dyDescent="0.25">
      <c r="B1653" s="1" t="s">
        <v>1110</v>
      </c>
    </row>
    <row r="1654" spans="2:4" ht="30" x14ac:dyDescent="0.25">
      <c r="B1654" s="1" t="s">
        <v>1117</v>
      </c>
      <c r="D1654" t="s">
        <v>2076</v>
      </c>
    </row>
    <row r="1655" spans="2:4" x14ac:dyDescent="0.25">
      <c r="B1655" s="1" t="s">
        <v>1108</v>
      </c>
    </row>
    <row r="1656" spans="2:4" ht="30" x14ac:dyDescent="0.25">
      <c r="B1656" s="1" t="s">
        <v>1118</v>
      </c>
    </row>
    <row r="1657" spans="2:4" ht="30" x14ac:dyDescent="0.25">
      <c r="B1657" s="1" t="s">
        <v>925</v>
      </c>
    </row>
    <row r="1658" spans="2:4" x14ac:dyDescent="0.25">
      <c r="B1658" s="1" t="s">
        <v>1110</v>
      </c>
    </row>
    <row r="1659" spans="2:4" ht="45" x14ac:dyDescent="0.25">
      <c r="B1659" s="1" t="s">
        <v>1119</v>
      </c>
    </row>
    <row r="1660" spans="2:4" x14ac:dyDescent="0.25">
      <c r="B1660" s="1" t="s">
        <v>1120</v>
      </c>
    </row>
    <row r="1661" spans="2:4" ht="30" x14ac:dyDescent="0.25">
      <c r="B1661" s="1" t="s">
        <v>1121</v>
      </c>
    </row>
    <row r="1662" spans="2:4" x14ac:dyDescent="0.25">
      <c r="B1662" s="1" t="s">
        <v>1106</v>
      </c>
    </row>
    <row r="1663" spans="2:4" x14ac:dyDescent="0.25">
      <c r="B1663" s="1" t="s">
        <v>255</v>
      </c>
    </row>
    <row r="1664" spans="2:4" ht="45" x14ac:dyDescent="0.25">
      <c r="B1664" s="1" t="s">
        <v>1122</v>
      </c>
    </row>
    <row r="1665" spans="2:2" x14ac:dyDescent="0.25">
      <c r="B1665" s="1" t="s">
        <v>1123</v>
      </c>
    </row>
    <row r="1666" spans="2:2" ht="30" x14ac:dyDescent="0.25">
      <c r="B1666" s="1" t="s">
        <v>1124</v>
      </c>
    </row>
    <row r="1667" spans="2:2" x14ac:dyDescent="0.25">
      <c r="B1667" s="1" t="s">
        <v>1106</v>
      </c>
    </row>
    <row r="1668" spans="2:2" x14ac:dyDescent="0.25">
      <c r="B1668" s="1" t="s">
        <v>255</v>
      </c>
    </row>
    <row r="1669" spans="2:2" ht="45" x14ac:dyDescent="0.25">
      <c r="B1669" s="1" t="s">
        <v>1125</v>
      </c>
    </row>
    <row r="1670" spans="2:2" x14ac:dyDescent="0.25">
      <c r="B1670" s="1" t="s">
        <v>1126</v>
      </c>
    </row>
    <row r="1671" spans="2:2" ht="30" x14ac:dyDescent="0.25">
      <c r="B1671" s="1" t="s">
        <v>1127</v>
      </c>
    </row>
    <row r="1672" spans="2:2" x14ac:dyDescent="0.25">
      <c r="B1672" s="1" t="s">
        <v>1106</v>
      </c>
    </row>
    <row r="1673" spans="2:2" x14ac:dyDescent="0.25">
      <c r="B1673" s="1" t="s">
        <v>255</v>
      </c>
    </row>
    <row r="1674" spans="2:2" ht="30" x14ac:dyDescent="0.25">
      <c r="B1674" s="1" t="s">
        <v>1128</v>
      </c>
    </row>
    <row r="1675" spans="2:2" x14ac:dyDescent="0.25">
      <c r="B1675" s="1" t="s">
        <v>1126</v>
      </c>
    </row>
    <row r="1676" spans="2:2" ht="30" x14ac:dyDescent="0.25">
      <c r="B1676" s="1" t="s">
        <v>1129</v>
      </c>
    </row>
    <row r="1677" spans="2:2" x14ac:dyDescent="0.25">
      <c r="B1677" s="1" t="s">
        <v>1106</v>
      </c>
    </row>
    <row r="1678" spans="2:2" x14ac:dyDescent="0.25">
      <c r="B1678" s="1" t="s">
        <v>255</v>
      </c>
    </row>
    <row r="1679" spans="2:2" ht="30" x14ac:dyDescent="0.25">
      <c r="B1679" s="1" t="s">
        <v>1130</v>
      </c>
    </row>
    <row r="1680" spans="2:2" x14ac:dyDescent="0.25">
      <c r="B1680" s="1" t="s">
        <v>1131</v>
      </c>
    </row>
    <row r="1681" spans="2:4" ht="30" x14ac:dyDescent="0.25">
      <c r="B1681" s="1" t="s">
        <v>1132</v>
      </c>
    </row>
    <row r="1682" spans="2:4" x14ac:dyDescent="0.25">
      <c r="B1682" s="1" t="s">
        <v>1106</v>
      </c>
    </row>
    <row r="1683" spans="2:4" x14ac:dyDescent="0.25">
      <c r="B1683" s="1" t="s">
        <v>255</v>
      </c>
    </row>
    <row r="1684" spans="2:4" ht="30" x14ac:dyDescent="0.25">
      <c r="B1684" s="1" t="s">
        <v>1133</v>
      </c>
    </row>
    <row r="1685" spans="2:4" x14ac:dyDescent="0.25">
      <c r="B1685" s="1" t="s">
        <v>1134</v>
      </c>
    </row>
    <row r="1686" spans="2:4" ht="30" x14ac:dyDescent="0.25">
      <c r="B1686" s="1" t="s">
        <v>1135</v>
      </c>
    </row>
    <row r="1687" spans="2:4" x14ac:dyDescent="0.25">
      <c r="B1687" s="1" t="s">
        <v>1106</v>
      </c>
    </row>
    <row r="1688" spans="2:4" x14ac:dyDescent="0.25">
      <c r="B1688" s="1" t="s">
        <v>255</v>
      </c>
    </row>
    <row r="1689" spans="2:4" ht="30" x14ac:dyDescent="0.25">
      <c r="B1689" s="1" t="s">
        <v>1136</v>
      </c>
      <c r="D1689" t="s">
        <v>2076</v>
      </c>
    </row>
    <row r="1690" spans="2:4" x14ac:dyDescent="0.25">
      <c r="B1690" s="1" t="s">
        <v>1137</v>
      </c>
    </row>
    <row r="1691" spans="2:4" ht="30" x14ac:dyDescent="0.25">
      <c r="B1691" s="1" t="s">
        <v>1138</v>
      </c>
    </row>
    <row r="1692" spans="2:4" x14ac:dyDescent="0.25">
      <c r="B1692" s="1" t="s">
        <v>1139</v>
      </c>
    </row>
    <row r="1693" spans="2:4" x14ac:dyDescent="0.25">
      <c r="B1693" s="1" t="s">
        <v>529</v>
      </c>
    </row>
    <row r="1694" spans="2:4" ht="45" x14ac:dyDescent="0.25">
      <c r="B1694" s="1" t="s">
        <v>1140</v>
      </c>
      <c r="D1694" t="s">
        <v>2076</v>
      </c>
    </row>
    <row r="1695" spans="2:4" x14ac:dyDescent="0.25">
      <c r="B1695" s="1" t="s">
        <v>1141</v>
      </c>
    </row>
    <row r="1696" spans="2:4" ht="30" x14ac:dyDescent="0.25">
      <c r="B1696" s="1" t="s">
        <v>1142</v>
      </c>
    </row>
    <row r="1697" spans="2:4" ht="30" x14ac:dyDescent="0.25">
      <c r="B1697" s="1" t="s">
        <v>925</v>
      </c>
    </row>
    <row r="1698" spans="2:4" x14ac:dyDescent="0.25">
      <c r="B1698" s="1" t="s">
        <v>255</v>
      </c>
    </row>
    <row r="1699" spans="2:4" ht="30" x14ac:dyDescent="0.25">
      <c r="B1699" s="1" t="s">
        <v>1143</v>
      </c>
      <c r="D1699" t="s">
        <v>2076</v>
      </c>
    </row>
    <row r="1700" spans="2:4" x14ac:dyDescent="0.25">
      <c r="B1700" s="1" t="s">
        <v>1141</v>
      </c>
    </row>
    <row r="1701" spans="2:4" ht="30" x14ac:dyDescent="0.25">
      <c r="B1701" s="1" t="s">
        <v>1144</v>
      </c>
    </row>
    <row r="1702" spans="2:4" ht="30" x14ac:dyDescent="0.25">
      <c r="B1702" s="1" t="s">
        <v>925</v>
      </c>
    </row>
    <row r="1703" spans="2:4" x14ac:dyDescent="0.25">
      <c r="B1703" s="1" t="s">
        <v>255</v>
      </c>
    </row>
    <row r="1704" spans="2:4" ht="45" x14ac:dyDescent="0.25">
      <c r="B1704" s="1" t="s">
        <v>1145</v>
      </c>
      <c r="D1704" t="s">
        <v>2076</v>
      </c>
    </row>
    <row r="1705" spans="2:4" x14ac:dyDescent="0.25">
      <c r="B1705" s="1" t="s">
        <v>1146</v>
      </c>
    </row>
    <row r="1706" spans="2:4" ht="30" x14ac:dyDescent="0.25">
      <c r="B1706" s="1" t="s">
        <v>1147</v>
      </c>
    </row>
    <row r="1707" spans="2:4" ht="30" x14ac:dyDescent="0.25">
      <c r="B1707" s="1" t="s">
        <v>925</v>
      </c>
    </row>
    <row r="1708" spans="2:4" x14ac:dyDescent="0.25">
      <c r="B1708" s="1" t="s">
        <v>529</v>
      </c>
    </row>
    <row r="1709" spans="2:4" ht="45" x14ac:dyDescent="0.25">
      <c r="B1709" s="1" t="s">
        <v>1148</v>
      </c>
    </row>
    <row r="1710" spans="2:4" x14ac:dyDescent="0.25">
      <c r="B1710" s="1" t="s">
        <v>1149</v>
      </c>
    </row>
    <row r="1711" spans="2:4" ht="30" x14ac:dyDescent="0.25">
      <c r="B1711" s="1" t="s">
        <v>1150</v>
      </c>
    </row>
    <row r="1712" spans="2:4" x14ac:dyDescent="0.25">
      <c r="B1712" s="1" t="s">
        <v>1106</v>
      </c>
    </row>
    <row r="1713" spans="2:4" x14ac:dyDescent="0.25">
      <c r="B1713" s="1" t="s">
        <v>255</v>
      </c>
    </row>
    <row r="1714" spans="2:4" ht="30" x14ac:dyDescent="0.25">
      <c r="B1714" s="1" t="s">
        <v>1151</v>
      </c>
      <c r="D1714" t="s">
        <v>2076</v>
      </c>
    </row>
    <row r="1715" spans="2:4" x14ac:dyDescent="0.25">
      <c r="B1715" s="1" t="s">
        <v>1152</v>
      </c>
    </row>
    <row r="1716" spans="2:4" ht="30" x14ac:dyDescent="0.25">
      <c r="B1716" s="1" t="s">
        <v>1153</v>
      </c>
    </row>
    <row r="1717" spans="2:4" ht="30" x14ac:dyDescent="0.25">
      <c r="B1717" s="1" t="s">
        <v>925</v>
      </c>
    </row>
    <row r="1718" spans="2:4" x14ac:dyDescent="0.25">
      <c r="B1718" s="1" t="s">
        <v>529</v>
      </c>
    </row>
    <row r="1719" spans="2:4" ht="30" x14ac:dyDescent="0.25">
      <c r="B1719" s="1" t="s">
        <v>1154</v>
      </c>
    </row>
    <row r="1720" spans="2:4" x14ac:dyDescent="0.25">
      <c r="B1720" s="1" t="s">
        <v>1155</v>
      </c>
    </row>
    <row r="1721" spans="2:4" ht="45" x14ac:dyDescent="0.25">
      <c r="B1721" s="1" t="s">
        <v>1156</v>
      </c>
    </row>
    <row r="1722" spans="2:4" ht="30" x14ac:dyDescent="0.25">
      <c r="B1722" s="1" t="s">
        <v>925</v>
      </c>
    </row>
    <row r="1723" spans="2:4" x14ac:dyDescent="0.25">
      <c r="B1723" s="1" t="s">
        <v>529</v>
      </c>
    </row>
    <row r="1724" spans="2:4" ht="60" x14ac:dyDescent="0.25">
      <c r="B1724" s="1" t="s">
        <v>1157</v>
      </c>
    </row>
    <row r="1725" spans="2:4" x14ac:dyDescent="0.25">
      <c r="B1725" s="1" t="s">
        <v>1158</v>
      </c>
    </row>
    <row r="1726" spans="2:4" ht="30" x14ac:dyDescent="0.25">
      <c r="B1726" s="1" t="s">
        <v>1159</v>
      </c>
    </row>
    <row r="1727" spans="2:4" x14ac:dyDescent="0.25">
      <c r="B1727" s="1" t="s">
        <v>1106</v>
      </c>
    </row>
    <row r="1728" spans="2:4" x14ac:dyDescent="0.25">
      <c r="B1728" s="1" t="s">
        <v>255</v>
      </c>
    </row>
    <row r="1729" spans="2:4" ht="45" x14ac:dyDescent="0.25">
      <c r="B1729" s="1" t="s">
        <v>1160</v>
      </c>
      <c r="D1729" t="s">
        <v>2076</v>
      </c>
    </row>
    <row r="1730" spans="2:4" x14ac:dyDescent="0.25">
      <c r="B1730" s="1" t="s">
        <v>1161</v>
      </c>
    </row>
    <row r="1731" spans="2:4" ht="30" x14ac:dyDescent="0.25">
      <c r="B1731" s="1" t="s">
        <v>1162</v>
      </c>
    </row>
    <row r="1732" spans="2:4" ht="30" x14ac:dyDescent="0.25">
      <c r="B1732" s="1" t="s">
        <v>1163</v>
      </c>
    </row>
    <row r="1733" spans="2:4" x14ac:dyDescent="0.25">
      <c r="B1733" s="1" t="s">
        <v>529</v>
      </c>
    </row>
    <row r="1734" spans="2:4" ht="60" x14ac:dyDescent="0.25">
      <c r="B1734" s="1" t="s">
        <v>1164</v>
      </c>
    </row>
    <row r="1735" spans="2:4" x14ac:dyDescent="0.25">
      <c r="B1735" s="1" t="s">
        <v>1165</v>
      </c>
    </row>
    <row r="1736" spans="2:4" ht="30" x14ac:dyDescent="0.25">
      <c r="B1736" s="1" t="s">
        <v>1166</v>
      </c>
    </row>
    <row r="1737" spans="2:4" x14ac:dyDescent="0.25">
      <c r="B1737" s="1" t="s">
        <v>1106</v>
      </c>
    </row>
    <row r="1738" spans="2:4" x14ac:dyDescent="0.25">
      <c r="B1738" s="1" t="s">
        <v>255</v>
      </c>
    </row>
    <row r="1739" spans="2:4" ht="45" x14ac:dyDescent="0.25">
      <c r="B1739" s="1" t="s">
        <v>1167</v>
      </c>
    </row>
    <row r="1740" spans="2:4" x14ac:dyDescent="0.25">
      <c r="B1740" s="1" t="s">
        <v>1168</v>
      </c>
    </row>
    <row r="1741" spans="2:4" ht="30" x14ac:dyDescent="0.25">
      <c r="B1741" s="1" t="s">
        <v>1169</v>
      </c>
    </row>
    <row r="1742" spans="2:4" x14ac:dyDescent="0.25">
      <c r="B1742" s="1" t="s">
        <v>1106</v>
      </c>
    </row>
    <row r="1743" spans="2:4" x14ac:dyDescent="0.25">
      <c r="B1743" s="1" t="s">
        <v>255</v>
      </c>
    </row>
    <row r="1744" spans="2:4" ht="45" x14ac:dyDescent="0.25">
      <c r="B1744" s="1" t="s">
        <v>1170</v>
      </c>
    </row>
    <row r="1745" spans="2:4" x14ac:dyDescent="0.25">
      <c r="B1745" s="1" t="s">
        <v>1171</v>
      </c>
    </row>
    <row r="1746" spans="2:4" ht="30" x14ac:dyDescent="0.25">
      <c r="B1746" s="1" t="s">
        <v>1172</v>
      </c>
    </row>
    <row r="1747" spans="2:4" x14ac:dyDescent="0.25">
      <c r="B1747" s="1" t="s">
        <v>1106</v>
      </c>
    </row>
    <row r="1748" spans="2:4" x14ac:dyDescent="0.25">
      <c r="B1748" s="1" t="s">
        <v>255</v>
      </c>
    </row>
    <row r="1749" spans="2:4" ht="30" x14ac:dyDescent="0.25">
      <c r="B1749" s="1" t="s">
        <v>1173</v>
      </c>
    </row>
    <row r="1750" spans="2:4" x14ac:dyDescent="0.25">
      <c r="B1750" s="1" t="s">
        <v>1171</v>
      </c>
    </row>
    <row r="1751" spans="2:4" ht="30" x14ac:dyDescent="0.25">
      <c r="B1751" s="1" t="s">
        <v>1174</v>
      </c>
    </row>
    <row r="1752" spans="2:4" x14ac:dyDescent="0.25">
      <c r="B1752" s="1" t="s">
        <v>1106</v>
      </c>
    </row>
    <row r="1753" spans="2:4" x14ac:dyDescent="0.25">
      <c r="B1753" s="1" t="s">
        <v>255</v>
      </c>
    </row>
    <row r="1754" spans="2:4" ht="30" x14ac:dyDescent="0.25">
      <c r="B1754" s="1" t="s">
        <v>1175</v>
      </c>
    </row>
    <row r="1755" spans="2:4" x14ac:dyDescent="0.25">
      <c r="B1755" s="1" t="s">
        <v>1176</v>
      </c>
    </row>
    <row r="1756" spans="2:4" ht="30" x14ac:dyDescent="0.25">
      <c r="B1756" s="1" t="s">
        <v>1177</v>
      </c>
    </row>
    <row r="1757" spans="2:4" x14ac:dyDescent="0.25">
      <c r="B1757" s="1" t="s">
        <v>1106</v>
      </c>
    </row>
    <row r="1758" spans="2:4" x14ac:dyDescent="0.25">
      <c r="B1758" s="1" t="s">
        <v>255</v>
      </c>
    </row>
    <row r="1759" spans="2:4" ht="30" x14ac:dyDescent="0.25">
      <c r="B1759" s="1" t="s">
        <v>1178</v>
      </c>
      <c r="D1759" t="s">
        <v>2076</v>
      </c>
    </row>
    <row r="1760" spans="2:4" x14ac:dyDescent="0.25">
      <c r="B1760" s="1" t="s">
        <v>1179</v>
      </c>
    </row>
    <row r="1761" spans="2:2" ht="30" x14ac:dyDescent="0.25">
      <c r="B1761" s="1" t="s">
        <v>1180</v>
      </c>
    </row>
    <row r="1762" spans="2:2" ht="30" x14ac:dyDescent="0.25">
      <c r="B1762" s="1" t="s">
        <v>925</v>
      </c>
    </row>
    <row r="1763" spans="2:2" x14ac:dyDescent="0.25">
      <c r="B1763" s="1" t="s">
        <v>529</v>
      </c>
    </row>
    <row r="1764" spans="2:2" x14ac:dyDescent="0.25">
      <c r="B1764" s="1" t="s">
        <v>1181</v>
      </c>
    </row>
    <row r="1765" spans="2:2" x14ac:dyDescent="0.25">
      <c r="B1765" s="1" t="s">
        <v>1182</v>
      </c>
    </row>
    <row r="1766" spans="2:2" ht="30" x14ac:dyDescent="0.25">
      <c r="B1766" s="1" t="s">
        <v>1183</v>
      </c>
    </row>
    <row r="1767" spans="2:2" ht="30" x14ac:dyDescent="0.25">
      <c r="B1767" s="1" t="s">
        <v>925</v>
      </c>
    </row>
    <row r="1768" spans="2:2" x14ac:dyDescent="0.25">
      <c r="B1768" s="1" t="s">
        <v>255</v>
      </c>
    </row>
    <row r="1769" spans="2:2" ht="30" x14ac:dyDescent="0.25">
      <c r="B1769" s="1" t="s">
        <v>1184</v>
      </c>
    </row>
    <row r="1770" spans="2:2" x14ac:dyDescent="0.25">
      <c r="B1770" s="1" t="s">
        <v>1182</v>
      </c>
    </row>
    <row r="1771" spans="2:2" ht="45" x14ac:dyDescent="0.25">
      <c r="B1771" s="1" t="s">
        <v>1185</v>
      </c>
    </row>
    <row r="1772" spans="2:2" ht="30" x14ac:dyDescent="0.25">
      <c r="B1772" s="1" t="s">
        <v>925</v>
      </c>
    </row>
    <row r="1773" spans="2:2" x14ac:dyDescent="0.25">
      <c r="B1773" s="1" t="s">
        <v>255</v>
      </c>
    </row>
    <row r="1774" spans="2:2" ht="30" x14ac:dyDescent="0.25">
      <c r="B1774" s="1" t="s">
        <v>1186</v>
      </c>
    </row>
    <row r="1775" spans="2:2" x14ac:dyDescent="0.25">
      <c r="B1775" s="1" t="s">
        <v>1187</v>
      </c>
    </row>
    <row r="1776" spans="2:2" ht="30" x14ac:dyDescent="0.25">
      <c r="B1776" s="1" t="s">
        <v>1188</v>
      </c>
    </row>
    <row r="1777" spans="2:2" ht="30" x14ac:dyDescent="0.25">
      <c r="B1777" s="1" t="s">
        <v>925</v>
      </c>
    </row>
    <row r="1778" spans="2:2" x14ac:dyDescent="0.25">
      <c r="B1778" s="1" t="s">
        <v>529</v>
      </c>
    </row>
    <row r="1779" spans="2:2" ht="45" x14ac:dyDescent="0.25">
      <c r="B1779" s="1" t="s">
        <v>1189</v>
      </c>
    </row>
    <row r="1780" spans="2:2" x14ac:dyDescent="0.25">
      <c r="B1780" s="1" t="s">
        <v>1190</v>
      </c>
    </row>
    <row r="1781" spans="2:2" ht="30" x14ac:dyDescent="0.25">
      <c r="B1781" s="1" t="s">
        <v>1191</v>
      </c>
    </row>
    <row r="1782" spans="2:2" x14ac:dyDescent="0.25">
      <c r="B1782" s="1" t="s">
        <v>1106</v>
      </c>
    </row>
    <row r="1783" spans="2:2" x14ac:dyDescent="0.25">
      <c r="B1783" s="1" t="s">
        <v>255</v>
      </c>
    </row>
    <row r="1784" spans="2:2" ht="45" x14ac:dyDescent="0.25">
      <c r="B1784" s="1" t="s">
        <v>1192</v>
      </c>
    </row>
    <row r="1785" spans="2:2" x14ac:dyDescent="0.25">
      <c r="B1785" s="1" t="s">
        <v>1190</v>
      </c>
    </row>
    <row r="1786" spans="2:2" ht="30" x14ac:dyDescent="0.25">
      <c r="B1786" s="1" t="s">
        <v>1193</v>
      </c>
    </row>
    <row r="1787" spans="2:2" x14ac:dyDescent="0.25">
      <c r="B1787" s="1" t="s">
        <v>1106</v>
      </c>
    </row>
    <row r="1788" spans="2:2" x14ac:dyDescent="0.25">
      <c r="B1788" s="1" t="s">
        <v>255</v>
      </c>
    </row>
    <row r="1789" spans="2:2" ht="30" x14ac:dyDescent="0.25">
      <c r="B1789" s="1" t="s">
        <v>1194</v>
      </c>
    </row>
    <row r="1790" spans="2:2" x14ac:dyDescent="0.25">
      <c r="B1790" s="1" t="s">
        <v>1195</v>
      </c>
    </row>
    <row r="1791" spans="2:2" ht="45" x14ac:dyDescent="0.25">
      <c r="B1791" s="1" t="s">
        <v>1196</v>
      </c>
    </row>
    <row r="1792" spans="2:2" x14ac:dyDescent="0.25">
      <c r="B1792" s="1" t="s">
        <v>1106</v>
      </c>
    </row>
    <row r="1793" spans="2:4" x14ac:dyDescent="0.25">
      <c r="B1793" s="1" t="s">
        <v>255</v>
      </c>
    </row>
    <row r="1794" spans="2:4" ht="30" x14ac:dyDescent="0.25">
      <c r="B1794" s="1" t="s">
        <v>1197</v>
      </c>
      <c r="D1794" t="s">
        <v>2076</v>
      </c>
    </row>
    <row r="1795" spans="2:4" x14ac:dyDescent="0.25">
      <c r="B1795" s="1" t="s">
        <v>1198</v>
      </c>
    </row>
    <row r="1796" spans="2:4" ht="30" x14ac:dyDescent="0.25">
      <c r="B1796" s="1" t="s">
        <v>1199</v>
      </c>
    </row>
    <row r="1797" spans="2:4" ht="30" x14ac:dyDescent="0.25">
      <c r="B1797" s="1" t="s">
        <v>925</v>
      </c>
    </row>
    <row r="1798" spans="2:4" x14ac:dyDescent="0.25">
      <c r="B1798" s="1" t="s">
        <v>529</v>
      </c>
    </row>
    <row r="1799" spans="2:4" ht="45" x14ac:dyDescent="0.25">
      <c r="B1799" s="1" t="s">
        <v>1200</v>
      </c>
    </row>
    <row r="1800" spans="2:4" x14ac:dyDescent="0.25">
      <c r="B1800" s="1" t="s">
        <v>1201</v>
      </c>
    </row>
    <row r="1801" spans="2:4" ht="30" x14ac:dyDescent="0.25">
      <c r="B1801" s="1" t="s">
        <v>1202</v>
      </c>
    </row>
    <row r="1802" spans="2:4" x14ac:dyDescent="0.25">
      <c r="B1802" s="1" t="s">
        <v>1106</v>
      </c>
    </row>
    <row r="1803" spans="2:4" x14ac:dyDescent="0.25">
      <c r="B1803" s="1" t="s">
        <v>255</v>
      </c>
    </row>
    <row r="1804" spans="2:4" ht="45" x14ac:dyDescent="0.25">
      <c r="B1804" s="1" t="s">
        <v>1203</v>
      </c>
    </row>
    <row r="1805" spans="2:4" x14ac:dyDescent="0.25">
      <c r="B1805" s="1" t="s">
        <v>1204</v>
      </c>
    </row>
    <row r="1806" spans="2:4" ht="30" x14ac:dyDescent="0.25">
      <c r="B1806" s="1" t="s">
        <v>1205</v>
      </c>
    </row>
    <row r="1807" spans="2:4" ht="30" x14ac:dyDescent="0.25">
      <c r="B1807" s="1" t="s">
        <v>925</v>
      </c>
    </row>
    <row r="1808" spans="2:4" x14ac:dyDescent="0.25">
      <c r="B1808" s="1" t="s">
        <v>255</v>
      </c>
    </row>
    <row r="1809" spans="2:2" ht="45" x14ac:dyDescent="0.25">
      <c r="B1809" s="1" t="s">
        <v>1206</v>
      </c>
    </row>
    <row r="1810" spans="2:2" x14ac:dyDescent="0.25">
      <c r="B1810" s="1" t="s">
        <v>1204</v>
      </c>
    </row>
    <row r="1811" spans="2:2" ht="30" x14ac:dyDescent="0.25">
      <c r="B1811" s="1" t="s">
        <v>1207</v>
      </c>
    </row>
    <row r="1812" spans="2:2" ht="30" x14ac:dyDescent="0.25">
      <c r="B1812" s="1" t="s">
        <v>925</v>
      </c>
    </row>
    <row r="1813" spans="2:2" x14ac:dyDescent="0.25">
      <c r="B1813" s="1" t="s">
        <v>255</v>
      </c>
    </row>
    <row r="1814" spans="2:2" ht="45" x14ac:dyDescent="0.25">
      <c r="B1814" s="1" t="s">
        <v>1208</v>
      </c>
    </row>
    <row r="1815" spans="2:2" x14ac:dyDescent="0.25">
      <c r="B1815" s="1" t="s">
        <v>1204</v>
      </c>
    </row>
    <row r="1816" spans="2:2" ht="30" x14ac:dyDescent="0.25">
      <c r="B1816" s="1" t="s">
        <v>1209</v>
      </c>
    </row>
    <row r="1817" spans="2:2" ht="30" x14ac:dyDescent="0.25">
      <c r="B1817" s="1" t="s">
        <v>925</v>
      </c>
    </row>
    <row r="1818" spans="2:2" x14ac:dyDescent="0.25">
      <c r="B1818" s="1" t="s">
        <v>255</v>
      </c>
    </row>
    <row r="1819" spans="2:2" ht="30" x14ac:dyDescent="0.25">
      <c r="B1819" s="1" t="s">
        <v>1210</v>
      </c>
    </row>
    <row r="1820" spans="2:2" x14ac:dyDescent="0.25">
      <c r="B1820" s="1" t="s">
        <v>1204</v>
      </c>
    </row>
    <row r="1821" spans="2:2" ht="30" x14ac:dyDescent="0.25">
      <c r="B1821" s="1" t="s">
        <v>1211</v>
      </c>
    </row>
    <row r="1822" spans="2:2" ht="30" x14ac:dyDescent="0.25">
      <c r="B1822" s="1" t="s">
        <v>925</v>
      </c>
    </row>
    <row r="1823" spans="2:2" x14ac:dyDescent="0.25">
      <c r="B1823" s="1" t="s">
        <v>255</v>
      </c>
    </row>
    <row r="1824" spans="2:2" ht="30" x14ac:dyDescent="0.25">
      <c r="B1824" s="1" t="s">
        <v>1212</v>
      </c>
    </row>
    <row r="1825" spans="1:2" x14ac:dyDescent="0.25">
      <c r="B1825" s="1" t="s">
        <v>1213</v>
      </c>
    </row>
    <row r="1826" spans="1:2" ht="30" x14ac:dyDescent="0.25">
      <c r="B1826" s="1" t="s">
        <v>1214</v>
      </c>
    </row>
    <row r="1827" spans="1:2" x14ac:dyDescent="0.25">
      <c r="B1827" s="1" t="s">
        <v>1106</v>
      </c>
    </row>
    <row r="1828" spans="1:2" x14ac:dyDescent="0.25">
      <c r="B1828" s="1" t="s">
        <v>255</v>
      </c>
    </row>
    <row r="1830" spans="1:2" x14ac:dyDescent="0.25">
      <c r="A1830" t="s">
        <v>1215</v>
      </c>
    </row>
    <row r="1832" spans="1:2" x14ac:dyDescent="0.25">
      <c r="A1832" t="s">
        <v>1216</v>
      </c>
    </row>
    <row r="1833" spans="1:2" ht="45" x14ac:dyDescent="0.25">
      <c r="B1833" s="1" t="s">
        <v>1217</v>
      </c>
    </row>
    <row r="1834" spans="1:2" x14ac:dyDescent="0.25">
      <c r="B1834" s="1" t="s">
        <v>1218</v>
      </c>
    </row>
    <row r="1835" spans="1:2" ht="30" x14ac:dyDescent="0.25">
      <c r="B1835" s="1" t="s">
        <v>1219</v>
      </c>
    </row>
    <row r="1836" spans="1:2" ht="30" x14ac:dyDescent="0.25">
      <c r="B1836" s="1" t="s">
        <v>1220</v>
      </c>
    </row>
    <row r="1837" spans="1:2" x14ac:dyDescent="0.25">
      <c r="B1837" s="1" t="s">
        <v>875</v>
      </c>
    </row>
    <row r="1838" spans="1:2" ht="45" x14ac:dyDescent="0.25">
      <c r="B1838" s="1" t="s">
        <v>1221</v>
      </c>
    </row>
    <row r="1839" spans="1:2" x14ac:dyDescent="0.25">
      <c r="B1839" s="1" t="s">
        <v>1218</v>
      </c>
    </row>
    <row r="1840" spans="1:2" ht="30" x14ac:dyDescent="0.25">
      <c r="B1840" s="1" t="s">
        <v>1222</v>
      </c>
    </row>
    <row r="1841" spans="2:2" ht="30" x14ac:dyDescent="0.25">
      <c r="B1841" s="1" t="s">
        <v>1220</v>
      </c>
    </row>
    <row r="1842" spans="2:2" x14ac:dyDescent="0.25">
      <c r="B1842" s="1" t="s">
        <v>875</v>
      </c>
    </row>
    <row r="1843" spans="2:2" ht="45" x14ac:dyDescent="0.25">
      <c r="B1843" s="1" t="s">
        <v>1223</v>
      </c>
    </row>
    <row r="1844" spans="2:2" x14ac:dyDescent="0.25">
      <c r="B1844" s="1" t="s">
        <v>1218</v>
      </c>
    </row>
    <row r="1845" spans="2:2" x14ac:dyDescent="0.25">
      <c r="B1845" s="1" t="s">
        <v>1224</v>
      </c>
    </row>
    <row r="1846" spans="2:2" ht="30" x14ac:dyDescent="0.25">
      <c r="B1846" s="1" t="s">
        <v>1220</v>
      </c>
    </row>
    <row r="1847" spans="2:2" x14ac:dyDescent="0.25">
      <c r="B1847" s="1" t="s">
        <v>875</v>
      </c>
    </row>
    <row r="1848" spans="2:2" ht="45" x14ac:dyDescent="0.25">
      <c r="B1848" s="1" t="s">
        <v>1225</v>
      </c>
    </row>
    <row r="1849" spans="2:2" x14ac:dyDescent="0.25">
      <c r="B1849" s="1" t="s">
        <v>1226</v>
      </c>
    </row>
    <row r="1850" spans="2:2" x14ac:dyDescent="0.25">
      <c r="B1850" s="1" t="s">
        <v>1227</v>
      </c>
    </row>
    <row r="1851" spans="2:2" ht="30" x14ac:dyDescent="0.25">
      <c r="B1851" s="1" t="s">
        <v>1228</v>
      </c>
    </row>
    <row r="1852" spans="2:2" x14ac:dyDescent="0.25">
      <c r="B1852" s="1" t="s">
        <v>433</v>
      </c>
    </row>
    <row r="1853" spans="2:2" ht="30" x14ac:dyDescent="0.25">
      <c r="B1853" s="1" t="s">
        <v>1229</v>
      </c>
    </row>
    <row r="1854" spans="2:2" x14ac:dyDescent="0.25">
      <c r="B1854" s="1" t="s">
        <v>1230</v>
      </c>
    </row>
    <row r="1855" spans="2:2" x14ac:dyDescent="0.25">
      <c r="B1855" s="1" t="s">
        <v>1231</v>
      </c>
    </row>
    <row r="1856" spans="2:2" ht="30" x14ac:dyDescent="0.25">
      <c r="B1856" s="1" t="s">
        <v>1232</v>
      </c>
    </row>
    <row r="1857" spans="2:2" x14ac:dyDescent="0.25">
      <c r="B1857" s="1" t="s">
        <v>255</v>
      </c>
    </row>
    <row r="1858" spans="2:2" ht="30" x14ac:dyDescent="0.25">
      <c r="B1858" s="1" t="s">
        <v>1233</v>
      </c>
    </row>
    <row r="1859" spans="2:2" x14ac:dyDescent="0.25">
      <c r="B1859" s="1" t="s">
        <v>1230</v>
      </c>
    </row>
    <row r="1860" spans="2:2" x14ac:dyDescent="0.25">
      <c r="B1860" s="1" t="s">
        <v>1234</v>
      </c>
    </row>
    <row r="1861" spans="2:2" ht="30" x14ac:dyDescent="0.25">
      <c r="B1861" s="1" t="s">
        <v>1232</v>
      </c>
    </row>
    <row r="1862" spans="2:2" x14ac:dyDescent="0.25">
      <c r="B1862" s="1" t="s">
        <v>255</v>
      </c>
    </row>
    <row r="1863" spans="2:2" ht="30" x14ac:dyDescent="0.25">
      <c r="B1863" s="1" t="s">
        <v>1235</v>
      </c>
    </row>
    <row r="1864" spans="2:2" x14ac:dyDescent="0.25">
      <c r="B1864" s="1" t="s">
        <v>1230</v>
      </c>
    </row>
    <row r="1865" spans="2:2" x14ac:dyDescent="0.25">
      <c r="B1865" s="1" t="s">
        <v>1236</v>
      </c>
    </row>
    <row r="1866" spans="2:2" ht="30" x14ac:dyDescent="0.25">
      <c r="B1866" s="1" t="s">
        <v>1232</v>
      </c>
    </row>
    <row r="1867" spans="2:2" x14ac:dyDescent="0.25">
      <c r="B1867" s="1" t="s">
        <v>255</v>
      </c>
    </row>
    <row r="1868" spans="2:2" ht="45" x14ac:dyDescent="0.25">
      <c r="B1868" s="1" t="s">
        <v>1237</v>
      </c>
    </row>
    <row r="1869" spans="2:2" x14ac:dyDescent="0.25">
      <c r="B1869" s="1" t="s">
        <v>1230</v>
      </c>
    </row>
    <row r="1870" spans="2:2" x14ac:dyDescent="0.25">
      <c r="B1870" s="1" t="s">
        <v>1238</v>
      </c>
    </row>
    <row r="1871" spans="2:2" ht="30" x14ac:dyDescent="0.25">
      <c r="B1871" s="1" t="s">
        <v>1232</v>
      </c>
    </row>
    <row r="1872" spans="2:2" x14ac:dyDescent="0.25">
      <c r="B1872" s="1" t="s">
        <v>255</v>
      </c>
    </row>
    <row r="1873" spans="2:2" ht="30" x14ac:dyDescent="0.25">
      <c r="B1873" s="1" t="s">
        <v>1239</v>
      </c>
    </row>
    <row r="1874" spans="2:2" x14ac:dyDescent="0.25">
      <c r="B1874" s="1" t="s">
        <v>1230</v>
      </c>
    </row>
    <row r="1875" spans="2:2" x14ac:dyDescent="0.25">
      <c r="B1875" s="1" t="s">
        <v>1227</v>
      </c>
    </row>
    <row r="1876" spans="2:2" ht="30" x14ac:dyDescent="0.25">
      <c r="B1876" s="1" t="s">
        <v>1240</v>
      </c>
    </row>
    <row r="1877" spans="2:2" x14ac:dyDescent="0.25">
      <c r="B1877" s="1" t="s">
        <v>433</v>
      </c>
    </row>
    <row r="1878" spans="2:2" ht="30" x14ac:dyDescent="0.25">
      <c r="B1878" s="1" t="s">
        <v>1241</v>
      </c>
    </row>
    <row r="1879" spans="2:2" x14ac:dyDescent="0.25">
      <c r="B1879" s="1" t="s">
        <v>1230</v>
      </c>
    </row>
    <row r="1880" spans="2:2" x14ac:dyDescent="0.25">
      <c r="B1880" s="1" t="s">
        <v>1242</v>
      </c>
    </row>
    <row r="1881" spans="2:2" ht="30" x14ac:dyDescent="0.25">
      <c r="B1881" s="1" t="s">
        <v>1232</v>
      </c>
    </row>
    <row r="1882" spans="2:2" x14ac:dyDescent="0.25">
      <c r="B1882" s="1" t="s">
        <v>255</v>
      </c>
    </row>
    <row r="1883" spans="2:2" ht="30" x14ac:dyDescent="0.25">
      <c r="B1883" s="1" t="s">
        <v>1243</v>
      </c>
    </row>
    <row r="1884" spans="2:2" x14ac:dyDescent="0.25">
      <c r="B1884" s="1" t="s">
        <v>1230</v>
      </c>
    </row>
    <row r="1885" spans="2:2" x14ac:dyDescent="0.25">
      <c r="B1885" s="1" t="s">
        <v>1227</v>
      </c>
    </row>
    <row r="1886" spans="2:2" ht="30" x14ac:dyDescent="0.25">
      <c r="B1886" s="1" t="s">
        <v>1240</v>
      </c>
    </row>
    <row r="1887" spans="2:2" x14ac:dyDescent="0.25">
      <c r="B1887" s="1" t="s">
        <v>433</v>
      </c>
    </row>
    <row r="1888" spans="2:2" ht="30" x14ac:dyDescent="0.25">
      <c r="B1888" s="1" t="s">
        <v>1244</v>
      </c>
    </row>
    <row r="1889" spans="2:2" x14ac:dyDescent="0.25">
      <c r="B1889" s="1" t="s">
        <v>1230</v>
      </c>
    </row>
    <row r="1890" spans="2:2" x14ac:dyDescent="0.25">
      <c r="B1890" s="1" t="s">
        <v>1245</v>
      </c>
    </row>
    <row r="1891" spans="2:2" ht="30" x14ac:dyDescent="0.25">
      <c r="B1891" s="1" t="s">
        <v>1232</v>
      </c>
    </row>
    <row r="1892" spans="2:2" x14ac:dyDescent="0.25">
      <c r="B1892" s="1" t="s">
        <v>255</v>
      </c>
    </row>
    <row r="1893" spans="2:2" ht="30" x14ac:dyDescent="0.25">
      <c r="B1893" s="1" t="s">
        <v>1246</v>
      </c>
    </row>
    <row r="1894" spans="2:2" x14ac:dyDescent="0.25">
      <c r="B1894" s="1" t="s">
        <v>1230</v>
      </c>
    </row>
    <row r="1895" spans="2:2" x14ac:dyDescent="0.25">
      <c r="B1895" s="1" t="s">
        <v>1247</v>
      </c>
    </row>
    <row r="1896" spans="2:2" ht="30" x14ac:dyDescent="0.25">
      <c r="B1896" s="1" t="s">
        <v>1232</v>
      </c>
    </row>
    <row r="1897" spans="2:2" x14ac:dyDescent="0.25">
      <c r="B1897" s="1" t="s">
        <v>255</v>
      </c>
    </row>
    <row r="1898" spans="2:2" ht="30" x14ac:dyDescent="0.25">
      <c r="B1898" s="1" t="s">
        <v>1248</v>
      </c>
    </row>
    <row r="1899" spans="2:2" x14ac:dyDescent="0.25">
      <c r="B1899" s="1" t="s">
        <v>1230</v>
      </c>
    </row>
    <row r="1900" spans="2:2" x14ac:dyDescent="0.25">
      <c r="B1900" s="1" t="s">
        <v>1247</v>
      </c>
    </row>
    <row r="1901" spans="2:2" ht="30" x14ac:dyDescent="0.25">
      <c r="B1901" s="1" t="s">
        <v>1232</v>
      </c>
    </row>
    <row r="1902" spans="2:2" x14ac:dyDescent="0.25">
      <c r="B1902" s="1" t="s">
        <v>255</v>
      </c>
    </row>
    <row r="1903" spans="2:2" ht="45" x14ac:dyDescent="0.25">
      <c r="B1903" s="1" t="s">
        <v>1249</v>
      </c>
    </row>
    <row r="1904" spans="2:2" x14ac:dyDescent="0.25">
      <c r="B1904" s="1" t="s">
        <v>1230</v>
      </c>
    </row>
    <row r="1905" spans="2:2" x14ac:dyDescent="0.25">
      <c r="B1905" s="1" t="s">
        <v>1227</v>
      </c>
    </row>
    <row r="1906" spans="2:2" ht="30" x14ac:dyDescent="0.25">
      <c r="B1906" s="1" t="s">
        <v>1240</v>
      </c>
    </row>
    <row r="1907" spans="2:2" x14ac:dyDescent="0.25">
      <c r="B1907" s="1" t="s">
        <v>433</v>
      </c>
    </row>
    <row r="1908" spans="2:2" ht="30" x14ac:dyDescent="0.25">
      <c r="B1908" s="1" t="s">
        <v>1250</v>
      </c>
    </row>
    <row r="1909" spans="2:2" x14ac:dyDescent="0.25">
      <c r="B1909" s="1" t="s">
        <v>1251</v>
      </c>
    </row>
    <row r="1910" spans="2:2" x14ac:dyDescent="0.25">
      <c r="B1910" s="1" t="s">
        <v>1252</v>
      </c>
    </row>
    <row r="1911" spans="2:2" ht="30" x14ac:dyDescent="0.25">
      <c r="B1911" s="1" t="s">
        <v>1253</v>
      </c>
    </row>
    <row r="1912" spans="2:2" x14ac:dyDescent="0.25">
      <c r="B1912" s="1" t="s">
        <v>268</v>
      </c>
    </row>
    <row r="1913" spans="2:2" ht="45" x14ac:dyDescent="0.25">
      <c r="B1913" s="1" t="s">
        <v>1254</v>
      </c>
    </row>
    <row r="1914" spans="2:2" x14ac:dyDescent="0.25">
      <c r="B1914" s="1" t="s">
        <v>1251</v>
      </c>
    </row>
    <row r="1915" spans="2:2" x14ac:dyDescent="0.25">
      <c r="B1915" s="1" t="s">
        <v>1255</v>
      </c>
    </row>
    <row r="1916" spans="2:2" ht="30" x14ac:dyDescent="0.25">
      <c r="B1916" s="1" t="s">
        <v>1232</v>
      </c>
    </row>
    <row r="1917" spans="2:2" x14ac:dyDescent="0.25">
      <c r="B1917" s="1" t="s">
        <v>255</v>
      </c>
    </row>
    <row r="1918" spans="2:2" ht="30" x14ac:dyDescent="0.25">
      <c r="B1918" s="1" t="s">
        <v>1256</v>
      </c>
    </row>
    <row r="1919" spans="2:2" x14ac:dyDescent="0.25">
      <c r="B1919" s="1" t="s">
        <v>1251</v>
      </c>
    </row>
    <row r="1920" spans="2:2" x14ac:dyDescent="0.25">
      <c r="B1920" s="1" t="s">
        <v>1257</v>
      </c>
    </row>
    <row r="1921" spans="2:2" ht="30" x14ac:dyDescent="0.25">
      <c r="B1921" s="1" t="s">
        <v>1253</v>
      </c>
    </row>
    <row r="1922" spans="2:2" x14ac:dyDescent="0.25">
      <c r="B1922" s="1" t="s">
        <v>268</v>
      </c>
    </row>
    <row r="1923" spans="2:2" ht="30" x14ac:dyDescent="0.25">
      <c r="B1923" s="1" t="s">
        <v>1258</v>
      </c>
    </row>
    <row r="1924" spans="2:2" x14ac:dyDescent="0.25">
      <c r="B1924" s="1" t="s">
        <v>1251</v>
      </c>
    </row>
    <row r="1925" spans="2:2" x14ac:dyDescent="0.25">
      <c r="B1925" s="1" t="s">
        <v>1259</v>
      </c>
    </row>
    <row r="1926" spans="2:2" ht="30" x14ac:dyDescent="0.25">
      <c r="B1926" s="1" t="s">
        <v>1232</v>
      </c>
    </row>
    <row r="1927" spans="2:2" x14ac:dyDescent="0.25">
      <c r="B1927" s="1" t="s">
        <v>255</v>
      </c>
    </row>
    <row r="1928" spans="2:2" ht="45" x14ac:dyDescent="0.25">
      <c r="B1928" s="1" t="s">
        <v>1260</v>
      </c>
    </row>
    <row r="1929" spans="2:2" x14ac:dyDescent="0.25">
      <c r="B1929" s="1" t="s">
        <v>1251</v>
      </c>
    </row>
    <row r="1930" spans="2:2" x14ac:dyDescent="0.25">
      <c r="B1930" s="1" t="s">
        <v>1261</v>
      </c>
    </row>
    <row r="1931" spans="2:2" ht="30" x14ac:dyDescent="0.25">
      <c r="B1931" s="1" t="s">
        <v>1240</v>
      </c>
    </row>
    <row r="1932" spans="2:2" x14ac:dyDescent="0.25">
      <c r="B1932" s="1" t="s">
        <v>875</v>
      </c>
    </row>
    <row r="1933" spans="2:2" ht="30" x14ac:dyDescent="0.25">
      <c r="B1933" s="1" t="s">
        <v>1262</v>
      </c>
    </row>
    <row r="1934" spans="2:2" x14ac:dyDescent="0.25">
      <c r="B1934" s="1" t="s">
        <v>1251</v>
      </c>
    </row>
    <row r="1935" spans="2:2" ht="30" x14ac:dyDescent="0.25">
      <c r="B1935" s="1" t="s">
        <v>1263</v>
      </c>
    </row>
    <row r="1936" spans="2:2" ht="30" x14ac:dyDescent="0.25">
      <c r="B1936" s="1" t="s">
        <v>1240</v>
      </c>
    </row>
    <row r="1937" spans="2:2" x14ac:dyDescent="0.25">
      <c r="B1937" s="1" t="s">
        <v>875</v>
      </c>
    </row>
    <row r="1938" spans="2:2" ht="30" x14ac:dyDescent="0.25">
      <c r="B1938" s="1" t="s">
        <v>1264</v>
      </c>
    </row>
    <row r="1939" spans="2:2" x14ac:dyDescent="0.25">
      <c r="B1939" s="1" t="s">
        <v>1251</v>
      </c>
    </row>
    <row r="1940" spans="2:2" ht="30" x14ac:dyDescent="0.25">
      <c r="B1940" s="1" t="s">
        <v>1265</v>
      </c>
    </row>
    <row r="1941" spans="2:2" ht="30" x14ac:dyDescent="0.25">
      <c r="B1941" s="1" t="s">
        <v>1240</v>
      </c>
    </row>
    <row r="1942" spans="2:2" x14ac:dyDescent="0.25">
      <c r="B1942" s="1" t="s">
        <v>875</v>
      </c>
    </row>
    <row r="1943" spans="2:2" ht="30" x14ac:dyDescent="0.25">
      <c r="B1943" s="1" t="s">
        <v>1266</v>
      </c>
    </row>
    <row r="1944" spans="2:2" x14ac:dyDescent="0.25">
      <c r="B1944" s="1" t="s">
        <v>1251</v>
      </c>
    </row>
    <row r="1945" spans="2:2" x14ac:dyDescent="0.25">
      <c r="B1945" s="1" t="s">
        <v>1267</v>
      </c>
    </row>
    <row r="1946" spans="2:2" ht="30" x14ac:dyDescent="0.25">
      <c r="B1946" s="1" t="s">
        <v>1240</v>
      </c>
    </row>
    <row r="1947" spans="2:2" x14ac:dyDescent="0.25">
      <c r="B1947" s="1" t="s">
        <v>875</v>
      </c>
    </row>
    <row r="1948" spans="2:2" ht="30" x14ac:dyDescent="0.25">
      <c r="B1948" s="1" t="s">
        <v>1268</v>
      </c>
    </row>
    <row r="1949" spans="2:2" x14ac:dyDescent="0.25">
      <c r="B1949" s="1" t="s">
        <v>1251</v>
      </c>
    </row>
    <row r="1950" spans="2:2" ht="30" x14ac:dyDescent="0.25">
      <c r="B1950" s="1" t="s">
        <v>1269</v>
      </c>
    </row>
    <row r="1951" spans="2:2" ht="30" x14ac:dyDescent="0.25">
      <c r="B1951" s="1" t="s">
        <v>1240</v>
      </c>
    </row>
    <row r="1952" spans="2:2" x14ac:dyDescent="0.25">
      <c r="B1952" s="1" t="s">
        <v>875</v>
      </c>
    </row>
    <row r="1953" spans="2:2" ht="45" x14ac:dyDescent="0.25">
      <c r="B1953" s="1" t="s">
        <v>1270</v>
      </c>
    </row>
    <row r="1954" spans="2:2" x14ac:dyDescent="0.25">
      <c r="B1954" s="1" t="s">
        <v>1251</v>
      </c>
    </row>
    <row r="1955" spans="2:2" ht="30" x14ac:dyDescent="0.25">
      <c r="B1955" s="1" t="s">
        <v>1271</v>
      </c>
    </row>
    <row r="1956" spans="2:2" ht="30" x14ac:dyDescent="0.25">
      <c r="B1956" s="1" t="s">
        <v>1272</v>
      </c>
    </row>
    <row r="1957" spans="2:2" x14ac:dyDescent="0.25">
      <c r="B1957" s="1" t="s">
        <v>875</v>
      </c>
    </row>
    <row r="1958" spans="2:2" ht="30" x14ac:dyDescent="0.25">
      <c r="B1958" s="1" t="s">
        <v>1273</v>
      </c>
    </row>
    <row r="1959" spans="2:2" x14ac:dyDescent="0.25">
      <c r="B1959" s="1" t="s">
        <v>1251</v>
      </c>
    </row>
    <row r="1960" spans="2:2" x14ac:dyDescent="0.25">
      <c r="B1960" s="1" t="s">
        <v>1274</v>
      </c>
    </row>
    <row r="1961" spans="2:2" ht="30" x14ac:dyDescent="0.25">
      <c r="B1961" s="1" t="s">
        <v>1275</v>
      </c>
    </row>
    <row r="1962" spans="2:2" x14ac:dyDescent="0.25">
      <c r="B1962" s="1" t="s">
        <v>875</v>
      </c>
    </row>
    <row r="1963" spans="2:2" ht="30" x14ac:dyDescent="0.25">
      <c r="B1963" s="1" t="s">
        <v>1276</v>
      </c>
    </row>
    <row r="1964" spans="2:2" x14ac:dyDescent="0.25">
      <c r="B1964" s="1" t="s">
        <v>1251</v>
      </c>
    </row>
    <row r="1965" spans="2:2" ht="30" x14ac:dyDescent="0.25">
      <c r="B1965" s="1" t="s">
        <v>1277</v>
      </c>
    </row>
    <row r="1966" spans="2:2" ht="30" x14ac:dyDescent="0.25">
      <c r="B1966" s="1" t="s">
        <v>1272</v>
      </c>
    </row>
    <row r="1967" spans="2:2" x14ac:dyDescent="0.25">
      <c r="B1967" s="1" t="s">
        <v>875</v>
      </c>
    </row>
    <row r="1968" spans="2:2" ht="30" x14ac:dyDescent="0.25">
      <c r="B1968" s="1" t="s">
        <v>1278</v>
      </c>
    </row>
    <row r="1969" spans="2:2" x14ac:dyDescent="0.25">
      <c r="B1969" s="1" t="s">
        <v>1251</v>
      </c>
    </row>
    <row r="1970" spans="2:2" x14ac:dyDescent="0.25">
      <c r="B1970" s="1" t="s">
        <v>1279</v>
      </c>
    </row>
    <row r="1971" spans="2:2" ht="30" x14ac:dyDescent="0.25">
      <c r="B1971" s="1" t="s">
        <v>1280</v>
      </c>
    </row>
    <row r="1972" spans="2:2" x14ac:dyDescent="0.25">
      <c r="B1972" s="1" t="s">
        <v>529</v>
      </c>
    </row>
    <row r="1973" spans="2:2" ht="30" x14ac:dyDescent="0.25">
      <c r="B1973" s="1" t="s">
        <v>1281</v>
      </c>
    </row>
    <row r="1974" spans="2:2" x14ac:dyDescent="0.25">
      <c r="B1974" s="1" t="s">
        <v>1251</v>
      </c>
    </row>
    <row r="1975" spans="2:2" x14ac:dyDescent="0.25">
      <c r="B1975" s="1" t="s">
        <v>1282</v>
      </c>
    </row>
    <row r="1976" spans="2:2" ht="30" x14ac:dyDescent="0.25">
      <c r="B1976" s="1" t="s">
        <v>1232</v>
      </c>
    </row>
    <row r="1977" spans="2:2" x14ac:dyDescent="0.25">
      <c r="B1977" s="1" t="s">
        <v>255</v>
      </c>
    </row>
    <row r="1978" spans="2:2" ht="30" x14ac:dyDescent="0.25">
      <c r="B1978" s="1" t="s">
        <v>1283</v>
      </c>
    </row>
    <row r="1979" spans="2:2" x14ac:dyDescent="0.25">
      <c r="B1979" s="1" t="s">
        <v>1251</v>
      </c>
    </row>
    <row r="1980" spans="2:2" x14ac:dyDescent="0.25">
      <c r="B1980" s="1" t="s">
        <v>1284</v>
      </c>
    </row>
    <row r="1981" spans="2:2" ht="30" x14ac:dyDescent="0.25">
      <c r="B1981" s="1" t="s">
        <v>1232</v>
      </c>
    </row>
    <row r="1982" spans="2:2" x14ac:dyDescent="0.25">
      <c r="B1982" s="1" t="s">
        <v>255</v>
      </c>
    </row>
    <row r="1983" spans="2:2" ht="30" x14ac:dyDescent="0.25">
      <c r="B1983" s="1" t="s">
        <v>1285</v>
      </c>
    </row>
    <row r="1984" spans="2:2" x14ac:dyDescent="0.25">
      <c r="B1984" s="1" t="s">
        <v>1251</v>
      </c>
    </row>
    <row r="1985" spans="2:2" x14ac:dyDescent="0.25">
      <c r="B1985" s="1" t="s">
        <v>1282</v>
      </c>
    </row>
    <row r="1986" spans="2:2" ht="30" x14ac:dyDescent="0.25">
      <c r="B1986" s="1" t="s">
        <v>1232</v>
      </c>
    </row>
    <row r="1987" spans="2:2" x14ac:dyDescent="0.25">
      <c r="B1987" s="1" t="s">
        <v>255</v>
      </c>
    </row>
    <row r="1988" spans="2:2" ht="30" x14ac:dyDescent="0.25">
      <c r="B1988" s="1" t="s">
        <v>1286</v>
      </c>
    </row>
    <row r="1989" spans="2:2" x14ac:dyDescent="0.25">
      <c r="B1989" s="1" t="s">
        <v>1251</v>
      </c>
    </row>
    <row r="1990" spans="2:2" x14ac:dyDescent="0.25">
      <c r="B1990" s="1" t="s">
        <v>1287</v>
      </c>
    </row>
    <row r="1991" spans="2:2" ht="30" x14ac:dyDescent="0.25">
      <c r="B1991" s="1" t="s">
        <v>1240</v>
      </c>
    </row>
    <row r="1992" spans="2:2" x14ac:dyDescent="0.25">
      <c r="B1992" s="1" t="s">
        <v>875</v>
      </c>
    </row>
    <row r="1993" spans="2:2" ht="30" x14ac:dyDescent="0.25">
      <c r="B1993" s="1" t="s">
        <v>1288</v>
      </c>
    </row>
    <row r="1994" spans="2:2" x14ac:dyDescent="0.25">
      <c r="B1994" s="1" t="s">
        <v>1251</v>
      </c>
    </row>
    <row r="1995" spans="2:2" x14ac:dyDescent="0.25">
      <c r="B1995" s="1" t="s">
        <v>1289</v>
      </c>
    </row>
    <row r="1996" spans="2:2" ht="30" x14ac:dyDescent="0.25">
      <c r="B1996" s="1" t="s">
        <v>1280</v>
      </c>
    </row>
    <row r="1997" spans="2:2" x14ac:dyDescent="0.25">
      <c r="B1997" s="1" t="s">
        <v>529</v>
      </c>
    </row>
    <row r="1998" spans="2:2" ht="30" x14ac:dyDescent="0.25">
      <c r="B1998" s="1" t="s">
        <v>1290</v>
      </c>
    </row>
    <row r="1999" spans="2:2" x14ac:dyDescent="0.25">
      <c r="B1999" s="1" t="s">
        <v>1251</v>
      </c>
    </row>
    <row r="2000" spans="2:2" ht="30" x14ac:dyDescent="0.25">
      <c r="B2000" s="1" t="s">
        <v>1291</v>
      </c>
    </row>
    <row r="2001" spans="2:2" ht="30" x14ac:dyDescent="0.25">
      <c r="B2001" s="1" t="s">
        <v>1240</v>
      </c>
    </row>
    <row r="2002" spans="2:2" x14ac:dyDescent="0.25">
      <c r="B2002" s="1" t="s">
        <v>875</v>
      </c>
    </row>
    <row r="2003" spans="2:2" ht="30" x14ac:dyDescent="0.25">
      <c r="B2003" s="1" t="s">
        <v>1292</v>
      </c>
    </row>
    <row r="2004" spans="2:2" x14ac:dyDescent="0.25">
      <c r="B2004" s="1" t="s">
        <v>1251</v>
      </c>
    </row>
    <row r="2005" spans="2:2" x14ac:dyDescent="0.25">
      <c r="B2005" s="1" t="s">
        <v>1293</v>
      </c>
    </row>
    <row r="2006" spans="2:2" ht="30" x14ac:dyDescent="0.25">
      <c r="B2006" s="1" t="s">
        <v>1232</v>
      </c>
    </row>
    <row r="2007" spans="2:2" x14ac:dyDescent="0.25">
      <c r="B2007" s="1" t="s">
        <v>255</v>
      </c>
    </row>
    <row r="2008" spans="2:2" ht="60" x14ac:dyDescent="0.25">
      <c r="B2008" s="1" t="s">
        <v>1294</v>
      </c>
    </row>
    <row r="2009" spans="2:2" x14ac:dyDescent="0.25">
      <c r="B2009" s="1" t="s">
        <v>1251</v>
      </c>
    </row>
    <row r="2010" spans="2:2" x14ac:dyDescent="0.25">
      <c r="B2010" s="1" t="s">
        <v>1295</v>
      </c>
    </row>
    <row r="2011" spans="2:2" ht="30" x14ac:dyDescent="0.25">
      <c r="B2011" s="1" t="s">
        <v>1232</v>
      </c>
    </row>
    <row r="2012" spans="2:2" x14ac:dyDescent="0.25">
      <c r="B2012" s="1" t="s">
        <v>255</v>
      </c>
    </row>
    <row r="2013" spans="2:2" ht="30" x14ac:dyDescent="0.25">
      <c r="B2013" s="1" t="s">
        <v>1296</v>
      </c>
    </row>
    <row r="2014" spans="2:2" x14ac:dyDescent="0.25">
      <c r="B2014" s="1" t="s">
        <v>1251</v>
      </c>
    </row>
    <row r="2015" spans="2:2" x14ac:dyDescent="0.25">
      <c r="B2015" s="1" t="s">
        <v>1289</v>
      </c>
    </row>
    <row r="2016" spans="2:2" ht="30" x14ac:dyDescent="0.25">
      <c r="B2016" s="1" t="s">
        <v>1280</v>
      </c>
    </row>
    <row r="2017" spans="2:2" x14ac:dyDescent="0.25">
      <c r="B2017" s="1" t="s">
        <v>529</v>
      </c>
    </row>
    <row r="2018" spans="2:2" ht="45" x14ac:dyDescent="0.25">
      <c r="B2018" s="1" t="s">
        <v>1297</v>
      </c>
    </row>
    <row r="2019" spans="2:2" x14ac:dyDescent="0.25">
      <c r="B2019" s="1" t="s">
        <v>1251</v>
      </c>
    </row>
    <row r="2020" spans="2:2" x14ac:dyDescent="0.25">
      <c r="B2020" s="1" t="s">
        <v>1298</v>
      </c>
    </row>
    <row r="2021" spans="2:2" ht="30" x14ac:dyDescent="0.25">
      <c r="B2021" s="1" t="s">
        <v>1220</v>
      </c>
    </row>
    <row r="2022" spans="2:2" x14ac:dyDescent="0.25">
      <c r="B2022" s="1" t="s">
        <v>1299</v>
      </c>
    </row>
    <row r="2023" spans="2:2" ht="30" x14ac:dyDescent="0.25">
      <c r="B2023" s="1" t="s">
        <v>1300</v>
      </c>
    </row>
    <row r="2024" spans="2:2" x14ac:dyDescent="0.25">
      <c r="B2024" s="1" t="s">
        <v>1301</v>
      </c>
    </row>
    <row r="2025" spans="2:2" x14ac:dyDescent="0.25">
      <c r="B2025" s="1" t="s">
        <v>1302</v>
      </c>
    </row>
    <row r="2026" spans="2:2" ht="30" x14ac:dyDescent="0.25">
      <c r="B2026" s="1" t="s">
        <v>1303</v>
      </c>
    </row>
    <row r="2027" spans="2:2" x14ac:dyDescent="0.25">
      <c r="B2027" s="1" t="s">
        <v>875</v>
      </c>
    </row>
    <row r="2028" spans="2:2" ht="30" x14ac:dyDescent="0.25">
      <c r="B2028" s="1" t="s">
        <v>1304</v>
      </c>
    </row>
    <row r="2029" spans="2:2" x14ac:dyDescent="0.25">
      <c r="B2029" s="1" t="s">
        <v>1301</v>
      </c>
    </row>
    <row r="2030" spans="2:2" x14ac:dyDescent="0.25">
      <c r="B2030" s="1" t="s">
        <v>1305</v>
      </c>
    </row>
    <row r="2031" spans="2:2" ht="30" x14ac:dyDescent="0.25">
      <c r="B2031" s="1" t="s">
        <v>1306</v>
      </c>
    </row>
    <row r="2032" spans="2:2" x14ac:dyDescent="0.25">
      <c r="B2032" s="1" t="s">
        <v>1299</v>
      </c>
    </row>
    <row r="2033" spans="2:2" ht="30" x14ac:dyDescent="0.25">
      <c r="B2033" s="1" t="s">
        <v>1307</v>
      </c>
    </row>
    <row r="2034" spans="2:2" x14ac:dyDescent="0.25">
      <c r="B2034" s="1" t="s">
        <v>1301</v>
      </c>
    </row>
    <row r="2035" spans="2:2" x14ac:dyDescent="0.25">
      <c r="B2035" s="1" t="s">
        <v>1308</v>
      </c>
    </row>
    <row r="2036" spans="2:2" ht="30" x14ac:dyDescent="0.25">
      <c r="B2036" s="1" t="s">
        <v>1272</v>
      </c>
    </row>
    <row r="2037" spans="2:2" x14ac:dyDescent="0.25">
      <c r="B2037" s="1" t="s">
        <v>875</v>
      </c>
    </row>
    <row r="2038" spans="2:2" ht="60" x14ac:dyDescent="0.25">
      <c r="B2038" s="1" t="s">
        <v>1309</v>
      </c>
    </row>
    <row r="2039" spans="2:2" x14ac:dyDescent="0.25">
      <c r="B2039" s="1" t="s">
        <v>1301</v>
      </c>
    </row>
    <row r="2040" spans="2:2" ht="30" x14ac:dyDescent="0.25">
      <c r="B2040" s="1" t="s">
        <v>1310</v>
      </c>
    </row>
    <row r="2041" spans="2:2" ht="30" x14ac:dyDescent="0.25">
      <c r="B2041" s="1" t="s">
        <v>1303</v>
      </c>
    </row>
    <row r="2042" spans="2:2" x14ac:dyDescent="0.25">
      <c r="B2042" s="1" t="s">
        <v>875</v>
      </c>
    </row>
    <row r="2043" spans="2:2" x14ac:dyDescent="0.25">
      <c r="B2043" s="1" t="s">
        <v>1311</v>
      </c>
    </row>
    <row r="2044" spans="2:2" x14ac:dyDescent="0.25">
      <c r="B2044" s="1" t="s">
        <v>1301</v>
      </c>
    </row>
    <row r="2045" spans="2:2" x14ac:dyDescent="0.25">
      <c r="B2045" s="1" t="s">
        <v>1312</v>
      </c>
    </row>
    <row r="2046" spans="2:2" ht="30" x14ac:dyDescent="0.25">
      <c r="B2046" s="1" t="s">
        <v>1232</v>
      </c>
    </row>
    <row r="2047" spans="2:2" x14ac:dyDescent="0.25">
      <c r="B2047" s="1" t="s">
        <v>255</v>
      </c>
    </row>
    <row r="2048" spans="2:2" ht="30" x14ac:dyDescent="0.25">
      <c r="B2048" s="1" t="s">
        <v>1313</v>
      </c>
    </row>
    <row r="2049" spans="2:2" x14ac:dyDescent="0.25">
      <c r="B2049" s="1" t="s">
        <v>1301</v>
      </c>
    </row>
    <row r="2050" spans="2:2" ht="30" x14ac:dyDescent="0.25">
      <c r="B2050" s="1" t="s">
        <v>1314</v>
      </c>
    </row>
    <row r="2051" spans="2:2" ht="30" x14ac:dyDescent="0.25">
      <c r="B2051" s="1" t="s">
        <v>1240</v>
      </c>
    </row>
    <row r="2052" spans="2:2" x14ac:dyDescent="0.25">
      <c r="B2052" s="1" t="s">
        <v>875</v>
      </c>
    </row>
    <row r="2053" spans="2:2" ht="30" x14ac:dyDescent="0.25">
      <c r="B2053" s="1" t="s">
        <v>1315</v>
      </c>
    </row>
    <row r="2054" spans="2:2" x14ac:dyDescent="0.25">
      <c r="B2054" s="1" t="s">
        <v>1301</v>
      </c>
    </row>
    <row r="2055" spans="2:2" ht="30" x14ac:dyDescent="0.25">
      <c r="B2055" s="1" t="s">
        <v>1316</v>
      </c>
    </row>
    <row r="2056" spans="2:2" ht="30" x14ac:dyDescent="0.25">
      <c r="B2056" s="1" t="s">
        <v>1240</v>
      </c>
    </row>
    <row r="2057" spans="2:2" x14ac:dyDescent="0.25">
      <c r="B2057" s="1" t="s">
        <v>875</v>
      </c>
    </row>
    <row r="2058" spans="2:2" ht="30" x14ac:dyDescent="0.25">
      <c r="B2058" s="1" t="s">
        <v>1317</v>
      </c>
    </row>
    <row r="2059" spans="2:2" x14ac:dyDescent="0.25">
      <c r="B2059" s="1" t="s">
        <v>1301</v>
      </c>
    </row>
    <row r="2060" spans="2:2" x14ac:dyDescent="0.25">
      <c r="B2060" s="1" t="s">
        <v>1242</v>
      </c>
    </row>
    <row r="2061" spans="2:2" ht="30" x14ac:dyDescent="0.25">
      <c r="B2061" s="1" t="s">
        <v>1232</v>
      </c>
    </row>
    <row r="2062" spans="2:2" x14ac:dyDescent="0.25">
      <c r="B2062" s="1" t="s">
        <v>255</v>
      </c>
    </row>
    <row r="2063" spans="2:2" ht="30" x14ac:dyDescent="0.25">
      <c r="B2063" s="1" t="s">
        <v>1318</v>
      </c>
    </row>
    <row r="2064" spans="2:2" x14ac:dyDescent="0.25">
      <c r="B2064" s="1" t="s">
        <v>1301</v>
      </c>
    </row>
    <row r="2065" spans="2:2" x14ac:dyDescent="0.25">
      <c r="B2065" s="1" t="s">
        <v>1319</v>
      </c>
    </row>
    <row r="2066" spans="2:2" ht="30" x14ac:dyDescent="0.25">
      <c r="B2066" s="1" t="s">
        <v>1232</v>
      </c>
    </row>
    <row r="2067" spans="2:2" x14ac:dyDescent="0.25">
      <c r="B2067" s="1" t="s">
        <v>255</v>
      </c>
    </row>
    <row r="2068" spans="2:2" ht="45" x14ac:dyDescent="0.25">
      <c r="B2068" s="1" t="s">
        <v>1320</v>
      </c>
    </row>
    <row r="2069" spans="2:2" x14ac:dyDescent="0.25">
      <c r="B2069" s="1" t="s">
        <v>1301</v>
      </c>
    </row>
    <row r="2070" spans="2:2" x14ac:dyDescent="0.25">
      <c r="B2070" s="1" t="s">
        <v>1321</v>
      </c>
    </row>
    <row r="2071" spans="2:2" ht="30" x14ac:dyDescent="0.25">
      <c r="B2071" s="1" t="s">
        <v>1232</v>
      </c>
    </row>
    <row r="2072" spans="2:2" x14ac:dyDescent="0.25">
      <c r="B2072" s="1" t="s">
        <v>255</v>
      </c>
    </row>
    <row r="2073" spans="2:2" ht="60" x14ac:dyDescent="0.25">
      <c r="B2073" s="1" t="s">
        <v>1322</v>
      </c>
    </row>
    <row r="2074" spans="2:2" x14ac:dyDescent="0.25">
      <c r="B2074" s="1" t="s">
        <v>1301</v>
      </c>
    </row>
    <row r="2075" spans="2:2" x14ac:dyDescent="0.25">
      <c r="B2075" s="1" t="s">
        <v>1323</v>
      </c>
    </row>
    <row r="2076" spans="2:2" ht="30" x14ac:dyDescent="0.25">
      <c r="B2076" s="1" t="s">
        <v>1232</v>
      </c>
    </row>
    <row r="2077" spans="2:2" x14ac:dyDescent="0.25">
      <c r="B2077" s="1" t="s">
        <v>255</v>
      </c>
    </row>
    <row r="2078" spans="2:2" ht="30" x14ac:dyDescent="0.25">
      <c r="B2078" s="1" t="s">
        <v>1324</v>
      </c>
    </row>
    <row r="2079" spans="2:2" x14ac:dyDescent="0.25">
      <c r="B2079" s="1" t="s">
        <v>1301</v>
      </c>
    </row>
    <row r="2080" spans="2:2" x14ac:dyDescent="0.25">
      <c r="B2080" s="1" t="s">
        <v>1325</v>
      </c>
    </row>
    <row r="2081" spans="2:2" ht="30" x14ac:dyDescent="0.25">
      <c r="B2081" s="1" t="s">
        <v>1240</v>
      </c>
    </row>
    <row r="2082" spans="2:2" x14ac:dyDescent="0.25">
      <c r="B2082" s="1" t="s">
        <v>875</v>
      </c>
    </row>
    <row r="2083" spans="2:2" ht="30" x14ac:dyDescent="0.25">
      <c r="B2083" s="1" t="s">
        <v>1326</v>
      </c>
    </row>
    <row r="2084" spans="2:2" x14ac:dyDescent="0.25">
      <c r="B2084" s="1" t="s">
        <v>1301</v>
      </c>
    </row>
    <row r="2085" spans="2:2" x14ac:dyDescent="0.25">
      <c r="B2085" s="1" t="s">
        <v>1327</v>
      </c>
    </row>
    <row r="2086" spans="2:2" ht="30" x14ac:dyDescent="0.25">
      <c r="B2086" s="1" t="s">
        <v>1240</v>
      </c>
    </row>
    <row r="2087" spans="2:2" x14ac:dyDescent="0.25">
      <c r="B2087" s="1" t="s">
        <v>875</v>
      </c>
    </row>
    <row r="2088" spans="2:2" ht="30" x14ac:dyDescent="0.25">
      <c r="B2088" s="1" t="s">
        <v>1328</v>
      </c>
    </row>
    <row r="2089" spans="2:2" x14ac:dyDescent="0.25">
      <c r="B2089" s="1" t="s">
        <v>1329</v>
      </c>
    </row>
    <row r="2090" spans="2:2" x14ac:dyDescent="0.25">
      <c r="B2090" s="1" t="s">
        <v>1330</v>
      </c>
    </row>
    <row r="2091" spans="2:2" ht="30" x14ac:dyDescent="0.25">
      <c r="B2091" s="1" t="s">
        <v>1331</v>
      </c>
    </row>
    <row r="2092" spans="2:2" x14ac:dyDescent="0.25">
      <c r="B2092" s="1" t="s">
        <v>268</v>
      </c>
    </row>
    <row r="2093" spans="2:2" x14ac:dyDescent="0.25">
      <c r="B2093" s="1" t="s">
        <v>1332</v>
      </c>
    </row>
    <row r="2094" spans="2:2" x14ac:dyDescent="0.25">
      <c r="B2094" s="1" t="s">
        <v>1301</v>
      </c>
    </row>
    <row r="2095" spans="2:2" x14ac:dyDescent="0.25">
      <c r="B2095" s="1" t="s">
        <v>1333</v>
      </c>
    </row>
    <row r="2096" spans="2:2" x14ac:dyDescent="0.25">
      <c r="B2096" s="1" t="s">
        <v>1334</v>
      </c>
    </row>
    <row r="2097" spans="2:2" x14ac:dyDescent="0.25">
      <c r="B2097" s="1" t="s">
        <v>255</v>
      </c>
    </row>
    <row r="2098" spans="2:2" ht="30" x14ac:dyDescent="0.25">
      <c r="B2098" s="1" t="s">
        <v>1335</v>
      </c>
    </row>
    <row r="2099" spans="2:2" x14ac:dyDescent="0.25">
      <c r="B2099" s="1" t="s">
        <v>1301</v>
      </c>
    </row>
    <row r="2100" spans="2:2" x14ac:dyDescent="0.25">
      <c r="B2100" s="1" t="s">
        <v>1336</v>
      </c>
    </row>
    <row r="2101" spans="2:2" ht="30" x14ac:dyDescent="0.25">
      <c r="B2101" s="1" t="s">
        <v>1232</v>
      </c>
    </row>
    <row r="2102" spans="2:2" x14ac:dyDescent="0.25">
      <c r="B2102" s="1" t="s">
        <v>255</v>
      </c>
    </row>
    <row r="2103" spans="2:2" ht="45" x14ac:dyDescent="0.25">
      <c r="B2103" s="1" t="s">
        <v>1337</v>
      </c>
    </row>
    <row r="2104" spans="2:2" x14ac:dyDescent="0.25">
      <c r="B2104" s="1" t="s">
        <v>1301</v>
      </c>
    </row>
    <row r="2105" spans="2:2" x14ac:dyDescent="0.25">
      <c r="B2105" s="1" t="s">
        <v>1338</v>
      </c>
    </row>
    <row r="2106" spans="2:2" ht="30" x14ac:dyDescent="0.25">
      <c r="B2106" s="1" t="s">
        <v>1232</v>
      </c>
    </row>
    <row r="2107" spans="2:2" x14ac:dyDescent="0.25">
      <c r="B2107" s="1" t="s">
        <v>255</v>
      </c>
    </row>
    <row r="2108" spans="2:2" ht="45" x14ac:dyDescent="0.25">
      <c r="B2108" s="1" t="s">
        <v>1339</v>
      </c>
    </row>
    <row r="2109" spans="2:2" x14ac:dyDescent="0.25">
      <c r="B2109" s="1" t="s">
        <v>1301</v>
      </c>
    </row>
    <row r="2110" spans="2:2" ht="30" x14ac:dyDescent="0.25">
      <c r="B2110" s="1" t="s">
        <v>1340</v>
      </c>
    </row>
    <row r="2111" spans="2:2" ht="30" x14ac:dyDescent="0.25">
      <c r="B2111" s="1" t="s">
        <v>1240</v>
      </c>
    </row>
    <row r="2112" spans="2:2" x14ac:dyDescent="0.25">
      <c r="B2112" s="1" t="s">
        <v>875</v>
      </c>
    </row>
    <row r="2113" spans="2:2" ht="45" x14ac:dyDescent="0.25">
      <c r="B2113" s="1" t="s">
        <v>1341</v>
      </c>
    </row>
    <row r="2114" spans="2:2" x14ac:dyDescent="0.25">
      <c r="B2114" s="1" t="s">
        <v>1301</v>
      </c>
    </row>
    <row r="2115" spans="2:2" x14ac:dyDescent="0.25">
      <c r="B2115" s="1" t="s">
        <v>1342</v>
      </c>
    </row>
    <row r="2116" spans="2:2" ht="30" x14ac:dyDescent="0.25">
      <c r="B2116" s="1" t="s">
        <v>1232</v>
      </c>
    </row>
    <row r="2117" spans="2:2" x14ac:dyDescent="0.25">
      <c r="B2117" s="1" t="s">
        <v>255</v>
      </c>
    </row>
    <row r="2118" spans="2:2" ht="45" x14ac:dyDescent="0.25">
      <c r="B2118" s="1" t="s">
        <v>1343</v>
      </c>
    </row>
    <row r="2119" spans="2:2" x14ac:dyDescent="0.25">
      <c r="B2119" s="1" t="s">
        <v>1301</v>
      </c>
    </row>
    <row r="2120" spans="2:2" x14ac:dyDescent="0.25">
      <c r="B2120" s="1" t="s">
        <v>1344</v>
      </c>
    </row>
    <row r="2121" spans="2:2" ht="30" x14ac:dyDescent="0.25">
      <c r="B2121" s="1" t="s">
        <v>1232</v>
      </c>
    </row>
    <row r="2122" spans="2:2" x14ac:dyDescent="0.25">
      <c r="B2122" s="1" t="s">
        <v>255</v>
      </c>
    </row>
    <row r="2123" spans="2:2" ht="30" x14ac:dyDescent="0.25">
      <c r="B2123" s="1" t="s">
        <v>1345</v>
      </c>
    </row>
    <row r="2124" spans="2:2" x14ac:dyDescent="0.25">
      <c r="B2124" s="1" t="s">
        <v>1301</v>
      </c>
    </row>
    <row r="2125" spans="2:2" x14ac:dyDescent="0.25">
      <c r="B2125" s="1" t="s">
        <v>1242</v>
      </c>
    </row>
    <row r="2126" spans="2:2" ht="30" x14ac:dyDescent="0.25">
      <c r="B2126" s="1" t="s">
        <v>1232</v>
      </c>
    </row>
    <row r="2127" spans="2:2" x14ac:dyDescent="0.25">
      <c r="B2127" s="1" t="s">
        <v>255</v>
      </c>
    </row>
    <row r="2128" spans="2:2" ht="30" x14ac:dyDescent="0.25">
      <c r="B2128" s="1" t="s">
        <v>1346</v>
      </c>
    </row>
    <row r="2129" spans="2:2" x14ac:dyDescent="0.25">
      <c r="B2129" s="1" t="s">
        <v>1347</v>
      </c>
    </row>
    <row r="2130" spans="2:2" x14ac:dyDescent="0.25">
      <c r="B2130" s="1" t="s">
        <v>1348</v>
      </c>
    </row>
    <row r="2131" spans="2:2" ht="30" x14ac:dyDescent="0.25">
      <c r="B2131" s="1" t="s">
        <v>1331</v>
      </c>
    </row>
    <row r="2132" spans="2:2" x14ac:dyDescent="0.25">
      <c r="B2132" s="1" t="s">
        <v>268</v>
      </c>
    </row>
    <row r="2133" spans="2:2" ht="45" x14ac:dyDescent="0.25">
      <c r="B2133" s="1" t="s">
        <v>1349</v>
      </c>
    </row>
    <row r="2134" spans="2:2" x14ac:dyDescent="0.25">
      <c r="B2134" s="1" t="s">
        <v>1347</v>
      </c>
    </row>
    <row r="2135" spans="2:2" ht="30" x14ac:dyDescent="0.25">
      <c r="B2135" s="1" t="s">
        <v>1350</v>
      </c>
    </row>
    <row r="2136" spans="2:2" ht="30" x14ac:dyDescent="0.25">
      <c r="B2136" s="1" t="s">
        <v>1303</v>
      </c>
    </row>
    <row r="2137" spans="2:2" x14ac:dyDescent="0.25">
      <c r="B2137" s="1" t="s">
        <v>875</v>
      </c>
    </row>
    <row r="2138" spans="2:2" x14ac:dyDescent="0.25">
      <c r="B2138" s="1" t="s">
        <v>1351</v>
      </c>
    </row>
    <row r="2139" spans="2:2" x14ac:dyDescent="0.25">
      <c r="B2139" s="1" t="s">
        <v>1347</v>
      </c>
    </row>
    <row r="2140" spans="2:2" x14ac:dyDescent="0.25">
      <c r="B2140" s="1" t="s">
        <v>1352</v>
      </c>
    </row>
    <row r="2141" spans="2:2" ht="30" x14ac:dyDescent="0.25">
      <c r="B2141" s="1" t="s">
        <v>1331</v>
      </c>
    </row>
    <row r="2142" spans="2:2" x14ac:dyDescent="0.25">
      <c r="B2142" s="1" t="s">
        <v>268</v>
      </c>
    </row>
    <row r="2143" spans="2:2" ht="30" x14ac:dyDescent="0.25">
      <c r="B2143" s="1" t="s">
        <v>1353</v>
      </c>
    </row>
    <row r="2144" spans="2:2" x14ac:dyDescent="0.25">
      <c r="B2144" s="1" t="s">
        <v>1347</v>
      </c>
    </row>
    <row r="2145" spans="2:2" x14ac:dyDescent="0.25">
      <c r="B2145" s="1" t="s">
        <v>1227</v>
      </c>
    </row>
    <row r="2146" spans="2:2" ht="30" x14ac:dyDescent="0.25">
      <c r="B2146" s="1" t="s">
        <v>1240</v>
      </c>
    </row>
    <row r="2147" spans="2:2" x14ac:dyDescent="0.25">
      <c r="B2147" s="1" t="s">
        <v>433</v>
      </c>
    </row>
    <row r="2148" spans="2:2" ht="30" x14ac:dyDescent="0.25">
      <c r="B2148" s="1" t="s">
        <v>1354</v>
      </c>
    </row>
    <row r="2149" spans="2:2" x14ac:dyDescent="0.25">
      <c r="B2149" s="1" t="s">
        <v>1347</v>
      </c>
    </row>
    <row r="2150" spans="2:2" x14ac:dyDescent="0.25">
      <c r="B2150" s="1" t="s">
        <v>1355</v>
      </c>
    </row>
    <row r="2151" spans="2:2" ht="30" x14ac:dyDescent="0.25">
      <c r="B2151" s="1" t="s">
        <v>1331</v>
      </c>
    </row>
    <row r="2152" spans="2:2" x14ac:dyDescent="0.25">
      <c r="B2152" s="1" t="s">
        <v>268</v>
      </c>
    </row>
    <row r="2153" spans="2:2" ht="30" x14ac:dyDescent="0.25">
      <c r="B2153" s="1" t="s">
        <v>1356</v>
      </c>
    </row>
    <row r="2154" spans="2:2" x14ac:dyDescent="0.25">
      <c r="B2154" s="1" t="s">
        <v>1347</v>
      </c>
    </row>
    <row r="2155" spans="2:2" x14ac:dyDescent="0.25">
      <c r="B2155" s="1" t="s">
        <v>1227</v>
      </c>
    </row>
    <row r="2156" spans="2:2" ht="30" x14ac:dyDescent="0.25">
      <c r="B2156" s="1" t="s">
        <v>1240</v>
      </c>
    </row>
    <row r="2157" spans="2:2" x14ac:dyDescent="0.25">
      <c r="B2157" s="1" t="s">
        <v>433</v>
      </c>
    </row>
    <row r="2158" spans="2:2" ht="30" x14ac:dyDescent="0.25">
      <c r="B2158" s="1" t="s">
        <v>1357</v>
      </c>
    </row>
    <row r="2159" spans="2:2" x14ac:dyDescent="0.25">
      <c r="B2159" s="1" t="s">
        <v>1347</v>
      </c>
    </row>
    <row r="2160" spans="2:2" x14ac:dyDescent="0.25">
      <c r="B2160" s="1" t="s">
        <v>1358</v>
      </c>
    </row>
    <row r="2161" spans="2:2" ht="30" x14ac:dyDescent="0.25">
      <c r="B2161" s="1" t="s">
        <v>1331</v>
      </c>
    </row>
    <row r="2162" spans="2:2" x14ac:dyDescent="0.25">
      <c r="B2162" s="1" t="s">
        <v>268</v>
      </c>
    </row>
    <row r="2163" spans="2:2" ht="45" x14ac:dyDescent="0.25">
      <c r="B2163" s="1" t="s">
        <v>1359</v>
      </c>
    </row>
    <row r="2164" spans="2:2" x14ac:dyDescent="0.25">
      <c r="B2164" s="1" t="s">
        <v>1360</v>
      </c>
    </row>
    <row r="2165" spans="2:2" x14ac:dyDescent="0.25">
      <c r="B2165" s="1" t="s">
        <v>1361</v>
      </c>
    </row>
    <row r="2166" spans="2:2" ht="30" x14ac:dyDescent="0.25">
      <c r="B2166" s="1" t="s">
        <v>1232</v>
      </c>
    </row>
    <row r="2167" spans="2:2" x14ac:dyDescent="0.25">
      <c r="B2167" s="1" t="s">
        <v>268</v>
      </c>
    </row>
    <row r="2168" spans="2:2" ht="45" x14ac:dyDescent="0.25">
      <c r="B2168" s="1" t="s">
        <v>1362</v>
      </c>
    </row>
    <row r="2169" spans="2:2" x14ac:dyDescent="0.25">
      <c r="B2169" s="1" t="s">
        <v>1347</v>
      </c>
    </row>
    <row r="2170" spans="2:2" x14ac:dyDescent="0.25">
      <c r="B2170" s="1" t="s">
        <v>1227</v>
      </c>
    </row>
    <row r="2171" spans="2:2" ht="30" x14ac:dyDescent="0.25">
      <c r="B2171" s="1" t="s">
        <v>1240</v>
      </c>
    </row>
    <row r="2172" spans="2:2" x14ac:dyDescent="0.25">
      <c r="B2172" s="1" t="s">
        <v>433</v>
      </c>
    </row>
    <row r="2173" spans="2:2" ht="30" x14ac:dyDescent="0.25">
      <c r="B2173" s="1" t="s">
        <v>1363</v>
      </c>
    </row>
    <row r="2174" spans="2:2" x14ac:dyDescent="0.25">
      <c r="B2174" s="1" t="s">
        <v>1347</v>
      </c>
    </row>
    <row r="2175" spans="2:2" x14ac:dyDescent="0.25">
      <c r="B2175" s="1" t="s">
        <v>1227</v>
      </c>
    </row>
    <row r="2176" spans="2:2" ht="30" x14ac:dyDescent="0.25">
      <c r="B2176" s="1" t="s">
        <v>1240</v>
      </c>
    </row>
    <row r="2177" spans="2:2" x14ac:dyDescent="0.25">
      <c r="B2177" s="1" t="s">
        <v>433</v>
      </c>
    </row>
    <row r="2178" spans="2:2" ht="30" x14ac:dyDescent="0.25">
      <c r="B2178" s="1" t="s">
        <v>1364</v>
      </c>
    </row>
    <row r="2179" spans="2:2" x14ac:dyDescent="0.25">
      <c r="B2179" s="1" t="s">
        <v>1347</v>
      </c>
    </row>
    <row r="2180" spans="2:2" x14ac:dyDescent="0.25">
      <c r="B2180" s="1" t="s">
        <v>1227</v>
      </c>
    </row>
    <row r="2181" spans="2:2" ht="30" x14ac:dyDescent="0.25">
      <c r="B2181" s="1" t="s">
        <v>1365</v>
      </c>
    </row>
    <row r="2182" spans="2:2" x14ac:dyDescent="0.25">
      <c r="B2182" s="1" t="s">
        <v>433</v>
      </c>
    </row>
    <row r="2183" spans="2:2" ht="45" x14ac:dyDescent="0.25">
      <c r="B2183" s="1" t="s">
        <v>1366</v>
      </c>
    </row>
    <row r="2184" spans="2:2" x14ac:dyDescent="0.25">
      <c r="B2184" s="1" t="s">
        <v>1347</v>
      </c>
    </row>
    <row r="2185" spans="2:2" ht="30" x14ac:dyDescent="0.25">
      <c r="B2185" s="1" t="s">
        <v>1367</v>
      </c>
    </row>
    <row r="2186" spans="2:2" ht="30" x14ac:dyDescent="0.25">
      <c r="B2186" s="1" t="s">
        <v>1240</v>
      </c>
    </row>
    <row r="2187" spans="2:2" x14ac:dyDescent="0.25">
      <c r="B2187" s="1" t="s">
        <v>875</v>
      </c>
    </row>
    <row r="2188" spans="2:2" ht="45" x14ac:dyDescent="0.25">
      <c r="B2188" s="1" t="s">
        <v>1368</v>
      </c>
    </row>
    <row r="2189" spans="2:2" x14ac:dyDescent="0.25">
      <c r="B2189" s="1" t="s">
        <v>1347</v>
      </c>
    </row>
    <row r="2190" spans="2:2" x14ac:dyDescent="0.25">
      <c r="B2190" s="1" t="s">
        <v>1369</v>
      </c>
    </row>
    <row r="2191" spans="2:2" ht="30" x14ac:dyDescent="0.25">
      <c r="B2191" s="1" t="s">
        <v>1240</v>
      </c>
    </row>
    <row r="2192" spans="2:2" x14ac:dyDescent="0.25">
      <c r="B2192" s="1" t="s">
        <v>875</v>
      </c>
    </row>
    <row r="2193" spans="2:2" ht="30" x14ac:dyDescent="0.25">
      <c r="B2193" s="1" t="s">
        <v>1370</v>
      </c>
    </row>
    <row r="2194" spans="2:2" x14ac:dyDescent="0.25">
      <c r="B2194" s="1" t="s">
        <v>1371</v>
      </c>
    </row>
    <row r="2195" spans="2:2" x14ac:dyDescent="0.25">
      <c r="B2195" s="1" t="s">
        <v>1372</v>
      </c>
    </row>
    <row r="2196" spans="2:2" ht="30" x14ac:dyDescent="0.25">
      <c r="B2196" s="1" t="s">
        <v>1373</v>
      </c>
    </row>
    <row r="2197" spans="2:2" x14ac:dyDescent="0.25">
      <c r="B2197" s="1" t="s">
        <v>529</v>
      </c>
    </row>
    <row r="2198" spans="2:2" ht="30" x14ac:dyDescent="0.25">
      <c r="B2198" s="1" t="s">
        <v>1374</v>
      </c>
    </row>
    <row r="2199" spans="2:2" x14ac:dyDescent="0.25">
      <c r="B2199" s="1" t="s">
        <v>1375</v>
      </c>
    </row>
    <row r="2200" spans="2:2" ht="30" x14ac:dyDescent="0.25">
      <c r="B2200" s="1" t="s">
        <v>1376</v>
      </c>
    </row>
    <row r="2201" spans="2:2" ht="30" x14ac:dyDescent="0.25">
      <c r="B2201" s="1" t="s">
        <v>1240</v>
      </c>
    </row>
    <row r="2202" spans="2:2" x14ac:dyDescent="0.25">
      <c r="B2202" s="1" t="s">
        <v>529</v>
      </c>
    </row>
    <row r="2203" spans="2:2" ht="30" x14ac:dyDescent="0.25">
      <c r="B2203" s="1" t="s">
        <v>1377</v>
      </c>
    </row>
    <row r="2204" spans="2:2" x14ac:dyDescent="0.25">
      <c r="B2204" s="1" t="s">
        <v>1375</v>
      </c>
    </row>
    <row r="2205" spans="2:2" x14ac:dyDescent="0.25">
      <c r="B2205" s="1" t="s">
        <v>1378</v>
      </c>
    </row>
    <row r="2206" spans="2:2" ht="30" x14ac:dyDescent="0.25">
      <c r="B2206" s="1" t="s">
        <v>1379</v>
      </c>
    </row>
    <row r="2207" spans="2:2" x14ac:dyDescent="0.25">
      <c r="B2207" s="1" t="s">
        <v>529</v>
      </c>
    </row>
    <row r="2208" spans="2:2" ht="30" x14ac:dyDescent="0.25">
      <c r="B2208" s="1" t="s">
        <v>1380</v>
      </c>
    </row>
    <row r="2209" spans="1:2" x14ac:dyDescent="0.25">
      <c r="B2209" s="1" t="s">
        <v>1375</v>
      </c>
    </row>
    <row r="2210" spans="1:2" x14ac:dyDescent="0.25">
      <c r="B2210" s="1" t="s">
        <v>1381</v>
      </c>
    </row>
    <row r="2211" spans="1:2" ht="30" x14ac:dyDescent="0.25">
      <c r="B2211" s="1" t="s">
        <v>1240</v>
      </c>
    </row>
    <row r="2212" spans="1:2" x14ac:dyDescent="0.25">
      <c r="B2212" s="1" t="s">
        <v>529</v>
      </c>
    </row>
    <row r="2213" spans="1:2" ht="45" x14ac:dyDescent="0.25">
      <c r="B2213" s="1" t="s">
        <v>1382</v>
      </c>
    </row>
    <row r="2214" spans="1:2" x14ac:dyDescent="0.25">
      <c r="B2214" s="1" t="s">
        <v>1375</v>
      </c>
    </row>
    <row r="2215" spans="1:2" x14ac:dyDescent="0.25">
      <c r="B2215" s="1" t="s">
        <v>1383</v>
      </c>
    </row>
    <row r="2216" spans="1:2" ht="30" x14ac:dyDescent="0.25">
      <c r="B2216" s="1" t="s">
        <v>1373</v>
      </c>
    </row>
    <row r="2217" spans="1:2" x14ac:dyDescent="0.25">
      <c r="B2217" s="1" t="s">
        <v>529</v>
      </c>
    </row>
    <row r="2218" spans="1:2" ht="45" x14ac:dyDescent="0.25">
      <c r="B2218" s="1" t="s">
        <v>1384</v>
      </c>
    </row>
    <row r="2219" spans="1:2" x14ac:dyDescent="0.25">
      <c r="B2219" s="1" t="s">
        <v>1375</v>
      </c>
    </row>
    <row r="2220" spans="1:2" x14ac:dyDescent="0.25">
      <c r="B2220" s="1" t="s">
        <v>1385</v>
      </c>
    </row>
    <row r="2221" spans="1:2" ht="30" x14ac:dyDescent="0.25">
      <c r="B2221" s="1" t="s">
        <v>1240</v>
      </c>
    </row>
    <row r="2222" spans="1:2" x14ac:dyDescent="0.25">
      <c r="B2222" s="1" t="s">
        <v>529</v>
      </c>
    </row>
    <row r="2224" spans="1:2" x14ac:dyDescent="0.25">
      <c r="A2224" t="s">
        <v>1386</v>
      </c>
    </row>
    <row r="2225" spans="1:2" x14ac:dyDescent="0.25">
      <c r="B2225" s="1" t="s">
        <v>1387</v>
      </c>
    </row>
    <row r="2226" spans="1:2" x14ac:dyDescent="0.25">
      <c r="B2226" s="1" t="s">
        <v>1388</v>
      </c>
    </row>
    <row r="2227" spans="1:2" x14ac:dyDescent="0.25">
      <c r="B2227" s="1" t="s">
        <v>1389</v>
      </c>
    </row>
    <row r="2228" spans="1:2" x14ac:dyDescent="0.25">
      <c r="B2228" s="1" t="s">
        <v>268</v>
      </c>
    </row>
    <row r="2229" spans="1:2" x14ac:dyDescent="0.25">
      <c r="B2229" s="1" t="s">
        <v>1390</v>
      </c>
    </row>
    <row r="2230" spans="1:2" x14ac:dyDescent="0.25">
      <c r="B2230" s="1" t="s">
        <v>1391</v>
      </c>
    </row>
    <row r="2231" spans="1:2" x14ac:dyDescent="0.25">
      <c r="B2231" s="1" t="s">
        <v>1392</v>
      </c>
    </row>
    <row r="2232" spans="1:2" x14ac:dyDescent="0.25">
      <c r="B2232" s="1" t="s">
        <v>268</v>
      </c>
    </row>
    <row r="2233" spans="1:2" x14ac:dyDescent="0.25">
      <c r="B2233" s="1" t="s">
        <v>1393</v>
      </c>
    </row>
    <row r="2234" spans="1:2" x14ac:dyDescent="0.25">
      <c r="B2234" s="1" t="s">
        <v>1394</v>
      </c>
    </row>
    <row r="2235" spans="1:2" ht="30" x14ac:dyDescent="0.25">
      <c r="B2235" s="1" t="s">
        <v>1395</v>
      </c>
    </row>
    <row r="2236" spans="1:2" ht="30" x14ac:dyDescent="0.25">
      <c r="B2236" s="1" t="s">
        <v>1396</v>
      </c>
    </row>
    <row r="2238" spans="1:2" x14ac:dyDescent="0.25">
      <c r="A2238" t="s">
        <v>1397</v>
      </c>
    </row>
    <row r="2240" spans="1:2" x14ac:dyDescent="0.25">
      <c r="A2240" t="s">
        <v>1398</v>
      </c>
    </row>
    <row r="2241" spans="2:4" ht="30" x14ac:dyDescent="0.25">
      <c r="B2241" s="1" t="s">
        <v>1399</v>
      </c>
    </row>
    <row r="2242" spans="2:4" ht="30" x14ac:dyDescent="0.25">
      <c r="B2242" s="1" t="s">
        <v>1400</v>
      </c>
      <c r="D2242" t="s">
        <v>1762</v>
      </c>
    </row>
    <row r="2243" spans="2:4" x14ac:dyDescent="0.25">
      <c r="B2243" s="1" t="s">
        <v>1401</v>
      </c>
    </row>
    <row r="2244" spans="2:4" ht="30" x14ac:dyDescent="0.25">
      <c r="B2244" s="1" t="s">
        <v>1402</v>
      </c>
      <c r="D2244" t="s">
        <v>1762</v>
      </c>
    </row>
    <row r="2245" spans="2:4" x14ac:dyDescent="0.25">
      <c r="B2245" s="1" t="s">
        <v>1403</v>
      </c>
    </row>
    <row r="2246" spans="2:4" ht="30" x14ac:dyDescent="0.25">
      <c r="B2246" s="1" t="s">
        <v>1404</v>
      </c>
      <c r="D2246" t="s">
        <v>1762</v>
      </c>
    </row>
    <row r="2247" spans="2:4" x14ac:dyDescent="0.25">
      <c r="B2247" s="1" t="s">
        <v>1405</v>
      </c>
    </row>
    <row r="2248" spans="2:4" x14ac:dyDescent="0.25">
      <c r="B2248" s="1" t="s">
        <v>1406</v>
      </c>
    </row>
    <row r="2249" spans="2:4" x14ac:dyDescent="0.25">
      <c r="B2249" s="1" t="s">
        <v>1407</v>
      </c>
    </row>
    <row r="2250" spans="2:4" ht="60" x14ac:dyDescent="0.25">
      <c r="B2250" s="1" t="s">
        <v>1408</v>
      </c>
    </row>
    <row r="2251" spans="2:4" x14ac:dyDescent="0.25">
      <c r="B2251" s="1" t="s">
        <v>1409</v>
      </c>
    </row>
    <row r="2252" spans="2:4" ht="30" x14ac:dyDescent="0.25">
      <c r="B2252" s="1" t="s">
        <v>1410</v>
      </c>
    </row>
    <row r="2253" spans="2:4" x14ac:dyDescent="0.25">
      <c r="B2253" s="1" t="s">
        <v>1411</v>
      </c>
    </row>
    <row r="2254" spans="2:4" ht="45" x14ac:dyDescent="0.25">
      <c r="B2254" s="1" t="s">
        <v>1412</v>
      </c>
    </row>
    <row r="2255" spans="2:4" x14ac:dyDescent="0.25">
      <c r="B2255" s="1" t="s">
        <v>1413</v>
      </c>
    </row>
    <row r="2256" spans="2:4" ht="45" x14ac:dyDescent="0.25">
      <c r="B2256" s="1" t="s">
        <v>1414</v>
      </c>
    </row>
    <row r="2257" spans="2:2" x14ac:dyDescent="0.25">
      <c r="B2257" s="1" t="s">
        <v>1415</v>
      </c>
    </row>
    <row r="2258" spans="2:2" x14ac:dyDescent="0.25">
      <c r="B2258" s="1" t="s">
        <v>1416</v>
      </c>
    </row>
    <row r="2259" spans="2:2" x14ac:dyDescent="0.25">
      <c r="B2259" s="1" t="s">
        <v>1417</v>
      </c>
    </row>
    <row r="2260" spans="2:2" ht="30" x14ac:dyDescent="0.25">
      <c r="B2260" s="1" t="s">
        <v>1418</v>
      </c>
    </row>
    <row r="2261" spans="2:2" x14ac:dyDescent="0.25">
      <c r="B2261" s="1" t="s">
        <v>1419</v>
      </c>
    </row>
    <row r="2262" spans="2:2" ht="30" x14ac:dyDescent="0.25">
      <c r="B2262" s="1" t="s">
        <v>1420</v>
      </c>
    </row>
    <row r="2263" spans="2:2" x14ac:dyDescent="0.25">
      <c r="B2263" s="1" t="s">
        <v>1421</v>
      </c>
    </row>
    <row r="2264" spans="2:2" ht="45" x14ac:dyDescent="0.25">
      <c r="B2264" s="1" t="s">
        <v>1422</v>
      </c>
    </row>
    <row r="2265" spans="2:2" x14ac:dyDescent="0.25">
      <c r="B2265" s="1" t="s">
        <v>1421</v>
      </c>
    </row>
    <row r="2266" spans="2:2" ht="30" x14ac:dyDescent="0.25">
      <c r="B2266" s="1" t="s">
        <v>1423</v>
      </c>
    </row>
    <row r="2267" spans="2:2" x14ac:dyDescent="0.25">
      <c r="B2267" s="1" t="s">
        <v>1424</v>
      </c>
    </row>
    <row r="2268" spans="2:2" x14ac:dyDescent="0.25">
      <c r="B2268" s="1" t="s">
        <v>1425</v>
      </c>
    </row>
    <row r="2269" spans="2:2" x14ac:dyDescent="0.25">
      <c r="B2269" s="1" t="s">
        <v>1426</v>
      </c>
    </row>
    <row r="2270" spans="2:2" x14ac:dyDescent="0.25">
      <c r="B2270" s="1" t="s">
        <v>1427</v>
      </c>
    </row>
    <row r="2271" spans="2:2" x14ac:dyDescent="0.25">
      <c r="B2271" s="1" t="s">
        <v>1428</v>
      </c>
    </row>
    <row r="2272" spans="2:2" x14ac:dyDescent="0.25">
      <c r="B2272" s="1" t="s">
        <v>1429</v>
      </c>
    </row>
    <row r="2273" spans="1:4" x14ac:dyDescent="0.25">
      <c r="B2273" s="1" t="s">
        <v>1428</v>
      </c>
    </row>
    <row r="2274" spans="1:4" ht="30" x14ac:dyDescent="0.25">
      <c r="B2274" s="1" t="s">
        <v>1430</v>
      </c>
    </row>
    <row r="2275" spans="1:4" x14ac:dyDescent="0.25">
      <c r="B2275" s="1" t="s">
        <v>1431</v>
      </c>
    </row>
    <row r="2276" spans="1:4" ht="30" x14ac:dyDescent="0.25">
      <c r="B2276" s="1" t="s">
        <v>1432</v>
      </c>
    </row>
    <row r="2277" spans="1:4" x14ac:dyDescent="0.25">
      <c r="B2277" s="1" t="s">
        <v>1433</v>
      </c>
    </row>
    <row r="2279" spans="1:4" x14ac:dyDescent="0.25">
      <c r="A2279" t="s">
        <v>1737</v>
      </c>
    </row>
    <row r="2280" spans="1:4" x14ac:dyDescent="0.25">
      <c r="B2280" s="2" t="s">
        <v>1763</v>
      </c>
      <c r="D2280" t="s">
        <v>1739</v>
      </c>
    </row>
    <row r="2281" spans="1:4" x14ac:dyDescent="0.25">
      <c r="B2281" s="1" t="s">
        <v>1764</v>
      </c>
    </row>
    <row r="2282" spans="1:4" x14ac:dyDescent="0.25">
      <c r="B2282" s="2" t="s">
        <v>1765</v>
      </c>
    </row>
    <row r="2283" spans="1:4" x14ac:dyDescent="0.25">
      <c r="B2283" s="1" t="s">
        <v>1766</v>
      </c>
    </row>
    <row r="2285" spans="1:4" x14ac:dyDescent="0.25">
      <c r="A2285" t="s">
        <v>1744</v>
      </c>
    </row>
    <row r="2286" spans="1:4" x14ac:dyDescent="0.25">
      <c r="B2286" s="2" t="s">
        <v>1767</v>
      </c>
      <c r="D2286" t="s">
        <v>1769</v>
      </c>
    </row>
    <row r="2287" spans="1:4" x14ac:dyDescent="0.25">
      <c r="B2287" s="1" t="s">
        <v>1768</v>
      </c>
    </row>
  </sheetData>
  <mergeCells count="3">
    <mergeCell ref="R89:V89"/>
    <mergeCell ref="X89:AA89"/>
    <mergeCell ref="AJ89:AN89"/>
  </mergeCells>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8"/>
  <sheetViews>
    <sheetView topLeftCell="B119" workbookViewId="0">
      <selection activeCell="D124" sqref="D124"/>
    </sheetView>
  </sheetViews>
  <sheetFormatPr baseColWidth="10" defaultRowHeight="15" x14ac:dyDescent="0.25"/>
  <cols>
    <col min="1" max="1" width="81.140625" bestFit="1" customWidth="1"/>
    <col min="2" max="2" width="81.140625" style="1" bestFit="1" customWidth="1"/>
    <col min="3" max="3" width="16.42578125" style="1" customWidth="1"/>
    <col min="4" max="4" width="16.140625" bestFit="1" customWidth="1"/>
    <col min="5" max="5" width="16.28515625" customWidth="1"/>
  </cols>
  <sheetData>
    <row r="1" spans="1:2" x14ac:dyDescent="0.25">
      <c r="A1" t="s">
        <v>1434</v>
      </c>
    </row>
    <row r="3" spans="1:2" x14ac:dyDescent="0.25">
      <c r="A3" t="s">
        <v>1</v>
      </c>
    </row>
    <row r="4" spans="1:2" x14ac:dyDescent="0.25">
      <c r="A4" t="s">
        <v>2</v>
      </c>
      <c r="B4" s="1" t="s">
        <v>1435</v>
      </c>
    </row>
    <row r="5" spans="1:2" x14ac:dyDescent="0.25">
      <c r="A5" t="s">
        <v>4</v>
      </c>
      <c r="B5" s="1" t="s">
        <v>5</v>
      </c>
    </row>
    <row r="6" spans="1:2" x14ac:dyDescent="0.25">
      <c r="A6" t="s">
        <v>6</v>
      </c>
      <c r="B6" s="1" t="s">
        <v>1436</v>
      </c>
    </row>
    <row r="7" spans="1:2" x14ac:dyDescent="0.25">
      <c r="A7" t="s">
        <v>8</v>
      </c>
      <c r="B7" s="1" t="s">
        <v>1437</v>
      </c>
    </row>
    <row r="8" spans="1:2" x14ac:dyDescent="0.25">
      <c r="A8" t="s">
        <v>10</v>
      </c>
    </row>
    <row r="9" spans="1:2" x14ac:dyDescent="0.25">
      <c r="A9" t="s">
        <v>12</v>
      </c>
      <c r="B9" s="1" t="s">
        <v>1438</v>
      </c>
    </row>
    <row r="10" spans="1:2" x14ac:dyDescent="0.25">
      <c r="A10" t="s">
        <v>14</v>
      </c>
      <c r="B10" s="1" t="s">
        <v>1439</v>
      </c>
    </row>
    <row r="11" spans="1:2" x14ac:dyDescent="0.25">
      <c r="A11" t="s">
        <v>16</v>
      </c>
      <c r="B11" s="1" t="s">
        <v>1440</v>
      </c>
    </row>
    <row r="12" spans="1:2" x14ac:dyDescent="0.25">
      <c r="A12" t="s">
        <v>18</v>
      </c>
      <c r="B12" s="1" t="s">
        <v>19</v>
      </c>
    </row>
    <row r="13" spans="1:2" x14ac:dyDescent="0.25">
      <c r="A13" t="s">
        <v>20</v>
      </c>
      <c r="B13" s="1" t="s">
        <v>1441</v>
      </c>
    </row>
    <row r="15" spans="1:2" x14ac:dyDescent="0.25">
      <c r="A15" t="s">
        <v>22</v>
      </c>
    </row>
    <row r="16" spans="1:2" x14ac:dyDescent="0.25">
      <c r="A16" t="s">
        <v>23</v>
      </c>
    </row>
    <row r="18" spans="1:1" x14ac:dyDescent="0.25">
      <c r="A18" t="s">
        <v>24</v>
      </c>
    </row>
    <row r="19" spans="1:1" x14ac:dyDescent="0.25">
      <c r="A19" t="s">
        <v>1442</v>
      </c>
    </row>
    <row r="20" spans="1:1" x14ac:dyDescent="0.25">
      <c r="A20" t="s">
        <v>1443</v>
      </c>
    </row>
    <row r="21" spans="1:1" x14ac:dyDescent="0.25">
      <c r="A21" t="s">
        <v>1444</v>
      </c>
    </row>
    <row r="22" spans="1:1" x14ac:dyDescent="0.25">
      <c r="A22" t="s">
        <v>1445</v>
      </c>
    </row>
    <row r="23" spans="1:1" x14ac:dyDescent="0.25">
      <c r="A23" t="s">
        <v>1446</v>
      </c>
    </row>
    <row r="25" spans="1:1" x14ac:dyDescent="0.25">
      <c r="A25" t="s">
        <v>30</v>
      </c>
    </row>
    <row r="26" spans="1:1" x14ac:dyDescent="0.25">
      <c r="A26" t="s">
        <v>1447</v>
      </c>
    </row>
    <row r="27" spans="1:1" x14ac:dyDescent="0.25">
      <c r="A27" t="s">
        <v>1448</v>
      </c>
    </row>
    <row r="28" spans="1:1" x14ac:dyDescent="0.25">
      <c r="A28" t="s">
        <v>1449</v>
      </c>
    </row>
    <row r="29" spans="1:1" x14ac:dyDescent="0.25">
      <c r="A29" t="s">
        <v>1450</v>
      </c>
    </row>
    <row r="30" spans="1:1" x14ac:dyDescent="0.25">
      <c r="A30" t="s">
        <v>1451</v>
      </c>
    </row>
    <row r="31" spans="1:1" x14ac:dyDescent="0.25">
      <c r="A31" t="s">
        <v>1452</v>
      </c>
    </row>
    <row r="32" spans="1:1" x14ac:dyDescent="0.25">
      <c r="A32" t="s">
        <v>1453</v>
      </c>
    </row>
    <row r="34" spans="1:5" x14ac:dyDescent="0.25">
      <c r="A34" t="s">
        <v>37</v>
      </c>
    </row>
    <row r="36" spans="1:5" x14ac:dyDescent="0.25">
      <c r="A36" t="s">
        <v>38</v>
      </c>
    </row>
    <row r="37" spans="1:5" x14ac:dyDescent="0.25">
      <c r="A37" t="s">
        <v>39</v>
      </c>
      <c r="B37" s="1" t="s">
        <v>40</v>
      </c>
      <c r="D37" t="s">
        <v>41</v>
      </c>
      <c r="E37" t="s">
        <v>42</v>
      </c>
    </row>
    <row r="38" spans="1:5" x14ac:dyDescent="0.25">
      <c r="A38" t="s">
        <v>1454</v>
      </c>
      <c r="B38" s="1" t="s">
        <v>44</v>
      </c>
      <c r="D38">
        <v>10</v>
      </c>
      <c r="E38" t="s">
        <v>1455</v>
      </c>
    </row>
    <row r="39" spans="1:5" x14ac:dyDescent="0.25">
      <c r="A39" t="s">
        <v>1456</v>
      </c>
      <c r="B39" s="1" t="s">
        <v>44</v>
      </c>
      <c r="D39">
        <v>8</v>
      </c>
      <c r="E39" t="s">
        <v>1457</v>
      </c>
    </row>
    <row r="40" spans="1:5" x14ac:dyDescent="0.25">
      <c r="A40" t="s">
        <v>48</v>
      </c>
      <c r="B40" s="1" t="s">
        <v>44</v>
      </c>
      <c r="D40">
        <v>4</v>
      </c>
      <c r="E40" t="s">
        <v>1458</v>
      </c>
    </row>
    <row r="41" spans="1:5" x14ac:dyDescent="0.25">
      <c r="A41" t="s">
        <v>1459</v>
      </c>
      <c r="B41" s="1" t="s">
        <v>44</v>
      </c>
      <c r="D41">
        <v>15</v>
      </c>
      <c r="E41" t="s">
        <v>1460</v>
      </c>
    </row>
    <row r="42" spans="1:5" x14ac:dyDescent="0.25">
      <c r="A42" t="s">
        <v>1461</v>
      </c>
      <c r="B42" s="1" t="s">
        <v>44</v>
      </c>
      <c r="D42">
        <v>1</v>
      </c>
      <c r="E42" t="s">
        <v>74</v>
      </c>
    </row>
    <row r="43" spans="1:5" x14ac:dyDescent="0.25">
      <c r="A43" t="s">
        <v>1462</v>
      </c>
      <c r="B43" s="1" t="s">
        <v>44</v>
      </c>
      <c r="D43">
        <v>12</v>
      </c>
      <c r="E43" t="s">
        <v>1463</v>
      </c>
    </row>
    <row r="44" spans="1:5" x14ac:dyDescent="0.25">
      <c r="A44" t="s">
        <v>1464</v>
      </c>
      <c r="B44" s="1" t="s">
        <v>44</v>
      </c>
      <c r="D44">
        <v>0</v>
      </c>
      <c r="E44" t="s">
        <v>87</v>
      </c>
    </row>
    <row r="45" spans="1:5" x14ac:dyDescent="0.25">
      <c r="A45" t="s">
        <v>1465</v>
      </c>
      <c r="B45" s="1" t="s">
        <v>44</v>
      </c>
      <c r="D45">
        <v>12</v>
      </c>
      <c r="E45" t="s">
        <v>1460</v>
      </c>
    </row>
    <row r="46" spans="1:5" x14ac:dyDescent="0.25">
      <c r="A46" t="s">
        <v>1466</v>
      </c>
      <c r="B46" s="1" t="s">
        <v>44</v>
      </c>
      <c r="D46">
        <v>5</v>
      </c>
      <c r="E46" t="s">
        <v>87</v>
      </c>
    </row>
    <row r="47" spans="1:5" x14ac:dyDescent="0.25">
      <c r="A47" t="s">
        <v>1467</v>
      </c>
      <c r="B47" s="1" t="s">
        <v>44</v>
      </c>
      <c r="D47">
        <v>10</v>
      </c>
      <c r="E47" t="s">
        <v>1468</v>
      </c>
    </row>
    <row r="48" spans="1:5" x14ac:dyDescent="0.25">
      <c r="A48" t="s">
        <v>1469</v>
      </c>
      <c r="B48" s="1" t="s">
        <v>44</v>
      </c>
      <c r="D48">
        <v>2</v>
      </c>
      <c r="E48" t="s">
        <v>87</v>
      </c>
    </row>
    <row r="49" spans="1:5" x14ac:dyDescent="0.25">
      <c r="A49" t="s">
        <v>1470</v>
      </c>
      <c r="B49" s="1" t="s">
        <v>44</v>
      </c>
      <c r="D49">
        <v>5</v>
      </c>
      <c r="E49" t="s">
        <v>57</v>
      </c>
    </row>
    <row r="50" spans="1:5" x14ac:dyDescent="0.25">
      <c r="A50" t="s">
        <v>1471</v>
      </c>
      <c r="B50" s="1" t="s">
        <v>44</v>
      </c>
      <c r="D50">
        <v>0</v>
      </c>
      <c r="E50" t="s">
        <v>1472</v>
      </c>
    </row>
    <row r="51" spans="1:5" x14ac:dyDescent="0.25">
      <c r="A51" t="s">
        <v>1473</v>
      </c>
      <c r="B51" s="1" t="s">
        <v>44</v>
      </c>
      <c r="D51">
        <v>10</v>
      </c>
      <c r="E51" t="s">
        <v>1474</v>
      </c>
    </row>
    <row r="52" spans="1:5" x14ac:dyDescent="0.25">
      <c r="A52" t="s">
        <v>1475</v>
      </c>
      <c r="B52" s="1" t="s">
        <v>44</v>
      </c>
      <c r="D52">
        <v>6</v>
      </c>
      <c r="E52" t="s">
        <v>57</v>
      </c>
    </row>
    <row r="53" spans="1:5" x14ac:dyDescent="0.25">
      <c r="A53" t="s">
        <v>1476</v>
      </c>
      <c r="B53" s="1" t="s">
        <v>44</v>
      </c>
      <c r="D53">
        <v>8</v>
      </c>
      <c r="E53" t="s">
        <v>1477</v>
      </c>
    </row>
    <row r="54" spans="1:5" x14ac:dyDescent="0.25">
      <c r="A54" t="s">
        <v>1478</v>
      </c>
      <c r="B54" s="1" t="s">
        <v>44</v>
      </c>
      <c r="D54">
        <v>0</v>
      </c>
      <c r="E54" t="s">
        <v>57</v>
      </c>
    </row>
    <row r="55" spans="1:5" x14ac:dyDescent="0.25">
      <c r="A55" t="s">
        <v>1479</v>
      </c>
      <c r="B55" s="1" t="s">
        <v>44</v>
      </c>
      <c r="D55">
        <v>10</v>
      </c>
      <c r="E55" t="s">
        <v>1480</v>
      </c>
    </row>
    <row r="56" spans="1:5" x14ac:dyDescent="0.25">
      <c r="A56" t="s">
        <v>1481</v>
      </c>
      <c r="B56" s="1" t="s">
        <v>44</v>
      </c>
      <c r="D56">
        <v>2</v>
      </c>
      <c r="E56" t="s">
        <v>57</v>
      </c>
    </row>
    <row r="57" spans="1:5" x14ac:dyDescent="0.25">
      <c r="A57" t="s">
        <v>1482</v>
      </c>
      <c r="B57" s="1" t="s">
        <v>44</v>
      </c>
      <c r="D57">
        <v>2</v>
      </c>
      <c r="E57" t="s">
        <v>1455</v>
      </c>
    </row>
    <row r="58" spans="1:5" x14ac:dyDescent="0.25">
      <c r="A58" t="s">
        <v>1483</v>
      </c>
      <c r="B58" s="1" t="s">
        <v>44</v>
      </c>
      <c r="D58">
        <v>0</v>
      </c>
      <c r="E58" t="s">
        <v>1484</v>
      </c>
    </row>
    <row r="59" spans="1:5" x14ac:dyDescent="0.25">
      <c r="A59" t="s">
        <v>1485</v>
      </c>
      <c r="B59" s="1" t="s">
        <v>44</v>
      </c>
      <c r="D59">
        <v>2</v>
      </c>
      <c r="E59" t="s">
        <v>74</v>
      </c>
    </row>
    <row r="60" spans="1:5" x14ac:dyDescent="0.25">
      <c r="A60" t="s">
        <v>1486</v>
      </c>
      <c r="B60" s="1" t="s">
        <v>44</v>
      </c>
      <c r="D60">
        <v>10</v>
      </c>
      <c r="E60" t="s">
        <v>1487</v>
      </c>
    </row>
    <row r="62" spans="1:5" x14ac:dyDescent="0.25">
      <c r="A62" t="s">
        <v>120</v>
      </c>
    </row>
    <row r="64" spans="1:5" x14ac:dyDescent="0.25">
      <c r="A64" t="s">
        <v>121</v>
      </c>
    </row>
    <row r="66" spans="1:6" x14ac:dyDescent="0.25">
      <c r="A66" t="s">
        <v>122</v>
      </c>
      <c r="E66" t="s">
        <v>1749</v>
      </c>
      <c r="F66" t="s">
        <v>1869</v>
      </c>
    </row>
    <row r="67" spans="1:6" ht="30" x14ac:dyDescent="0.25">
      <c r="B67" s="1" t="s">
        <v>1488</v>
      </c>
      <c r="D67" t="s">
        <v>2069</v>
      </c>
    </row>
    <row r="68" spans="1:6" x14ac:dyDescent="0.25">
      <c r="B68" s="1" t="s">
        <v>1489</v>
      </c>
    </row>
    <row r="69" spans="1:6" x14ac:dyDescent="0.25">
      <c r="B69" s="1" t="s">
        <v>255</v>
      </c>
    </row>
    <row r="70" spans="1:6" ht="30" x14ac:dyDescent="0.25">
      <c r="B70" s="1" t="s">
        <v>1490</v>
      </c>
      <c r="D70" t="s">
        <v>2070</v>
      </c>
    </row>
    <row r="71" spans="1:6" ht="30" x14ac:dyDescent="0.25">
      <c r="B71" s="1" t="s">
        <v>1491</v>
      </c>
    </row>
    <row r="72" spans="1:6" x14ac:dyDescent="0.25">
      <c r="B72" s="1" t="s">
        <v>1492</v>
      </c>
    </row>
    <row r="73" spans="1:6" ht="30" x14ac:dyDescent="0.25">
      <c r="B73" s="1" t="s">
        <v>1493</v>
      </c>
      <c r="D73" t="s">
        <v>2071</v>
      </c>
    </row>
    <row r="74" spans="1:6" ht="30" x14ac:dyDescent="0.25">
      <c r="B74" s="1" t="s">
        <v>1494</v>
      </c>
    </row>
    <row r="75" spans="1:6" x14ac:dyDescent="0.25">
      <c r="B75" s="1" t="s">
        <v>255</v>
      </c>
    </row>
    <row r="76" spans="1:6" ht="30" x14ac:dyDescent="0.25">
      <c r="B76" s="1" t="s">
        <v>1495</v>
      </c>
      <c r="D76" t="s">
        <v>2071</v>
      </c>
    </row>
    <row r="77" spans="1:6" ht="30" x14ac:dyDescent="0.25">
      <c r="B77" s="1" t="s">
        <v>1496</v>
      </c>
    </row>
    <row r="78" spans="1:6" x14ac:dyDescent="0.25">
      <c r="B78" s="1" t="s">
        <v>255</v>
      </c>
    </row>
    <row r="79" spans="1:6" ht="30" x14ac:dyDescent="0.25">
      <c r="B79" s="1" t="s">
        <v>1497</v>
      </c>
      <c r="D79" t="s">
        <v>2072</v>
      </c>
    </row>
    <row r="80" spans="1:6" ht="30" x14ac:dyDescent="0.25">
      <c r="B80" s="1" t="s">
        <v>1498</v>
      </c>
    </row>
    <row r="81" spans="2:40" x14ac:dyDescent="0.25">
      <c r="B81" s="1" t="s">
        <v>1492</v>
      </c>
      <c r="R81" s="14" t="s">
        <v>1985</v>
      </c>
      <c r="S81" s="14"/>
      <c r="T81" s="14"/>
      <c r="U81" s="14"/>
      <c r="V81" s="14"/>
      <c r="X81" s="14" t="s">
        <v>1986</v>
      </c>
      <c r="Y81" s="14"/>
      <c r="Z81" s="14"/>
      <c r="AA81" s="14"/>
      <c r="AC81" t="s">
        <v>1987</v>
      </c>
      <c r="AG81" t="s">
        <v>1988</v>
      </c>
      <c r="AI81" t="s">
        <v>1989</v>
      </c>
      <c r="AJ81" s="14"/>
      <c r="AK81" s="14"/>
      <c r="AL81" s="14"/>
      <c r="AM81" s="14"/>
      <c r="AN81" s="14"/>
    </row>
    <row r="82" spans="2:40" ht="30" x14ac:dyDescent="0.25">
      <c r="B82" s="1" t="s">
        <v>1499</v>
      </c>
      <c r="D82" t="s">
        <v>2071</v>
      </c>
      <c r="K82" t="s">
        <v>1990</v>
      </c>
      <c r="L82" t="s">
        <v>1713</v>
      </c>
      <c r="M82" t="s">
        <v>1715</v>
      </c>
      <c r="N82" t="s">
        <v>1714</v>
      </c>
      <c r="O82" t="s">
        <v>1716</v>
      </c>
      <c r="P82" t="s">
        <v>1712</v>
      </c>
      <c r="R82" t="s">
        <v>1991</v>
      </c>
      <c r="S82" t="s">
        <v>1992</v>
      </c>
      <c r="T82" t="s">
        <v>1993</v>
      </c>
      <c r="U82" t="s">
        <v>1994</v>
      </c>
      <c r="V82" t="s">
        <v>1995</v>
      </c>
      <c r="X82" t="s">
        <v>1996</v>
      </c>
      <c r="Y82" t="s">
        <v>1997</v>
      </c>
      <c r="AC82" t="s">
        <v>1998</v>
      </c>
      <c r="AG82" t="s">
        <v>1998</v>
      </c>
    </row>
    <row r="83" spans="2:40" ht="30" x14ac:dyDescent="0.25">
      <c r="B83" s="1" t="s">
        <v>1500</v>
      </c>
      <c r="D83" s="8" t="s">
        <v>1755</v>
      </c>
      <c r="L83" s="15">
        <f>COUNTIF($D80:$D2000,L82)</f>
        <v>6</v>
      </c>
      <c r="M83">
        <f>COUNTIF($D80:$D2000,M82)</f>
        <v>1</v>
      </c>
      <c r="N83">
        <f>COUNTIF($D80:$D2000,N82)</f>
        <v>7</v>
      </c>
      <c r="O83">
        <f>COUNTIF($D80:$D2000,O82)</f>
        <v>3</v>
      </c>
      <c r="P83">
        <f>COUNTIF($D80:$D2000,P82)</f>
        <v>10</v>
      </c>
      <c r="R83" t="e">
        <f>LN((L83/[1]PesosGlobales!H$4)+1)</f>
        <v>#DIV/0!</v>
      </c>
      <c r="S83">
        <f>LN((M83/[1]PesosGlobales!$E$4)+1)</f>
        <v>0.13353139262452257</v>
      </c>
      <c r="T83">
        <f>LN((N83/[1]PesosGlobales!$E$4)+1)</f>
        <v>0.69314718055994529</v>
      </c>
      <c r="U83">
        <f>LN((O83/[1]PesosGlobales!$E$4)+1)</f>
        <v>0.35667494393873239</v>
      </c>
      <c r="V83">
        <f>LN((P83/[1]PesosGlobales!$G$4)+1)</f>
        <v>1.0986122886681098</v>
      </c>
      <c r="X83" t="e">
        <f>(#REF!*R83)+(#REF!*S83)+(#REF!*T83)+(#REF!*U83)</f>
        <v>#REF!</v>
      </c>
      <c r="Y83" t="e">
        <f>#REF!*V83</f>
        <v>#REF!</v>
      </c>
      <c r="AC83" t="e">
        <f>(R83*[1]PesosGlobales!$Q$4)+([1]PesosGlobales!$R$4*S83)+([1]PesosGlobales!$Q$7*R86)+([1]PesosGlobales!$R$7*S86)</f>
        <v>#DIV/0!</v>
      </c>
      <c r="AG83" t="e">
        <f>AC83/AI83</f>
        <v>#DIV/0!</v>
      </c>
      <c r="AI83" s="12">
        <v>5376.8656306292296</v>
      </c>
    </row>
    <row r="84" spans="2:40" x14ac:dyDescent="0.25">
      <c r="B84" s="1" t="s">
        <v>1501</v>
      </c>
      <c r="L84">
        <v>6</v>
      </c>
    </row>
    <row r="85" spans="2:40" ht="30" x14ac:dyDescent="0.25">
      <c r="B85" s="1" t="s">
        <v>1502</v>
      </c>
      <c r="D85" t="s">
        <v>2069</v>
      </c>
      <c r="K85" t="s">
        <v>1999</v>
      </c>
      <c r="L85" t="s">
        <v>1891</v>
      </c>
      <c r="M85" t="s">
        <v>2000</v>
      </c>
      <c r="N85" t="s">
        <v>2001</v>
      </c>
      <c r="R85" t="s">
        <v>2002</v>
      </c>
      <c r="S85" t="s">
        <v>2003</v>
      </c>
      <c r="T85" t="s">
        <v>1993</v>
      </c>
      <c r="X85" t="s">
        <v>2004</v>
      </c>
      <c r="AC85" t="s">
        <v>2005</v>
      </c>
      <c r="AG85" t="s">
        <v>2005</v>
      </c>
    </row>
    <row r="86" spans="2:40" x14ac:dyDescent="0.25">
      <c r="B86" s="1" t="s">
        <v>1503</v>
      </c>
      <c r="L86">
        <f>COUNTIF($D80:$D2000,L85)</f>
        <v>0</v>
      </c>
      <c r="M86">
        <f>COUNTIF($D80:$D2000,M85)</f>
        <v>0</v>
      </c>
      <c r="N86">
        <f>COUNTIF($D80:$D2000,N85)</f>
        <v>0</v>
      </c>
      <c r="R86">
        <f>LN((L86/[1]PesosGlobales!$E$7)+1)</f>
        <v>0</v>
      </c>
      <c r="S86">
        <f>LN((M86/[1]PesosGlobales!$E$7)+1)</f>
        <v>0</v>
      </c>
      <c r="T86">
        <f>LN((N86/[1]PesosGlobales!$E$7)+1)</f>
        <v>0</v>
      </c>
      <c r="X86" t="e">
        <f>(#REF!*R86)+(#REF!*S86)+(#REF!*T86)+(#REF!*U86)</f>
        <v>#REF!</v>
      </c>
      <c r="AC86">
        <f>(T83*[1]PesosGlobales!$S$4)+([1]PesosGlobales!$T$4*U83)+([1]PesosGlobales!$S$7*T86)+([1]PesosGlobales!$S$10*T89)+([1]PesosGlobales!$P$13*R92)</f>
        <v>313.93650198372734</v>
      </c>
      <c r="AG86">
        <f>AC86/AI86</f>
        <v>5.099783956592787E-2</v>
      </c>
      <c r="AI86" s="12">
        <v>6155.8784579076801</v>
      </c>
    </row>
    <row r="87" spans="2:40" x14ac:dyDescent="0.25">
      <c r="B87" s="1" t="s">
        <v>181</v>
      </c>
    </row>
    <row r="88" spans="2:40" ht="30" x14ac:dyDescent="0.25">
      <c r="B88" s="1" t="s">
        <v>1504</v>
      </c>
      <c r="D88" t="s">
        <v>2069</v>
      </c>
      <c r="K88" t="s">
        <v>2006</v>
      </c>
      <c r="L88" t="s">
        <v>1892</v>
      </c>
      <c r="M88" t="s">
        <v>2007</v>
      </c>
      <c r="N88" t="s">
        <v>2008</v>
      </c>
      <c r="R88" t="s">
        <v>1991</v>
      </c>
      <c r="S88" t="s">
        <v>1992</v>
      </c>
      <c r="T88" t="s">
        <v>1993</v>
      </c>
      <c r="X88" t="s">
        <v>2009</v>
      </c>
      <c r="AC88" t="s">
        <v>2010</v>
      </c>
      <c r="AG88" t="s">
        <v>2010</v>
      </c>
    </row>
    <row r="89" spans="2:40" ht="30" x14ac:dyDescent="0.25">
      <c r="B89" s="1" t="s">
        <v>1505</v>
      </c>
      <c r="L89">
        <f>COUNTIF($D80:$D2000,L88)</f>
        <v>0</v>
      </c>
      <c r="M89">
        <f>COUNTIF($D80:$D2000,M88)</f>
        <v>0</v>
      </c>
      <c r="N89">
        <f>COUNTIF($D80:$D2000,N88)</f>
        <v>0</v>
      </c>
      <c r="R89">
        <f>LN((L89/[1]PesosGlobales!$E$10)+1)</f>
        <v>0</v>
      </c>
      <c r="S89">
        <f>LN((M89/[1]PesosGlobales!$E$10)+1)</f>
        <v>0</v>
      </c>
      <c r="T89">
        <f>LN((N89/[1]PesosGlobales!$E$10)+1)</f>
        <v>0</v>
      </c>
      <c r="X89" t="e">
        <f>(#REF!*R89)+(#REF!*S89)+(#REF!*T89)+(#REF!*U89)</f>
        <v>#REF!</v>
      </c>
      <c r="AC89">
        <f>(V83*[1]PesosGlobales!$U$4)+([1]PesosGlobales!$R$13*S92)+([1]PesosGlobales!$Q$13*R95)+([1]PesosGlobales!$R$16*S95)</f>
        <v>125.5897841238602</v>
      </c>
      <c r="AG89">
        <f>AC89/AI89</f>
        <v>3.3821353431894872E-2</v>
      </c>
      <c r="AI89" s="12">
        <v>3713.32816046989</v>
      </c>
    </row>
    <row r="90" spans="2:40" ht="30" x14ac:dyDescent="0.25">
      <c r="B90" s="1" t="s">
        <v>1506</v>
      </c>
      <c r="H90" t="s">
        <v>2078</v>
      </c>
      <c r="I90" t="s">
        <v>2146</v>
      </c>
    </row>
    <row r="91" spans="2:40" ht="30" x14ac:dyDescent="0.25">
      <c r="B91" s="4" t="s">
        <v>1507</v>
      </c>
      <c r="D91" t="s">
        <v>1716</v>
      </c>
      <c r="E91" t="s">
        <v>1748</v>
      </c>
      <c r="H91">
        <v>3</v>
      </c>
      <c r="I91">
        <v>2</v>
      </c>
      <c r="J91" t="s">
        <v>2080</v>
      </c>
      <c r="K91" t="s">
        <v>603</v>
      </c>
      <c r="L91" t="s">
        <v>1725</v>
      </c>
      <c r="M91" t="s">
        <v>1754</v>
      </c>
      <c r="R91" t="s">
        <v>1992</v>
      </c>
      <c r="S91" t="s">
        <v>1993</v>
      </c>
      <c r="X91" t="s">
        <v>2011</v>
      </c>
      <c r="AC91" t="s">
        <v>2012</v>
      </c>
      <c r="AG91" t="s">
        <v>2012</v>
      </c>
    </row>
    <row r="92" spans="2:40" ht="30" x14ac:dyDescent="0.25">
      <c r="B92" s="4" t="s">
        <v>1508</v>
      </c>
      <c r="D92" s="8" t="s">
        <v>1756</v>
      </c>
      <c r="L92">
        <f>COUNTIF($D80:$D2000,L91)</f>
        <v>4</v>
      </c>
      <c r="M92">
        <f>COUNTIF($D80:$D2000,M91)</f>
        <v>2</v>
      </c>
      <c r="R92">
        <f>LN((L92/[1]PesosGlobales!$E$13)+1)</f>
        <v>0.58778666490211906</v>
      </c>
      <c r="S92">
        <f>LN((M92/[1]PesosGlobales!$E$13)+1)</f>
        <v>0.33647223662121289</v>
      </c>
      <c r="X92" t="e">
        <f>(#REF!*R92)+(#REF!*S92)</f>
        <v>#REF!</v>
      </c>
      <c r="AC92">
        <f>(R98*[1]PesosGlobales!$Q$19)+([1]PesosGlobales!$Q$22*R101)+([1]PesosGlobales!$Q$25*R104)+([1]PesosGlobales!$Q$28*R107)+([1]PesosGlobales!$Q$31*R110)+([1]PesosGlobales!$R$31*S110)+([1]PesosGlobales!$Q$34*R113)+([1]PesosGlobales!$R$34*S113)+([1]PesosGlobales!$Q$37*R116)+([1]PesosGlobales!$Q$40*R119)+([1]PesosGlobales!$Q$43*R122)</f>
        <v>2163.5609429407891</v>
      </c>
      <c r="AG92">
        <f>AC92/AI92</f>
        <v>0.15554610070474525</v>
      </c>
      <c r="AI92" s="12">
        <v>13909.4514946898</v>
      </c>
    </row>
    <row r="93" spans="2:40" ht="30" x14ac:dyDescent="0.25">
      <c r="B93" s="4" t="s">
        <v>1509</v>
      </c>
    </row>
    <row r="94" spans="2:40" ht="30" x14ac:dyDescent="0.25">
      <c r="B94" s="4" t="s">
        <v>1510</v>
      </c>
      <c r="D94" t="s">
        <v>1727</v>
      </c>
      <c r="K94" t="s">
        <v>684</v>
      </c>
      <c r="L94" t="s">
        <v>1919</v>
      </c>
      <c r="M94" t="s">
        <v>2067</v>
      </c>
      <c r="R94" t="s">
        <v>2013</v>
      </c>
      <c r="S94" t="s">
        <v>2014</v>
      </c>
      <c r="X94" t="s">
        <v>2015</v>
      </c>
      <c r="AC94" t="s">
        <v>2016</v>
      </c>
      <c r="AG94" t="s">
        <v>2016</v>
      </c>
    </row>
    <row r="95" spans="2:40" ht="30" x14ac:dyDescent="0.25">
      <c r="B95" s="4" t="s">
        <v>162</v>
      </c>
      <c r="L95">
        <f>COUNTIF($D80:$D2000,L94)</f>
        <v>0</v>
      </c>
      <c r="M95">
        <f>COUNTIF($D80:$D2000,M94)</f>
        <v>0</v>
      </c>
      <c r="R95">
        <f>LN((L98/[1]PesosGlobales!$E$16)+1)</f>
        <v>0</v>
      </c>
      <c r="S95">
        <f>LN((M98/[1]PesosGlobales!$E$16)+1)</f>
        <v>0</v>
      </c>
      <c r="X95" t="e">
        <f>(#REF!*R95)+(#REF!*S95)</f>
        <v>#REF!</v>
      </c>
      <c r="AC95">
        <f>(R125*[1]PesosGlobales!$Q$46)+([1]PesosGlobales!$R$46*S125)</f>
        <v>0</v>
      </c>
      <c r="AG95">
        <f>AC95/AI95</f>
        <v>0</v>
      </c>
      <c r="AI95" s="12">
        <v>3839.8192022351</v>
      </c>
    </row>
    <row r="96" spans="2:40" ht="30" x14ac:dyDescent="0.25">
      <c r="B96" s="4" t="s">
        <v>163</v>
      </c>
    </row>
    <row r="97" spans="2:37" ht="30" x14ac:dyDescent="0.25">
      <c r="B97" s="4" t="s">
        <v>1511</v>
      </c>
      <c r="D97" t="s">
        <v>1712</v>
      </c>
      <c r="H97">
        <v>1</v>
      </c>
      <c r="I97">
        <v>1</v>
      </c>
      <c r="K97" t="s">
        <v>1912</v>
      </c>
      <c r="L97" t="s">
        <v>1931</v>
      </c>
      <c r="M97" t="s">
        <v>1936</v>
      </c>
      <c r="R97" t="s">
        <v>2018</v>
      </c>
      <c r="X97" t="s">
        <v>2019</v>
      </c>
      <c r="AC97" t="s">
        <v>2020</v>
      </c>
      <c r="AG97" t="s">
        <v>2020</v>
      </c>
    </row>
    <row r="98" spans="2:37" ht="30" x14ac:dyDescent="0.25">
      <c r="B98" s="4" t="s">
        <v>1512</v>
      </c>
      <c r="L98">
        <f>COUNTIF($D80:$D2000,L97)</f>
        <v>0</v>
      </c>
      <c r="M98">
        <f>COUNTIF($D80:$D2000,M97)</f>
        <v>0</v>
      </c>
      <c r="R98">
        <f>LN((L101/[1]PesosGlobales!$E$19)+1)</f>
        <v>0</v>
      </c>
      <c r="X98" t="e">
        <f>(#REF!*R98)+(#REF!*R101)</f>
        <v>#REF!</v>
      </c>
      <c r="AC98">
        <f>(R128*[1]PesosGlobales!$Q$49)+([1]PesosGlobales!$R$49*S128)+([1]PesosGlobales!$Q$52*R131)+([1]PesosGlobales!$R$52*S131)+([1]PesosGlobales!$Q$55*R134)+([1]PesosGlobales!$R$55*S134)+([1]PesosGlobales!$S$55*T134)+([1]PesosGlobales!$Q$58*R137)+([1]PesosGlobales!$R$58*S137)+([1]PesosGlobales!$S$58*T137)+([1]PesosGlobales!$Q$61*R140)+([1]PesosGlobales!$R$61*S140)+([1]PesosGlobales!$Q$64*R143)</f>
        <v>292.37930562001623</v>
      </c>
      <c r="AG98">
        <f>AC98/AI98</f>
        <v>7.5886616346101401E-2</v>
      </c>
      <c r="AI98" s="12">
        <v>3852.8441469381301</v>
      </c>
    </row>
    <row r="99" spans="2:37" x14ac:dyDescent="0.25">
      <c r="B99" s="4" t="s">
        <v>255</v>
      </c>
    </row>
    <row r="100" spans="2:37" ht="30" x14ac:dyDescent="0.25">
      <c r="B100" s="4" t="s">
        <v>1513</v>
      </c>
      <c r="D100" t="s">
        <v>1727</v>
      </c>
      <c r="K100" t="s">
        <v>2017</v>
      </c>
      <c r="L100" t="s">
        <v>1941</v>
      </c>
      <c r="R100" t="s">
        <v>2023</v>
      </c>
      <c r="AC100" t="s">
        <v>2024</v>
      </c>
      <c r="AG100" t="s">
        <v>2025</v>
      </c>
      <c r="AI100" t="s">
        <v>2026</v>
      </c>
      <c r="AK100" t="s">
        <v>2027</v>
      </c>
    </row>
    <row r="101" spans="2:37" ht="30" x14ac:dyDescent="0.25">
      <c r="B101" s="4" t="s">
        <v>165</v>
      </c>
      <c r="L101">
        <f>COUNTIF($D80:$D2000,L100)</f>
        <v>0</v>
      </c>
      <c r="R101">
        <f>LN((L104/[1]PesosGlobales!$E$22)+1)</f>
        <v>0</v>
      </c>
      <c r="AC101">
        <f>L83+M83+N83+O83+P83+L86+M86+N86+L89+M89+N89+L92+M92+L98+M98</f>
        <v>33</v>
      </c>
      <c r="AG101">
        <f>(AC104/AC101)-1</f>
        <v>0.54545454545454541</v>
      </c>
      <c r="AI101">
        <f>AG101/AK101</f>
        <v>2.1818181818181816E-2</v>
      </c>
      <c r="AK101">
        <v>25</v>
      </c>
    </row>
    <row r="102" spans="2:37" ht="30" x14ac:dyDescent="0.25">
      <c r="B102" s="4" t="s">
        <v>148</v>
      </c>
    </row>
    <row r="103" spans="2:37" ht="30" x14ac:dyDescent="0.25">
      <c r="B103" s="4" t="s">
        <v>1514</v>
      </c>
      <c r="D103" t="s">
        <v>1712</v>
      </c>
      <c r="H103">
        <v>2</v>
      </c>
      <c r="I103">
        <v>2</v>
      </c>
      <c r="J103" t="s">
        <v>2081</v>
      </c>
      <c r="K103" t="s">
        <v>2021</v>
      </c>
      <c r="L103" t="s">
        <v>2022</v>
      </c>
      <c r="R103" t="s">
        <v>2029</v>
      </c>
      <c r="X103" t="s">
        <v>2030</v>
      </c>
      <c r="AC103" t="s">
        <v>2031</v>
      </c>
      <c r="AG103" t="s">
        <v>2032</v>
      </c>
      <c r="AI103" t="s">
        <v>2033</v>
      </c>
      <c r="AK103" t="s">
        <v>2034</v>
      </c>
    </row>
    <row r="104" spans="2:37" ht="30" x14ac:dyDescent="0.25">
      <c r="B104" s="4" t="s">
        <v>178</v>
      </c>
      <c r="D104" s="8" t="s">
        <v>1755</v>
      </c>
      <c r="L104">
        <f>COUNTIF($D80:$D2000,L103)</f>
        <v>0</v>
      </c>
      <c r="R104">
        <f>LN((L107/[1]PesosGlobales!$E$25)+1)</f>
        <v>0</v>
      </c>
      <c r="X104" t="e">
        <f>(#REF!*R104)</f>
        <v>#REF!</v>
      </c>
      <c r="AC104">
        <f>SUM(H91:H2290)</f>
        <v>51</v>
      </c>
      <c r="AD104">
        <v>54</v>
      </c>
      <c r="AG104">
        <f>(AC107/AC101)-1</f>
        <v>0.60606060606060597</v>
      </c>
      <c r="AI104">
        <f>AG104/AK104</f>
        <v>6.3795853269537475E-2</v>
      </c>
      <c r="AK104">
        <v>9.5</v>
      </c>
    </row>
    <row r="105" spans="2:37" x14ac:dyDescent="0.25">
      <c r="B105" s="4" t="s">
        <v>128</v>
      </c>
      <c r="AK105">
        <v>6</v>
      </c>
    </row>
    <row r="106" spans="2:37" ht="45" x14ac:dyDescent="0.25">
      <c r="B106" s="4" t="s">
        <v>1515</v>
      </c>
      <c r="D106" t="s">
        <v>1712</v>
      </c>
      <c r="H106">
        <v>2</v>
      </c>
      <c r="I106">
        <v>2</v>
      </c>
      <c r="J106" t="s">
        <v>2082</v>
      </c>
      <c r="K106" t="s">
        <v>2028</v>
      </c>
      <c r="L106" t="s">
        <v>1772</v>
      </c>
      <c r="R106" t="s">
        <v>2036</v>
      </c>
      <c r="X106" t="s">
        <v>2037</v>
      </c>
      <c r="AC106" t="s">
        <v>2038</v>
      </c>
    </row>
    <row r="107" spans="2:37" ht="30" x14ac:dyDescent="0.25">
      <c r="B107" s="4" t="s">
        <v>183</v>
      </c>
      <c r="D107" s="8" t="s">
        <v>1755</v>
      </c>
      <c r="L107">
        <f>COUNTIF($D80:$D2000,L106)</f>
        <v>0</v>
      </c>
      <c r="R107">
        <f>LN((L110/[1]PesosGlobales!$E$28)+1)</f>
        <v>1.4816045409242156</v>
      </c>
      <c r="X107" t="e">
        <f>(#REF!*R107)</f>
        <v>#REF!</v>
      </c>
      <c r="AC107">
        <f>SUM(I91:I2290)</f>
        <v>53</v>
      </c>
      <c r="AD107">
        <v>55</v>
      </c>
    </row>
    <row r="108" spans="2:37" x14ac:dyDescent="0.25">
      <c r="B108" s="4" t="s">
        <v>128</v>
      </c>
    </row>
    <row r="109" spans="2:37" ht="30" x14ac:dyDescent="0.25">
      <c r="B109" s="4" t="s">
        <v>1516</v>
      </c>
      <c r="D109" t="s">
        <v>1727</v>
      </c>
      <c r="K109" t="s">
        <v>2035</v>
      </c>
      <c r="L109" t="s">
        <v>1727</v>
      </c>
      <c r="M109" t="s">
        <v>1778</v>
      </c>
      <c r="R109" t="s">
        <v>2040</v>
      </c>
      <c r="S109" t="s">
        <v>1993</v>
      </c>
      <c r="X109" t="s">
        <v>2041</v>
      </c>
    </row>
    <row r="110" spans="2:37" ht="30" x14ac:dyDescent="0.25">
      <c r="B110" s="4" t="s">
        <v>187</v>
      </c>
      <c r="L110">
        <f>COUNTIF($D80:$D2000,L109)</f>
        <v>17</v>
      </c>
      <c r="M110">
        <f>COUNTIF($D80:$D2000,M109)</f>
        <v>0</v>
      </c>
      <c r="R110">
        <f>LN((L113/[1]PesosGlobales!$E$31)+1)</f>
        <v>1.3862943611198906</v>
      </c>
      <c r="S110">
        <f>LN((M113/[1]PesosGlobales!$E$31)+1)</f>
        <v>0</v>
      </c>
      <c r="X110" t="e">
        <f>(#REF!*R110)+(#REF!*S110)+(#REF!*R113)+(#REF!*S113)+(#REF!*R116)+(#REF!*R119)+(#REF!*R122)</f>
        <v>#REF!</v>
      </c>
    </row>
    <row r="111" spans="2:37" ht="30" x14ac:dyDescent="0.25">
      <c r="B111" s="4" t="s">
        <v>188</v>
      </c>
    </row>
    <row r="112" spans="2:37" ht="30" x14ac:dyDescent="0.25">
      <c r="B112" s="4" t="s">
        <v>1517</v>
      </c>
      <c r="C112" s="1" t="s">
        <v>1717</v>
      </c>
      <c r="D112" t="s">
        <v>1714</v>
      </c>
      <c r="E112" t="s">
        <v>1750</v>
      </c>
      <c r="H112">
        <v>1</v>
      </c>
      <c r="I112">
        <v>1</v>
      </c>
      <c r="K112" t="s">
        <v>2039</v>
      </c>
      <c r="L112" t="s">
        <v>1730</v>
      </c>
      <c r="M112" t="s">
        <v>1799</v>
      </c>
      <c r="R112" t="s">
        <v>2040</v>
      </c>
      <c r="S112" t="s">
        <v>1993</v>
      </c>
    </row>
    <row r="113" spans="2:24" ht="30" x14ac:dyDescent="0.25">
      <c r="B113" s="4" t="s">
        <v>1518</v>
      </c>
      <c r="L113">
        <f>COUNTIF($D80:$D2000,L112)</f>
        <v>15</v>
      </c>
      <c r="M113">
        <f>COUNTIF($D80:$D2000,M112)</f>
        <v>0</v>
      </c>
      <c r="R113">
        <f>LN((L116/[1]PesosGlobales!$E$34)+1)</f>
        <v>0</v>
      </c>
      <c r="S113">
        <f>LN((M116/[1]PesosGlobales!$E$34)+1)</f>
        <v>0</v>
      </c>
    </row>
    <row r="114" spans="2:24" x14ac:dyDescent="0.25">
      <c r="B114" s="4" t="s">
        <v>1492</v>
      </c>
    </row>
    <row r="115" spans="2:24" ht="30" x14ac:dyDescent="0.25">
      <c r="B115" s="4" t="s">
        <v>1519</v>
      </c>
      <c r="D115" t="s">
        <v>1714</v>
      </c>
      <c r="E115" t="s">
        <v>1750</v>
      </c>
      <c r="H115">
        <v>2</v>
      </c>
      <c r="I115">
        <v>2</v>
      </c>
      <c r="J115" t="s">
        <v>2100</v>
      </c>
      <c r="K115" t="s">
        <v>2042</v>
      </c>
      <c r="L115" t="s">
        <v>1947</v>
      </c>
      <c r="M115" t="s">
        <v>2043</v>
      </c>
      <c r="R115" t="s">
        <v>2045</v>
      </c>
    </row>
    <row r="116" spans="2:24" ht="30" x14ac:dyDescent="0.25">
      <c r="B116" s="4" t="s">
        <v>1520</v>
      </c>
      <c r="D116" s="8" t="s">
        <v>1755</v>
      </c>
      <c r="L116">
        <f>COUNTIF($D80:$D2000,L115)</f>
        <v>0</v>
      </c>
      <c r="M116">
        <f>COUNTIF($D80:$D2000,M115)</f>
        <v>0</v>
      </c>
      <c r="R116">
        <f>LN((L119/[1]PesosGlobales!$E$37)+1)</f>
        <v>0</v>
      </c>
    </row>
    <row r="117" spans="2:24" x14ac:dyDescent="0.25">
      <c r="B117" s="4" t="s">
        <v>1501</v>
      </c>
    </row>
    <row r="118" spans="2:24" ht="30" x14ac:dyDescent="0.25">
      <c r="B118" s="4" t="s">
        <v>1521</v>
      </c>
      <c r="D118" t="s">
        <v>1727</v>
      </c>
      <c r="K118" t="s">
        <v>2044</v>
      </c>
      <c r="L118" t="s">
        <v>1798</v>
      </c>
      <c r="R118" t="s">
        <v>2047</v>
      </c>
    </row>
    <row r="119" spans="2:24" ht="30" x14ac:dyDescent="0.25">
      <c r="B119" s="4" t="s">
        <v>219</v>
      </c>
      <c r="L119">
        <f>COUNTIF($D80:$D2000,L118)</f>
        <v>0</v>
      </c>
      <c r="R119">
        <f>LN((L122/[1]PesosGlobales!$E$40)+1)</f>
        <v>0</v>
      </c>
    </row>
    <row r="120" spans="2:24" x14ac:dyDescent="0.25">
      <c r="B120" s="4" t="s">
        <v>128</v>
      </c>
    </row>
    <row r="121" spans="2:24" ht="30" x14ac:dyDescent="0.25">
      <c r="B121" s="4" t="s">
        <v>1522</v>
      </c>
      <c r="C121" s="1" t="s">
        <v>1722</v>
      </c>
      <c r="D121" s="15" t="s">
        <v>2157</v>
      </c>
      <c r="E121" t="s">
        <v>1751</v>
      </c>
      <c r="H121" s="15" t="s">
        <v>2158</v>
      </c>
      <c r="I121" s="15" t="s">
        <v>2158</v>
      </c>
      <c r="K121" t="s">
        <v>2046</v>
      </c>
      <c r="L121" t="s">
        <v>1956</v>
      </c>
      <c r="R121" t="s">
        <v>2049</v>
      </c>
    </row>
    <row r="122" spans="2:24" ht="30" x14ac:dyDescent="0.25">
      <c r="B122" s="4" t="s">
        <v>1523</v>
      </c>
      <c r="E122" t="s">
        <v>1752</v>
      </c>
      <c r="L122">
        <f>COUNTIF($D80:$D2000,L121)</f>
        <v>0</v>
      </c>
      <c r="R122">
        <f>LN((L125/[1]PesosGlobales!$E$43)+1)</f>
        <v>0.18232155679395459</v>
      </c>
    </row>
    <row r="123" spans="2:24" x14ac:dyDescent="0.25">
      <c r="B123" s="4" t="s">
        <v>1492</v>
      </c>
    </row>
    <row r="124" spans="2:24" ht="30" x14ac:dyDescent="0.25">
      <c r="B124" s="4" t="s">
        <v>1524</v>
      </c>
      <c r="D124" t="s">
        <v>1713</v>
      </c>
      <c r="E124" t="s">
        <v>1867</v>
      </c>
      <c r="F124" t="s">
        <v>1748</v>
      </c>
      <c r="H124">
        <v>1</v>
      </c>
      <c r="I124">
        <v>1</v>
      </c>
      <c r="K124" t="s">
        <v>2048</v>
      </c>
      <c r="L124" t="s">
        <v>1732</v>
      </c>
      <c r="R124" t="s">
        <v>2040</v>
      </c>
      <c r="S124" t="s">
        <v>1993</v>
      </c>
      <c r="X124" t="s">
        <v>2052</v>
      </c>
    </row>
    <row r="125" spans="2:24" x14ac:dyDescent="0.25">
      <c r="B125" s="4" t="s">
        <v>1525</v>
      </c>
      <c r="D125" s="7"/>
      <c r="L125">
        <f>COUNTIF($D80:$D2000,L124)</f>
        <v>1</v>
      </c>
      <c r="R125">
        <f>LN((L128/[1]PesosGlobales!$E$46)+1)</f>
        <v>0</v>
      </c>
      <c r="S125">
        <f>LN((M128/[1]PesosGlobales!$E$46)+1)</f>
        <v>0</v>
      </c>
      <c r="X125" t="e">
        <f>(#REF!*R125)+(#REF!*R128)</f>
        <v>#REF!</v>
      </c>
    </row>
    <row r="126" spans="2:24" x14ac:dyDescent="0.25">
      <c r="B126" s="4" t="s">
        <v>255</v>
      </c>
    </row>
    <row r="127" spans="2:24" ht="30" x14ac:dyDescent="0.25">
      <c r="B127" s="4" t="s">
        <v>1526</v>
      </c>
      <c r="D127" t="s">
        <v>1713</v>
      </c>
      <c r="E127" t="s">
        <v>1751</v>
      </c>
      <c r="F127" t="s">
        <v>1750</v>
      </c>
      <c r="H127">
        <v>1</v>
      </c>
      <c r="I127">
        <v>2</v>
      </c>
      <c r="J127" t="s">
        <v>2102</v>
      </c>
      <c r="K127" t="s">
        <v>2050</v>
      </c>
      <c r="L127" t="s">
        <v>1771</v>
      </c>
      <c r="M127" t="s">
        <v>2051</v>
      </c>
      <c r="R127" t="s">
        <v>2040</v>
      </c>
      <c r="S127" t="s">
        <v>1993</v>
      </c>
      <c r="X127" t="s">
        <v>2054</v>
      </c>
    </row>
    <row r="128" spans="2:24" ht="30" x14ac:dyDescent="0.25">
      <c r="B128" s="4" t="s">
        <v>1527</v>
      </c>
      <c r="D128" s="8" t="s">
        <v>1755</v>
      </c>
      <c r="L128">
        <f>COUNTIF($D80:$D2000,L127)</f>
        <v>0</v>
      </c>
      <c r="M128">
        <f>COUNTIF($D80:$D2000,M127)</f>
        <v>0</v>
      </c>
      <c r="R128">
        <f>LN((L131/[1]PesosGlobales!$E$49)+1)</f>
        <v>0.18232155679395459</v>
      </c>
      <c r="S128">
        <f>LN((M131/[1]PesosGlobales!$E$49)+1)</f>
        <v>0.18232155679395459</v>
      </c>
      <c r="X128" t="e">
        <f>(#REF!*R128)+(#REF!*R131)</f>
        <v>#REF!</v>
      </c>
    </row>
    <row r="129" spans="2:24" x14ac:dyDescent="0.25">
      <c r="B129" s="4" t="s">
        <v>145</v>
      </c>
    </row>
    <row r="130" spans="2:24" ht="30" x14ac:dyDescent="0.25">
      <c r="B130" s="4" t="s">
        <v>1528</v>
      </c>
      <c r="D130" t="s">
        <v>1713</v>
      </c>
      <c r="E130" t="s">
        <v>1751</v>
      </c>
      <c r="F130" t="s">
        <v>1748</v>
      </c>
      <c r="H130">
        <v>1</v>
      </c>
      <c r="I130" s="15">
        <v>2</v>
      </c>
      <c r="J130" t="s">
        <v>2093</v>
      </c>
      <c r="K130" t="s">
        <v>2053</v>
      </c>
      <c r="L130" t="s">
        <v>1733</v>
      </c>
      <c r="M130" t="s">
        <v>1734</v>
      </c>
      <c r="R130" t="s">
        <v>2040</v>
      </c>
      <c r="S130" t="s">
        <v>1993</v>
      </c>
      <c r="X130" t="s">
        <v>2056</v>
      </c>
    </row>
    <row r="131" spans="2:24" ht="30" x14ac:dyDescent="0.25">
      <c r="B131" s="4" t="s">
        <v>1529</v>
      </c>
      <c r="I131" s="6" t="s">
        <v>2147</v>
      </c>
      <c r="L131">
        <f>COUNTIF($D80:$D2000,L130)</f>
        <v>1</v>
      </c>
      <c r="M131">
        <f>COUNTIF($D80:$D2000,M130)</f>
        <v>1</v>
      </c>
      <c r="R131">
        <f>LN((L134/[1]PesosGlobales!$E$52)+1)</f>
        <v>0.33647223662121289</v>
      </c>
      <c r="S131">
        <f>LN((M134/[1]PesosGlobales!$E$52)+1)</f>
        <v>0.33647223662121289</v>
      </c>
      <c r="X131" t="e">
        <f>(#REF!*R131)+(#REF!*R134)</f>
        <v>#REF!</v>
      </c>
    </row>
    <row r="132" spans="2:24" x14ac:dyDescent="0.25">
      <c r="B132" s="4" t="s">
        <v>1530</v>
      </c>
    </row>
    <row r="133" spans="2:24" ht="30" x14ac:dyDescent="0.25">
      <c r="B133" s="4" t="s">
        <v>1531</v>
      </c>
      <c r="C133" s="1" t="s">
        <v>1723</v>
      </c>
      <c r="D133" t="s">
        <v>1713</v>
      </c>
      <c r="H133">
        <v>2</v>
      </c>
      <c r="I133">
        <v>2</v>
      </c>
      <c r="J133" t="s">
        <v>2096</v>
      </c>
      <c r="K133" t="s">
        <v>2055</v>
      </c>
      <c r="L133" t="s">
        <v>1736</v>
      </c>
      <c r="M133" t="s">
        <v>1735</v>
      </c>
      <c r="R133" t="s">
        <v>2040</v>
      </c>
      <c r="S133" t="s">
        <v>1993</v>
      </c>
      <c r="T133" t="s">
        <v>1994</v>
      </c>
      <c r="X133" t="s">
        <v>2058</v>
      </c>
    </row>
    <row r="134" spans="2:24" ht="30" x14ac:dyDescent="0.25">
      <c r="B134" s="4" t="s">
        <v>1532</v>
      </c>
      <c r="D134" s="8" t="s">
        <v>1755</v>
      </c>
      <c r="L134">
        <f>COUNTIF($D80:$D2000,L133)</f>
        <v>2</v>
      </c>
      <c r="M134">
        <f>COUNTIF($D80:$D2000,M133)</f>
        <v>2</v>
      </c>
      <c r="R134">
        <f>LN((L137/[1]PesosGlobales!$E$55)+1)</f>
        <v>0</v>
      </c>
      <c r="S134">
        <f>LN((M137/[1]PesosGlobales!$E$55)+1)</f>
        <v>0</v>
      </c>
      <c r="T134">
        <f>LN((N137/[1]PesosGlobales!$E$55)+1)</f>
        <v>0</v>
      </c>
      <c r="X134" t="e">
        <f>(#REF!*R134)+(#REF!*S134)+(#REF!*T134)</f>
        <v>#REF!</v>
      </c>
    </row>
    <row r="135" spans="2:24" x14ac:dyDescent="0.25">
      <c r="B135" s="4" t="s">
        <v>1501</v>
      </c>
    </row>
    <row r="136" spans="2:24" ht="45" x14ac:dyDescent="0.25">
      <c r="B136" s="4" t="s">
        <v>1533</v>
      </c>
      <c r="D136" t="s">
        <v>1727</v>
      </c>
      <c r="K136" t="s">
        <v>2057</v>
      </c>
      <c r="L136" t="s">
        <v>1961</v>
      </c>
      <c r="M136" t="s">
        <v>1976</v>
      </c>
      <c r="N136" t="s">
        <v>1762</v>
      </c>
      <c r="R136" t="s">
        <v>2040</v>
      </c>
      <c r="S136" t="s">
        <v>1993</v>
      </c>
      <c r="T136" t="s">
        <v>1994</v>
      </c>
      <c r="X136" t="s">
        <v>2060</v>
      </c>
    </row>
    <row r="137" spans="2:24" ht="30" x14ac:dyDescent="0.25">
      <c r="B137" s="4" t="s">
        <v>1534</v>
      </c>
      <c r="L137">
        <f>COUNTIF($D80:$D2000,L136)</f>
        <v>0</v>
      </c>
      <c r="M137">
        <f>COUNTIF($D80:$D2000,M136)</f>
        <v>0</v>
      </c>
      <c r="N137">
        <f>COUNTIF($D80:$D2000,N136)</f>
        <v>0</v>
      </c>
      <c r="R137">
        <f>LN((L140/[1]PesosGlobales!$E$58)+1)</f>
        <v>0</v>
      </c>
      <c r="S137">
        <f>LN((M140/[1]PesosGlobales!$E$58)+1)</f>
        <v>0</v>
      </c>
      <c r="T137">
        <f>LN((N140/[1]PesosGlobales!$E$58)+1)</f>
        <v>0</v>
      </c>
      <c r="X137" t="e">
        <f>(#REF!*R137)+(#REF!*S137)+(#REF!*T137)</f>
        <v>#REF!</v>
      </c>
    </row>
    <row r="138" spans="2:24" x14ac:dyDescent="0.25">
      <c r="B138" s="4" t="s">
        <v>255</v>
      </c>
    </row>
    <row r="139" spans="2:24" ht="30" x14ac:dyDescent="0.25">
      <c r="B139" s="4" t="s">
        <v>1535</v>
      </c>
      <c r="C139" s="1" t="s">
        <v>1718</v>
      </c>
      <c r="D139" t="s">
        <v>1714</v>
      </c>
      <c r="H139">
        <v>1</v>
      </c>
      <c r="I139">
        <v>1</v>
      </c>
      <c r="K139" t="s">
        <v>2059</v>
      </c>
      <c r="L139" t="s">
        <v>1962</v>
      </c>
      <c r="M139" t="s">
        <v>1978</v>
      </c>
      <c r="N139" t="s">
        <v>1979</v>
      </c>
      <c r="R139" t="s">
        <v>2040</v>
      </c>
      <c r="S139" t="s">
        <v>1993</v>
      </c>
      <c r="X139" t="s">
        <v>2063</v>
      </c>
    </row>
    <row r="140" spans="2:24" ht="30" x14ac:dyDescent="0.25">
      <c r="B140" s="4" t="s">
        <v>1536</v>
      </c>
      <c r="D140" s="3"/>
      <c r="L140">
        <f>COUNTIF($D80:$D2000,L139)</f>
        <v>0</v>
      </c>
      <c r="M140">
        <f>COUNTIF($D80:$D2000,M139)</f>
        <v>0</v>
      </c>
      <c r="N140">
        <f>COUNTIF($D80:$D2000,N139)</f>
        <v>0</v>
      </c>
      <c r="R140">
        <f>LN((L143/[1]PesosGlobales!$E$61)+1)</f>
        <v>0</v>
      </c>
      <c r="S140">
        <f>LN((M143/[1]PesosGlobales!$E$61)+1)</f>
        <v>0</v>
      </c>
      <c r="X140" t="e">
        <f>(#REF!*R140)+(#REF!*S140)</f>
        <v>#REF!</v>
      </c>
    </row>
    <row r="141" spans="2:24" x14ac:dyDescent="0.25">
      <c r="B141" s="4" t="s">
        <v>255</v>
      </c>
    </row>
    <row r="142" spans="2:24" ht="30" x14ac:dyDescent="0.25">
      <c r="B142" s="4" t="s">
        <v>1537</v>
      </c>
      <c r="D142" t="s">
        <v>1712</v>
      </c>
      <c r="H142">
        <v>1</v>
      </c>
      <c r="I142" s="15">
        <v>2</v>
      </c>
      <c r="J142" t="s">
        <v>2148</v>
      </c>
      <c r="K142" t="s">
        <v>2061</v>
      </c>
      <c r="L142" t="s">
        <v>1963</v>
      </c>
      <c r="M142" t="s">
        <v>2062</v>
      </c>
      <c r="R142" t="s">
        <v>2065</v>
      </c>
      <c r="X142" t="s">
        <v>2066</v>
      </c>
    </row>
    <row r="143" spans="2:24" ht="30" x14ac:dyDescent="0.25">
      <c r="B143" s="4" t="s">
        <v>1538</v>
      </c>
      <c r="I143" s="6" t="s">
        <v>2147</v>
      </c>
      <c r="L143">
        <f>COUNTIF($D80:$D2000,L142)</f>
        <v>0</v>
      </c>
      <c r="M143">
        <f>COUNTIF($D80:$D2000,M142)</f>
        <v>0</v>
      </c>
      <c r="R143">
        <f>LN((L146/[1]PesosGlobales!$E$64)+1)</f>
        <v>0</v>
      </c>
      <c r="X143" t="e">
        <f>(#REF!*R143)</f>
        <v>#REF!</v>
      </c>
    </row>
    <row r="144" spans="2:24" x14ac:dyDescent="0.25">
      <c r="B144" s="4" t="s">
        <v>255</v>
      </c>
    </row>
    <row r="145" spans="2:15" ht="30" x14ac:dyDescent="0.25">
      <c r="B145" s="4" t="s">
        <v>1539</v>
      </c>
      <c r="D145" t="s">
        <v>1715</v>
      </c>
      <c r="E145" t="s">
        <v>1753</v>
      </c>
      <c r="H145">
        <v>1</v>
      </c>
      <c r="I145">
        <v>2</v>
      </c>
      <c r="J145" t="s">
        <v>2149</v>
      </c>
      <c r="K145" t="s">
        <v>2064</v>
      </c>
      <c r="L145" t="s">
        <v>1967</v>
      </c>
    </row>
    <row r="146" spans="2:15" ht="30" x14ac:dyDescent="0.25">
      <c r="B146" s="4" t="s">
        <v>1540</v>
      </c>
      <c r="D146" s="8" t="s">
        <v>1757</v>
      </c>
      <c r="L146">
        <f>COUNTIF($D80:$D2000,L145)</f>
        <v>0</v>
      </c>
    </row>
    <row r="147" spans="2:15" ht="30" x14ac:dyDescent="0.25">
      <c r="B147" s="4" t="s">
        <v>1541</v>
      </c>
    </row>
    <row r="148" spans="2:15" ht="30" x14ac:dyDescent="0.25">
      <c r="B148" s="4" t="s">
        <v>1542</v>
      </c>
      <c r="C148" s="1" t="s">
        <v>1719</v>
      </c>
      <c r="D148" t="s">
        <v>1714</v>
      </c>
      <c r="H148">
        <v>2</v>
      </c>
      <c r="I148">
        <v>1</v>
      </c>
      <c r="K148" t="s">
        <v>2068</v>
      </c>
      <c r="L148" t="s">
        <v>1739</v>
      </c>
      <c r="M148" t="s">
        <v>1743</v>
      </c>
      <c r="N148" t="s">
        <v>1769</v>
      </c>
      <c r="O148" t="s">
        <v>1747</v>
      </c>
    </row>
    <row r="149" spans="2:15" ht="30" x14ac:dyDescent="0.25">
      <c r="B149" s="4" t="s">
        <v>1543</v>
      </c>
      <c r="D149" s="8" t="s">
        <v>1755</v>
      </c>
      <c r="L149">
        <f>COUNTIF($D80:$D2000,L148)</f>
        <v>0</v>
      </c>
      <c r="M149">
        <f>COUNTIF($D80:$D2000,M148)</f>
        <v>1</v>
      </c>
      <c r="N149">
        <f>COUNTIF($D80:$D2000,N148)</f>
        <v>0</v>
      </c>
      <c r="O149">
        <f>COUNTIF($D80:$D2000,O148)</f>
        <v>1</v>
      </c>
    </row>
    <row r="150" spans="2:15" x14ac:dyDescent="0.25">
      <c r="B150" s="4" t="s">
        <v>1501</v>
      </c>
    </row>
    <row r="151" spans="2:15" ht="30" x14ac:dyDescent="0.25">
      <c r="B151" s="4" t="s">
        <v>1544</v>
      </c>
      <c r="D151" t="s">
        <v>1712</v>
      </c>
      <c r="H151">
        <v>2</v>
      </c>
      <c r="I151">
        <v>2</v>
      </c>
      <c r="J151" t="s">
        <v>2106</v>
      </c>
    </row>
    <row r="152" spans="2:15" ht="30" x14ac:dyDescent="0.25">
      <c r="B152" s="4" t="s">
        <v>250</v>
      </c>
      <c r="D152" s="8" t="s">
        <v>1755</v>
      </c>
    </row>
    <row r="153" spans="2:15" x14ac:dyDescent="0.25">
      <c r="B153" s="4" t="s">
        <v>128</v>
      </c>
    </row>
    <row r="154" spans="2:15" ht="30" x14ac:dyDescent="0.25">
      <c r="B154" s="4" t="s">
        <v>1545</v>
      </c>
      <c r="D154" t="s">
        <v>1712</v>
      </c>
      <c r="H154">
        <v>2</v>
      </c>
      <c r="I154">
        <v>2</v>
      </c>
      <c r="J154" t="s">
        <v>2104</v>
      </c>
    </row>
    <row r="155" spans="2:15" ht="30" x14ac:dyDescent="0.25">
      <c r="B155" s="4" t="s">
        <v>252</v>
      </c>
      <c r="D155" s="8" t="s">
        <v>1755</v>
      </c>
    </row>
    <row r="156" spans="2:15" x14ac:dyDescent="0.25">
      <c r="B156" s="4" t="s">
        <v>128</v>
      </c>
    </row>
    <row r="157" spans="2:15" ht="30" x14ac:dyDescent="0.25">
      <c r="B157" s="5" t="s">
        <v>1546</v>
      </c>
      <c r="D157" t="s">
        <v>1727</v>
      </c>
    </row>
    <row r="158" spans="2:15" ht="30" x14ac:dyDescent="0.25">
      <c r="B158" s="5" t="s">
        <v>315</v>
      </c>
    </row>
    <row r="159" spans="2:15" ht="30" x14ac:dyDescent="0.25">
      <c r="B159" s="5" t="s">
        <v>613</v>
      </c>
    </row>
    <row r="160" spans="2:15" ht="30" x14ac:dyDescent="0.25">
      <c r="B160" s="5" t="s">
        <v>1547</v>
      </c>
      <c r="D160" t="s">
        <v>1714</v>
      </c>
      <c r="E160" t="s">
        <v>1750</v>
      </c>
      <c r="H160">
        <v>2</v>
      </c>
      <c r="I160">
        <v>3</v>
      </c>
      <c r="J160" t="s">
        <v>2113</v>
      </c>
    </row>
    <row r="161" spans="2:10" ht="30" x14ac:dyDescent="0.25">
      <c r="B161" s="5" t="s">
        <v>306</v>
      </c>
      <c r="D161" s="8" t="s">
        <v>1755</v>
      </c>
      <c r="E161" s="7"/>
      <c r="J161" t="s">
        <v>2114</v>
      </c>
    </row>
    <row r="162" spans="2:10" ht="30" x14ac:dyDescent="0.25">
      <c r="B162" s="5" t="s">
        <v>307</v>
      </c>
      <c r="D162" t="s">
        <v>1759</v>
      </c>
    </row>
    <row r="163" spans="2:10" ht="30" x14ac:dyDescent="0.25">
      <c r="B163" s="5" t="s">
        <v>1548</v>
      </c>
      <c r="D163" t="s">
        <v>1716</v>
      </c>
      <c r="E163" t="s">
        <v>1748</v>
      </c>
      <c r="H163">
        <v>2</v>
      </c>
      <c r="I163">
        <v>2</v>
      </c>
      <c r="J163" t="s">
        <v>2112</v>
      </c>
    </row>
    <row r="164" spans="2:10" ht="30" x14ac:dyDescent="0.25">
      <c r="B164" s="5" t="s">
        <v>292</v>
      </c>
      <c r="D164" s="8" t="s">
        <v>1755</v>
      </c>
      <c r="E164" s="7"/>
    </row>
    <row r="165" spans="2:10" x14ac:dyDescent="0.25">
      <c r="B165" s="5" t="s">
        <v>128</v>
      </c>
      <c r="D165" t="s">
        <v>1759</v>
      </c>
    </row>
    <row r="166" spans="2:10" x14ac:dyDescent="0.25">
      <c r="B166" s="5" t="s">
        <v>1549</v>
      </c>
      <c r="D166" t="s">
        <v>1727</v>
      </c>
    </row>
    <row r="167" spans="2:10" x14ac:dyDescent="0.25">
      <c r="B167" s="5" t="s">
        <v>1550</v>
      </c>
    </row>
    <row r="168" spans="2:10" x14ac:dyDescent="0.25">
      <c r="B168" s="5" t="s">
        <v>255</v>
      </c>
    </row>
    <row r="169" spans="2:10" ht="30" x14ac:dyDescent="0.25">
      <c r="B169" s="5" t="s">
        <v>1551</v>
      </c>
      <c r="C169" s="1" t="s">
        <v>1729</v>
      </c>
      <c r="D169" t="s">
        <v>1727</v>
      </c>
    </row>
    <row r="170" spans="2:10" ht="30" x14ac:dyDescent="0.25">
      <c r="B170" s="5" t="s">
        <v>346</v>
      </c>
    </row>
    <row r="171" spans="2:10" x14ac:dyDescent="0.25">
      <c r="B171" s="5" t="s">
        <v>255</v>
      </c>
    </row>
    <row r="172" spans="2:10" ht="30" x14ac:dyDescent="0.25">
      <c r="B172" s="5" t="s">
        <v>1552</v>
      </c>
      <c r="D172" t="s">
        <v>1727</v>
      </c>
    </row>
    <row r="173" spans="2:10" ht="30" x14ac:dyDescent="0.25">
      <c r="B173" s="5" t="s">
        <v>1553</v>
      </c>
    </row>
    <row r="174" spans="2:10" ht="30" x14ac:dyDescent="0.25">
      <c r="B174" s="5" t="s">
        <v>1554</v>
      </c>
    </row>
    <row r="175" spans="2:10" ht="30" x14ac:dyDescent="0.25">
      <c r="B175" s="5" t="s">
        <v>1555</v>
      </c>
      <c r="D175" t="s">
        <v>1716</v>
      </c>
      <c r="E175" t="s">
        <v>1748</v>
      </c>
      <c r="H175">
        <v>1</v>
      </c>
      <c r="I175">
        <v>1</v>
      </c>
    </row>
    <row r="176" spans="2:10" ht="30" x14ac:dyDescent="0.25">
      <c r="B176" s="5" t="s">
        <v>1556</v>
      </c>
      <c r="D176" s="8" t="s">
        <v>1755</v>
      </c>
    </row>
    <row r="177" spans="2:10" x14ac:dyDescent="0.25">
      <c r="B177" s="5" t="s">
        <v>389</v>
      </c>
      <c r="D177" t="s">
        <v>1760</v>
      </c>
    </row>
    <row r="178" spans="2:10" ht="30" x14ac:dyDescent="0.25">
      <c r="B178" s="5" t="s">
        <v>1557</v>
      </c>
      <c r="C178" s="1" t="s">
        <v>1728</v>
      </c>
      <c r="D178" t="s">
        <v>1727</v>
      </c>
    </row>
    <row r="179" spans="2:10" ht="30" x14ac:dyDescent="0.25">
      <c r="B179" s="5" t="s">
        <v>346</v>
      </c>
    </row>
    <row r="180" spans="2:10" x14ac:dyDescent="0.25">
      <c r="B180" s="5" t="s">
        <v>347</v>
      </c>
    </row>
    <row r="181" spans="2:10" ht="30" x14ac:dyDescent="0.25">
      <c r="B181" s="5" t="s">
        <v>1558</v>
      </c>
      <c r="D181" t="s">
        <v>1713</v>
      </c>
      <c r="E181" t="s">
        <v>1751</v>
      </c>
      <c r="F181" t="s">
        <v>1867</v>
      </c>
      <c r="H181">
        <v>1</v>
      </c>
      <c r="I181" s="15">
        <v>2</v>
      </c>
      <c r="J181" t="s">
        <v>2119</v>
      </c>
    </row>
    <row r="182" spans="2:10" ht="30" x14ac:dyDescent="0.25">
      <c r="B182" s="5" t="s">
        <v>1559</v>
      </c>
      <c r="D182" t="s">
        <v>1758</v>
      </c>
      <c r="I182" s="6" t="s">
        <v>2147</v>
      </c>
    </row>
    <row r="183" spans="2:10" x14ac:dyDescent="0.25">
      <c r="B183" s="5" t="s">
        <v>1560</v>
      </c>
    </row>
    <row r="184" spans="2:10" ht="30" x14ac:dyDescent="0.25">
      <c r="B184" s="5" t="s">
        <v>1561</v>
      </c>
      <c r="D184" t="s">
        <v>1727</v>
      </c>
    </row>
    <row r="185" spans="2:10" ht="30" x14ac:dyDescent="0.25">
      <c r="B185" s="5" t="s">
        <v>1562</v>
      </c>
    </row>
    <row r="186" spans="2:10" x14ac:dyDescent="0.25">
      <c r="B186" s="5" t="s">
        <v>255</v>
      </c>
    </row>
    <row r="187" spans="2:10" ht="45" x14ac:dyDescent="0.25">
      <c r="B187" s="5" t="s">
        <v>1563</v>
      </c>
      <c r="D187" t="s">
        <v>1714</v>
      </c>
      <c r="E187" t="s">
        <v>1751</v>
      </c>
      <c r="F187" t="s">
        <v>1750</v>
      </c>
      <c r="H187">
        <v>1</v>
      </c>
      <c r="I187">
        <v>1</v>
      </c>
    </row>
    <row r="188" spans="2:10" x14ac:dyDescent="0.25">
      <c r="B188" s="5" t="s">
        <v>1564</v>
      </c>
      <c r="D188" t="s">
        <v>1758</v>
      </c>
      <c r="E188" s="6"/>
    </row>
    <row r="189" spans="2:10" x14ac:dyDescent="0.25">
      <c r="B189" s="5" t="s">
        <v>1560</v>
      </c>
    </row>
    <row r="190" spans="2:10" ht="30" x14ac:dyDescent="0.25">
      <c r="B190" s="5" t="s">
        <v>1565</v>
      </c>
      <c r="D190" t="s">
        <v>1727</v>
      </c>
    </row>
    <row r="191" spans="2:10" x14ac:dyDescent="0.25">
      <c r="B191" s="5" t="s">
        <v>399</v>
      </c>
    </row>
    <row r="192" spans="2:10" x14ac:dyDescent="0.25">
      <c r="B192" s="5" t="s">
        <v>181</v>
      </c>
    </row>
    <row r="193" spans="2:10" x14ac:dyDescent="0.25">
      <c r="B193" s="5" t="s">
        <v>1566</v>
      </c>
      <c r="D193" t="s">
        <v>1713</v>
      </c>
      <c r="E193" t="s">
        <v>1751</v>
      </c>
      <c r="F193" t="s">
        <v>1870</v>
      </c>
      <c r="H193">
        <v>1</v>
      </c>
      <c r="I193">
        <v>1</v>
      </c>
    </row>
    <row r="194" spans="2:10" ht="30" x14ac:dyDescent="0.25">
      <c r="B194" s="5" t="s">
        <v>1567</v>
      </c>
    </row>
    <row r="195" spans="2:10" x14ac:dyDescent="0.25">
      <c r="B195" s="5" t="s">
        <v>1568</v>
      </c>
    </row>
    <row r="196" spans="2:10" ht="30" x14ac:dyDescent="0.25">
      <c r="B196" s="5" t="s">
        <v>1569</v>
      </c>
      <c r="D196" t="s">
        <v>1714</v>
      </c>
      <c r="E196" t="s">
        <v>1750</v>
      </c>
      <c r="F196" t="s">
        <v>1748</v>
      </c>
      <c r="H196">
        <v>2</v>
      </c>
      <c r="I196">
        <v>2</v>
      </c>
      <c r="J196" t="s">
        <v>2152</v>
      </c>
    </row>
    <row r="197" spans="2:10" ht="30" x14ac:dyDescent="0.25">
      <c r="B197" s="5" t="s">
        <v>406</v>
      </c>
      <c r="D197" s="8" t="s">
        <v>1756</v>
      </c>
    </row>
    <row r="198" spans="2:10" ht="30" x14ac:dyDescent="0.25">
      <c r="B198" s="5" t="s">
        <v>409</v>
      </c>
    </row>
    <row r="199" spans="2:10" ht="30" x14ac:dyDescent="0.25">
      <c r="B199" s="4" t="s">
        <v>1570</v>
      </c>
      <c r="D199" t="s">
        <v>1727</v>
      </c>
    </row>
    <row r="200" spans="2:10" x14ac:dyDescent="0.25">
      <c r="B200" s="4" t="s">
        <v>1571</v>
      </c>
    </row>
    <row r="201" spans="2:10" x14ac:dyDescent="0.25">
      <c r="B201" s="4" t="s">
        <v>1572</v>
      </c>
    </row>
    <row r="202" spans="2:10" ht="30" x14ac:dyDescent="0.25">
      <c r="B202" s="4" t="s">
        <v>1573</v>
      </c>
      <c r="D202" t="s">
        <v>1712</v>
      </c>
      <c r="H202">
        <v>1</v>
      </c>
      <c r="I202">
        <v>1</v>
      </c>
    </row>
    <row r="203" spans="2:10" x14ac:dyDescent="0.25">
      <c r="B203" s="4" t="s">
        <v>1574</v>
      </c>
    </row>
    <row r="204" spans="2:10" x14ac:dyDescent="0.25">
      <c r="B204" s="4" t="s">
        <v>1575</v>
      </c>
    </row>
    <row r="205" spans="2:10" ht="45" x14ac:dyDescent="0.25">
      <c r="B205" s="4" t="s">
        <v>1576</v>
      </c>
      <c r="D205" t="s">
        <v>1727</v>
      </c>
    </row>
    <row r="206" spans="2:10" x14ac:dyDescent="0.25">
      <c r="B206" s="4" t="s">
        <v>1577</v>
      </c>
    </row>
    <row r="207" spans="2:10" x14ac:dyDescent="0.25">
      <c r="B207" s="4" t="s">
        <v>1568</v>
      </c>
    </row>
    <row r="208" spans="2:10" ht="30" x14ac:dyDescent="0.25">
      <c r="B208" s="4" t="s">
        <v>1578</v>
      </c>
      <c r="D208" t="s">
        <v>1712</v>
      </c>
      <c r="H208">
        <v>1</v>
      </c>
      <c r="I208">
        <v>2</v>
      </c>
      <c r="J208" t="s">
        <v>2153</v>
      </c>
    </row>
    <row r="209" spans="1:9" x14ac:dyDescent="0.25">
      <c r="B209" s="4" t="s">
        <v>1579</v>
      </c>
      <c r="D209" s="8" t="s">
        <v>1755</v>
      </c>
    </row>
    <row r="210" spans="1:9" x14ac:dyDescent="0.25">
      <c r="B210" s="4" t="s">
        <v>1580</v>
      </c>
    </row>
    <row r="211" spans="1:9" ht="30" x14ac:dyDescent="0.25">
      <c r="B211" s="5" t="s">
        <v>1581</v>
      </c>
      <c r="C211" s="1" t="s">
        <v>1720</v>
      </c>
      <c r="D211" t="s">
        <v>1712</v>
      </c>
      <c r="H211">
        <v>0</v>
      </c>
      <c r="I211">
        <v>0</v>
      </c>
    </row>
    <row r="212" spans="1:9" x14ac:dyDescent="0.25">
      <c r="B212" s="5" t="s">
        <v>1582</v>
      </c>
      <c r="H212" s="6" t="s">
        <v>2154</v>
      </c>
    </row>
    <row r="213" spans="1:9" x14ac:dyDescent="0.25">
      <c r="B213" s="5" t="s">
        <v>1583</v>
      </c>
    </row>
    <row r="214" spans="1:9" ht="30" x14ac:dyDescent="0.25">
      <c r="B214" s="5" t="s">
        <v>1584</v>
      </c>
      <c r="C214" s="1" t="s">
        <v>1721</v>
      </c>
      <c r="D214" t="s">
        <v>1712</v>
      </c>
      <c r="H214">
        <v>1</v>
      </c>
      <c r="I214">
        <v>1</v>
      </c>
    </row>
    <row r="215" spans="1:9" x14ac:dyDescent="0.25">
      <c r="B215" s="5" t="s">
        <v>1585</v>
      </c>
    </row>
    <row r="216" spans="1:9" x14ac:dyDescent="0.25">
      <c r="B216" s="5" t="s">
        <v>1568</v>
      </c>
    </row>
    <row r="217" spans="1:9" ht="30" x14ac:dyDescent="0.25">
      <c r="B217" s="5" t="s">
        <v>1586</v>
      </c>
      <c r="D217" t="s">
        <v>1727</v>
      </c>
    </row>
    <row r="218" spans="1:9" x14ac:dyDescent="0.25">
      <c r="B218" s="5" t="s">
        <v>1587</v>
      </c>
    </row>
    <row r="219" spans="1:9" x14ac:dyDescent="0.25">
      <c r="B219" s="5" t="s">
        <v>1588</v>
      </c>
    </row>
    <row r="221" spans="1:9" x14ac:dyDescent="0.25">
      <c r="A221" t="s">
        <v>543</v>
      </c>
    </row>
    <row r="222" spans="1:9" ht="75" x14ac:dyDescent="0.25">
      <c r="B222" s="1" t="s">
        <v>1589</v>
      </c>
      <c r="C222" s="1" t="s">
        <v>1724</v>
      </c>
    </row>
    <row r="223" spans="1:9" ht="30" x14ac:dyDescent="0.25">
      <c r="B223" s="1" t="s">
        <v>1590</v>
      </c>
    </row>
    <row r="224" spans="1:9" x14ac:dyDescent="0.25">
      <c r="B224" s="1" t="s">
        <v>1591</v>
      </c>
    </row>
    <row r="225" spans="1:4" ht="75" x14ac:dyDescent="0.25">
      <c r="B225" s="1" t="s">
        <v>1592</v>
      </c>
      <c r="C225" s="1" t="s">
        <v>1724</v>
      </c>
    </row>
    <row r="226" spans="1:4" ht="30" x14ac:dyDescent="0.25">
      <c r="B226" s="1" t="s">
        <v>1593</v>
      </c>
    </row>
    <row r="227" spans="1:4" x14ac:dyDescent="0.25">
      <c r="B227" s="1" t="s">
        <v>1594</v>
      </c>
    </row>
    <row r="229" spans="1:4" x14ac:dyDescent="0.25">
      <c r="A229" t="s">
        <v>548</v>
      </c>
    </row>
    <row r="231" spans="1:4" x14ac:dyDescent="0.25">
      <c r="A231" t="s">
        <v>563</v>
      </c>
    </row>
    <row r="233" spans="1:4" x14ac:dyDescent="0.25">
      <c r="A233" t="s">
        <v>566</v>
      </c>
    </row>
    <row r="235" spans="1:4" x14ac:dyDescent="0.25">
      <c r="A235" t="s">
        <v>567</v>
      </c>
    </row>
    <row r="236" spans="1:4" ht="30" x14ac:dyDescent="0.25">
      <c r="B236" s="1" t="s">
        <v>1595</v>
      </c>
      <c r="D236" t="s">
        <v>1727</v>
      </c>
    </row>
    <row r="237" spans="1:4" ht="30" x14ac:dyDescent="0.25">
      <c r="B237" s="1" t="s">
        <v>1596</v>
      </c>
    </row>
    <row r="238" spans="1:4" x14ac:dyDescent="0.25">
      <c r="B238" s="1" t="s">
        <v>1530</v>
      </c>
    </row>
    <row r="239" spans="1:4" ht="30" x14ac:dyDescent="0.25">
      <c r="B239" s="1" t="s">
        <v>1597</v>
      </c>
      <c r="D239" t="s">
        <v>1727</v>
      </c>
    </row>
    <row r="240" spans="1:4" ht="30" x14ac:dyDescent="0.25">
      <c r="B240" s="1" t="s">
        <v>1598</v>
      </c>
    </row>
    <row r="241" spans="1:2" x14ac:dyDescent="0.25">
      <c r="B241" s="1" t="s">
        <v>1530</v>
      </c>
    </row>
    <row r="243" spans="1:2" x14ac:dyDescent="0.25">
      <c r="A243" t="s">
        <v>578</v>
      </c>
    </row>
    <row r="244" spans="1:2" x14ac:dyDescent="0.25">
      <c r="B244" s="1" t="s">
        <v>1599</v>
      </c>
    </row>
    <row r="245" spans="1:2" ht="30" x14ac:dyDescent="0.25">
      <c r="B245" s="1" t="s">
        <v>1600</v>
      </c>
    </row>
    <row r="246" spans="1:2" x14ac:dyDescent="0.25">
      <c r="B246" s="1" t="s">
        <v>1591</v>
      </c>
    </row>
    <row r="248" spans="1:2" x14ac:dyDescent="0.25">
      <c r="A248" t="s">
        <v>581</v>
      </c>
    </row>
    <row r="250" spans="1:2" x14ac:dyDescent="0.25">
      <c r="A250" t="s">
        <v>582</v>
      </c>
    </row>
    <row r="252" spans="1:2" x14ac:dyDescent="0.25">
      <c r="A252" t="s">
        <v>583</v>
      </c>
    </row>
    <row r="254" spans="1:2" x14ac:dyDescent="0.25">
      <c r="A254" t="s">
        <v>584</v>
      </c>
    </row>
    <row r="256" spans="1:2" x14ac:dyDescent="0.25">
      <c r="A256" t="s">
        <v>585</v>
      </c>
    </row>
    <row r="258" spans="1:1" x14ac:dyDescent="0.25">
      <c r="A258" t="s">
        <v>586</v>
      </c>
    </row>
    <row r="260" spans="1:1" x14ac:dyDescent="0.25">
      <c r="A260" t="s">
        <v>587</v>
      </c>
    </row>
    <row r="262" spans="1:1" x14ac:dyDescent="0.25">
      <c r="A262" t="s">
        <v>588</v>
      </c>
    </row>
    <row r="264" spans="1:1" x14ac:dyDescent="0.25">
      <c r="A264" t="s">
        <v>589</v>
      </c>
    </row>
    <row r="266" spans="1:1" x14ac:dyDescent="0.25">
      <c r="A266" t="s">
        <v>590</v>
      </c>
    </row>
    <row r="268" spans="1:1" x14ac:dyDescent="0.25">
      <c r="A268" t="s">
        <v>591</v>
      </c>
    </row>
    <row r="270" spans="1:1" x14ac:dyDescent="0.25">
      <c r="A270" t="s">
        <v>592</v>
      </c>
    </row>
    <row r="272" spans="1:1" x14ac:dyDescent="0.25">
      <c r="A272" t="s">
        <v>597</v>
      </c>
    </row>
    <row r="274" spans="1:9" x14ac:dyDescent="0.25">
      <c r="A274" t="s">
        <v>598</v>
      </c>
    </row>
    <row r="276" spans="1:9" x14ac:dyDescent="0.25">
      <c r="A276" t="s">
        <v>599</v>
      </c>
    </row>
    <row r="278" spans="1:9" x14ac:dyDescent="0.25">
      <c r="A278" t="s">
        <v>600</v>
      </c>
    </row>
    <row r="281" spans="1:9" x14ac:dyDescent="0.25">
      <c r="A281" t="s">
        <v>601</v>
      </c>
    </row>
    <row r="284" spans="1:9" x14ac:dyDescent="0.25">
      <c r="A284" t="s">
        <v>602</v>
      </c>
    </row>
    <row r="287" spans="1:9" x14ac:dyDescent="0.25">
      <c r="A287" t="s">
        <v>603</v>
      </c>
    </row>
    <row r="288" spans="1:9" ht="30" x14ac:dyDescent="0.25">
      <c r="B288" s="1" t="s">
        <v>1601</v>
      </c>
      <c r="C288" s="1" t="s">
        <v>1726</v>
      </c>
      <c r="D288" t="s">
        <v>1754</v>
      </c>
      <c r="H288">
        <v>2</v>
      </c>
      <c r="I288">
        <v>1</v>
      </c>
    </row>
    <row r="289" spans="2:10" x14ac:dyDescent="0.25">
      <c r="B289" s="1" t="s">
        <v>1602</v>
      </c>
      <c r="D289" t="s">
        <v>1761</v>
      </c>
    </row>
    <row r="290" spans="2:10" x14ac:dyDescent="0.25">
      <c r="B290" s="1" t="s">
        <v>1603</v>
      </c>
    </row>
    <row r="291" spans="2:10" x14ac:dyDescent="0.25">
      <c r="B291" s="1" t="s">
        <v>595</v>
      </c>
    </row>
    <row r="292" spans="2:10" x14ac:dyDescent="0.25">
      <c r="B292" s="1" t="s">
        <v>128</v>
      </c>
    </row>
    <row r="293" spans="2:10" ht="30" x14ac:dyDescent="0.25">
      <c r="B293" s="1" t="s">
        <v>1604</v>
      </c>
      <c r="C293" s="1" t="s">
        <v>1726</v>
      </c>
      <c r="D293" t="s">
        <v>1754</v>
      </c>
      <c r="H293">
        <v>3</v>
      </c>
      <c r="I293">
        <v>1</v>
      </c>
    </row>
    <row r="294" spans="2:10" x14ac:dyDescent="0.25">
      <c r="B294" s="1" t="s">
        <v>1602</v>
      </c>
      <c r="D294" t="s">
        <v>1761</v>
      </c>
    </row>
    <row r="295" spans="2:10" x14ac:dyDescent="0.25">
      <c r="B295" s="1" t="s">
        <v>1605</v>
      </c>
    </row>
    <row r="296" spans="2:10" x14ac:dyDescent="0.25">
      <c r="B296" s="1" t="s">
        <v>595</v>
      </c>
    </row>
    <row r="297" spans="2:10" ht="30" x14ac:dyDescent="0.25">
      <c r="B297" s="1" t="s">
        <v>235</v>
      </c>
    </row>
    <row r="298" spans="2:10" x14ac:dyDescent="0.25">
      <c r="B298" s="1" t="s">
        <v>1606</v>
      </c>
      <c r="D298" t="s">
        <v>1725</v>
      </c>
      <c r="H298">
        <v>2</v>
      </c>
      <c r="I298">
        <v>2</v>
      </c>
      <c r="J298" t="s">
        <v>2132</v>
      </c>
    </row>
    <row r="299" spans="2:10" x14ac:dyDescent="0.25">
      <c r="B299" s="1" t="s">
        <v>605</v>
      </c>
      <c r="D299" t="s">
        <v>1761</v>
      </c>
    </row>
    <row r="300" spans="2:10" ht="30" x14ac:dyDescent="0.25">
      <c r="B300" s="1" t="s">
        <v>606</v>
      </c>
    </row>
    <row r="301" spans="2:10" x14ac:dyDescent="0.25">
      <c r="B301" s="1" t="s">
        <v>595</v>
      </c>
    </row>
    <row r="302" spans="2:10" x14ac:dyDescent="0.25">
      <c r="B302" s="1" t="s">
        <v>128</v>
      </c>
    </row>
    <row r="303" spans="2:10" ht="30" x14ac:dyDescent="0.25">
      <c r="B303" s="1" t="s">
        <v>1607</v>
      </c>
      <c r="D303" t="s">
        <v>1725</v>
      </c>
      <c r="H303">
        <v>2</v>
      </c>
      <c r="I303">
        <v>2</v>
      </c>
      <c r="J303" t="s">
        <v>2134</v>
      </c>
    </row>
    <row r="304" spans="2:10" x14ac:dyDescent="0.25">
      <c r="B304" s="1" t="s">
        <v>605</v>
      </c>
      <c r="D304" t="s">
        <v>1761</v>
      </c>
    </row>
    <row r="305" spans="1:10" ht="30" x14ac:dyDescent="0.25">
      <c r="B305" s="1" t="s">
        <v>610</v>
      </c>
    </row>
    <row r="306" spans="1:10" x14ac:dyDescent="0.25">
      <c r="B306" s="1" t="s">
        <v>595</v>
      </c>
    </row>
    <row r="307" spans="1:10" x14ac:dyDescent="0.25">
      <c r="B307" s="1" t="s">
        <v>181</v>
      </c>
    </row>
    <row r="308" spans="1:10" x14ac:dyDescent="0.25">
      <c r="B308" s="1" t="s">
        <v>614</v>
      </c>
      <c r="D308" t="s">
        <v>1725</v>
      </c>
      <c r="H308">
        <v>2</v>
      </c>
      <c r="I308">
        <v>2</v>
      </c>
      <c r="J308" t="s">
        <v>2155</v>
      </c>
    </row>
    <row r="309" spans="1:10" x14ac:dyDescent="0.25">
      <c r="B309" s="1" t="s">
        <v>605</v>
      </c>
      <c r="D309" t="s">
        <v>1761</v>
      </c>
    </row>
    <row r="310" spans="1:10" x14ac:dyDescent="0.25">
      <c r="B310" s="1" t="s">
        <v>615</v>
      </c>
    </row>
    <row r="311" spans="1:10" x14ac:dyDescent="0.25">
      <c r="B311" s="1" t="s">
        <v>595</v>
      </c>
    </row>
    <row r="312" spans="1:10" ht="30" x14ac:dyDescent="0.25">
      <c r="B312" s="1" t="s">
        <v>613</v>
      </c>
    </row>
    <row r="313" spans="1:10" ht="30" x14ac:dyDescent="0.25">
      <c r="B313" s="1" t="s">
        <v>1608</v>
      </c>
      <c r="D313" t="s">
        <v>1725</v>
      </c>
      <c r="H313">
        <v>2</v>
      </c>
      <c r="I313">
        <v>2</v>
      </c>
      <c r="J313" t="s">
        <v>2136</v>
      </c>
    </row>
    <row r="314" spans="1:10" x14ac:dyDescent="0.25">
      <c r="B314" s="1" t="s">
        <v>605</v>
      </c>
      <c r="D314" t="s">
        <v>1761</v>
      </c>
    </row>
    <row r="315" spans="1:10" ht="45" x14ac:dyDescent="0.25">
      <c r="B315" s="1" t="s">
        <v>612</v>
      </c>
    </row>
    <row r="316" spans="1:10" x14ac:dyDescent="0.25">
      <c r="B316" s="1" t="s">
        <v>595</v>
      </c>
    </row>
    <row r="317" spans="1:10" ht="30" x14ac:dyDescent="0.25">
      <c r="B317" s="1" t="s">
        <v>613</v>
      </c>
    </row>
    <row r="319" spans="1:10" x14ac:dyDescent="0.25">
      <c r="A319" t="s">
        <v>684</v>
      </c>
    </row>
    <row r="320" spans="1:10" x14ac:dyDescent="0.25">
      <c r="B320" s="1" t="s">
        <v>1609</v>
      </c>
    </row>
    <row r="321" spans="1:4" ht="30" x14ac:dyDescent="0.25">
      <c r="B321" s="1" t="s">
        <v>1610</v>
      </c>
      <c r="C321" s="1" t="s">
        <v>1726</v>
      </c>
    </row>
    <row r="322" spans="1:4" x14ac:dyDescent="0.25">
      <c r="B322" s="1" t="s">
        <v>1611</v>
      </c>
    </row>
    <row r="323" spans="1:4" x14ac:dyDescent="0.25">
      <c r="B323" s="1" t="s">
        <v>1612</v>
      </c>
    </row>
    <row r="325" spans="1:4" x14ac:dyDescent="0.25">
      <c r="A325" t="s">
        <v>685</v>
      </c>
    </row>
    <row r="327" spans="1:4" x14ac:dyDescent="0.25">
      <c r="A327" t="s">
        <v>686</v>
      </c>
    </row>
    <row r="329" spans="1:4" x14ac:dyDescent="0.25">
      <c r="A329" t="s">
        <v>689</v>
      </c>
    </row>
    <row r="330" spans="1:4" ht="30" x14ac:dyDescent="0.25">
      <c r="B330" s="1" t="s">
        <v>1613</v>
      </c>
      <c r="D330" t="s">
        <v>1730</v>
      </c>
    </row>
    <row r="331" spans="1:4" ht="30" x14ac:dyDescent="0.25">
      <c r="B331" s="1" t="s">
        <v>1614</v>
      </c>
    </row>
    <row r="333" spans="1:4" x14ac:dyDescent="0.25">
      <c r="B333" s="1" t="s">
        <v>692</v>
      </c>
    </row>
    <row r="335" spans="1:4" ht="30" x14ac:dyDescent="0.25">
      <c r="B335" s="1" t="s">
        <v>693</v>
      </c>
    </row>
    <row r="337" spans="2:4" x14ac:dyDescent="0.25">
      <c r="B337" s="1" t="s">
        <v>1615</v>
      </c>
      <c r="D337" t="s">
        <v>1730</v>
      </c>
    </row>
    <row r="338" spans="2:4" ht="30" x14ac:dyDescent="0.25">
      <c r="B338" s="1" t="s">
        <v>1616</v>
      </c>
    </row>
    <row r="340" spans="2:4" x14ac:dyDescent="0.25">
      <c r="B340" s="1" t="s">
        <v>692</v>
      </c>
    </row>
    <row r="342" spans="2:4" ht="30" x14ac:dyDescent="0.25">
      <c r="B342" s="1" t="s">
        <v>693</v>
      </c>
    </row>
    <row r="344" spans="2:4" ht="30" x14ac:dyDescent="0.25">
      <c r="B344" s="1" t="s">
        <v>1617</v>
      </c>
      <c r="D344" t="s">
        <v>1730</v>
      </c>
    </row>
    <row r="345" spans="2:4" ht="30" x14ac:dyDescent="0.25">
      <c r="B345" s="1" t="s">
        <v>1618</v>
      </c>
    </row>
    <row r="347" spans="2:4" x14ac:dyDescent="0.25">
      <c r="B347" s="1" t="s">
        <v>692</v>
      </c>
    </row>
    <row r="349" spans="2:4" ht="30" x14ac:dyDescent="0.25">
      <c r="B349" s="1" t="s">
        <v>693</v>
      </c>
    </row>
    <row r="351" spans="2:4" ht="30" x14ac:dyDescent="0.25">
      <c r="B351" s="1" t="s">
        <v>1619</v>
      </c>
      <c r="D351" t="s">
        <v>1730</v>
      </c>
    </row>
    <row r="352" spans="2:4" ht="30" x14ac:dyDescent="0.25">
      <c r="B352" s="1" t="s">
        <v>1620</v>
      </c>
    </row>
    <row r="354" spans="2:4" x14ac:dyDescent="0.25">
      <c r="B354" s="1" t="s">
        <v>692</v>
      </c>
    </row>
    <row r="356" spans="2:4" ht="30" x14ac:dyDescent="0.25">
      <c r="B356" s="1" t="s">
        <v>693</v>
      </c>
    </row>
    <row r="358" spans="2:4" x14ac:dyDescent="0.25">
      <c r="B358" s="1" t="s">
        <v>1621</v>
      </c>
      <c r="D358" t="s">
        <v>1730</v>
      </c>
    </row>
    <row r="359" spans="2:4" ht="30" x14ac:dyDescent="0.25">
      <c r="B359" s="1" t="s">
        <v>1622</v>
      </c>
    </row>
    <row r="361" spans="2:4" x14ac:dyDescent="0.25">
      <c r="B361" s="1" t="s">
        <v>692</v>
      </c>
    </row>
    <row r="363" spans="2:4" ht="30" x14ac:dyDescent="0.25">
      <c r="B363" s="1" t="s">
        <v>693</v>
      </c>
    </row>
    <row r="365" spans="2:4" ht="30" x14ac:dyDescent="0.25">
      <c r="B365" s="1" t="s">
        <v>1623</v>
      </c>
      <c r="D365" t="s">
        <v>1730</v>
      </c>
    </row>
    <row r="366" spans="2:4" ht="30" x14ac:dyDescent="0.25">
      <c r="B366" s="1" t="s">
        <v>1624</v>
      </c>
    </row>
    <row r="368" spans="2:4" x14ac:dyDescent="0.25">
      <c r="B368" s="1" t="s">
        <v>692</v>
      </c>
    </row>
    <row r="370" spans="2:4" ht="30" x14ac:dyDescent="0.25">
      <c r="B370" s="1" t="s">
        <v>693</v>
      </c>
    </row>
    <row r="372" spans="2:4" ht="30" x14ac:dyDescent="0.25">
      <c r="B372" s="1" t="s">
        <v>1625</v>
      </c>
      <c r="D372" t="s">
        <v>1730</v>
      </c>
    </row>
    <row r="373" spans="2:4" ht="30" x14ac:dyDescent="0.25">
      <c r="B373" s="1" t="s">
        <v>695</v>
      </c>
    </row>
    <row r="375" spans="2:4" x14ac:dyDescent="0.25">
      <c r="B375" s="1" t="s">
        <v>692</v>
      </c>
    </row>
    <row r="377" spans="2:4" ht="30" x14ac:dyDescent="0.25">
      <c r="B377" s="1" t="s">
        <v>693</v>
      </c>
    </row>
    <row r="379" spans="2:4" x14ac:dyDescent="0.25">
      <c r="B379" s="1" t="s">
        <v>1626</v>
      </c>
      <c r="D379" t="s">
        <v>1730</v>
      </c>
    </row>
    <row r="380" spans="2:4" ht="30" x14ac:dyDescent="0.25">
      <c r="B380" s="1" t="s">
        <v>700</v>
      </c>
    </row>
    <row r="382" spans="2:4" x14ac:dyDescent="0.25">
      <c r="B382" s="1" t="s">
        <v>692</v>
      </c>
    </row>
    <row r="384" spans="2:4" ht="30" x14ac:dyDescent="0.25">
      <c r="B384" s="1" t="s">
        <v>693</v>
      </c>
    </row>
    <row r="386" spans="2:4" x14ac:dyDescent="0.25">
      <c r="B386" s="1" t="s">
        <v>1627</v>
      </c>
      <c r="D386" t="s">
        <v>1730</v>
      </c>
    </row>
    <row r="387" spans="2:4" ht="30" x14ac:dyDescent="0.25">
      <c r="B387" s="1" t="s">
        <v>1628</v>
      </c>
    </row>
    <row r="389" spans="2:4" x14ac:dyDescent="0.25">
      <c r="B389" s="1" t="s">
        <v>692</v>
      </c>
    </row>
    <row r="391" spans="2:4" ht="30" x14ac:dyDescent="0.25">
      <c r="B391" s="1" t="s">
        <v>1629</v>
      </c>
    </row>
    <row r="393" spans="2:4" x14ac:dyDescent="0.25">
      <c r="B393" s="1" t="s">
        <v>1630</v>
      </c>
      <c r="D393" t="s">
        <v>1730</v>
      </c>
    </row>
    <row r="394" spans="2:4" ht="30" x14ac:dyDescent="0.25">
      <c r="B394" s="1" t="s">
        <v>1631</v>
      </c>
    </row>
    <row r="396" spans="2:4" x14ac:dyDescent="0.25">
      <c r="B396" s="1" t="s">
        <v>692</v>
      </c>
    </row>
    <row r="398" spans="2:4" ht="30" x14ac:dyDescent="0.25">
      <c r="B398" s="1" t="s">
        <v>1632</v>
      </c>
    </row>
    <row r="400" spans="2:4" x14ac:dyDescent="0.25">
      <c r="B400" s="1" t="s">
        <v>1633</v>
      </c>
      <c r="D400" t="s">
        <v>1730</v>
      </c>
    </row>
    <row r="401" spans="2:4" ht="30" x14ac:dyDescent="0.25">
      <c r="B401" s="1" t="s">
        <v>1634</v>
      </c>
    </row>
    <row r="403" spans="2:4" x14ac:dyDescent="0.25">
      <c r="B403" s="1" t="s">
        <v>692</v>
      </c>
    </row>
    <row r="405" spans="2:4" ht="30" x14ac:dyDescent="0.25">
      <c r="B405" s="1" t="s">
        <v>693</v>
      </c>
    </row>
    <row r="407" spans="2:4" x14ac:dyDescent="0.25">
      <c r="B407" s="1" t="s">
        <v>1635</v>
      </c>
      <c r="D407" t="s">
        <v>1730</v>
      </c>
    </row>
    <row r="408" spans="2:4" ht="30" x14ac:dyDescent="0.25">
      <c r="B408" s="1" t="s">
        <v>1636</v>
      </c>
    </row>
    <row r="410" spans="2:4" x14ac:dyDescent="0.25">
      <c r="B410" s="1" t="s">
        <v>692</v>
      </c>
    </row>
    <row r="412" spans="2:4" x14ac:dyDescent="0.25">
      <c r="B412" s="1" t="s">
        <v>1637</v>
      </c>
    </row>
    <row r="414" spans="2:4" x14ac:dyDescent="0.25">
      <c r="B414" s="1" t="s">
        <v>1638</v>
      </c>
    </row>
    <row r="415" spans="2:4" ht="30" x14ac:dyDescent="0.25">
      <c r="B415" s="1" t="s">
        <v>1639</v>
      </c>
    </row>
    <row r="417" spans="2:4" x14ac:dyDescent="0.25">
      <c r="B417" s="1" t="s">
        <v>692</v>
      </c>
    </row>
    <row r="419" spans="2:4" x14ac:dyDescent="0.25">
      <c r="B419" s="1" t="s">
        <v>738</v>
      </c>
    </row>
    <row r="421" spans="2:4" x14ac:dyDescent="0.25">
      <c r="B421" s="1" t="s">
        <v>1640</v>
      </c>
      <c r="D421" t="s">
        <v>1730</v>
      </c>
    </row>
    <row r="422" spans="2:4" ht="30" x14ac:dyDescent="0.25">
      <c r="B422" s="1" t="s">
        <v>1641</v>
      </c>
    </row>
    <row r="424" spans="2:4" x14ac:dyDescent="0.25">
      <c r="B424" s="1" t="s">
        <v>692</v>
      </c>
    </row>
    <row r="426" spans="2:4" ht="30" x14ac:dyDescent="0.25">
      <c r="B426" s="1" t="s">
        <v>693</v>
      </c>
    </row>
    <row r="428" spans="2:4" x14ac:dyDescent="0.25">
      <c r="B428" s="1" t="s">
        <v>1642</v>
      </c>
      <c r="D428" t="s">
        <v>1730</v>
      </c>
    </row>
    <row r="429" spans="2:4" ht="30" x14ac:dyDescent="0.25">
      <c r="B429" s="1" t="s">
        <v>1643</v>
      </c>
    </row>
    <row r="431" spans="2:4" x14ac:dyDescent="0.25">
      <c r="B431" s="1" t="s">
        <v>692</v>
      </c>
    </row>
    <row r="433" spans="2:4" ht="30" x14ac:dyDescent="0.25">
      <c r="B433" s="1" t="s">
        <v>1644</v>
      </c>
    </row>
    <row r="435" spans="2:4" ht="30" x14ac:dyDescent="0.25">
      <c r="B435" s="1" t="s">
        <v>1645</v>
      </c>
    </row>
    <row r="437" spans="2:4" ht="30" x14ac:dyDescent="0.25">
      <c r="B437" s="1" t="s">
        <v>1646</v>
      </c>
      <c r="D437" t="s">
        <v>1730</v>
      </c>
    </row>
    <row r="438" spans="2:4" ht="30" x14ac:dyDescent="0.25">
      <c r="B438" s="1" t="s">
        <v>1647</v>
      </c>
    </row>
    <row r="440" spans="2:4" x14ac:dyDescent="0.25">
      <c r="B440" s="1" t="s">
        <v>692</v>
      </c>
    </row>
    <row r="442" spans="2:4" ht="30" x14ac:dyDescent="0.25">
      <c r="B442" s="1" t="s">
        <v>1648</v>
      </c>
    </row>
    <row r="444" spans="2:4" ht="30" x14ac:dyDescent="0.25">
      <c r="B444" s="1" t="s">
        <v>1649</v>
      </c>
      <c r="D444" t="s">
        <v>2074</v>
      </c>
    </row>
    <row r="445" spans="2:4" ht="30" x14ac:dyDescent="0.25">
      <c r="B445" s="1" t="s">
        <v>1650</v>
      </c>
    </row>
    <row r="447" spans="2:4" x14ac:dyDescent="0.25">
      <c r="B447" s="1" t="s">
        <v>692</v>
      </c>
    </row>
    <row r="449" spans="1:4" ht="30" x14ac:dyDescent="0.25">
      <c r="B449" s="1" t="s">
        <v>1651</v>
      </c>
    </row>
    <row r="451" spans="1:4" x14ac:dyDescent="0.25">
      <c r="B451" s="1" t="s">
        <v>1652</v>
      </c>
    </row>
    <row r="452" spans="1:4" x14ac:dyDescent="0.25">
      <c r="B452" s="1" t="s">
        <v>1653</v>
      </c>
    </row>
    <row r="453" spans="1:4" x14ac:dyDescent="0.25">
      <c r="B453" s="1" t="s">
        <v>1654</v>
      </c>
      <c r="D453" t="s">
        <v>2074</v>
      </c>
    </row>
    <row r="454" spans="1:4" ht="30" x14ac:dyDescent="0.25">
      <c r="B454" s="1" t="s">
        <v>1655</v>
      </c>
    </row>
    <row r="456" spans="1:4" x14ac:dyDescent="0.25">
      <c r="B456" s="1" t="s">
        <v>692</v>
      </c>
    </row>
    <row r="458" spans="1:4" x14ac:dyDescent="0.25">
      <c r="B458" s="1" t="s">
        <v>1656</v>
      </c>
    </row>
    <row r="460" spans="1:4" x14ac:dyDescent="0.25">
      <c r="B460" s="1" t="s">
        <v>1657</v>
      </c>
    </row>
    <row r="461" spans="1:4" ht="30" x14ac:dyDescent="0.25">
      <c r="B461" s="1" t="s">
        <v>1658</v>
      </c>
    </row>
    <row r="463" spans="1:4" x14ac:dyDescent="0.25">
      <c r="A463" t="s">
        <v>800</v>
      </c>
    </row>
    <row r="464" spans="1:4" ht="30" x14ac:dyDescent="0.25">
      <c r="B464" s="1" t="s">
        <v>1659</v>
      </c>
      <c r="D464" t="s">
        <v>1732</v>
      </c>
    </row>
    <row r="465" spans="1:3" ht="30" x14ac:dyDescent="0.25">
      <c r="B465" s="1" t="s">
        <v>1660</v>
      </c>
    </row>
    <row r="466" spans="1:3" x14ac:dyDescent="0.25">
      <c r="B466" s="1" t="s">
        <v>1612</v>
      </c>
    </row>
    <row r="468" spans="1:3" x14ac:dyDescent="0.25">
      <c r="A468" t="s">
        <v>806</v>
      </c>
    </row>
    <row r="469" spans="1:3" ht="60" x14ac:dyDescent="0.25">
      <c r="B469" s="1" t="s">
        <v>1661</v>
      </c>
      <c r="C469" s="1" t="s">
        <v>1731</v>
      </c>
    </row>
    <row r="470" spans="1:3" x14ac:dyDescent="0.25">
      <c r="B470" s="1" t="s">
        <v>1662</v>
      </c>
    </row>
    <row r="471" spans="1:3" x14ac:dyDescent="0.25">
      <c r="B471" s="1" t="s">
        <v>1663</v>
      </c>
    </row>
    <row r="473" spans="1:3" x14ac:dyDescent="0.25">
      <c r="A473" t="s">
        <v>817</v>
      </c>
    </row>
    <row r="475" spans="1:3" x14ac:dyDescent="0.25">
      <c r="A475" t="s">
        <v>818</v>
      </c>
    </row>
    <row r="477" spans="1:3" x14ac:dyDescent="0.25">
      <c r="A477" t="s">
        <v>819</v>
      </c>
    </row>
    <row r="479" spans="1:3" x14ac:dyDescent="0.25">
      <c r="A479" t="s">
        <v>820</v>
      </c>
    </row>
    <row r="481" spans="1:1" x14ac:dyDescent="0.25">
      <c r="A481" t="s">
        <v>821</v>
      </c>
    </row>
    <row r="483" spans="1:1" x14ac:dyDescent="0.25">
      <c r="A483" t="s">
        <v>824</v>
      </c>
    </row>
    <row r="485" spans="1:1" x14ac:dyDescent="0.25">
      <c r="A485" t="s">
        <v>825</v>
      </c>
    </row>
    <row r="487" spans="1:1" x14ac:dyDescent="0.25">
      <c r="A487" t="s">
        <v>832</v>
      </c>
    </row>
    <row r="488" spans="1:1" x14ac:dyDescent="0.25">
      <c r="A488" t="s">
        <v>833</v>
      </c>
    </row>
    <row r="489" spans="1:1" x14ac:dyDescent="0.25">
      <c r="A489" t="s">
        <v>834</v>
      </c>
    </row>
    <row r="490" spans="1:1" x14ac:dyDescent="0.25">
      <c r="A490" t="s">
        <v>835</v>
      </c>
    </row>
    <row r="491" spans="1:1" x14ac:dyDescent="0.25">
      <c r="A491" t="s">
        <v>836</v>
      </c>
    </row>
    <row r="493" spans="1:1" x14ac:dyDescent="0.25">
      <c r="A493" t="s">
        <v>837</v>
      </c>
    </row>
    <row r="495" spans="1:1" x14ac:dyDescent="0.25">
      <c r="A495" t="s">
        <v>838</v>
      </c>
    </row>
    <row r="497" spans="1:4" x14ac:dyDescent="0.25">
      <c r="A497" t="s">
        <v>839</v>
      </c>
    </row>
    <row r="499" spans="1:4" x14ac:dyDescent="0.25">
      <c r="A499" t="s">
        <v>840</v>
      </c>
    </row>
    <row r="500" spans="1:4" ht="45" x14ac:dyDescent="0.25">
      <c r="B500" s="1" t="s">
        <v>1664</v>
      </c>
      <c r="D500" t="s">
        <v>1734</v>
      </c>
    </row>
    <row r="501" spans="1:4" x14ac:dyDescent="0.25">
      <c r="B501" s="1" t="s">
        <v>1665</v>
      </c>
    </row>
    <row r="502" spans="1:4" ht="30" x14ac:dyDescent="0.25">
      <c r="B502" s="1" t="s">
        <v>1666</v>
      </c>
    </row>
    <row r="503" spans="1:4" ht="30" x14ac:dyDescent="0.25">
      <c r="B503" s="1" t="s">
        <v>855</v>
      </c>
    </row>
    <row r="504" spans="1:4" x14ac:dyDescent="0.25">
      <c r="B504" s="1" t="s">
        <v>529</v>
      </c>
    </row>
    <row r="505" spans="1:4" ht="45" x14ac:dyDescent="0.25">
      <c r="B505" s="1" t="s">
        <v>1667</v>
      </c>
      <c r="D505" t="s">
        <v>1736</v>
      </c>
    </row>
    <row r="506" spans="1:4" x14ac:dyDescent="0.25">
      <c r="B506" s="1" t="s">
        <v>1668</v>
      </c>
    </row>
    <row r="507" spans="1:4" ht="30" x14ac:dyDescent="0.25">
      <c r="B507" s="1" t="s">
        <v>1669</v>
      </c>
    </row>
    <row r="508" spans="1:4" ht="30" x14ac:dyDescent="0.25">
      <c r="B508" s="1" t="s">
        <v>1670</v>
      </c>
    </row>
    <row r="509" spans="1:4" x14ac:dyDescent="0.25">
      <c r="B509" s="1" t="s">
        <v>529</v>
      </c>
    </row>
    <row r="510" spans="1:4" ht="30" x14ac:dyDescent="0.25">
      <c r="B510" s="1" t="s">
        <v>1671</v>
      </c>
      <c r="D510" t="s">
        <v>1735</v>
      </c>
    </row>
    <row r="511" spans="1:4" x14ac:dyDescent="0.25">
      <c r="B511" s="1" t="s">
        <v>1672</v>
      </c>
    </row>
    <row r="512" spans="1:4" x14ac:dyDescent="0.25">
      <c r="B512" s="1" t="s">
        <v>1673</v>
      </c>
    </row>
    <row r="513" spans="2:4" ht="30" x14ac:dyDescent="0.25">
      <c r="B513" s="1" t="s">
        <v>925</v>
      </c>
    </row>
    <row r="514" spans="2:4" x14ac:dyDescent="0.25">
      <c r="B514" s="1" t="s">
        <v>529</v>
      </c>
    </row>
    <row r="515" spans="2:4" ht="30" x14ac:dyDescent="0.25">
      <c r="B515" s="1" t="s">
        <v>1674</v>
      </c>
      <c r="D515" t="s">
        <v>1733</v>
      </c>
    </row>
    <row r="516" spans="2:4" x14ac:dyDescent="0.25">
      <c r="B516" s="1" t="s">
        <v>1675</v>
      </c>
    </row>
    <row r="517" spans="2:4" ht="30" x14ac:dyDescent="0.25">
      <c r="B517" s="1" t="s">
        <v>1676</v>
      </c>
    </row>
    <row r="518" spans="2:4" ht="30" x14ac:dyDescent="0.25">
      <c r="B518" s="1" t="s">
        <v>1677</v>
      </c>
    </row>
    <row r="519" spans="2:4" x14ac:dyDescent="0.25">
      <c r="B519" s="1" t="s">
        <v>529</v>
      </c>
    </row>
    <row r="520" spans="2:4" ht="45" x14ac:dyDescent="0.25">
      <c r="B520" s="1" t="s">
        <v>1678</v>
      </c>
      <c r="D520" t="s">
        <v>1736</v>
      </c>
    </row>
    <row r="521" spans="2:4" x14ac:dyDescent="0.25">
      <c r="B521" s="1" t="s">
        <v>1679</v>
      </c>
    </row>
    <row r="522" spans="2:4" ht="30" x14ac:dyDescent="0.25">
      <c r="B522" s="1" t="s">
        <v>1680</v>
      </c>
    </row>
    <row r="523" spans="2:4" ht="30" x14ac:dyDescent="0.25">
      <c r="B523" s="1" t="s">
        <v>1681</v>
      </c>
    </row>
    <row r="524" spans="2:4" x14ac:dyDescent="0.25">
      <c r="B524" s="1" t="s">
        <v>1568</v>
      </c>
    </row>
    <row r="525" spans="2:4" ht="45" x14ac:dyDescent="0.25">
      <c r="B525" s="1" t="s">
        <v>1682</v>
      </c>
    </row>
    <row r="526" spans="2:4" x14ac:dyDescent="0.25">
      <c r="B526" s="1" t="s">
        <v>1683</v>
      </c>
    </row>
    <row r="527" spans="2:4" x14ac:dyDescent="0.25">
      <c r="B527" s="1" t="s">
        <v>1684</v>
      </c>
    </row>
    <row r="528" spans="2:4" ht="30" x14ac:dyDescent="0.25">
      <c r="B528" s="1" t="s">
        <v>1685</v>
      </c>
    </row>
    <row r="529" spans="2:4" x14ac:dyDescent="0.25">
      <c r="B529" s="1" t="s">
        <v>1568</v>
      </c>
    </row>
    <row r="530" spans="2:4" ht="30" x14ac:dyDescent="0.25">
      <c r="B530" s="1" t="s">
        <v>1686</v>
      </c>
      <c r="D530" t="s">
        <v>1735</v>
      </c>
    </row>
    <row r="531" spans="2:4" x14ac:dyDescent="0.25">
      <c r="B531" s="1" t="s">
        <v>1687</v>
      </c>
    </row>
    <row r="532" spans="2:4" ht="30" x14ac:dyDescent="0.25">
      <c r="B532" s="1" t="s">
        <v>1688</v>
      </c>
    </row>
    <row r="533" spans="2:4" ht="30" x14ac:dyDescent="0.25">
      <c r="B533" s="1" t="s">
        <v>1689</v>
      </c>
    </row>
    <row r="534" spans="2:4" x14ac:dyDescent="0.25">
      <c r="B534" s="1" t="s">
        <v>1568</v>
      </c>
    </row>
    <row r="535" spans="2:4" ht="45" x14ac:dyDescent="0.25">
      <c r="B535" s="1" t="s">
        <v>1690</v>
      </c>
    </row>
    <row r="536" spans="2:4" x14ac:dyDescent="0.25">
      <c r="B536" s="1" t="s">
        <v>1691</v>
      </c>
    </row>
    <row r="537" spans="2:4" ht="30" x14ac:dyDescent="0.25">
      <c r="B537" s="1" t="s">
        <v>1692</v>
      </c>
    </row>
    <row r="538" spans="2:4" ht="30" x14ac:dyDescent="0.25">
      <c r="B538" s="1" t="s">
        <v>1693</v>
      </c>
    </row>
    <row r="539" spans="2:4" x14ac:dyDescent="0.25">
      <c r="B539" s="1" t="s">
        <v>1568</v>
      </c>
    </row>
    <row r="540" spans="2:4" ht="30" x14ac:dyDescent="0.25">
      <c r="B540" s="1" t="s">
        <v>1694</v>
      </c>
    </row>
    <row r="541" spans="2:4" x14ac:dyDescent="0.25">
      <c r="B541" s="1" t="s">
        <v>1695</v>
      </c>
    </row>
    <row r="542" spans="2:4" ht="30" x14ac:dyDescent="0.25">
      <c r="B542" s="1" t="s">
        <v>1696</v>
      </c>
    </row>
    <row r="543" spans="2:4" ht="30" x14ac:dyDescent="0.25">
      <c r="B543" s="1" t="s">
        <v>925</v>
      </c>
    </row>
    <row r="544" spans="2:4" x14ac:dyDescent="0.25">
      <c r="B544" s="1" t="s">
        <v>1568</v>
      </c>
    </row>
    <row r="545" spans="2:4" ht="75" x14ac:dyDescent="0.25">
      <c r="B545" s="1" t="s">
        <v>1697</v>
      </c>
    </row>
    <row r="546" spans="2:4" x14ac:dyDescent="0.25">
      <c r="B546" s="1" t="s">
        <v>1698</v>
      </c>
    </row>
    <row r="547" spans="2:4" ht="30" x14ac:dyDescent="0.25">
      <c r="B547" s="1" t="s">
        <v>1699</v>
      </c>
    </row>
    <row r="548" spans="2:4" ht="30" x14ac:dyDescent="0.25">
      <c r="B548" s="1" t="s">
        <v>1087</v>
      </c>
    </row>
    <row r="549" spans="2:4" x14ac:dyDescent="0.25">
      <c r="B549" s="1" t="s">
        <v>1568</v>
      </c>
    </row>
    <row r="550" spans="2:4" ht="30" x14ac:dyDescent="0.25">
      <c r="B550" s="1" t="s">
        <v>1700</v>
      </c>
    </row>
    <row r="551" spans="2:4" x14ac:dyDescent="0.25">
      <c r="B551" s="1" t="s">
        <v>1698</v>
      </c>
    </row>
    <row r="552" spans="2:4" x14ac:dyDescent="0.25">
      <c r="B552" s="1" t="s">
        <v>1701</v>
      </c>
    </row>
    <row r="553" spans="2:4" ht="30" x14ac:dyDescent="0.25">
      <c r="B553" s="1" t="s">
        <v>1087</v>
      </c>
    </row>
    <row r="554" spans="2:4" x14ac:dyDescent="0.25">
      <c r="B554" s="1" t="s">
        <v>1568</v>
      </c>
    </row>
    <row r="555" spans="2:4" ht="30" x14ac:dyDescent="0.25">
      <c r="B555" s="1" t="s">
        <v>1702</v>
      </c>
      <c r="D555" t="s">
        <v>2076</v>
      </c>
    </row>
    <row r="556" spans="2:4" x14ac:dyDescent="0.25">
      <c r="B556" s="1" t="s">
        <v>1141</v>
      </c>
    </row>
    <row r="557" spans="2:4" ht="30" x14ac:dyDescent="0.25">
      <c r="B557" s="1" t="s">
        <v>1703</v>
      </c>
    </row>
    <row r="558" spans="2:4" ht="30" x14ac:dyDescent="0.25">
      <c r="B558" s="1" t="s">
        <v>1693</v>
      </c>
    </row>
    <row r="559" spans="2:4" x14ac:dyDescent="0.25">
      <c r="B559" s="1" t="s">
        <v>1568</v>
      </c>
    </row>
    <row r="560" spans="2:4" ht="45" x14ac:dyDescent="0.25">
      <c r="B560" s="1" t="s">
        <v>1704</v>
      </c>
    </row>
    <row r="561" spans="1:2" x14ac:dyDescent="0.25">
      <c r="B561" s="1" t="s">
        <v>1705</v>
      </c>
    </row>
    <row r="562" spans="1:2" x14ac:dyDescent="0.25">
      <c r="B562" s="1" t="s">
        <v>1706</v>
      </c>
    </row>
    <row r="563" spans="1:2" ht="30" x14ac:dyDescent="0.25">
      <c r="B563" s="1" t="s">
        <v>1707</v>
      </c>
    </row>
    <row r="564" spans="1:2" x14ac:dyDescent="0.25">
      <c r="B564" s="1" t="s">
        <v>1568</v>
      </c>
    </row>
    <row r="566" spans="1:2" x14ac:dyDescent="0.25">
      <c r="A566" t="s">
        <v>1215</v>
      </c>
    </row>
    <row r="568" spans="1:2" x14ac:dyDescent="0.25">
      <c r="A568" t="s">
        <v>1216</v>
      </c>
    </row>
    <row r="570" spans="1:2" x14ac:dyDescent="0.25">
      <c r="A570" t="s">
        <v>1386</v>
      </c>
    </row>
    <row r="572" spans="1:2" x14ac:dyDescent="0.25">
      <c r="A572" t="s">
        <v>1397</v>
      </c>
    </row>
    <row r="574" spans="1:2" x14ac:dyDescent="0.25">
      <c r="A574" t="s">
        <v>1398</v>
      </c>
    </row>
    <row r="575" spans="1:2" ht="30" x14ac:dyDescent="0.25">
      <c r="B575" s="1" t="s">
        <v>1708</v>
      </c>
    </row>
    <row r="576" spans="1:2" x14ac:dyDescent="0.25">
      <c r="B576" s="1" t="s">
        <v>1709</v>
      </c>
    </row>
    <row r="577" spans="1:4" ht="30" x14ac:dyDescent="0.25">
      <c r="B577" s="1" t="s">
        <v>1710</v>
      </c>
    </row>
    <row r="578" spans="1:4" x14ac:dyDescent="0.25">
      <c r="B578" s="1" t="s">
        <v>1709</v>
      </c>
    </row>
    <row r="579" spans="1:4" ht="45" x14ac:dyDescent="0.25">
      <c r="B579" s="1" t="s">
        <v>1711</v>
      </c>
    </row>
    <row r="580" spans="1:4" x14ac:dyDescent="0.25">
      <c r="B580" s="1" t="s">
        <v>74</v>
      </c>
    </row>
    <row r="582" spans="1:4" x14ac:dyDescent="0.25">
      <c r="A582" t="s">
        <v>1737</v>
      </c>
      <c r="B582" s="2" t="s">
        <v>1738</v>
      </c>
      <c r="D582" s="1" t="s">
        <v>2077</v>
      </c>
    </row>
    <row r="583" spans="1:4" x14ac:dyDescent="0.25">
      <c r="B583" s="1" t="s">
        <v>1741</v>
      </c>
    </row>
    <row r="584" spans="1:4" x14ac:dyDescent="0.25">
      <c r="B584" s="2" t="s">
        <v>1740</v>
      </c>
      <c r="D584" t="s">
        <v>1743</v>
      </c>
    </row>
    <row r="585" spans="1:4" x14ac:dyDescent="0.25">
      <c r="B585" s="1" t="s">
        <v>1742</v>
      </c>
    </row>
    <row r="587" spans="1:4" x14ac:dyDescent="0.25">
      <c r="A587" t="s">
        <v>1744</v>
      </c>
      <c r="B587" s="2" t="s">
        <v>1745</v>
      </c>
      <c r="D587" t="s">
        <v>1747</v>
      </c>
    </row>
    <row r="588" spans="1:4" x14ac:dyDescent="0.25">
      <c r="B588" s="1" t="s">
        <v>1746</v>
      </c>
    </row>
  </sheetData>
  <mergeCells count="3">
    <mergeCell ref="R81:V81"/>
    <mergeCell ref="X81:AA81"/>
    <mergeCell ref="AJ81:AN81"/>
  </mergeCells>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Pesos Globales</vt:lpstr>
      <vt:lpstr>Giira</vt:lpstr>
      <vt:lpstr>Multimedia</vt:lpstr>
      <vt:lpstr>Giira!Giira</vt:lpstr>
      <vt:lpstr>Multimedia!visualizagr.jsp?nro_00000000009868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dc:creator>
  <cp:lastModifiedBy>Difer</cp:lastModifiedBy>
  <dcterms:created xsi:type="dcterms:W3CDTF">2017-10-31T17:21:21Z</dcterms:created>
  <dcterms:modified xsi:type="dcterms:W3CDTF">2017-11-15T04:37:38Z</dcterms:modified>
</cp:coreProperties>
</file>