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\"/>
    </mc:Choice>
  </mc:AlternateContent>
  <xr:revisionPtr revIDLastSave="0" documentId="13_ncr:1_{A3048D25-D0C0-46EE-9A1F-8E58EE3DC869}" xr6:coauthVersionLast="47" xr6:coauthVersionMax="47" xr10:uidLastSave="{00000000-0000-0000-0000-000000000000}"/>
  <workbookProtection workbookAlgorithmName="SHA-512" workbookHashValue="kp6yP00ymwkQ073RikAM94sBTsUqFc3a+SaMcFrKGsuwrFMSPNkfs0eTzQwtACbm4PEh2kGkifkBMloevHdc0g==" workbookSaltValue="aO+4h9IUreFR9jzBem70kw==" workbookSpinCount="100000" lockStructure="1"/>
  <bookViews>
    <workbookView xWindow="-108" yWindow="-108" windowWidth="23256" windowHeight="12576" xr2:uid="{00000000-000D-0000-FFFF-FFFF00000000}"/>
  </bookViews>
  <sheets>
    <sheet name="1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1" i="1"/>
  <c r="B8" i="1"/>
  <c r="A1" i="1"/>
  <c r="B7" i="1"/>
  <c r="B10" i="1"/>
  <c r="A4" i="1"/>
  <c r="A6" i="1"/>
  <c r="A10" i="1"/>
  <c r="A2" i="1"/>
  <c r="A8" i="1"/>
  <c r="B1" i="1" l="1"/>
  <c r="B9" i="1" s="1"/>
</calcChain>
</file>

<file path=xl/sharedStrings.xml><?xml version="1.0" encoding="utf-8"?>
<sst xmlns="http://schemas.openxmlformats.org/spreadsheetml/2006/main" count="27" uniqueCount="26">
  <si>
    <t>时间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</si>
  <si>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</si>
  <si>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</si>
  <si>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</si>
  <si>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</si>
  <si>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</si>
  <si>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</si>
  <si>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</si>
  <si>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8：30-10：05</t>
    <phoneticPr fontId="1" type="noConversion"/>
  </si>
  <si>
    <t>10：25-12：00</t>
    <phoneticPr fontId="1" type="noConversion"/>
  </si>
  <si>
    <t>13：30-15：05</t>
    <phoneticPr fontId="1" type="noConversion"/>
  </si>
  <si>
    <t>15：25-17：00</t>
    <phoneticPr fontId="1" type="noConversion"/>
  </si>
  <si>
    <t>19：00-20：35</t>
    <phoneticPr fontId="1" type="noConversion"/>
  </si>
  <si>
    <t>液压与液力传动#孙振军#1-8周#3-4节#基础一西J01西144</t>
    <phoneticPr fontId="1" type="noConversion"/>
  </si>
  <si>
    <t>数值分析方法#孙静#1-8周#5-6节#基础一东J01东423</t>
    <phoneticPr fontId="1" type="noConversion"/>
  </si>
  <si>
    <t>互换性与技术测量#刘素明#1-6周#7-8节#基础一东409!工程热力学与传热学#王长惠*黄立勇#10-17周#7-8节#基础一东409</t>
    <phoneticPr fontId="1" type="noConversion"/>
  </si>
  <si>
    <t>工程热力学与传热学#王长惠*黄立勇#10-17周#1-2节#基础一东409</t>
    <phoneticPr fontId="1" type="noConversion"/>
  </si>
  <si>
    <t>液压与液力传动#孙振军#1-8周#3-4节#基础一西J01西217</t>
    <phoneticPr fontId="1" type="noConversion"/>
  </si>
  <si>
    <t>机械设计#关志刚#1-13周#7-8节#基础一东409</t>
    <phoneticPr fontId="1" type="noConversion"/>
  </si>
  <si>
    <t>马克思主义基本原理#彭宏业#1-14周#9-10节#基础一东323</t>
    <phoneticPr fontId="1" type="noConversion"/>
  </si>
  <si>
    <t>数值分析方法#孙静#1-8周#9-10节#基础一东J01东423</t>
    <phoneticPr fontId="1" type="noConversion"/>
  </si>
  <si>
    <t>互换性与技术测量#刘素明#1-6周#7-8节#基础一东409</t>
    <phoneticPr fontId="1" type="noConversion"/>
  </si>
  <si>
    <t>发动机构造与原理#黄立勇*卢彦群*赫明月#6-13周#1-2节#基础一东409</t>
    <phoneticPr fontId="1" type="noConversion"/>
  </si>
  <si>
    <t>机械设计#关志刚#1-13周#1-2节#基础一东409</t>
    <phoneticPr fontId="1" type="noConversion"/>
  </si>
  <si>
    <t>大学体育#冯燕辉#1-16周#3-4节#运动场1场地</t>
    <phoneticPr fontId="1" type="noConversion"/>
  </si>
  <si>
    <t>马克思主义基本原理#彭宏业#1-14周#7-8节#基础一东323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</si>
</sst>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6"/>
      <color theme="1"/>
      <name val="等线"/>
      <family val="2"/>
      <scheme val="minor"/>
    </font>
    <font>
      <sz val="48"/>
      <color rgb="FFFF0000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4">
    <dxf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00B0F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2" tint="-0.24994659260841701"/>
        </patternFill>
      </fill>
    </dxf>
    <dxf>
      <font>
        <b/>
        <i/>
        <color theme="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70" zoomScaleNormal="70" workbookViewId="0">
      <selection activeCell="K1" sqref="K1"/>
    </sheetView>
  </sheetViews>
  <sheetFormatPr defaultRowHeight="79.95" customHeight="1" x14ac:dyDescent="0.25"/>
  <cols>
    <col min="1" max="1" width="83.88671875" style="1" customWidth="1"/>
    <col min="2" max="2" width="107.6640625" style="2" customWidth="1"/>
    <col min="10" max="10" width="9.21875" customWidth="1"/>
  </cols>
  <sheetData>
    <row r="1" spans="1:10" ht="49.95" customHeight="1" thickBot="1" x14ac:dyDescent="0.3">
      <c r="A1" s="4" t="str">
        <f ca="1">TEXT(TODAY(),"AAAA")</f>
        <v>星期三</v>
      </c>
      <c r="B1" s="13" t="str">
        <f ca="1">IF((HOUR(NOW())+MINUTE(NOW())/60)&lt;10.083,A2,IF((HOUR(NOW())+MINUTE(NOW())/60)&lt;12,A4,IF((HOUR(NOW())+MINUTE(NOW())/60)&lt;15.083,A6,IF((HOUR(NOW())+MINUTE(NOW())/60)&lt;17,A8,IF((HOUR(NOW())+MINUTE(NOW())/60)&lt;20.58,A10,"休息")))))</f>
        <v>数值分析方法#孙静#1-8周#9-10节#基础一东J01东423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49.95" customHeight="1" thickBot="1" x14ac:dyDescent="0.3">
      <c r="A2" s="10" t="str">
        <f ca="1">INDIRECT(ADDRESS(ROW(),3+WEEKDAY(TODAY(),2)))</f>
        <v>发动机构造与原理#黄立勇*卢彦群*赫明月#6-13周#1-2节#基础一东409</v>
      </c>
      <c r="B2" s="14"/>
      <c r="C2" s="12" t="s">
        <v>8</v>
      </c>
      <c r="D2" s="8"/>
      <c r="E2" s="8" t="s">
        <v>16</v>
      </c>
      <c r="F2" s="8" t="s">
        <v>22</v>
      </c>
      <c r="G2" s="8" t="s">
        <v>23</v>
      </c>
      <c r="H2" s="8" t="s">
        <v>22</v>
      </c>
      <c r="I2" s="8"/>
      <c r="J2" s="8"/>
    </row>
    <row r="3" spans="1:10" ht="49.95" customHeight="1" thickBot="1" x14ac:dyDescent="0.3">
      <c r="A3" s="10"/>
      <c r="B3" s="14"/>
      <c r="C3" s="12"/>
      <c r="D3" s="8"/>
      <c r="E3" s="8"/>
      <c r="F3" s="8"/>
      <c r="G3" s="8"/>
      <c r="H3" s="8"/>
      <c r="I3" s="8"/>
      <c r="J3" s="8"/>
    </row>
    <row r="4" spans="1:10" ht="49.95" customHeight="1" thickBot="1" x14ac:dyDescent="0.3">
      <c r="A4" s="10">
        <f t="shared" ref="A4" ca="1" si="0">INDIRECT(ADDRESS(ROW(),3+WEEKDAY(TODAY(),2)))</f>
        <v>0</v>
      </c>
      <c r="B4" s="14"/>
      <c r="C4" s="12" t="s">
        <v>9</v>
      </c>
      <c r="D4" s="8" t="s">
        <v>13</v>
      </c>
      <c r="E4" s="8" t="s">
        <v>17</v>
      </c>
      <c r="F4" s="8"/>
      <c r="G4" s="8" t="s">
        <v>24</v>
      </c>
      <c r="H4" s="8"/>
      <c r="I4" s="8"/>
      <c r="J4" s="8"/>
    </row>
    <row r="5" spans="1:10" ht="49.95" customHeight="1" thickBot="1" x14ac:dyDescent="0.3">
      <c r="A5" s="10"/>
      <c r="B5" s="15"/>
      <c r="C5" s="12"/>
      <c r="D5" s="8"/>
      <c r="E5" s="8"/>
      <c r="F5" s="8"/>
      <c r="G5" s="8"/>
      <c r="H5" s="8"/>
      <c r="I5" s="8"/>
      <c r="J5" s="8"/>
    </row>
    <row r="6" spans="1:10" ht="49.95" customHeight="1" thickTop="1" thickBot="1" x14ac:dyDescent="0.3">
      <c r="A6" s="10">
        <f t="shared" ref="A6" ca="1" si="1">INDIRECT(ADDRESS(ROW(),3+WEEKDAY(TODAY(),2)))</f>
        <v>0</v>
      </c>
      <c r="B6" s="2" t="str">
        <f ca="1">CONCATENATE(TEXT(NOW(),"yyyy-mm-dd")," ",TEXT(TODAY(),"AAAA"))</f>
        <v>2021-09-01 星期三</v>
      </c>
      <c r="C6" s="12" t="s">
        <v>10</v>
      </c>
      <c r="D6" s="8" t="s">
        <v>14</v>
      </c>
      <c r="E6" s="8"/>
      <c r="F6" s="8"/>
      <c r="G6" s="8"/>
      <c r="H6" s="8"/>
      <c r="I6" s="8"/>
      <c r="J6" s="8"/>
    </row>
    <row r="7" spans="1:10" ht="49.95" customHeight="1" thickBot="1" x14ac:dyDescent="0.3">
      <c r="A7" s="10"/>
      <c r="B7" s="5" t="str">
        <f ca="1">CONCATENATE("第  ",WEEKNUM(TODAY())-35,"  周")</f>
        <v>第  1  周</v>
      </c>
      <c r="C7" s="12"/>
      <c r="D7" s="8"/>
      <c r="E7" s="8"/>
      <c r="F7" s="8"/>
      <c r="G7" s="8"/>
      <c r="H7" s="8"/>
      <c r="I7" s="8"/>
      <c r="J7" s="8"/>
    </row>
    <row r="8" spans="1:10" ht="49.95" customHeight="1" thickBot="1" x14ac:dyDescent="0.3">
      <c r="A8" s="10" t="str">
        <f t="shared" ref="A8" ca="1" si="2">INDIRECT(ADDRESS(ROW(),3+WEEKDAY(TODAY(),2)))</f>
        <v>互换性与技术测量#刘素明#1-6周#7-8节#基础一东409</v>
      </c>
      <c r="B8" s="5" t="str">
        <f ca="1">CONCATENATE(TEXT(HOUR(NOW()),"00")," : ",TEXT(MINUTE(NOW()),"00"))</f>
        <v>20 : 16</v>
      </c>
      <c r="C8" s="12" t="s">
        <v>11</v>
      </c>
      <c r="D8" s="9" t="s">
        <v>15</v>
      </c>
      <c r="E8" s="8" t="s">
        <v>18</v>
      </c>
      <c r="F8" s="8" t="s">
        <v>21</v>
      </c>
      <c r="G8" s="8"/>
      <c r="H8" s="8" t="s">
        <v>25</v>
      </c>
      <c r="I8" s="8"/>
      <c r="J8" s="8"/>
    </row>
    <row r="9" spans="1:10" ht="49.95" customHeight="1" thickBot="1" x14ac:dyDescent="0.3">
      <c r="A9" s="10"/>
      <c r="B9" s="7" t="str">
        <f ca="1">IF(AND(B1&lt;&gt;0,(HOUR(NOW())+MINUTE(NOW())/60)&lt;8.5),CONCATENATE("还剩 ",TEXT(8.5*60-B11,"0")," 分钟上课"),IF(AND(B1&lt;&gt;0,(HOUR(NOW())+MINUTE(NOW())/60)&lt;10.416),CONCATENATE("还剩 ",TEXT(10.416*60-B11,"0")," 分钟上课"),IF(AND(B1&lt;&gt;0,(HOUR(NOW())+MINUTE(NOW())/60)&lt;13.5),CONCATENATE("还剩 ",TEXT(13.5*60-B11,"0")," 分钟上课"),IF(AND(B1&lt;&gt;0,(HOUR(NOW())+MINUTE(NOW())/60)&lt;15.416),CONCATENATE("还剩 ",TEXT(15.416*60-B11,"0")," 分钟上课"),IF(AND(B1&lt;&gt;0,(HOUR(NOW())+MINUTE(NOW())/60)&lt;19),CONCATENATE("还剩 ",TEXT(19*60-B11,"0")," 分钟上课"),IF(20.58*60&gt;B11,"正在上课……","休息"))))))</f>
        <v>正在上课……</v>
      </c>
      <c r="C9" s="12"/>
      <c r="D9" s="9"/>
      <c r="E9" s="8"/>
      <c r="F9" s="8"/>
      <c r="G9" s="8"/>
      <c r="H9" s="8"/>
      <c r="I9" s="8"/>
      <c r="J9" s="8"/>
    </row>
    <row r="10" spans="1:10" ht="49.95" customHeight="1" thickBot="1" x14ac:dyDescent="0.3">
      <c r="A10" s="10" t="str">
        <f t="shared" ref="A10" ca="1" si="3">INDIRECT(ADDRESS(ROW(),3+WEEKDAY(TODAY(),2)))</f>
        <v>数值分析方法#孙静#1-8周#9-10节#基础一东J01东423</v>
      </c>
      <c r="B10" s="5" t="str">
        <f>CONCATENATE("共  ",COUNTA(D2:J11),"  节课")</f>
        <v>共  14  节课</v>
      </c>
      <c r="C10" s="12" t="s">
        <v>12</v>
      </c>
      <c r="D10" s="8"/>
      <c r="E10" s="8" t="s">
        <v>19</v>
      </c>
      <c r="F10" s="8" t="s">
        <v>20</v>
      </c>
      <c r="G10" s="8"/>
      <c r="H10" s="8"/>
      <c r="I10" s="8"/>
      <c r="J10" s="8"/>
    </row>
    <row r="11" spans="1:10" ht="49.95" customHeight="1" thickBot="1" x14ac:dyDescent="0.3">
      <c r="A11" s="11"/>
      <c r="B11" s="6">
        <f ca="1">MINUTE(NOW())+HOUR(NOW())*60</f>
        <v>1216</v>
      </c>
      <c r="C11" s="12"/>
      <c r="D11" s="8"/>
      <c r="E11" s="8"/>
      <c r="F11" s="8"/>
      <c r="G11" s="8"/>
      <c r="H11" s="8"/>
      <c r="I11" s="8"/>
      <c r="J11" s="8"/>
    </row>
  </sheetData>
  <sheetProtection algorithmName="SHA-512" hashValue="geeALIP5eD1Sbzs1bZIj48/yKX9AN8JaqxbV1/LB6puZ9TCFpn776NHHQ1SYhs/VYTOFOelGF3i0getKDDEaoA==" saltValue="6LK1VPDCQMf7Tt5abRDMPQ==" spinCount="100000" sheet="1" objects="1" scenarios="1"/>
  <protectedRanges>
    <protectedRange algorithmName="SHA-512" hashValue="d9XeUuogqZdIL/hEGFMAQSjxTtgucMFgqeCXQYajzSGybLr7U7SdK4iilRmNVJ3ag7LELaacCTu3BalFQfi82w==" saltValue="PKV2h42K3Ryk9OLVGv0bCg==" spinCount="100000" sqref="D2:J11" name="区域2"/>
    <protectedRange algorithmName="SHA-512" hashValue="mKF7eYkcDaidrAWTeyImPAuLkriZR0W4ItU6seqOhQQzpMpsAJAVtZtT2k2gB4yjLylcYk1ozJwvZXl5ygREbw==" saltValue="Ntb7YW4DMoR6Mz1SF+36tA==" spinCount="100000" sqref="B7" name="区域1"/>
  </protectedRanges>
  <mergeCells count="46">
    <mergeCell ref="A10:A11"/>
    <mergeCell ref="C2:C3"/>
    <mergeCell ref="C4:C5"/>
    <mergeCell ref="C6:C7"/>
    <mergeCell ref="C8:C9"/>
    <mergeCell ref="C10:C11"/>
    <mergeCell ref="B1:B5"/>
    <mergeCell ref="A2:A3"/>
    <mergeCell ref="A4:A5"/>
    <mergeCell ref="A6:A7"/>
    <mergeCell ref="A8:A9"/>
    <mergeCell ref="J10:J11"/>
    <mergeCell ref="E8:E9"/>
    <mergeCell ref="F8:F9"/>
    <mergeCell ref="G8:G9"/>
    <mergeCell ref="H8:H9"/>
    <mergeCell ref="I8:I9"/>
    <mergeCell ref="J8:J9"/>
    <mergeCell ref="E10:E11"/>
    <mergeCell ref="F10:F11"/>
    <mergeCell ref="G10:G11"/>
    <mergeCell ref="H10:H11"/>
    <mergeCell ref="I10:I11"/>
    <mergeCell ref="J4:J5"/>
    <mergeCell ref="E6:E7"/>
    <mergeCell ref="F6:F7"/>
    <mergeCell ref="G6:G7"/>
    <mergeCell ref="H6:H7"/>
    <mergeCell ref="I6:I7"/>
    <mergeCell ref="J6:J7"/>
    <mergeCell ref="J2:J3"/>
    <mergeCell ref="D4:D5"/>
    <mergeCell ref="D6:D7"/>
    <mergeCell ref="D8:D9"/>
    <mergeCell ref="D10:D11"/>
    <mergeCell ref="E4:E5"/>
    <mergeCell ref="F4:F5"/>
    <mergeCell ref="G4:G5"/>
    <mergeCell ref="H4:H5"/>
    <mergeCell ref="I4:I5"/>
    <mergeCell ref="D2:D3"/>
    <mergeCell ref="E2:E3"/>
    <mergeCell ref="F2:F3"/>
    <mergeCell ref="G2:G3"/>
    <mergeCell ref="H2:H3"/>
    <mergeCell ref="I2:I3"/>
  </mergeCells>
  <phoneticPr fontId="1" type="noConversion"/>
  <conditionalFormatting sqref="A1:A11">
    <cfRule type="cellIs" dxfId="3" priority="1" operator="equal">
      <formula>$B$1</formula>
    </cfRule>
    <cfRule type="cellIs" dxfId="2" priority="5" operator="notEqual">
      <formula>0</formula>
    </cfRule>
  </conditionalFormatting>
  <conditionalFormatting sqref="D2:J11">
    <cfRule type="cellIs" dxfId="1" priority="2" operator="equal">
      <formula>$B$1</formula>
    </cfRule>
    <cfRule type="cellIs" dxfId="0" priority="3" operator="not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昊隆</dc:creator>
  <cp:lastModifiedBy>Administrator</cp:lastModifiedBy>
  <dcterms:created xsi:type="dcterms:W3CDTF">2015-06-05T18:19:34Z</dcterms:created>
  <dcterms:modified xsi:type="dcterms:W3CDTF">2021-09-01T12:18:18Z</dcterms:modified>
</cp:coreProperties>
</file>