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1170" yWindow="-135" windowWidth="11865" windowHeight="11580"/>
  </bookViews>
  <sheets>
    <sheet name="ASK, RPK, PAX" sheetId="19" r:id="rId1"/>
  </sheets>
  <calcPr calcId="145621"/>
</workbook>
</file>

<file path=xl/calcChain.xml><?xml version="1.0" encoding="utf-8"?>
<calcChain xmlns="http://schemas.openxmlformats.org/spreadsheetml/2006/main">
  <c r="Q17" i="19" l="1"/>
  <c r="Q16" i="19"/>
  <c r="O17" i="19"/>
  <c r="O16" i="19"/>
  <c r="H17" i="19"/>
  <c r="H16" i="19"/>
  <c r="H8" i="19"/>
  <c r="D8" i="19"/>
  <c r="D19" i="19"/>
  <c r="D18" i="19"/>
  <c r="E11" i="19"/>
  <c r="D11" i="19"/>
  <c r="C11" i="19"/>
  <c r="B11" i="19"/>
  <c r="D10" i="19"/>
  <c r="D9" i="19"/>
  <c r="D7" i="19"/>
  <c r="H18" i="19" l="1"/>
  <c r="M19" i="19" l="1"/>
  <c r="M18" i="19"/>
  <c r="G20" i="19"/>
  <c r="F20" i="19"/>
  <c r="M10" i="19" l="1"/>
  <c r="M9" i="19"/>
  <c r="M8" i="19"/>
  <c r="M7" i="19"/>
  <c r="I20" i="19"/>
  <c r="E20" i="19"/>
  <c r="C20" i="19"/>
  <c r="B20" i="19"/>
  <c r="K19" i="19"/>
  <c r="J19" i="19"/>
  <c r="H19" i="19"/>
  <c r="O18" i="19"/>
  <c r="K18" i="19"/>
  <c r="J18" i="19"/>
  <c r="I11" i="19"/>
  <c r="G11" i="19"/>
  <c r="Q9" i="19" s="1"/>
  <c r="F11" i="19"/>
  <c r="O9" i="19" s="1"/>
  <c r="P8" i="19"/>
  <c r="N7" i="19"/>
  <c r="K10" i="19"/>
  <c r="J10" i="19"/>
  <c r="H10" i="19"/>
  <c r="K9" i="19"/>
  <c r="J9" i="19"/>
  <c r="H9" i="19"/>
  <c r="K8" i="19"/>
  <c r="J8" i="19"/>
  <c r="K7" i="19"/>
  <c r="J7" i="19"/>
  <c r="H7" i="19"/>
  <c r="L19" i="19" l="1"/>
  <c r="L7" i="19"/>
  <c r="L10" i="19"/>
  <c r="Q10" i="19"/>
  <c r="M20" i="19"/>
  <c r="P19" i="19"/>
  <c r="M11" i="19"/>
  <c r="P18" i="19"/>
  <c r="D20" i="19"/>
  <c r="L8" i="19"/>
  <c r="P9" i="19"/>
  <c r="J11" i="19"/>
  <c r="O8" i="19"/>
  <c r="N18" i="19"/>
  <c r="Q19" i="19"/>
  <c r="H20" i="19"/>
  <c r="O7" i="19"/>
  <c r="N10" i="19"/>
  <c r="L18" i="19"/>
  <c r="P7" i="19"/>
  <c r="N9" i="19"/>
  <c r="O10" i="19"/>
  <c r="N8" i="19"/>
  <c r="L9" i="19"/>
  <c r="P10" i="19"/>
  <c r="Q18" i="19"/>
  <c r="Q7" i="19"/>
  <c r="K11" i="19"/>
  <c r="N19" i="19"/>
  <c r="Q8" i="19"/>
  <c r="O19" i="19"/>
  <c r="O20" i="19" s="1"/>
  <c r="K20" i="19"/>
  <c r="H11" i="19"/>
  <c r="J20" i="19"/>
  <c r="O11" i="19" l="1"/>
  <c r="N11" i="19"/>
  <c r="N20" i="19"/>
  <c r="Q20" i="19"/>
  <c r="Q11" i="19"/>
  <c r="P20" i="19"/>
  <c r="P11" i="19"/>
  <c r="L20" i="19"/>
  <c r="L11" i="19"/>
</calcChain>
</file>

<file path=xl/sharedStrings.xml><?xml version="1.0" encoding="utf-8"?>
<sst xmlns="http://schemas.openxmlformats.org/spreadsheetml/2006/main" count="50" uniqueCount="22">
  <si>
    <t>ASK (000)</t>
  </si>
  <si>
    <t>RPK (000)</t>
  </si>
  <si>
    <t>ASK</t>
  </si>
  <si>
    <t>RPK</t>
  </si>
  <si>
    <t>VOOS REGULARES E NÃO REGULARES DE PASSAGEIROS</t>
  </si>
  <si>
    <t>MERCADO DOMÉSTICO</t>
  </si>
  <si>
    <t>MERCADO INTERNACIONAL</t>
  </si>
  <si>
    <t>LF (%)</t>
  </si>
  <si>
    <t>VARIAÇÃO</t>
  </si>
  <si>
    <t>ASK (%)</t>
  </si>
  <si>
    <t>RPK (%)</t>
  </si>
  <si>
    <t>LF (pp)</t>
  </si>
  <si>
    <t>MARKET SHARE (%)</t>
  </si>
  <si>
    <t>PAX PAGOS TRANSPORTADOS</t>
  </si>
  <si>
    <t>PAX (%)</t>
  </si>
  <si>
    <t>JANEIRO 2014</t>
  </si>
  <si>
    <t>JANEIRO 2015</t>
  </si>
  <si>
    <t>2015 x 2014</t>
  </si>
  <si>
    <t>DADOS COMPARATIVOS - JANEIRO/2015 - ASSOCIAÇÃO BRASILEIRA DAS EMPRESAS AÉREAS</t>
  </si>
  <si>
    <t>JAN/15 x JAN/14</t>
  </si>
  <si>
    <t>JAN/14</t>
  </si>
  <si>
    <t>JAN/15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</si>
</sst>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"/>
    <numFmt numFmtId="166" formatCode="0.00000"/>
    <numFmt numFmtId="167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99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164" fontId="7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4" applyFont="1" applyFill="1" applyBorder="1" applyAlignment="1" applyProtection="1">
      <alignment horizontal="left" vertical="center"/>
    </xf>
    <xf numFmtId="2" fontId="5" fillId="2" borderId="0" xfId="0" applyNumberFormat="1" applyFont="1" applyFill="1" applyAlignment="1">
      <alignment vertical="center"/>
    </xf>
    <xf numFmtId="165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2" fontId="11" fillId="4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3" fontId="11" fillId="4" borderId="5" xfId="0" applyNumberFormat="1" applyFont="1" applyFill="1" applyBorder="1" applyAlignment="1">
      <alignment horizontal="center" vertical="center"/>
    </xf>
    <xf numFmtId="167" fontId="11" fillId="4" borderId="8" xfId="5" applyNumberFormat="1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3" fontId="10" fillId="3" borderId="10" xfId="0" applyNumberFormat="1" applyFont="1" applyFill="1" applyBorder="1" applyAlignment="1">
      <alignment horizontal="center" vertical="center"/>
    </xf>
    <xf numFmtId="2" fontId="10" fillId="3" borderId="10" xfId="0" applyNumberFormat="1" applyFont="1" applyFill="1" applyBorder="1" applyAlignment="1">
      <alignment horizontal="center" vertical="center"/>
    </xf>
    <xf numFmtId="3" fontId="10" fillId="3" borderId="11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2" fontId="10" fillId="3" borderId="11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2" fontId="10" fillId="3" borderId="3" xfId="0" applyNumberFormat="1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2" fontId="10" fillId="3" borderId="21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/>
    <xf numFmtId="0" fontId="10" fillId="3" borderId="2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49" fontId="10" fillId="3" borderId="14" xfId="0" applyNumberFormat="1" applyFont="1" applyFill="1" applyBorder="1" applyAlignment="1">
      <alignment horizontal="center" vertical="center"/>
    </xf>
    <xf numFmtId="49" fontId="10" fillId="3" borderId="15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4" xfId="3"/>
    <cellStyle name="Normal 4 2" xfId="4"/>
    <cellStyle name="Vírgula" xfId="5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446277</xdr:colOff>
      <xdr:row>8</xdr:row>
      <xdr:rowOff>23834</xdr:rowOff>
    </xdr:from>
    <xdr:to>
      <xdr:col>0</xdr:col>
      <xdr:colOff>1116895</xdr:colOff>
      <xdr:row>9</xdr:row>
      <xdr:rowOff>408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277" y="2576534"/>
          <a:ext cx="670618" cy="481399"/>
        </a:xfrm>
        <a:prstGeom prst="rect">
          <a:avLst/>
        </a:prstGeom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423334</xdr:colOff>
      <xdr:row>17</xdr:row>
      <xdr:rowOff>21166</xdr:rowOff>
    </xdr:from>
    <xdr:to>
      <xdr:col>0</xdr:col>
      <xdr:colOff>1093952</xdr:colOff>
      <xdr:row>17</xdr:row>
      <xdr:rowOff>497803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34" y="6745816"/>
          <a:ext cx="670618" cy="476637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18</xdr:row>
      <xdr:rowOff>126996</xdr:rowOff>
    </xdr:from>
    <xdr:to>
      <xdr:col>0</xdr:col>
      <xdr:colOff>1221730</xdr:colOff>
      <xdr:row>18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44440"/>
          <a:ext cx="868006" cy="861656"/>
        </a:xfrm>
        <a:prstGeom prst="rect">
          <a:avLst/>
        </a:prstGeom>
      </xdr:spPr>
    </xdr:pic>
    <xdr:clientData/>
  </xdr:twoCellAnchor>
  <xdr:twoCellAnchor editAs="oneCell">
    <xdr:from>
      <xdr:col>0</xdr:col>
      <xdr:colOff>3984</xdr:colOff>
      <xdr:row>12</xdr:row>
      <xdr:rowOff>138167</xdr:rowOff>
    </xdr:from>
    <xdr:to>
      <xdr:col>1</xdr:col>
      <xdr:colOff>26981</xdr:colOff>
      <xdr:row>14</xdr:row>
      <xdr:rowOff>205155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" y="4876855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16</xdr:row>
      <xdr:rowOff>74082</xdr:rowOff>
    </xdr:from>
    <xdr:to>
      <xdr:col>0</xdr:col>
      <xdr:colOff>1396856</xdr:colOff>
      <xdr:row>16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38636</xdr:rowOff>
    </xdr:from>
    <xdr:to>
      <xdr:col>0</xdr:col>
      <xdr:colOff>1547813</xdr:colOff>
      <xdr:row>6</xdr:row>
      <xdr:rowOff>477308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4542"/>
          <a:ext cx="1547813" cy="43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39591</xdr:rowOff>
    </xdr:from>
    <xdr:to>
      <xdr:col>0</xdr:col>
      <xdr:colOff>1547813</xdr:colOff>
      <xdr:row>15</xdr:row>
      <xdr:rowOff>478263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06966"/>
          <a:ext cx="1547813" cy="438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showGridLines="0" tabSelected="1" zoomScale="80" zoomScaleNormal="80" workbookViewId="0">
      <selection activeCell="N6" sqref="N6"/>
    </sheetView>
  </sheetViews>
  <sheetFormatPr defaultRowHeight="12.75" x14ac:dyDescent="0.2"/>
  <cols>
    <col min="1" max="1" width="24.140625" customWidth="1"/>
    <col min="2" max="4" width="18.7109375" customWidth="1"/>
    <col min="5" max="5" width="22.5703125" customWidth="1"/>
    <col min="6" max="8" width="18.7109375" customWidth="1"/>
    <col min="9" max="9" width="21.42578125" customWidth="1"/>
    <col min="10" max="17" width="18.7109375" customWidth="1"/>
    <col min="19" max="19" width="9.28515625" bestFit="1" customWidth="1"/>
  </cols>
  <sheetData>
    <row r="1" spans="1:20" s="1" customFormat="1" ht="15.95" customHeight="1" x14ac:dyDescent="0.2">
      <c r="A1" s="73" t="s">
        <v>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20" s="1" customFormat="1" ht="15.95" customHeight="1" thickBot="1" x14ac:dyDescent="0.25">
      <c r="A2" s="73" t="s">
        <v>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20" s="1" customFormat="1" ht="15.95" customHeight="1" thickBot="1" x14ac:dyDescent="0.25">
      <c r="A3" s="74" t="s">
        <v>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/>
      <c r="T3" s="2"/>
    </row>
    <row r="4" spans="1:20" s="1" customFormat="1" ht="24.95" customHeight="1" x14ac:dyDescent="0.2">
      <c r="A4" s="77"/>
      <c r="B4" s="58" t="s">
        <v>15</v>
      </c>
      <c r="C4" s="59"/>
      <c r="D4" s="59"/>
      <c r="E4" s="60"/>
      <c r="F4" s="58" t="s">
        <v>16</v>
      </c>
      <c r="G4" s="59"/>
      <c r="H4" s="59"/>
      <c r="I4" s="60"/>
      <c r="J4" s="61" t="s">
        <v>8</v>
      </c>
      <c r="K4" s="62"/>
      <c r="L4" s="62"/>
      <c r="M4" s="63"/>
      <c r="N4" s="64" t="s">
        <v>12</v>
      </c>
      <c r="O4" s="65"/>
      <c r="P4" s="65"/>
      <c r="Q4" s="66"/>
    </row>
    <row r="5" spans="1:20" s="1" customFormat="1" ht="24.95" customHeight="1" x14ac:dyDescent="0.2">
      <c r="A5" s="78"/>
      <c r="B5" s="49" t="s">
        <v>0</v>
      </c>
      <c r="C5" s="50" t="s">
        <v>1</v>
      </c>
      <c r="D5" s="50" t="s">
        <v>7</v>
      </c>
      <c r="E5" s="51" t="s">
        <v>13</v>
      </c>
      <c r="F5" s="49" t="s">
        <v>0</v>
      </c>
      <c r="G5" s="50" t="s">
        <v>1</v>
      </c>
      <c r="H5" s="50" t="s">
        <v>7</v>
      </c>
      <c r="I5" s="51" t="s">
        <v>13</v>
      </c>
      <c r="J5" s="53" t="s">
        <v>19</v>
      </c>
      <c r="K5" s="54"/>
      <c r="L5" s="54"/>
      <c r="M5" s="55"/>
      <c r="N5" s="70" t="s">
        <v>2</v>
      </c>
      <c r="O5" s="71"/>
      <c r="P5" s="71" t="s">
        <v>3</v>
      </c>
      <c r="Q5" s="72"/>
    </row>
    <row r="6" spans="1:20" s="1" customFormat="1" ht="24.95" customHeight="1" x14ac:dyDescent="0.2">
      <c r="A6" s="78"/>
      <c r="B6" s="49"/>
      <c r="C6" s="50"/>
      <c r="D6" s="50"/>
      <c r="E6" s="52"/>
      <c r="F6" s="49"/>
      <c r="G6" s="50"/>
      <c r="H6" s="50"/>
      <c r="I6" s="52"/>
      <c r="J6" s="24" t="s">
        <v>9</v>
      </c>
      <c r="K6" s="17" t="s">
        <v>10</v>
      </c>
      <c r="L6" s="17" t="s">
        <v>11</v>
      </c>
      <c r="M6" s="25" t="s">
        <v>14</v>
      </c>
      <c r="N6" s="43" t="s">
        <v>20</v>
      </c>
      <c r="O6" s="44" t="s">
        <v>21</v>
      </c>
      <c r="P6" s="43" t="s">
        <v>20</v>
      </c>
      <c r="Q6" s="44" t="s">
        <v>21</v>
      </c>
    </row>
    <row r="7" spans="1:20" s="1" customFormat="1" ht="39.950000000000003" customHeight="1" x14ac:dyDescent="0.3">
      <c r="A7" s="37"/>
      <c r="B7" s="18">
        <v>744474.51399999997</v>
      </c>
      <c r="C7" s="16">
        <v>640012.49300000002</v>
      </c>
      <c r="D7" s="15">
        <f>C7/B7*100</f>
        <v>85.968354989248169</v>
      </c>
      <c r="E7" s="19">
        <v>570657</v>
      </c>
      <c r="F7" s="18">
        <v>902383</v>
      </c>
      <c r="G7" s="18">
        <v>771903</v>
      </c>
      <c r="H7" s="15">
        <f>G7/F7*100</f>
        <v>85.540507744494292</v>
      </c>
      <c r="I7" s="19">
        <v>676635</v>
      </c>
      <c r="J7" s="26">
        <f t="shared" ref="J7:K11" si="0">(F7-B7)/B7*100</f>
        <v>21.210730929064422</v>
      </c>
      <c r="K7" s="15">
        <f t="shared" si="0"/>
        <v>20.607489454116013</v>
      </c>
      <c r="L7" s="15">
        <f t="shared" ref="L7:L11" si="1">H7-D7</f>
        <v>-0.42784724475387748</v>
      </c>
      <c r="M7" s="27">
        <f t="shared" ref="M7:M11" si="2">(I7-E7)/E7*100</f>
        <v>18.571225797633254</v>
      </c>
      <c r="N7" s="26">
        <f>B7/$B$11*100</f>
        <v>6.8820653930184434</v>
      </c>
      <c r="O7" s="15">
        <f>F7/$F$11*100</f>
        <v>8.0122149512487848</v>
      </c>
      <c r="P7" s="15">
        <f>C7/$C$11*100</f>
        <v>7.3333702423055698</v>
      </c>
      <c r="Q7" s="30">
        <f>G7/$G$11*100</f>
        <v>8.0989246382200601</v>
      </c>
      <c r="R7" s="13"/>
      <c r="S7" s="2"/>
    </row>
    <row r="8" spans="1:20" s="1" customFormat="1" ht="39.950000000000003" customHeight="1" x14ac:dyDescent="0.3">
      <c r="A8" s="37"/>
      <c r="B8" s="18">
        <v>1888345.669</v>
      </c>
      <c r="C8" s="16">
        <v>1468403.139</v>
      </c>
      <c r="D8" s="15">
        <f t="shared" ref="D8:D10" si="3">C8/B8*100</f>
        <v>77.761352865951366</v>
      </c>
      <c r="E8" s="19">
        <v>1762395</v>
      </c>
      <c r="F8" s="18">
        <v>1919300</v>
      </c>
      <c r="G8" s="16">
        <v>1567938</v>
      </c>
      <c r="H8" s="15">
        <f t="shared" ref="H8:H10" si="4">G8/F8*100</f>
        <v>81.693221487000471</v>
      </c>
      <c r="I8" s="19">
        <v>1980645</v>
      </c>
      <c r="J8" s="26">
        <f t="shared" si="0"/>
        <v>1.6392301212728868</v>
      </c>
      <c r="K8" s="15">
        <f t="shared" si="0"/>
        <v>6.7784424015726676</v>
      </c>
      <c r="L8" s="15">
        <f t="shared" si="1"/>
        <v>3.9318686210491052</v>
      </c>
      <c r="M8" s="27">
        <f t="shared" si="2"/>
        <v>12.383716476726272</v>
      </c>
      <c r="N8" s="26">
        <f>B8/$B$11*100</f>
        <v>17.45623004454006</v>
      </c>
      <c r="O8" s="15">
        <f>F8/$F$11*100</f>
        <v>17.041371741191703</v>
      </c>
      <c r="P8" s="15">
        <f>C8/$C$11*100</f>
        <v>16.825208884243903</v>
      </c>
      <c r="Q8" s="30">
        <f>G8/$G$11*100</f>
        <v>16.451045920797672</v>
      </c>
      <c r="R8" s="13"/>
      <c r="S8" s="2"/>
    </row>
    <row r="9" spans="1:20" s="1" customFormat="1" ht="39.950000000000003" customHeight="1" x14ac:dyDescent="0.3">
      <c r="A9" s="37"/>
      <c r="B9" s="18">
        <v>4182024.0649999999</v>
      </c>
      <c r="C9" s="16">
        <v>3270973.5529999998</v>
      </c>
      <c r="D9" s="15">
        <f t="shared" si="3"/>
        <v>78.215082031097779</v>
      </c>
      <c r="E9" s="19">
        <v>3301499</v>
      </c>
      <c r="F9" s="18">
        <v>4358025</v>
      </c>
      <c r="G9" s="16">
        <v>3662926</v>
      </c>
      <c r="H9" s="15">
        <f t="shared" si="4"/>
        <v>84.050137390216889</v>
      </c>
      <c r="I9" s="19">
        <v>3799013</v>
      </c>
      <c r="J9" s="26">
        <f t="shared" si="0"/>
        <v>4.2085108135311522</v>
      </c>
      <c r="K9" s="15">
        <f t="shared" si="0"/>
        <v>11.982745829311821</v>
      </c>
      <c r="L9" s="15">
        <f t="shared" si="1"/>
        <v>5.8350553591191101</v>
      </c>
      <c r="M9" s="27">
        <f t="shared" si="2"/>
        <v>15.069336686153775</v>
      </c>
      <c r="N9" s="26">
        <f>B9/$B$11*100</f>
        <v>38.659433666666544</v>
      </c>
      <c r="O9" s="15">
        <f>F9/$F$11*100</f>
        <v>38.694692899706652</v>
      </c>
      <c r="P9" s="15">
        <f>C9/$C$11*100</f>
        <v>37.479362323851888</v>
      </c>
      <c r="Q9" s="30">
        <f>G9/$G$11*100</f>
        <v>38.431981258496023</v>
      </c>
      <c r="R9" s="13"/>
      <c r="S9" s="2"/>
      <c r="T9" s="12"/>
    </row>
    <row r="10" spans="1:20" s="1" customFormat="1" ht="39.950000000000003" customHeight="1" x14ac:dyDescent="0.3">
      <c r="A10" s="37"/>
      <c r="B10" s="18">
        <v>4002758.7749999999</v>
      </c>
      <c r="C10" s="16">
        <v>3348009.9759999998</v>
      </c>
      <c r="D10" s="15">
        <f t="shared" si="3"/>
        <v>83.642561647997383</v>
      </c>
      <c r="E10" s="19">
        <v>2968056</v>
      </c>
      <c r="F10" s="18">
        <v>4082883</v>
      </c>
      <c r="G10" s="16">
        <v>3528165</v>
      </c>
      <c r="H10" s="15">
        <f t="shared" si="4"/>
        <v>86.413570998728105</v>
      </c>
      <c r="I10" s="19">
        <v>3227116</v>
      </c>
      <c r="J10" s="26">
        <f t="shared" si="0"/>
        <v>2.0017250477453539</v>
      </c>
      <c r="K10" s="15">
        <f t="shared" si="0"/>
        <v>5.3809583989124956</v>
      </c>
      <c r="L10" s="15">
        <f t="shared" si="1"/>
        <v>2.7710093507307221</v>
      </c>
      <c r="M10" s="27">
        <f t="shared" si="2"/>
        <v>8.7282719733050858</v>
      </c>
      <c r="N10" s="26">
        <f>B10/$B$11*100</f>
        <v>37.002270895774949</v>
      </c>
      <c r="O10" s="15">
        <f>F10/$F$11*100</f>
        <v>36.251720407852865</v>
      </c>
      <c r="P10" s="15">
        <f>C10/$C$11*100</f>
        <v>38.362058549598629</v>
      </c>
      <c r="Q10" s="30">
        <f>G10/$G$11*100</f>
        <v>37.018048182486247</v>
      </c>
      <c r="R10" s="13"/>
      <c r="S10" s="2"/>
      <c r="T10" s="2"/>
    </row>
    <row r="11" spans="1:20" s="1" customFormat="1" ht="39.950000000000003" customHeight="1" thickBot="1" x14ac:dyDescent="0.25">
      <c r="A11" s="38"/>
      <c r="B11" s="31">
        <f>SUM(B7:B10)</f>
        <v>10817603.023</v>
      </c>
      <c r="C11" s="32">
        <f>SUM(C7:C10)</f>
        <v>8727399.1610000003</v>
      </c>
      <c r="D11" s="33">
        <f>C11/B11*100</f>
        <v>80.677754049987939</v>
      </c>
      <c r="E11" s="34">
        <f>SUM(E7:E10)</f>
        <v>8602607</v>
      </c>
      <c r="F11" s="31">
        <f>SUM(F7:F10)</f>
        <v>11262591</v>
      </c>
      <c r="G11" s="32">
        <f>SUM(G7:G10)</f>
        <v>9530932</v>
      </c>
      <c r="H11" s="33">
        <f>G11/F11*100</f>
        <v>84.624683609659627</v>
      </c>
      <c r="I11" s="34">
        <f>SUM(I7:I10)</f>
        <v>9683409</v>
      </c>
      <c r="J11" s="35">
        <f t="shared" si="0"/>
        <v>4.1135543248710684</v>
      </c>
      <c r="K11" s="33">
        <f t="shared" si="0"/>
        <v>9.2070137297115391</v>
      </c>
      <c r="L11" s="33">
        <f t="shared" si="1"/>
        <v>3.9469295596716876</v>
      </c>
      <c r="M11" s="36">
        <f t="shared" si="2"/>
        <v>12.563656575268404</v>
      </c>
      <c r="N11" s="35">
        <f>SUM(N7:N10)</f>
        <v>100</v>
      </c>
      <c r="O11" s="33">
        <f>SUM(O7:O10)</f>
        <v>100</v>
      </c>
      <c r="P11" s="33">
        <f>SUM(P7:P10)</f>
        <v>99.999999999999986</v>
      </c>
      <c r="Q11" s="36">
        <f>SUM(Q7:Q10)</f>
        <v>100</v>
      </c>
      <c r="R11" s="2"/>
      <c r="S11" s="2"/>
    </row>
    <row r="12" spans="1:20" s="1" customFormat="1" ht="15.95" customHeight="1" thickBot="1" x14ac:dyDescent="0.25">
      <c r="A12" s="67" t="s">
        <v>6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9"/>
      <c r="R12" s="2"/>
      <c r="S12" s="2"/>
    </row>
    <row r="13" spans="1:20" s="1" customFormat="1" ht="24.95" customHeight="1" x14ac:dyDescent="0.2">
      <c r="A13" s="56"/>
      <c r="B13" s="58" t="s">
        <v>15</v>
      </c>
      <c r="C13" s="59"/>
      <c r="D13" s="59"/>
      <c r="E13" s="60"/>
      <c r="F13" s="58" t="s">
        <v>16</v>
      </c>
      <c r="G13" s="59"/>
      <c r="H13" s="59"/>
      <c r="I13" s="60"/>
      <c r="J13" s="61" t="s">
        <v>8</v>
      </c>
      <c r="K13" s="62"/>
      <c r="L13" s="62"/>
      <c r="M13" s="63"/>
      <c r="N13" s="64" t="s">
        <v>12</v>
      </c>
      <c r="O13" s="65"/>
      <c r="P13" s="65"/>
      <c r="Q13" s="66"/>
      <c r="R13" s="2"/>
      <c r="S13" s="2"/>
    </row>
    <row r="14" spans="1:20" s="1" customFormat="1" ht="24.95" customHeight="1" x14ac:dyDescent="0.2">
      <c r="A14" s="57"/>
      <c r="B14" s="49" t="s">
        <v>0</v>
      </c>
      <c r="C14" s="50" t="s">
        <v>1</v>
      </c>
      <c r="D14" s="50" t="s">
        <v>7</v>
      </c>
      <c r="E14" s="51" t="s">
        <v>13</v>
      </c>
      <c r="F14" s="49" t="s">
        <v>0</v>
      </c>
      <c r="G14" s="50" t="s">
        <v>1</v>
      </c>
      <c r="H14" s="50" t="s">
        <v>7</v>
      </c>
      <c r="I14" s="51" t="s">
        <v>13</v>
      </c>
      <c r="J14" s="53" t="s">
        <v>17</v>
      </c>
      <c r="K14" s="54"/>
      <c r="L14" s="54"/>
      <c r="M14" s="55"/>
      <c r="N14" s="70" t="s">
        <v>2</v>
      </c>
      <c r="O14" s="71"/>
      <c r="P14" s="71" t="s">
        <v>3</v>
      </c>
      <c r="Q14" s="72"/>
      <c r="R14" s="2"/>
      <c r="S14" s="2"/>
    </row>
    <row r="15" spans="1:20" s="1" customFormat="1" ht="24.95" customHeight="1" x14ac:dyDescent="0.2">
      <c r="A15" s="57"/>
      <c r="B15" s="49"/>
      <c r="C15" s="50"/>
      <c r="D15" s="50"/>
      <c r="E15" s="52"/>
      <c r="F15" s="49"/>
      <c r="G15" s="50"/>
      <c r="H15" s="50"/>
      <c r="I15" s="52"/>
      <c r="J15" s="40" t="s">
        <v>9</v>
      </c>
      <c r="K15" s="41" t="s">
        <v>10</v>
      </c>
      <c r="L15" s="41" t="s">
        <v>11</v>
      </c>
      <c r="M15" s="42" t="s">
        <v>14</v>
      </c>
      <c r="N15" s="43" t="s">
        <v>20</v>
      </c>
      <c r="O15" s="44" t="s">
        <v>21</v>
      </c>
      <c r="P15" s="43" t="s">
        <v>20</v>
      </c>
      <c r="Q15" s="44" t="s">
        <v>21</v>
      </c>
      <c r="R15" s="2"/>
      <c r="S15" s="2"/>
    </row>
    <row r="16" spans="1:20" s="1" customFormat="1" ht="39.950000000000003" customHeight="1" x14ac:dyDescent="0.3">
      <c r="A16" s="39"/>
      <c r="B16" s="18"/>
      <c r="C16" s="16"/>
      <c r="D16" s="15"/>
      <c r="E16" s="19"/>
      <c r="F16" s="18">
        <v>4828</v>
      </c>
      <c r="G16" s="16">
        <v>1686</v>
      </c>
      <c r="H16" s="15">
        <f t="shared" ref="H16:H18" si="5">G16/F16*100</f>
        <v>34.921292460646228</v>
      </c>
      <c r="I16" s="19">
        <v>415</v>
      </c>
      <c r="J16" s="26"/>
      <c r="K16" s="15"/>
      <c r="L16" s="15"/>
      <c r="M16" s="27"/>
      <c r="N16" s="26"/>
      <c r="O16" s="15">
        <f t="shared" ref="O16:O17" si="6">F16/$F$20*100</f>
        <v>0.12140283134134287</v>
      </c>
      <c r="P16" s="15"/>
      <c r="Q16" s="27">
        <f>G16/$G$20*100</f>
        <v>4.9978316050894887E-2</v>
      </c>
      <c r="R16" s="2"/>
      <c r="S16" s="2"/>
    </row>
    <row r="17" spans="1:19" s="1" customFormat="1" ht="39.950000000000003" customHeight="1" x14ac:dyDescent="0.3">
      <c r="A17" s="39"/>
      <c r="B17" s="18"/>
      <c r="C17" s="16"/>
      <c r="D17" s="15"/>
      <c r="E17" s="19"/>
      <c r="F17" s="18">
        <v>596728</v>
      </c>
      <c r="G17" s="16">
        <v>535237</v>
      </c>
      <c r="H17" s="15">
        <f t="shared" si="5"/>
        <v>89.695305063613574</v>
      </c>
      <c r="I17" s="19">
        <v>36238</v>
      </c>
      <c r="J17" s="26"/>
      <c r="K17" s="15"/>
      <c r="L17" s="15"/>
      <c r="M17" s="27"/>
      <c r="N17" s="26"/>
      <c r="O17" s="15">
        <f t="shared" si="6"/>
        <v>15.005068090442593</v>
      </c>
      <c r="P17" s="15"/>
      <c r="Q17" s="27">
        <f>G17/$G$20*100</f>
        <v>15.866099613364664</v>
      </c>
      <c r="R17" s="2"/>
      <c r="S17" s="2"/>
    </row>
    <row r="18" spans="1:19" s="1" customFormat="1" ht="39.950000000000003" customHeight="1" x14ac:dyDescent="0.3">
      <c r="A18" s="39"/>
      <c r="B18" s="18">
        <v>507454.52600000001</v>
      </c>
      <c r="C18" s="16">
        <v>378723.15</v>
      </c>
      <c r="D18" s="15">
        <f t="shared" ref="D18" si="7">C18/B18*100</f>
        <v>74.631938547336958</v>
      </c>
      <c r="E18" s="19">
        <v>167346</v>
      </c>
      <c r="F18" s="18">
        <v>635082</v>
      </c>
      <c r="G18" s="16">
        <v>488274</v>
      </c>
      <c r="H18" s="15">
        <f t="shared" si="5"/>
        <v>76.883615029240318</v>
      </c>
      <c r="I18" s="19">
        <v>221143</v>
      </c>
      <c r="J18" s="26">
        <f t="shared" ref="J18:K20" si="8">(F18-B18)/B18*100</f>
        <v>25.150524325011141</v>
      </c>
      <c r="K18" s="15">
        <f t="shared" si="8"/>
        <v>28.926367453375896</v>
      </c>
      <c r="L18" s="15">
        <f>H18-D18</f>
        <v>2.2516764819033597</v>
      </c>
      <c r="M18" s="27">
        <f>(I18-E18)/E18*100</f>
        <v>32.147168142650557</v>
      </c>
      <c r="N18" s="26">
        <f>B18/$B$20*100</f>
        <v>16.132558629927289</v>
      </c>
      <c r="O18" s="15">
        <f>F18/$F$20*100</f>
        <v>15.969501436189459</v>
      </c>
      <c r="P18" s="15">
        <f>C18/$C$20*100</f>
        <v>14.915120338155448</v>
      </c>
      <c r="Q18" s="27">
        <f>G18/$G$20*100</f>
        <v>14.473969330625533</v>
      </c>
      <c r="R18" s="2"/>
      <c r="S18" s="14"/>
    </row>
    <row r="19" spans="1:19" s="1" customFormat="1" ht="39.950000000000003" customHeight="1" x14ac:dyDescent="0.3">
      <c r="A19" s="39"/>
      <c r="B19" s="18">
        <v>2638075.8119999999</v>
      </c>
      <c r="C19" s="16">
        <v>2160466.219</v>
      </c>
      <c r="D19" s="15">
        <f>C19/B19*100</f>
        <v>81.895531931741175</v>
      </c>
      <c r="E19" s="19">
        <v>382459</v>
      </c>
      <c r="F19" s="18">
        <v>2740205</v>
      </c>
      <c r="G19" s="16">
        <v>2348266</v>
      </c>
      <c r="H19" s="15">
        <f>G19/F19*100</f>
        <v>85.696727069690041</v>
      </c>
      <c r="I19" s="19">
        <v>445777</v>
      </c>
      <c r="J19" s="26">
        <f t="shared" si="8"/>
        <v>3.8713515182330203</v>
      </c>
      <c r="K19" s="15">
        <f t="shared" si="8"/>
        <v>8.6925580853064908</v>
      </c>
      <c r="L19" s="15">
        <f>H19-D19</f>
        <v>3.8011951379488664</v>
      </c>
      <c r="M19" s="27">
        <f>(I19-E19)/E19*100</f>
        <v>16.555500066673815</v>
      </c>
      <c r="N19" s="26">
        <f>B19/$B$20*100</f>
        <v>83.867441370072697</v>
      </c>
      <c r="O19" s="15">
        <f>F19/$F$20*100</f>
        <v>68.904027642026605</v>
      </c>
      <c r="P19" s="15">
        <f>C19/$C$20*100</f>
        <v>85.084879661844553</v>
      </c>
      <c r="Q19" s="27">
        <f>G19/$G$20*100</f>
        <v>69.609952739958914</v>
      </c>
      <c r="R19" s="2"/>
      <c r="S19" s="14"/>
    </row>
    <row r="20" spans="1:19" s="1" customFormat="1" ht="39.950000000000003" customHeight="1" thickBot="1" x14ac:dyDescent="0.25">
      <c r="A20" s="38"/>
      <c r="B20" s="20">
        <f>SUM(B16:B19)</f>
        <v>3145530.338</v>
      </c>
      <c r="C20" s="21">
        <f>SUM(C16:C19)</f>
        <v>2539189.3689999999</v>
      </c>
      <c r="D20" s="22">
        <f>C20/B20*100</f>
        <v>80.72372847036263</v>
      </c>
      <c r="E20" s="23">
        <f>SUM(E16:E19)</f>
        <v>549805</v>
      </c>
      <c r="F20" s="20">
        <f>SUM(F16:F19)</f>
        <v>3976843</v>
      </c>
      <c r="G20" s="21">
        <f>SUM(G16:G19)</f>
        <v>3373463</v>
      </c>
      <c r="H20" s="22">
        <f>G20/F20*100</f>
        <v>84.82766355121386</v>
      </c>
      <c r="I20" s="23">
        <f>SUM(I16:I19)</f>
        <v>703573</v>
      </c>
      <c r="J20" s="28">
        <f t="shared" si="8"/>
        <v>26.428378450438583</v>
      </c>
      <c r="K20" s="22">
        <f t="shared" si="8"/>
        <v>32.855904375834683</v>
      </c>
      <c r="L20" s="22">
        <f>H20-D20</f>
        <v>4.1039350808512296</v>
      </c>
      <c r="M20" s="29">
        <f>(I20-E20)/E20*100</f>
        <v>27.967734014787059</v>
      </c>
      <c r="N20" s="28">
        <f>SUM(N16:N19)</f>
        <v>99.999999999999986</v>
      </c>
      <c r="O20" s="22">
        <f>SUM(O16:O19)</f>
        <v>100</v>
      </c>
      <c r="P20" s="22">
        <f>SUM(P16:P19)</f>
        <v>100</v>
      </c>
      <c r="Q20" s="29">
        <f>SUM(Q16:Q19)</f>
        <v>100</v>
      </c>
      <c r="R20" s="2"/>
      <c r="S20" s="13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6"/>
      <c r="C22" s="6"/>
      <c r="D22" s="5"/>
      <c r="E22" s="6"/>
      <c r="F22" s="6"/>
      <c r="G22" s="6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5"/>
      <c r="B24" s="5"/>
      <c r="C24" s="5"/>
      <c r="D24" s="5"/>
      <c r="E24" s="5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9" s="4" customFormat="1" ht="17.25" customHeight="1" x14ac:dyDescent="0.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19" ht="15" customHeight="1" x14ac:dyDescent="0.2">
      <c r="A26" s="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9" ht="15" customHeight="1" x14ac:dyDescent="0.2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9" ht="15" customHeight="1" x14ac:dyDescent="0.2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9" ht="15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19" ht="15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9" ht="15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9" ht="15" customHeight="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ht="15" customHeight="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ht="15" customHeight="1" x14ac:dyDescent="0.2">
      <c r="A34" s="3"/>
      <c r="B34" s="9"/>
      <c r="C34" s="9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</sheetData>
  <mergeCells count="39">
    <mergeCell ref="A1:Q1"/>
    <mergeCell ref="A2:Q2"/>
    <mergeCell ref="A3:Q3"/>
    <mergeCell ref="A4:A6"/>
    <mergeCell ref="B4:E4"/>
    <mergeCell ref="F4:I4"/>
    <mergeCell ref="J4:M4"/>
    <mergeCell ref="N4:Q4"/>
    <mergeCell ref="B5:B6"/>
    <mergeCell ref="C5:C6"/>
    <mergeCell ref="N5:O5"/>
    <mergeCell ref="P5:Q5"/>
    <mergeCell ref="E14:E15"/>
    <mergeCell ref="I5:I6"/>
    <mergeCell ref="J5:M5"/>
    <mergeCell ref="A12:Q12"/>
    <mergeCell ref="D5:D6"/>
    <mergeCell ref="E5:E6"/>
    <mergeCell ref="F5:F6"/>
    <mergeCell ref="G5:G6"/>
    <mergeCell ref="H5:H6"/>
    <mergeCell ref="N14:O14"/>
    <mergeCell ref="P14:Q14"/>
    <mergeCell ref="A25:Q25"/>
    <mergeCell ref="A29:Q30"/>
    <mergeCell ref="A31:Q33"/>
    <mergeCell ref="F14:F15"/>
    <mergeCell ref="G14:G15"/>
    <mergeCell ref="H14:H15"/>
    <mergeCell ref="I14:I15"/>
    <mergeCell ref="J14:M14"/>
    <mergeCell ref="A13:A15"/>
    <mergeCell ref="B13:E13"/>
    <mergeCell ref="F13:I13"/>
    <mergeCell ref="J13:M13"/>
    <mergeCell ref="N13:Q13"/>
    <mergeCell ref="B14:B15"/>
    <mergeCell ref="C14:C15"/>
    <mergeCell ref="D14:D15"/>
  </mergeCells>
  <pageMargins left="0.25" right="0.25" top="0.75" bottom="0.75" header="0.3" footer="0.3"/>
  <pageSetup paperSize="9" scale="4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ASK, RPK, PAX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ABEAR</cp:lastModifiedBy>
  <cp:lastPrinted>2015-02-23T14:33:04Z</cp:lastPrinted>
  <dcterms:created xsi:type="dcterms:W3CDTF">2012-03-12T17:04:47Z</dcterms:created>
  <dcterms:modified xsi:type="dcterms:W3CDTF">2015-02-25T14:54:36Z</dcterms:modified>
</cp:coreProperties>
</file>