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480" windowWidth="29040" windowHeight="15960" firstSheet="2" activeTab="12"/>
  </bookViews>
  <sheets>
    <sheet name="Variações Mês a Mês" sheetId="68" r:id="rId1"/>
    <sheet name="Janeiro 14" sheetId="47" r:id="rId2"/>
    <sheet name="Fevereiro 14" sheetId="48" r:id="rId3"/>
    <sheet name="Março 14" sheetId="50" r:id="rId4"/>
    <sheet name="Abril 14" sheetId="53" r:id="rId5"/>
    <sheet name="Maio 14" sheetId="57" r:id="rId6"/>
    <sheet name="Junho 14" sheetId="60" r:id="rId7"/>
    <sheet name="Julho 14" sheetId="63" r:id="rId8"/>
    <sheet name="Agosto 14" sheetId="65" r:id="rId9"/>
    <sheet name="Setembro 14" sheetId="69" r:id="rId10"/>
    <sheet name="Outubro 14" sheetId="76" r:id="rId11"/>
    <sheet name="12 Meses NOV13-OUT14" sheetId="77" r:id="rId12"/>
    <sheet name="Acumulado 2014" sheetId="78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H21" i="78" l="1"/>
  <c r="F21" i="78"/>
  <c r="D21" i="78"/>
  <c r="B21" i="78"/>
  <c r="H18" i="78"/>
  <c r="F18" i="78"/>
  <c r="D18" i="78"/>
  <c r="B18" i="78"/>
  <c r="H17" i="78"/>
  <c r="F17" i="78"/>
  <c r="D17" i="78"/>
  <c r="B17" i="78"/>
  <c r="H14" i="78"/>
  <c r="F14" i="78"/>
  <c r="D14" i="78"/>
  <c r="B14" i="78"/>
  <c r="H11" i="78"/>
  <c r="F11" i="78"/>
  <c r="D11" i="78"/>
  <c r="B11" i="78"/>
  <c r="H10" i="78"/>
  <c r="F10" i="78"/>
  <c r="D10" i="78"/>
  <c r="D12" i="78" s="1"/>
  <c r="B10" i="78"/>
  <c r="H20" i="77"/>
  <c r="F20" i="77"/>
  <c r="B20" i="77"/>
  <c r="H17" i="77"/>
  <c r="F17" i="77"/>
  <c r="B17" i="77"/>
  <c r="J17" i="77" s="1"/>
  <c r="H16" i="77"/>
  <c r="F16" i="77"/>
  <c r="B16" i="77"/>
  <c r="H14" i="77"/>
  <c r="F14" i="77"/>
  <c r="D14" i="77"/>
  <c r="B14" i="77"/>
  <c r="H11" i="77"/>
  <c r="F11" i="77"/>
  <c r="D11" i="77"/>
  <c r="B11" i="77"/>
  <c r="H10" i="77"/>
  <c r="F10" i="77"/>
  <c r="D10" i="77"/>
  <c r="B10" i="77"/>
  <c r="J20" i="76"/>
  <c r="J18" i="76"/>
  <c r="F18" i="76"/>
  <c r="B18" i="76"/>
  <c r="J17" i="76"/>
  <c r="I17" i="76"/>
  <c r="G17" i="76"/>
  <c r="F19" i="76" s="1"/>
  <c r="C17" i="76"/>
  <c r="B19" i="76" s="1"/>
  <c r="J16" i="76"/>
  <c r="I16" i="76"/>
  <c r="G16" i="76"/>
  <c r="J14" i="76"/>
  <c r="I14" i="76" s="1"/>
  <c r="C14" i="76"/>
  <c r="H12" i="76"/>
  <c r="F12" i="76"/>
  <c r="D12" i="76"/>
  <c r="B12" i="76"/>
  <c r="J11" i="76"/>
  <c r="I11" i="76"/>
  <c r="H13" i="76" s="1"/>
  <c r="G11" i="76"/>
  <c r="F13" i="76" s="1"/>
  <c r="E11" i="76"/>
  <c r="D13" i="76" s="1"/>
  <c r="C11" i="76"/>
  <c r="B13" i="76" s="1"/>
  <c r="J10" i="76"/>
  <c r="I10" i="76"/>
  <c r="C10" i="76"/>
  <c r="B12" i="78" l="1"/>
  <c r="H19" i="78"/>
  <c r="F18" i="77"/>
  <c r="H12" i="78"/>
  <c r="J18" i="78"/>
  <c r="H12" i="77"/>
  <c r="F12" i="78"/>
  <c r="J17" i="78"/>
  <c r="I17" i="78" s="1"/>
  <c r="B12" i="77"/>
  <c r="J16" i="77"/>
  <c r="G16" i="77" s="1"/>
  <c r="H18" i="77"/>
  <c r="E14" i="76"/>
  <c r="G14" i="76"/>
  <c r="I18" i="76"/>
  <c r="H19" i="76"/>
  <c r="J19" i="78"/>
  <c r="I18" i="78"/>
  <c r="H20" i="78" s="1"/>
  <c r="J11" i="78"/>
  <c r="G18" i="78"/>
  <c r="F20" i="78" s="1"/>
  <c r="J10" i="78"/>
  <c r="I10" i="78" s="1"/>
  <c r="J14" i="78"/>
  <c r="G14" i="78" s="1"/>
  <c r="F19" i="78"/>
  <c r="J21" i="78"/>
  <c r="I16" i="77"/>
  <c r="I17" i="77"/>
  <c r="H19" i="77" s="1"/>
  <c r="D12" i="77"/>
  <c r="J14" i="77"/>
  <c r="C14" i="77" s="1"/>
  <c r="J20" i="77"/>
  <c r="I20" i="77" s="1"/>
  <c r="J10" i="77"/>
  <c r="C10" i="77" s="1"/>
  <c r="F12" i="77"/>
  <c r="J11" i="77"/>
  <c r="G11" i="77" s="1"/>
  <c r="F13" i="77" s="1"/>
  <c r="G17" i="77"/>
  <c r="F19" i="77" s="1"/>
  <c r="J12" i="76"/>
  <c r="C20" i="76"/>
  <c r="E10" i="76"/>
  <c r="G20" i="76"/>
  <c r="G10" i="76"/>
  <c r="C16" i="76"/>
  <c r="I20" i="76"/>
  <c r="J20" i="65"/>
  <c r="H18" i="65"/>
  <c r="F18" i="65"/>
  <c r="J17" i="65"/>
  <c r="G17" i="65" s="1"/>
  <c r="F19" i="65" s="1"/>
  <c r="J16" i="65"/>
  <c r="I16" i="65" s="1"/>
  <c r="G16" i="65"/>
  <c r="J14" i="65"/>
  <c r="H12" i="65"/>
  <c r="F12" i="65"/>
  <c r="D12" i="65"/>
  <c r="B12" i="65"/>
  <c r="J11" i="65"/>
  <c r="J10" i="65"/>
  <c r="G10" i="65" s="1"/>
  <c r="I10" i="65"/>
  <c r="J18" i="77" l="1"/>
  <c r="G10" i="78"/>
  <c r="C11" i="77"/>
  <c r="B13" i="77" s="1"/>
  <c r="I11" i="77"/>
  <c r="H13" i="77" s="1"/>
  <c r="G17" i="78"/>
  <c r="G20" i="77"/>
  <c r="E10" i="78"/>
  <c r="J12" i="77"/>
  <c r="E11" i="77"/>
  <c r="D13" i="77" s="1"/>
  <c r="I11" i="78"/>
  <c r="H13" i="78" s="1"/>
  <c r="J12" i="78"/>
  <c r="E11" i="78"/>
  <c r="D13" i="78" s="1"/>
  <c r="C11" i="78"/>
  <c r="B13" i="78" s="1"/>
  <c r="G11" i="78"/>
  <c r="F13" i="78" s="1"/>
  <c r="G21" i="78"/>
  <c r="I21" i="78"/>
  <c r="I14" i="78"/>
  <c r="C10" i="78"/>
  <c r="E14" i="78"/>
  <c r="C14" i="78"/>
  <c r="G14" i="77"/>
  <c r="I14" i="77"/>
  <c r="I10" i="77"/>
  <c r="E10" i="77"/>
  <c r="G10" i="77"/>
  <c r="E14" i="77"/>
  <c r="C10" i="65"/>
  <c r="I17" i="65"/>
  <c r="H19" i="65" s="1"/>
  <c r="E14" i="65"/>
  <c r="G11" i="65"/>
  <c r="F13" i="65" s="1"/>
  <c r="J12" i="65"/>
  <c r="G14" i="65"/>
  <c r="J18" i="65"/>
  <c r="G20" i="65"/>
  <c r="E10" i="65"/>
  <c r="I11" i="65"/>
  <c r="H13" i="65" s="1"/>
  <c r="I14" i="65"/>
  <c r="I20" i="65"/>
  <c r="C11" i="65"/>
  <c r="B13" i="65" s="1"/>
  <c r="C14" i="65"/>
  <c r="E11" i="65"/>
  <c r="D13" i="65" s="1"/>
  <c r="J20" i="57"/>
  <c r="H18" i="57"/>
  <c r="F18" i="57"/>
  <c r="J17" i="57"/>
  <c r="G17" i="57"/>
  <c r="F19" i="57"/>
  <c r="J16" i="57"/>
  <c r="I16" i="57"/>
  <c r="J14" i="57"/>
  <c r="H12" i="57"/>
  <c r="F12" i="57"/>
  <c r="D12" i="57"/>
  <c r="B12" i="57"/>
  <c r="J11" i="57"/>
  <c r="J10" i="57"/>
  <c r="G10" i="57"/>
  <c r="C10" i="57"/>
  <c r="I10" i="57"/>
  <c r="G16" i="57"/>
  <c r="I17" i="57"/>
  <c r="H19" i="57"/>
  <c r="E11" i="57"/>
  <c r="D13" i="57"/>
  <c r="E14" i="57"/>
  <c r="G11" i="57"/>
  <c r="F13" i="57"/>
  <c r="J12" i="57"/>
  <c r="G14" i="57"/>
  <c r="J18" i="57"/>
  <c r="G20" i="57"/>
  <c r="E10" i="57"/>
  <c r="I11" i="57"/>
  <c r="H13" i="57"/>
  <c r="I14" i="57"/>
  <c r="I20" i="57"/>
  <c r="C11" i="57"/>
  <c r="B13" i="57"/>
  <c r="C14" i="57"/>
  <c r="I10" i="53"/>
  <c r="J10" i="53"/>
  <c r="C10" i="53"/>
  <c r="E11" i="53"/>
  <c r="G11" i="53"/>
  <c r="F13" i="53"/>
  <c r="I11" i="53"/>
  <c r="H13" i="53"/>
  <c r="J11" i="53"/>
  <c r="C11" i="53"/>
  <c r="B13" i="53"/>
  <c r="B12" i="53"/>
  <c r="D12" i="53"/>
  <c r="F12" i="53"/>
  <c r="H12" i="53"/>
  <c r="D13" i="53"/>
  <c r="J14" i="53"/>
  <c r="E14" i="53"/>
  <c r="G16" i="53"/>
  <c r="J16" i="53"/>
  <c r="I16" i="53"/>
  <c r="G17" i="53"/>
  <c r="F19" i="53"/>
  <c r="I17" i="53"/>
  <c r="H19" i="53"/>
  <c r="J17" i="53"/>
  <c r="F18" i="53"/>
  <c r="H18" i="53"/>
  <c r="J18" i="53"/>
  <c r="G20" i="53"/>
  <c r="I20" i="53"/>
  <c r="J20" i="53"/>
  <c r="I14" i="53"/>
  <c r="J12" i="53"/>
  <c r="G10" i="53"/>
  <c r="G14" i="53"/>
  <c r="E10" i="53"/>
  <c r="C14" i="53"/>
  <c r="J20" i="50"/>
  <c r="I20" i="50"/>
  <c r="H18" i="50"/>
  <c r="F18" i="50"/>
  <c r="J17" i="50"/>
  <c r="I17" i="50"/>
  <c r="H19" i="50"/>
  <c r="J16" i="50"/>
  <c r="I16" i="50"/>
  <c r="J14" i="50"/>
  <c r="C14" i="50"/>
  <c r="H12" i="50"/>
  <c r="F12" i="50"/>
  <c r="D12" i="50"/>
  <c r="B12" i="50"/>
  <c r="J11" i="50"/>
  <c r="C11" i="50"/>
  <c r="B13" i="50"/>
  <c r="J10" i="50"/>
  <c r="G10" i="50"/>
  <c r="I10" i="50"/>
  <c r="C10" i="50"/>
  <c r="G20" i="50"/>
  <c r="J18" i="50"/>
  <c r="E11" i="50"/>
  <c r="D13" i="50"/>
  <c r="E14" i="50"/>
  <c r="G11" i="50"/>
  <c r="F13" i="50"/>
  <c r="J12" i="50"/>
  <c r="G14" i="50"/>
  <c r="G16" i="50"/>
  <c r="G17" i="50"/>
  <c r="F19" i="50"/>
  <c r="E10" i="50"/>
  <c r="I11" i="50"/>
  <c r="H13" i="50"/>
  <c r="I14" i="50"/>
  <c r="J20" i="48"/>
  <c r="I20" i="48"/>
  <c r="G20" i="48"/>
  <c r="H19" i="48"/>
  <c r="H18" i="48"/>
  <c r="F18" i="48"/>
  <c r="J17" i="48"/>
  <c r="I17" i="48"/>
  <c r="G17" i="48"/>
  <c r="F19" i="48"/>
  <c r="J16" i="48"/>
  <c r="I16" i="48"/>
  <c r="J14" i="48"/>
  <c r="G14" i="48"/>
  <c r="I14" i="48"/>
  <c r="C14" i="48"/>
  <c r="H13" i="48"/>
  <c r="B13" i="48"/>
  <c r="J12" i="48"/>
  <c r="H12" i="48"/>
  <c r="F12" i="48"/>
  <c r="D12" i="48"/>
  <c r="B12" i="48"/>
  <c r="J11" i="48"/>
  <c r="I11" i="48"/>
  <c r="G11" i="48"/>
  <c r="F13" i="48"/>
  <c r="E11" i="48"/>
  <c r="D13" i="48"/>
  <c r="C11" i="48"/>
  <c r="J10" i="48"/>
  <c r="E10" i="48"/>
  <c r="I10" i="48"/>
  <c r="G10" i="48"/>
  <c r="C10" i="48"/>
  <c r="E14" i="48"/>
  <c r="G16" i="48"/>
  <c r="J18" i="48"/>
  <c r="J11" i="47"/>
  <c r="I11" i="47"/>
  <c r="H13" i="47"/>
  <c r="J17" i="47"/>
  <c r="I17" i="47"/>
  <c r="H19" i="47"/>
  <c r="G17" i="47"/>
  <c r="F19" i="47"/>
  <c r="H18" i="47"/>
  <c r="F18" i="47"/>
  <c r="H12" i="47"/>
  <c r="F12" i="47"/>
  <c r="D12" i="47"/>
  <c r="B12" i="47"/>
  <c r="J20" i="47"/>
  <c r="I20" i="47"/>
  <c r="J16" i="47"/>
  <c r="J18" i="47"/>
  <c r="J14" i="47"/>
  <c r="C14" i="47"/>
  <c r="J10" i="47"/>
  <c r="C10" i="47"/>
  <c r="I16" i="47"/>
  <c r="G16" i="47"/>
  <c r="G14" i="47"/>
  <c r="E14" i="47"/>
  <c r="E10" i="47"/>
  <c r="G10" i="47"/>
  <c r="G20" i="47"/>
  <c r="C11" i="47"/>
  <c r="B13" i="47"/>
  <c r="G11" i="47"/>
  <c r="F13" i="47"/>
  <c r="I10" i="47"/>
  <c r="I14" i="47"/>
  <c r="J12" i="47"/>
  <c r="E11" i="47"/>
  <c r="D13" i="47"/>
</calcChain>
</file>

<file path=xl/sharedStrings.xml><?xml version="1.0" encoding="utf-8"?>
<sst xmlns="http://schemas.openxmlformats.org/spreadsheetml/2006/main" count="320" uniqueCount="68">
  <si>
    <t>LF (Load Factor) - Taxa de ocupação no mercado doméstico</t>
  </si>
  <si>
    <t>DOMÉSTICO</t>
  </si>
  <si>
    <t>INTERNACIONAL</t>
  </si>
  <si>
    <t>LF (Load Factor) - Taxa de ocupação no mercado internacional</t>
  </si>
  <si>
    <t>PAX EMBARCADOS</t>
  </si>
  <si>
    <t>Market Share</t>
  </si>
  <si>
    <t>TOTAL</t>
  </si>
  <si>
    <t>DADOS E FATOS - ASSOCIAÇÃO BRASILEIRA DAS EMPRESAS AÉREAS - ABEAR</t>
  </si>
  <si>
    <t>Participação</t>
  </si>
  <si>
    <t xml:space="preserve">JANEIRO - 2014   </t>
  </si>
  <si>
    <t xml:space="preserve">FEVEREIRO - 2014   </t>
  </si>
  <si>
    <t xml:space="preserve">MARÇO - 2014   </t>
  </si>
  <si>
    <t xml:space="preserve">ABRIL - 2014   </t>
  </si>
  <si>
    <t xml:space="preserve">MAIO - 2014   </t>
  </si>
  <si>
    <t xml:space="preserve">JUNHO - 2014   </t>
  </si>
  <si>
    <t xml:space="preserve">JULHO - 2014   </t>
  </si>
  <si>
    <t>ASK (assentos-quilômetros oferecidos) - Oferta x 1000</t>
  </si>
  <si>
    <t>RPK (passageiros-quilômetros pagos transportados) - Demanda x 1000</t>
  </si>
  <si>
    <t xml:space="preserve">AGOSTO - 2014   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</si>
  <si>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</si>
  <si>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</si>
  <si>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</si>
  <si>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</si>
  <si>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</si>
  <si>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</si>
  <si>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</si>
  <si>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</si>
  <si>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</si>
  <si>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</si>
  <si>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</si>
  <si>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</si>
  <si>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Oferta (ASK)</t>
  </si>
  <si>
    <t>Demanda (RPK)</t>
  </si>
  <si>
    <t>Load Factor</t>
  </si>
  <si>
    <t>2014/2013 - Doméstico</t>
  </si>
  <si>
    <t>2014/2013 - Internacional</t>
  </si>
  <si>
    <t>Pax Embarcados</t>
  </si>
  <si>
    <t>1,2pp</t>
  </si>
  <si>
    <t>8,5pp</t>
  </si>
  <si>
    <t>6,4pp</t>
  </si>
  <si>
    <t>7,2pp</t>
  </si>
  <si>
    <t>4,5pp</t>
  </si>
  <si>
    <t>1,5pp</t>
  </si>
  <si>
    <t>2,9pp</t>
  </si>
  <si>
    <t>5,1pp</t>
  </si>
  <si>
    <t>1,3pp</t>
  </si>
  <si>
    <t>3,8pp</t>
  </si>
  <si>
    <t>7pp</t>
  </si>
  <si>
    <t>7,6pp</t>
  </si>
  <si>
    <t>5,5pp</t>
  </si>
  <si>
    <t>5,6pp</t>
  </si>
  <si>
    <t>5,3pp</t>
  </si>
  <si>
    <t>7,1pp</t>
  </si>
  <si>
    <t>Variação</t>
  </si>
  <si>
    <t xml:space="preserve">SETEMBRO - 2014   </t>
  </si>
  <si>
    <t>2,5pp</t>
  </si>
  <si>
    <t>Outubro14/Setembro14</t>
  </si>
  <si>
    <t>2,16pp</t>
  </si>
  <si>
    <t>Outubro14/Outubro13</t>
  </si>
  <si>
    <t>Janeiro-Outubro14</t>
  </si>
  <si>
    <t>4,1pp</t>
  </si>
  <si>
    <t>-1,72pp</t>
  </si>
  <si>
    <t>5,94pp</t>
  </si>
  <si>
    <t xml:space="preserve">OUTUBRO - 2014   </t>
  </si>
  <si>
    <t xml:space="preserve">ACUMULADO  12 MESES         NOVEMBRO/13  - OUTUBRO/14   </t>
  </si>
  <si>
    <t xml:space="preserve">ACUMULADO  JAN-OUT 2014   </t>
  </si>
  <si>
    <t>Doméstico - Consolidado</t>
  </si>
  <si>
    <t>Internacional - Consolidado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</si>
</sst>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0.0000%"/>
    <numFmt numFmtId="167" formatCode="_(&quot;R$ &quot;* #,##0.00_);_(&quot;R$ &quot;* \(#,##0.00\);_(&quot;R$ &quot;* &quot;-&quot;??_);_(@_)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sz val="14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</patternFill>
    </fill>
    <fill>
      <patternFill patternType="solid">
        <fgColor rgb="FFFFFF9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</borders>
  <cellStyleXfs count="101">
    <xf numFmtId="0" fontId="0" fillId="0" borderId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8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  <xf numFmtId="0" fontId="16" fillId="0" borderId="0"/>
    <xf numFmtId="0" fontId="7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16" fillId="0" borderId="0"/>
    <xf numFmtId="0" fontId="7" fillId="0" borderId="0"/>
    <xf numFmtId="0" fontId="16" fillId="12" borderId="21" applyNumberFormat="0" applyFont="0" applyAlignment="0" applyProtection="0"/>
    <xf numFmtId="0" fontId="16" fillId="12" borderId="21" applyNumberFormat="0" applyFont="0" applyAlignment="0" applyProtection="0"/>
    <xf numFmtId="0" fontId="16" fillId="12" borderId="21" applyNumberFormat="0" applyFont="0" applyAlignment="0" applyProtection="0"/>
    <xf numFmtId="0" fontId="16" fillId="12" borderId="21" applyNumberFormat="0" applyFont="0" applyAlignment="0" applyProtection="0"/>
    <xf numFmtId="0" fontId="16" fillId="12" borderId="21" applyNumberFormat="0" applyFont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8" fillId="0" borderId="22" applyNumberFormat="0" applyFill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1" fillId="0" borderId="0"/>
  </cellStyleXfs>
  <cellXfs count="102">
    <xf numFmtId="0" fontId="0" fillId="0" borderId="0" xfId="0"/>
    <xf numFmtId="3" fontId="6" fillId="2" borderId="1" xfId="0" applyNumberFormat="1" applyFont="1" applyFill="1" applyBorder="1" applyAlignment="1">
      <alignment horizontal="center" vertical="center" wrapText="1"/>
    </xf>
    <xf numFmtId="10" fontId="6" fillId="2" borderId="1" xfId="29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6" fillId="2" borderId="1" xfId="33" applyNumberFormat="1" applyFont="1" applyFill="1" applyBorder="1" applyAlignment="1">
      <alignment horizontal="center" vertical="center" wrapText="1"/>
    </xf>
    <xf numFmtId="165" fontId="6" fillId="2" borderId="1" xfId="33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10" fontId="6" fillId="2" borderId="5" xfId="31" applyNumberFormat="1" applyFont="1" applyFill="1" applyBorder="1" applyAlignment="1">
      <alignment horizontal="center" vertical="center" wrapText="1"/>
    </xf>
    <xf numFmtId="166" fontId="6" fillId="2" borderId="5" xfId="31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3" fontId="6" fillId="2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49" fontId="5" fillId="0" borderId="9" xfId="0" applyNumberFormat="1" applyFont="1" applyBorder="1" applyAlignment="1">
      <alignment horizontal="right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3" fontId="10" fillId="3" borderId="5" xfId="0" applyNumberFormat="1" applyFont="1" applyFill="1" applyBorder="1" applyAlignment="1">
      <alignment horizontal="center" vertical="center"/>
    </xf>
    <xf numFmtId="3" fontId="6" fillId="2" borderId="5" xfId="0" applyNumberFormat="1" applyFont="1" applyFill="1" applyBorder="1" applyAlignment="1">
      <alignment horizontal="center" vertical="center" wrapText="1"/>
    </xf>
    <xf numFmtId="10" fontId="6" fillId="2" borderId="7" xfId="29" applyNumberFormat="1" applyFont="1" applyFill="1" applyBorder="1" applyAlignment="1">
      <alignment horizontal="center" vertical="center" wrapText="1"/>
    </xf>
    <xf numFmtId="3" fontId="6" fillId="2" borderId="10" xfId="0" applyNumberFormat="1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3" fontId="6" fillId="2" borderId="1" xfId="9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6" fillId="2" borderId="1" xfId="96" applyNumberFormat="1" applyFont="1" applyFill="1" applyBorder="1" applyAlignment="1">
      <alignment horizontal="center" vertical="center" wrapText="1"/>
    </xf>
    <xf numFmtId="165" fontId="6" fillId="2" borderId="1" xfId="96" applyNumberFormat="1" applyFont="1" applyFill="1" applyBorder="1" applyAlignment="1">
      <alignment horizontal="center" vertical="center" wrapText="1"/>
    </xf>
    <xf numFmtId="10" fontId="6" fillId="2" borderId="5" xfId="95" applyNumberFormat="1" applyFont="1" applyFill="1" applyBorder="1" applyAlignment="1">
      <alignment horizontal="center" vertical="center" wrapText="1"/>
    </xf>
    <xf numFmtId="10" fontId="5" fillId="13" borderId="1" xfId="0" applyNumberFormat="1" applyFont="1" applyFill="1" applyBorder="1" applyAlignment="1">
      <alignment horizontal="center" vertical="center" wrapText="1"/>
    </xf>
    <xf numFmtId="166" fontId="6" fillId="2" borderId="5" xfId="95" applyNumberFormat="1" applyFont="1" applyFill="1" applyBorder="1" applyAlignment="1">
      <alignment horizontal="center" vertical="center" wrapText="1"/>
    </xf>
    <xf numFmtId="3" fontId="6" fillId="2" borderId="1" xfId="99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10" fontId="6" fillId="2" borderId="5" xfId="98" applyNumberFormat="1" applyFont="1" applyFill="1" applyBorder="1" applyAlignment="1">
      <alignment horizontal="center" vertical="center" wrapText="1"/>
    </xf>
    <xf numFmtId="166" fontId="6" fillId="2" borderId="5" xfId="98" applyNumberFormat="1" applyFont="1" applyFill="1" applyBorder="1" applyAlignment="1">
      <alignment horizontal="center" vertical="center" wrapText="1"/>
    </xf>
    <xf numFmtId="0" fontId="4" fillId="0" borderId="0" xfId="99" applyFont="1" applyAlignment="1">
      <alignment horizontal="left" vertical="center" wrapText="1"/>
    </xf>
    <xf numFmtId="0" fontId="3" fillId="0" borderId="0" xfId="99" applyAlignment="1">
      <alignment vertical="center"/>
    </xf>
    <xf numFmtId="49" fontId="5" fillId="0" borderId="9" xfId="99" applyNumberFormat="1" applyFont="1" applyBorder="1" applyAlignment="1">
      <alignment horizontal="right" vertical="center" wrapText="1"/>
    </xf>
    <xf numFmtId="0" fontId="3" fillId="0" borderId="8" xfId="99" applyBorder="1" applyAlignment="1">
      <alignment horizontal="center" vertical="center"/>
    </xf>
    <xf numFmtId="0" fontId="12" fillId="0" borderId="8" xfId="99" applyFont="1" applyBorder="1" applyAlignment="1">
      <alignment horizontal="center" vertical="center"/>
    </xf>
    <xf numFmtId="0" fontId="9" fillId="0" borderId="2" xfId="99" applyFont="1" applyBorder="1" applyAlignment="1">
      <alignment horizontal="center" vertical="center"/>
    </xf>
    <xf numFmtId="0" fontId="3" fillId="0" borderId="3" xfId="99" applyBorder="1" applyAlignment="1">
      <alignment vertical="center" wrapText="1"/>
    </xf>
    <xf numFmtId="0" fontId="3" fillId="0" borderId="0" xfId="99" applyAlignment="1">
      <alignment vertical="center" wrapText="1"/>
    </xf>
    <xf numFmtId="0" fontId="5" fillId="2" borderId="4" xfId="99" applyFont="1" applyFill="1" applyBorder="1" applyAlignment="1">
      <alignment horizontal="center" vertical="center" wrapText="1"/>
    </xf>
    <xf numFmtId="3" fontId="6" fillId="2" borderId="1" xfId="99" applyNumberFormat="1" applyFont="1" applyFill="1" applyBorder="1" applyAlignment="1">
      <alignment horizontal="center" vertical="center" wrapText="1"/>
    </xf>
    <xf numFmtId="3" fontId="6" fillId="2" borderId="5" xfId="99" applyNumberFormat="1" applyFont="1" applyFill="1" applyBorder="1" applyAlignment="1">
      <alignment horizontal="center" vertical="center" wrapText="1"/>
    </xf>
    <xf numFmtId="0" fontId="3" fillId="0" borderId="0" xfId="99" applyAlignment="1">
      <alignment horizontal="center" vertical="center"/>
    </xf>
    <xf numFmtId="10" fontId="6" fillId="2" borderId="1" xfId="99" applyNumberFormat="1" applyFont="1" applyFill="1" applyBorder="1" applyAlignment="1">
      <alignment horizontal="center" vertical="center" wrapText="1"/>
    </xf>
    <xf numFmtId="10" fontId="5" fillId="2" borderId="1" xfId="99" applyNumberFormat="1" applyFont="1" applyFill="1" applyBorder="1" applyAlignment="1">
      <alignment horizontal="center" vertical="center" wrapText="1"/>
    </xf>
    <xf numFmtId="0" fontId="6" fillId="0" borderId="3" xfId="99" applyFont="1" applyBorder="1" applyAlignment="1">
      <alignment horizontal="center" vertical="center"/>
    </xf>
    <xf numFmtId="0" fontId="6" fillId="2" borderId="1" xfId="99" applyFont="1" applyFill="1" applyBorder="1" applyAlignment="1">
      <alignment horizontal="center" vertical="center" wrapText="1"/>
    </xf>
    <xf numFmtId="3" fontId="10" fillId="3" borderId="5" xfId="99" applyNumberFormat="1" applyFont="1" applyFill="1" applyBorder="1" applyAlignment="1">
      <alignment horizontal="center" vertical="center"/>
    </xf>
    <xf numFmtId="0" fontId="5" fillId="2" borderId="6" xfId="99" applyFont="1" applyFill="1" applyBorder="1" applyAlignment="1">
      <alignment horizontal="center" vertical="center" wrapText="1"/>
    </xf>
    <xf numFmtId="0" fontId="5" fillId="2" borderId="7" xfId="99" applyFont="1" applyFill="1" applyBorder="1" applyAlignment="1">
      <alignment horizontal="center" vertical="center" wrapText="1"/>
    </xf>
    <xf numFmtId="3" fontId="6" fillId="2" borderId="7" xfId="99" applyNumberFormat="1" applyFont="1" applyFill="1" applyBorder="1" applyAlignment="1">
      <alignment horizontal="center" vertical="center" wrapText="1"/>
    </xf>
    <xf numFmtId="3" fontId="6" fillId="2" borderId="10" xfId="99" applyNumberFormat="1" applyFont="1" applyFill="1" applyBorder="1" applyAlignment="1">
      <alignment horizontal="center" vertical="center" wrapText="1"/>
    </xf>
    <xf numFmtId="0" fontId="5" fillId="0" borderId="0" xfId="99" applyFont="1" applyAlignment="1">
      <alignment horizontal="left" vertical="center" wrapText="1"/>
    </xf>
    <xf numFmtId="0" fontId="6" fillId="0" borderId="0" xfId="99" applyFont="1" applyAlignment="1">
      <alignment vertical="center"/>
    </xf>
    <xf numFmtId="3" fontId="6" fillId="0" borderId="0" xfId="0" applyNumberFormat="1" applyFont="1" applyAlignment="1">
      <alignment vertical="center"/>
    </xf>
    <xf numFmtId="10" fontId="0" fillId="0" borderId="0" xfId="0" applyNumberFormat="1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left" vertical="center" wrapText="1"/>
    </xf>
    <xf numFmtId="10" fontId="0" fillId="0" borderId="0" xfId="29" applyNumberFormat="1" applyFont="1"/>
    <xf numFmtId="0" fontId="5" fillId="1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3" fontId="6" fillId="0" borderId="0" xfId="99" applyNumberFormat="1" applyFont="1" applyAlignment="1">
      <alignment vertical="center"/>
    </xf>
    <xf numFmtId="3" fontId="3" fillId="0" borderId="0" xfId="99" applyNumberFormat="1" applyAlignment="1">
      <alignment vertical="center"/>
    </xf>
    <xf numFmtId="49" fontId="5" fillId="0" borderId="9" xfId="99" applyNumberFormat="1" applyFont="1" applyBorder="1" applyAlignment="1">
      <alignment horizontal="center" vertical="center" wrapText="1"/>
    </xf>
    <xf numFmtId="0" fontId="21" fillId="0" borderId="0" xfId="99" applyFont="1" applyAlignment="1">
      <alignment horizontal="left" vertical="center"/>
    </xf>
    <xf numFmtId="10" fontId="3" fillId="0" borderId="0" xfId="99" applyNumberFormat="1" applyFont="1" applyAlignment="1">
      <alignment vertical="center"/>
    </xf>
    <xf numFmtId="0" fontId="5" fillId="0" borderId="19" xfId="99" applyFont="1" applyBorder="1" applyAlignment="1">
      <alignment horizontal="center" vertical="center" wrapText="1"/>
    </xf>
    <xf numFmtId="0" fontId="5" fillId="0" borderId="20" xfId="99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6" fillId="2" borderId="7" xfId="99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5" fillId="15" borderId="1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4" fillId="0" borderId="12" xfId="99" applyFont="1" applyBorder="1" applyAlignment="1">
      <alignment horizontal="center" vertical="center" wrapText="1"/>
    </xf>
    <xf numFmtId="0" fontId="4" fillId="0" borderId="13" xfId="99" applyFont="1" applyBorder="1" applyAlignment="1">
      <alignment horizontal="center" vertical="center" wrapText="1"/>
    </xf>
    <xf numFmtId="0" fontId="4" fillId="0" borderId="14" xfId="99" applyFont="1" applyBorder="1" applyAlignment="1">
      <alignment horizontal="center" vertical="center" wrapText="1"/>
    </xf>
    <xf numFmtId="0" fontId="4" fillId="0" borderId="15" xfId="99" applyFont="1" applyBorder="1" applyAlignment="1">
      <alignment horizontal="center" vertical="center" wrapText="1"/>
    </xf>
    <xf numFmtId="0" fontId="4" fillId="0" borderId="16" xfId="99" applyFont="1" applyBorder="1" applyAlignment="1">
      <alignment horizontal="center" vertical="center" wrapText="1"/>
    </xf>
    <xf numFmtId="0" fontId="4" fillId="0" borderId="11" xfId="99" applyFont="1" applyBorder="1" applyAlignment="1">
      <alignment horizontal="center" vertical="center" wrapText="1"/>
    </xf>
    <xf numFmtId="0" fontId="5" fillId="0" borderId="17" xfId="99" applyFont="1" applyBorder="1" applyAlignment="1">
      <alignment horizontal="center" vertical="center" wrapText="1"/>
    </xf>
    <xf numFmtId="0" fontId="4" fillId="0" borderId="18" xfId="99" applyFont="1" applyBorder="1" applyAlignment="1">
      <alignment horizontal="center" vertical="center" wrapText="1"/>
    </xf>
    <xf numFmtId="0" fontId="5" fillId="0" borderId="19" xfId="99" applyFont="1" applyBorder="1" applyAlignment="1">
      <alignment horizontal="center" vertical="center" wrapText="1"/>
    </xf>
    <xf numFmtId="0" fontId="5" fillId="0" borderId="20" xfId="99" applyFont="1" applyBorder="1" applyAlignment="1">
      <alignment horizontal="center" vertical="center" wrapText="1"/>
    </xf>
  </cellXfs>
  <cellStyles count="101">
    <cellStyle name="20% - Ênfase1 2" xfId="1"/>
    <cellStyle name="20% - Ênfase2 2" xfId="2"/>
    <cellStyle name="20% - Ênfase3 2" xfId="3"/>
    <cellStyle name="20% - Ênfase4 2" xfId="4"/>
    <cellStyle name="40% - Ênfase3 2" xfId="5"/>
    <cellStyle name="60% - Ênfase3 2" xfId="6"/>
    <cellStyle name="60% - Ênfase4 2" xfId="7"/>
    <cellStyle name="60% - Ênfase6 2" xfId="8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Moeda 2" xfId="92"/>
    <cellStyle name="Normal" xfId="0" builtinId="0"/>
    <cellStyle name="Normal 2" xfId="9"/>
    <cellStyle name="Normal 2 2" xfId="10"/>
    <cellStyle name="Normal 2 2 2" xfId="11"/>
    <cellStyle name="Normal 2 3" xfId="12"/>
    <cellStyle name="Normal 2 3 2" xfId="13"/>
    <cellStyle name="Normal 2 4" xfId="14"/>
    <cellStyle name="Normal 2 5" xfId="15"/>
    <cellStyle name="Normal 2 6" xfId="99"/>
    <cellStyle name="Normal 3" xfId="16"/>
    <cellStyle name="Normal 3 2" xfId="17"/>
    <cellStyle name="Normal 3 3" xfId="93"/>
    <cellStyle name="Normal 4" xfId="18"/>
    <cellStyle name="Normal 4 2" xfId="19"/>
    <cellStyle name="Normal 4 2 2" xfId="20"/>
    <cellStyle name="Normal 4 3" xfId="21"/>
    <cellStyle name="Normal 5" xfId="89"/>
    <cellStyle name="Normal 6" xfId="97"/>
    <cellStyle name="Normal 7" xfId="22"/>
    <cellStyle name="Normal 8" xfId="23"/>
    <cellStyle name="Normal 9" xfId="100"/>
    <cellStyle name="Nota 2" xfId="24"/>
    <cellStyle name="Nota 3" xfId="25"/>
    <cellStyle name="Nota 4" xfId="26"/>
    <cellStyle name="Nota 5" xfId="27"/>
    <cellStyle name="Nota 6" xfId="28"/>
    <cellStyle name="Percent 2" xfId="30"/>
    <cellStyle name="Porcentagem" xfId="29" builtinId="5"/>
    <cellStyle name="Porcentagem 2" xfId="31"/>
    <cellStyle name="Porcentagem 2 2" xfId="32"/>
    <cellStyle name="Porcentagem 2 2 2" xfId="98"/>
    <cellStyle name="Porcentagem 2 3" xfId="95"/>
    <cellStyle name="Porcentagem 3" xfId="33"/>
    <cellStyle name="Porcentagem 3 2" xfId="96"/>
    <cellStyle name="Porcentagem 4" xfId="34"/>
    <cellStyle name="Porcentagem 4 2" xfId="35"/>
    <cellStyle name="Porcentagem 5" xfId="36"/>
    <cellStyle name="Porcentagem 6" xfId="37"/>
    <cellStyle name="Porcentagem 7" xfId="38"/>
    <cellStyle name="Porcentagem 8" xfId="39"/>
    <cellStyle name="Porcentagem 9" xfId="91"/>
    <cellStyle name="Separador de milhares 2" xfId="94"/>
    <cellStyle name="Total" xfId="40" builtinId="25" customBuiltin="1"/>
    <cellStyle name="Vírgula 2" xfId="41"/>
    <cellStyle name="Vírgula 2 2" xfId="42"/>
    <cellStyle name="Vírgula 3" xfId="43"/>
    <cellStyle name="Vírgula 4" xfId="44"/>
    <cellStyle name="Vírgula 5" xfId="90"/>
  </cellStyles>
  <dxfs count="7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000000"/>
        </top>
      </border>
    </dxf>
    <dxf>
      <font>
        <b/>
        <color rgb="FFFFFFFF"/>
      </font>
      <fill>
        <patternFill patternType="solid">
          <fgColor rgb="FF000000"/>
          <bgColor rgb="FF000000"/>
        </patternFill>
      </fill>
    </dxf>
    <dxf>
      <font>
        <color rgb="FF0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horizontal style="thin">
          <color rgb="FF000000"/>
        </horizontal>
      </border>
    </dxf>
  </dxfs>
  <tableStyles count="1" defaultTableStyle="TableStyleMedium9" defaultPivotStyle="PivotStyleLight16">
    <tableStyle name="TableStyleMedium1 2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jpg"/><Relationship Id="rId4" Type="http://schemas.openxmlformats.org/officeDocument/2006/relationships/image" Target="../media/image5.emf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6.jp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6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jpg"/><Relationship Id="rId4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jpg"/><Relationship Id="rId4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jpg"/><Relationship Id="rId4" Type="http://schemas.openxmlformats.org/officeDocument/2006/relationships/image" Target="../media/image5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jpg"/><Relationship Id="rId4" Type="http://schemas.openxmlformats.org/officeDocument/2006/relationships/image" Target="../media/image5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jpg"/><Relationship Id="rId4" Type="http://schemas.openxmlformats.org/officeDocument/2006/relationships/image" Target="../media/image5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jpg"/><Relationship Id="rId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146050</xdr:colOff>
      <xdr:row>7</xdr:row>
      <xdr:rowOff>479425</xdr:rowOff>
    </xdr:from>
    <xdr:to>
      <xdr:col>7</xdr:col>
      <xdr:colOff>1108075</xdr:colOff>
      <xdr:row>7</xdr:row>
      <xdr:rowOff>755650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5350" y="183832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244475</xdr:colOff>
      <xdr:row>7</xdr:row>
      <xdr:rowOff>377825</xdr:rowOff>
    </xdr:from>
    <xdr:to>
      <xdr:col>5</xdr:col>
      <xdr:colOff>987425</xdr:colOff>
      <xdr:row>7</xdr:row>
      <xdr:rowOff>901700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2175" y="173672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7</xdr:row>
      <xdr:rowOff>466725</xdr:rowOff>
    </xdr:from>
    <xdr:to>
      <xdr:col>1</xdr:col>
      <xdr:colOff>1228725</xdr:colOff>
      <xdr:row>7</xdr:row>
      <xdr:rowOff>695325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819275"/>
          <a:ext cx="1171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7</xdr:row>
      <xdr:rowOff>47625</xdr:rowOff>
    </xdr:from>
    <xdr:to>
      <xdr:col>0</xdr:col>
      <xdr:colOff>1209675</xdr:colOff>
      <xdr:row>7</xdr:row>
      <xdr:rowOff>1181100</xdr:rowOff>
    </xdr:to>
    <xdr:pic>
      <xdr:nvPicPr>
        <xdr:cNvPr id="7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00175"/>
          <a:ext cx="10858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30835</xdr:colOff>
      <xdr:row>7</xdr:row>
      <xdr:rowOff>410310</xdr:rowOff>
    </xdr:from>
    <xdr:to>
      <xdr:col>3</xdr:col>
      <xdr:colOff>1216024</xdr:colOff>
      <xdr:row>7</xdr:row>
      <xdr:rowOff>787400</xdr:rowOff>
    </xdr:to>
    <xdr:pic>
      <xdr:nvPicPr>
        <xdr:cNvPr id="8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6935" y="176921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7</xdr:row>
      <xdr:rowOff>466725</xdr:rowOff>
    </xdr:from>
    <xdr:to>
      <xdr:col>7</xdr:col>
      <xdr:colOff>1057275</xdr:colOff>
      <xdr:row>7</xdr:row>
      <xdr:rowOff>742950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3275" y="18192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295275</xdr:colOff>
      <xdr:row>7</xdr:row>
      <xdr:rowOff>365125</xdr:rowOff>
    </xdr:from>
    <xdr:to>
      <xdr:col>5</xdr:col>
      <xdr:colOff>1038225</xdr:colOff>
      <xdr:row>7</xdr:row>
      <xdr:rowOff>889000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7176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7</xdr:row>
      <xdr:rowOff>47625</xdr:rowOff>
    </xdr:from>
    <xdr:to>
      <xdr:col>0</xdr:col>
      <xdr:colOff>1209675</xdr:colOff>
      <xdr:row>7</xdr:row>
      <xdr:rowOff>1181100</xdr:rowOff>
    </xdr:to>
    <xdr:pic>
      <xdr:nvPicPr>
        <xdr:cNvPr id="4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00175"/>
          <a:ext cx="10858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88900</xdr:colOff>
      <xdr:row>7</xdr:row>
      <xdr:rowOff>368300</xdr:rowOff>
    </xdr:from>
    <xdr:to>
      <xdr:col>3</xdr:col>
      <xdr:colOff>1274089</xdr:colOff>
      <xdr:row>7</xdr:row>
      <xdr:rowOff>745390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9125" y="172085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</xdr:colOff>
      <xdr:row>7</xdr:row>
      <xdr:rowOff>431800</xdr:rowOff>
    </xdr:from>
    <xdr:to>
      <xdr:col>1</xdr:col>
      <xdr:colOff>1285207</xdr:colOff>
      <xdr:row>7</xdr:row>
      <xdr:rowOff>736600</xdr:rowOff>
    </xdr:to>
    <xdr:pic>
      <xdr:nvPicPr>
        <xdr:cNvPr id="6" name="Imagem 5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74" t="12781" r="12500" b="15266"/>
        <a:stretch/>
      </xdr:blipFill>
      <xdr:spPr>
        <a:xfrm>
          <a:off x="3044825" y="1784350"/>
          <a:ext cx="1221707" cy="304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146050</xdr:colOff>
      <xdr:row>7</xdr:row>
      <xdr:rowOff>492125</xdr:rowOff>
    </xdr:from>
    <xdr:to>
      <xdr:col>7</xdr:col>
      <xdr:colOff>1108075</xdr:colOff>
      <xdr:row>7</xdr:row>
      <xdr:rowOff>768350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4075" y="18446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257175</xdr:colOff>
      <xdr:row>7</xdr:row>
      <xdr:rowOff>390525</xdr:rowOff>
    </xdr:from>
    <xdr:to>
      <xdr:col>5</xdr:col>
      <xdr:colOff>1000125</xdr:colOff>
      <xdr:row>7</xdr:row>
      <xdr:rowOff>914400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17430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7</xdr:row>
      <xdr:rowOff>393700</xdr:rowOff>
    </xdr:from>
    <xdr:to>
      <xdr:col>3</xdr:col>
      <xdr:colOff>1248689</xdr:colOff>
      <xdr:row>7</xdr:row>
      <xdr:rowOff>770790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3725" y="174625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</xdr:colOff>
      <xdr:row>7</xdr:row>
      <xdr:rowOff>444500</xdr:rowOff>
    </xdr:from>
    <xdr:to>
      <xdr:col>1</xdr:col>
      <xdr:colOff>1294732</xdr:colOff>
      <xdr:row>7</xdr:row>
      <xdr:rowOff>749300</xdr:rowOff>
    </xdr:to>
    <xdr:pic>
      <xdr:nvPicPr>
        <xdr:cNvPr id="5" name="Imagem 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74" t="12781" r="12500" b="15266"/>
        <a:stretch/>
      </xdr:blipFill>
      <xdr:spPr>
        <a:xfrm>
          <a:off x="3044825" y="1797050"/>
          <a:ext cx="1231232" cy="304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146050</xdr:colOff>
      <xdr:row>7</xdr:row>
      <xdr:rowOff>492125</xdr:rowOff>
    </xdr:from>
    <xdr:to>
      <xdr:col>7</xdr:col>
      <xdr:colOff>1108075</xdr:colOff>
      <xdr:row>7</xdr:row>
      <xdr:rowOff>768350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4075" y="18446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257175</xdr:colOff>
      <xdr:row>7</xdr:row>
      <xdr:rowOff>390525</xdr:rowOff>
    </xdr:from>
    <xdr:to>
      <xdr:col>5</xdr:col>
      <xdr:colOff>1000125</xdr:colOff>
      <xdr:row>7</xdr:row>
      <xdr:rowOff>914400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0" y="17430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63500</xdr:colOff>
      <xdr:row>7</xdr:row>
      <xdr:rowOff>393700</xdr:rowOff>
    </xdr:from>
    <xdr:to>
      <xdr:col>3</xdr:col>
      <xdr:colOff>1248689</xdr:colOff>
      <xdr:row>7</xdr:row>
      <xdr:rowOff>770790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3725" y="174625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</xdr:colOff>
      <xdr:row>7</xdr:row>
      <xdr:rowOff>444500</xdr:rowOff>
    </xdr:from>
    <xdr:to>
      <xdr:col>1</xdr:col>
      <xdr:colOff>1294732</xdr:colOff>
      <xdr:row>7</xdr:row>
      <xdr:rowOff>749300</xdr:rowOff>
    </xdr:to>
    <xdr:pic>
      <xdr:nvPicPr>
        <xdr:cNvPr id="5" name="Imagem 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74" t="12781" r="12500" b="15266"/>
        <a:stretch/>
      </xdr:blipFill>
      <xdr:spPr>
        <a:xfrm>
          <a:off x="3044825" y="1797050"/>
          <a:ext cx="1231232" cy="304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146050</xdr:colOff>
      <xdr:row>7</xdr:row>
      <xdr:rowOff>479425</xdr:rowOff>
    </xdr:from>
    <xdr:to>
      <xdr:col>7</xdr:col>
      <xdr:colOff>1108075</xdr:colOff>
      <xdr:row>7</xdr:row>
      <xdr:rowOff>755650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4075" y="18319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244475</xdr:colOff>
      <xdr:row>7</xdr:row>
      <xdr:rowOff>377825</xdr:rowOff>
    </xdr:from>
    <xdr:to>
      <xdr:col>5</xdr:col>
      <xdr:colOff>987425</xdr:colOff>
      <xdr:row>7</xdr:row>
      <xdr:rowOff>901700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83600" y="17303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7</xdr:row>
      <xdr:rowOff>466725</xdr:rowOff>
    </xdr:from>
    <xdr:to>
      <xdr:col>1</xdr:col>
      <xdr:colOff>1228725</xdr:colOff>
      <xdr:row>7</xdr:row>
      <xdr:rowOff>695325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819275"/>
          <a:ext cx="1171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7</xdr:row>
      <xdr:rowOff>47625</xdr:rowOff>
    </xdr:from>
    <xdr:to>
      <xdr:col>0</xdr:col>
      <xdr:colOff>1209675</xdr:colOff>
      <xdr:row>7</xdr:row>
      <xdr:rowOff>1181100</xdr:rowOff>
    </xdr:to>
    <xdr:pic>
      <xdr:nvPicPr>
        <xdr:cNvPr id="5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00175"/>
          <a:ext cx="10858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30835</xdr:colOff>
      <xdr:row>7</xdr:row>
      <xdr:rowOff>410310</xdr:rowOff>
    </xdr:from>
    <xdr:to>
      <xdr:col>3</xdr:col>
      <xdr:colOff>1216024</xdr:colOff>
      <xdr:row>7</xdr:row>
      <xdr:rowOff>787400</xdr:rowOff>
    </xdr:to>
    <xdr:pic>
      <xdr:nvPicPr>
        <xdr:cNvPr id="6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1060" y="176286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7</xdr:row>
      <xdr:rowOff>466725</xdr:rowOff>
    </xdr:from>
    <xdr:to>
      <xdr:col>7</xdr:col>
      <xdr:colOff>1057275</xdr:colOff>
      <xdr:row>7</xdr:row>
      <xdr:rowOff>742950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3275" y="18192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295275</xdr:colOff>
      <xdr:row>7</xdr:row>
      <xdr:rowOff>365125</xdr:rowOff>
    </xdr:from>
    <xdr:to>
      <xdr:col>5</xdr:col>
      <xdr:colOff>1038225</xdr:colOff>
      <xdr:row>7</xdr:row>
      <xdr:rowOff>889000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7176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7</xdr:row>
      <xdr:rowOff>466725</xdr:rowOff>
    </xdr:from>
    <xdr:to>
      <xdr:col>1</xdr:col>
      <xdr:colOff>1228725</xdr:colOff>
      <xdr:row>7</xdr:row>
      <xdr:rowOff>695325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1819275"/>
          <a:ext cx="11715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7</xdr:row>
      <xdr:rowOff>47625</xdr:rowOff>
    </xdr:from>
    <xdr:to>
      <xdr:col>0</xdr:col>
      <xdr:colOff>1209675</xdr:colOff>
      <xdr:row>7</xdr:row>
      <xdr:rowOff>1181100</xdr:rowOff>
    </xdr:to>
    <xdr:pic>
      <xdr:nvPicPr>
        <xdr:cNvPr id="5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00175"/>
          <a:ext cx="10858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88900</xdr:colOff>
      <xdr:row>7</xdr:row>
      <xdr:rowOff>368300</xdr:rowOff>
    </xdr:from>
    <xdr:to>
      <xdr:col>3</xdr:col>
      <xdr:colOff>1274089</xdr:colOff>
      <xdr:row>7</xdr:row>
      <xdr:rowOff>745390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9125" y="172085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7</xdr:row>
      <xdr:rowOff>466725</xdr:rowOff>
    </xdr:from>
    <xdr:to>
      <xdr:col>7</xdr:col>
      <xdr:colOff>1057275</xdr:colOff>
      <xdr:row>7</xdr:row>
      <xdr:rowOff>742950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3275" y="18192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295275</xdr:colOff>
      <xdr:row>7</xdr:row>
      <xdr:rowOff>365125</xdr:rowOff>
    </xdr:from>
    <xdr:to>
      <xdr:col>5</xdr:col>
      <xdr:colOff>1038225</xdr:colOff>
      <xdr:row>7</xdr:row>
      <xdr:rowOff>889000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7176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7</xdr:row>
      <xdr:rowOff>47625</xdr:rowOff>
    </xdr:from>
    <xdr:to>
      <xdr:col>0</xdr:col>
      <xdr:colOff>1209675</xdr:colOff>
      <xdr:row>7</xdr:row>
      <xdr:rowOff>1181100</xdr:rowOff>
    </xdr:to>
    <xdr:pic>
      <xdr:nvPicPr>
        <xdr:cNvPr id="4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00175"/>
          <a:ext cx="10858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88900</xdr:colOff>
      <xdr:row>7</xdr:row>
      <xdr:rowOff>368300</xdr:rowOff>
    </xdr:from>
    <xdr:to>
      <xdr:col>3</xdr:col>
      <xdr:colOff>1274089</xdr:colOff>
      <xdr:row>7</xdr:row>
      <xdr:rowOff>745390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9125" y="172085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64168</xdr:colOff>
      <xdr:row>7</xdr:row>
      <xdr:rowOff>457200</xdr:rowOff>
    </xdr:from>
    <xdr:to>
      <xdr:col>1</xdr:col>
      <xdr:colOff>1295400</xdr:colOff>
      <xdr:row>7</xdr:row>
      <xdr:rowOff>762000</xdr:rowOff>
    </xdr:to>
    <xdr:pic>
      <xdr:nvPicPr>
        <xdr:cNvPr id="6" name="Imagem 5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74" t="12781" r="12500" b="15266"/>
        <a:stretch/>
      </xdr:blipFill>
      <xdr:spPr>
        <a:xfrm>
          <a:off x="3045493" y="1809750"/>
          <a:ext cx="1231232" cy="304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7</xdr:row>
      <xdr:rowOff>466725</xdr:rowOff>
    </xdr:from>
    <xdr:to>
      <xdr:col>7</xdr:col>
      <xdr:colOff>1057275</xdr:colOff>
      <xdr:row>7</xdr:row>
      <xdr:rowOff>742950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3275" y="18192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295275</xdr:colOff>
      <xdr:row>7</xdr:row>
      <xdr:rowOff>365125</xdr:rowOff>
    </xdr:from>
    <xdr:to>
      <xdr:col>5</xdr:col>
      <xdr:colOff>1038225</xdr:colOff>
      <xdr:row>7</xdr:row>
      <xdr:rowOff>889000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7176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7</xdr:row>
      <xdr:rowOff>47625</xdr:rowOff>
    </xdr:from>
    <xdr:to>
      <xdr:col>0</xdr:col>
      <xdr:colOff>1209675</xdr:colOff>
      <xdr:row>7</xdr:row>
      <xdr:rowOff>1181100</xdr:rowOff>
    </xdr:to>
    <xdr:pic>
      <xdr:nvPicPr>
        <xdr:cNvPr id="4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00175"/>
          <a:ext cx="10858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88900</xdr:colOff>
      <xdr:row>7</xdr:row>
      <xdr:rowOff>368300</xdr:rowOff>
    </xdr:from>
    <xdr:to>
      <xdr:col>3</xdr:col>
      <xdr:colOff>1274089</xdr:colOff>
      <xdr:row>7</xdr:row>
      <xdr:rowOff>745390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9125" y="172085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</xdr:colOff>
      <xdr:row>7</xdr:row>
      <xdr:rowOff>431800</xdr:rowOff>
    </xdr:from>
    <xdr:to>
      <xdr:col>1</xdr:col>
      <xdr:colOff>1285207</xdr:colOff>
      <xdr:row>7</xdr:row>
      <xdr:rowOff>736600</xdr:rowOff>
    </xdr:to>
    <xdr:pic>
      <xdr:nvPicPr>
        <xdr:cNvPr id="6" name="Imagem 5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74" t="12781" r="12500" b="15266"/>
        <a:stretch/>
      </xdr:blipFill>
      <xdr:spPr>
        <a:xfrm>
          <a:off x="3044825" y="1784350"/>
          <a:ext cx="1221707" cy="304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7</xdr:row>
      <xdr:rowOff>466725</xdr:rowOff>
    </xdr:from>
    <xdr:to>
      <xdr:col>7</xdr:col>
      <xdr:colOff>1057275</xdr:colOff>
      <xdr:row>7</xdr:row>
      <xdr:rowOff>742950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3275" y="18192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295275</xdr:colOff>
      <xdr:row>7</xdr:row>
      <xdr:rowOff>365125</xdr:rowOff>
    </xdr:from>
    <xdr:to>
      <xdr:col>5</xdr:col>
      <xdr:colOff>1038225</xdr:colOff>
      <xdr:row>7</xdr:row>
      <xdr:rowOff>889000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7176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7</xdr:row>
      <xdr:rowOff>47625</xdr:rowOff>
    </xdr:from>
    <xdr:to>
      <xdr:col>0</xdr:col>
      <xdr:colOff>1209675</xdr:colOff>
      <xdr:row>7</xdr:row>
      <xdr:rowOff>1181100</xdr:rowOff>
    </xdr:to>
    <xdr:pic>
      <xdr:nvPicPr>
        <xdr:cNvPr id="4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00175"/>
          <a:ext cx="10858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88900</xdr:colOff>
      <xdr:row>7</xdr:row>
      <xdr:rowOff>368300</xdr:rowOff>
    </xdr:from>
    <xdr:to>
      <xdr:col>3</xdr:col>
      <xdr:colOff>1274089</xdr:colOff>
      <xdr:row>7</xdr:row>
      <xdr:rowOff>745390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9125" y="172085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</xdr:colOff>
      <xdr:row>7</xdr:row>
      <xdr:rowOff>431800</xdr:rowOff>
    </xdr:from>
    <xdr:to>
      <xdr:col>1</xdr:col>
      <xdr:colOff>1285207</xdr:colOff>
      <xdr:row>7</xdr:row>
      <xdr:rowOff>736600</xdr:rowOff>
    </xdr:to>
    <xdr:pic>
      <xdr:nvPicPr>
        <xdr:cNvPr id="6" name="Imagem 5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74" t="12781" r="12500" b="15266"/>
        <a:stretch/>
      </xdr:blipFill>
      <xdr:spPr>
        <a:xfrm>
          <a:off x="3044825" y="1784350"/>
          <a:ext cx="1221707" cy="3048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7</xdr:row>
      <xdr:rowOff>466725</xdr:rowOff>
    </xdr:from>
    <xdr:to>
      <xdr:col>7</xdr:col>
      <xdr:colOff>1057275</xdr:colOff>
      <xdr:row>7</xdr:row>
      <xdr:rowOff>742950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3275" y="18192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295275</xdr:colOff>
      <xdr:row>7</xdr:row>
      <xdr:rowOff>365125</xdr:rowOff>
    </xdr:from>
    <xdr:to>
      <xdr:col>5</xdr:col>
      <xdr:colOff>1038225</xdr:colOff>
      <xdr:row>7</xdr:row>
      <xdr:rowOff>889000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7176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7</xdr:row>
      <xdr:rowOff>47625</xdr:rowOff>
    </xdr:from>
    <xdr:to>
      <xdr:col>0</xdr:col>
      <xdr:colOff>1209675</xdr:colOff>
      <xdr:row>7</xdr:row>
      <xdr:rowOff>1181100</xdr:rowOff>
    </xdr:to>
    <xdr:pic>
      <xdr:nvPicPr>
        <xdr:cNvPr id="4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00175"/>
          <a:ext cx="10858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88900</xdr:colOff>
      <xdr:row>7</xdr:row>
      <xdr:rowOff>368300</xdr:rowOff>
    </xdr:from>
    <xdr:to>
      <xdr:col>3</xdr:col>
      <xdr:colOff>1274089</xdr:colOff>
      <xdr:row>7</xdr:row>
      <xdr:rowOff>745390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9125" y="172085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</xdr:colOff>
      <xdr:row>7</xdr:row>
      <xdr:rowOff>431800</xdr:rowOff>
    </xdr:from>
    <xdr:to>
      <xdr:col>1</xdr:col>
      <xdr:colOff>1285207</xdr:colOff>
      <xdr:row>7</xdr:row>
      <xdr:rowOff>736600</xdr:rowOff>
    </xdr:to>
    <xdr:pic>
      <xdr:nvPicPr>
        <xdr:cNvPr id="6" name="Imagem 5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74" t="12781" r="12500" b="15266"/>
        <a:stretch/>
      </xdr:blipFill>
      <xdr:spPr>
        <a:xfrm>
          <a:off x="3044825" y="1784350"/>
          <a:ext cx="1221707" cy="3048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7</xdr:row>
      <xdr:rowOff>466725</xdr:rowOff>
    </xdr:from>
    <xdr:to>
      <xdr:col>7</xdr:col>
      <xdr:colOff>1057275</xdr:colOff>
      <xdr:row>7</xdr:row>
      <xdr:rowOff>742950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3275" y="18192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295275</xdr:colOff>
      <xdr:row>7</xdr:row>
      <xdr:rowOff>365125</xdr:rowOff>
    </xdr:from>
    <xdr:to>
      <xdr:col>5</xdr:col>
      <xdr:colOff>1038225</xdr:colOff>
      <xdr:row>7</xdr:row>
      <xdr:rowOff>889000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7176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7</xdr:row>
      <xdr:rowOff>47625</xdr:rowOff>
    </xdr:from>
    <xdr:to>
      <xdr:col>0</xdr:col>
      <xdr:colOff>1209675</xdr:colOff>
      <xdr:row>7</xdr:row>
      <xdr:rowOff>1181100</xdr:rowOff>
    </xdr:to>
    <xdr:pic>
      <xdr:nvPicPr>
        <xdr:cNvPr id="4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00175"/>
          <a:ext cx="10858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88900</xdr:colOff>
      <xdr:row>7</xdr:row>
      <xdr:rowOff>368300</xdr:rowOff>
    </xdr:from>
    <xdr:to>
      <xdr:col>3</xdr:col>
      <xdr:colOff>1274089</xdr:colOff>
      <xdr:row>7</xdr:row>
      <xdr:rowOff>745390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9125" y="172085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</xdr:colOff>
      <xdr:row>7</xdr:row>
      <xdr:rowOff>431800</xdr:rowOff>
    </xdr:from>
    <xdr:to>
      <xdr:col>1</xdr:col>
      <xdr:colOff>1285207</xdr:colOff>
      <xdr:row>7</xdr:row>
      <xdr:rowOff>736600</xdr:rowOff>
    </xdr:to>
    <xdr:pic>
      <xdr:nvPicPr>
        <xdr:cNvPr id="6" name="Imagem 5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74" t="12781" r="12500" b="15266"/>
        <a:stretch/>
      </xdr:blipFill>
      <xdr:spPr>
        <a:xfrm>
          <a:off x="3044825" y="1784350"/>
          <a:ext cx="1221707" cy="3048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7</xdr:row>
      <xdr:rowOff>466725</xdr:rowOff>
    </xdr:from>
    <xdr:to>
      <xdr:col>7</xdr:col>
      <xdr:colOff>1057275</xdr:colOff>
      <xdr:row>7</xdr:row>
      <xdr:rowOff>742950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63275" y="1819275"/>
          <a:ext cx="9620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295275</xdr:colOff>
      <xdr:row>7</xdr:row>
      <xdr:rowOff>365125</xdr:rowOff>
    </xdr:from>
    <xdr:to>
      <xdr:col>5</xdr:col>
      <xdr:colOff>1038225</xdr:colOff>
      <xdr:row>7</xdr:row>
      <xdr:rowOff>889000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1717675"/>
          <a:ext cx="7429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123825</xdr:colOff>
      <xdr:row>7</xdr:row>
      <xdr:rowOff>47625</xdr:rowOff>
    </xdr:from>
    <xdr:to>
      <xdr:col>0</xdr:col>
      <xdr:colOff>1209675</xdr:colOff>
      <xdr:row>7</xdr:row>
      <xdr:rowOff>1181100</xdr:rowOff>
    </xdr:to>
    <xdr:pic>
      <xdr:nvPicPr>
        <xdr:cNvPr id="4" name="Imagem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400175"/>
          <a:ext cx="1085850" cy="1133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88900</xdr:colOff>
      <xdr:row>7</xdr:row>
      <xdr:rowOff>368300</xdr:rowOff>
    </xdr:from>
    <xdr:to>
      <xdr:col>3</xdr:col>
      <xdr:colOff>1274089</xdr:colOff>
      <xdr:row>7</xdr:row>
      <xdr:rowOff>745390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9125" y="1720850"/>
          <a:ext cx="1185189" cy="3770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63500</xdr:colOff>
      <xdr:row>7</xdr:row>
      <xdr:rowOff>431800</xdr:rowOff>
    </xdr:from>
    <xdr:to>
      <xdr:col>1</xdr:col>
      <xdr:colOff>1285207</xdr:colOff>
      <xdr:row>7</xdr:row>
      <xdr:rowOff>736600</xdr:rowOff>
    </xdr:to>
    <xdr:pic>
      <xdr:nvPicPr>
        <xdr:cNvPr id="6" name="Imagem 5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74" t="12781" r="12500" b="15266"/>
        <a:stretch/>
      </xdr:blipFill>
      <xdr:spPr>
        <a:xfrm>
          <a:off x="3044825" y="1784350"/>
          <a:ext cx="1221707" cy="304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EAR/Dropbox%20(ABEAR)/COMPARTILHADA%20ABEAR/COMUNICA&#199;&#195;O/DAVID/Dados%20e%20Fatos/Comentados/N&#250;meros%20Consolidados%20das%20Associadas%20da%20ABEAR%20-OUTUBRO_1011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eiro 13"/>
      <sheetName val="Fevereiro 13"/>
      <sheetName val="Março 13"/>
      <sheetName val="Abril 13"/>
      <sheetName val="Maio 13"/>
      <sheetName val="Junho 13"/>
      <sheetName val="Julho 13"/>
      <sheetName val="Agosto 13"/>
      <sheetName val="Setembro 13"/>
      <sheetName val="Outubro 13"/>
      <sheetName val="Novembro 13"/>
      <sheetName val="Dezembro 13"/>
      <sheetName val="Janeiro 14"/>
      <sheetName val="Fevereiro 14"/>
      <sheetName val="Março 14"/>
      <sheetName val="Abril 14"/>
      <sheetName val="Maio 14"/>
      <sheetName val="Junho 14"/>
      <sheetName val="Julho 14"/>
      <sheetName val="Agosto 14"/>
      <sheetName val="Setembro 14"/>
      <sheetName val="Outubro 14"/>
      <sheetName val="12 Meses NOV13-OUT14"/>
      <sheetName val="TOTAIS MÓVEIS"/>
      <sheetName val="Acumulado 2014"/>
      <sheetName val="Evolução RPK e PAX 2013-2014"/>
      <sheetName val="MODELO MENSAL"/>
      <sheetName val="MODELO 12 MESES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0">
          <cell r="B10">
            <v>684911</v>
          </cell>
          <cell r="D10">
            <v>1519776</v>
          </cell>
          <cell r="F10">
            <v>3556376</v>
          </cell>
          <cell r="H10">
            <v>3562273</v>
          </cell>
        </row>
        <row r="11">
          <cell r="B11">
            <v>574416</v>
          </cell>
          <cell r="D11">
            <v>1224245</v>
          </cell>
          <cell r="F11">
            <v>2711157</v>
          </cell>
          <cell r="H11">
            <v>2891149</v>
          </cell>
        </row>
        <row r="14">
          <cell r="B14">
            <v>538589</v>
          </cell>
          <cell r="D14">
            <v>1690163</v>
          </cell>
          <cell r="F14">
            <v>2292557</v>
          </cell>
          <cell r="H14">
            <v>2131540</v>
          </cell>
        </row>
        <row r="17">
          <cell r="F17">
            <v>439448</v>
          </cell>
          <cell r="H17">
            <v>2377786</v>
          </cell>
        </row>
        <row r="18">
          <cell r="F18">
            <v>297100</v>
          </cell>
          <cell r="H18">
            <v>1948354</v>
          </cell>
        </row>
        <row r="21">
          <cell r="F21">
            <v>110709</v>
          </cell>
          <cell r="H21">
            <v>265910</v>
          </cell>
        </row>
      </sheetData>
      <sheetData sheetId="11">
        <row r="10">
          <cell r="B10">
            <v>721547</v>
          </cell>
          <cell r="D10">
            <v>1732655</v>
          </cell>
          <cell r="F10">
            <v>4037100</v>
          </cell>
          <cell r="H10">
            <v>3842886</v>
          </cell>
        </row>
        <row r="11">
          <cell r="B11">
            <v>584949</v>
          </cell>
          <cell r="D11">
            <v>1404570</v>
          </cell>
          <cell r="F11">
            <v>3071173</v>
          </cell>
          <cell r="H11">
            <v>3118973</v>
          </cell>
        </row>
        <row r="14">
          <cell r="B14">
            <v>541642</v>
          </cell>
          <cell r="D14">
            <v>1835473</v>
          </cell>
          <cell r="F14">
            <v>2377532</v>
          </cell>
          <cell r="H14">
            <v>2198972</v>
          </cell>
        </row>
        <row r="17">
          <cell r="F17">
            <v>499151</v>
          </cell>
          <cell r="H17">
            <v>2516074</v>
          </cell>
        </row>
        <row r="18">
          <cell r="F18">
            <v>347919</v>
          </cell>
          <cell r="H18">
            <v>2060151</v>
          </cell>
        </row>
        <row r="21">
          <cell r="F21">
            <v>120581</v>
          </cell>
          <cell r="H21">
            <v>275522</v>
          </cell>
        </row>
      </sheetData>
      <sheetData sheetId="12">
        <row r="10">
          <cell r="B10">
            <v>744475</v>
          </cell>
          <cell r="D10">
            <v>1892169</v>
          </cell>
          <cell r="F10">
            <v>4182024</v>
          </cell>
          <cell r="H10">
            <v>4002759</v>
          </cell>
        </row>
        <row r="11">
          <cell r="B11">
            <v>640012</v>
          </cell>
          <cell r="D11">
            <v>1466381</v>
          </cell>
          <cell r="F11">
            <v>3270974</v>
          </cell>
          <cell r="H11">
            <v>3348010</v>
          </cell>
        </row>
        <row r="14">
          <cell r="B14">
            <v>592656</v>
          </cell>
          <cell r="D14">
            <v>1761681</v>
          </cell>
          <cell r="F14">
            <v>2400195</v>
          </cell>
          <cell r="H14">
            <v>2298665</v>
          </cell>
        </row>
        <row r="17">
          <cell r="F17">
            <v>507455</v>
          </cell>
          <cell r="H17">
            <v>2638191</v>
          </cell>
        </row>
        <row r="18">
          <cell r="F18">
            <v>378723</v>
          </cell>
          <cell r="H18">
            <v>2160466</v>
          </cell>
        </row>
        <row r="21">
          <cell r="F21">
            <v>128899</v>
          </cell>
          <cell r="H21">
            <v>285460</v>
          </cell>
        </row>
      </sheetData>
      <sheetData sheetId="13">
        <row r="10">
          <cell r="B10">
            <v>661822</v>
          </cell>
          <cell r="D10">
            <v>1458619</v>
          </cell>
          <cell r="F10">
            <v>3326619</v>
          </cell>
          <cell r="H10">
            <v>3239519</v>
          </cell>
        </row>
        <row r="11">
          <cell r="B11">
            <v>587224</v>
          </cell>
          <cell r="D11">
            <v>1183954</v>
          </cell>
          <cell r="F11">
            <v>2578152</v>
          </cell>
          <cell r="H11">
            <v>2650185</v>
          </cell>
        </row>
        <row r="14">
          <cell r="B14">
            <v>539726</v>
          </cell>
          <cell r="D14">
            <v>1562739</v>
          </cell>
          <cell r="F14">
            <v>2034246</v>
          </cell>
          <cell r="H14">
            <v>1904215</v>
          </cell>
        </row>
        <row r="17">
          <cell r="F17">
            <v>462219</v>
          </cell>
          <cell r="H17">
            <v>2255866</v>
          </cell>
        </row>
        <row r="18">
          <cell r="F18">
            <v>327196</v>
          </cell>
          <cell r="H18">
            <v>1779061</v>
          </cell>
        </row>
        <row r="21">
          <cell r="F21">
            <v>106341</v>
          </cell>
          <cell r="H21">
            <v>233211</v>
          </cell>
        </row>
      </sheetData>
      <sheetData sheetId="14">
        <row r="10">
          <cell r="B10">
            <v>724178</v>
          </cell>
          <cell r="D10">
            <v>1524214</v>
          </cell>
          <cell r="F10">
            <v>3566794</v>
          </cell>
          <cell r="H10">
            <v>3632022</v>
          </cell>
        </row>
        <row r="11">
          <cell r="B11">
            <v>616185</v>
          </cell>
          <cell r="D11">
            <v>1212681</v>
          </cell>
          <cell r="F11">
            <v>2652663</v>
          </cell>
          <cell r="H11">
            <v>2854272</v>
          </cell>
        </row>
        <row r="14">
          <cell r="B14">
            <v>563083</v>
          </cell>
          <cell r="D14">
            <v>1581310</v>
          </cell>
          <cell r="F14">
            <v>2150367</v>
          </cell>
          <cell r="H14">
            <v>2064887</v>
          </cell>
        </row>
        <row r="17">
          <cell r="F17">
            <v>483619</v>
          </cell>
          <cell r="H17">
            <v>2482194</v>
          </cell>
        </row>
        <row r="18">
          <cell r="F18">
            <v>331564</v>
          </cell>
          <cell r="H18">
            <v>2043194</v>
          </cell>
        </row>
        <row r="21">
          <cell r="F21">
            <v>118045</v>
          </cell>
          <cell r="H21">
            <v>277170</v>
          </cell>
        </row>
      </sheetData>
      <sheetData sheetId="15">
        <row r="10">
          <cell r="B10">
            <v>700418</v>
          </cell>
          <cell r="D10">
            <v>1506826</v>
          </cell>
          <cell r="F10">
            <v>3446444</v>
          </cell>
          <cell r="H10">
            <v>3493952</v>
          </cell>
        </row>
        <row r="11">
          <cell r="B11">
            <v>575552</v>
          </cell>
          <cell r="D11">
            <v>1231194</v>
          </cell>
          <cell r="F11">
            <v>2648202</v>
          </cell>
          <cell r="H11">
            <v>2819683</v>
          </cell>
        </row>
        <row r="14">
          <cell r="B14">
            <v>532061</v>
          </cell>
          <cell r="D14">
            <v>1607511</v>
          </cell>
          <cell r="F14">
            <v>2203420</v>
          </cell>
          <cell r="H14">
            <v>2069900</v>
          </cell>
        </row>
        <row r="17">
          <cell r="F17">
            <v>471838</v>
          </cell>
          <cell r="H17">
            <v>2314729</v>
          </cell>
        </row>
        <row r="18">
          <cell r="F18">
            <v>332179</v>
          </cell>
          <cell r="H18">
            <v>1974719</v>
          </cell>
        </row>
        <row r="21">
          <cell r="F21">
            <v>113370</v>
          </cell>
          <cell r="H21">
            <v>262670</v>
          </cell>
        </row>
      </sheetData>
      <sheetData sheetId="16">
        <row r="10">
          <cell r="B10">
            <v>763758</v>
          </cell>
          <cell r="D10">
            <v>1561154</v>
          </cell>
          <cell r="F10">
            <v>3450532</v>
          </cell>
          <cell r="H10">
            <v>3494135</v>
          </cell>
        </row>
        <row r="11">
          <cell r="B11">
            <v>628820</v>
          </cell>
          <cell r="D11">
            <v>1257265</v>
          </cell>
          <cell r="F11">
            <v>2601708</v>
          </cell>
          <cell r="H11">
            <v>2797014</v>
          </cell>
        </row>
        <row r="14">
          <cell r="B14">
            <v>581459</v>
          </cell>
          <cell r="D14">
            <v>1646570</v>
          </cell>
          <cell r="F14">
            <v>2193927</v>
          </cell>
          <cell r="H14">
            <v>2127009</v>
          </cell>
        </row>
        <row r="17">
          <cell r="F17">
            <v>458449</v>
          </cell>
          <cell r="H17">
            <v>2358266</v>
          </cell>
        </row>
        <row r="18">
          <cell r="F18">
            <v>311940</v>
          </cell>
          <cell r="H18">
            <v>2026584</v>
          </cell>
        </row>
        <row r="21">
          <cell r="F21">
            <v>112127</v>
          </cell>
          <cell r="H21">
            <v>271139</v>
          </cell>
        </row>
      </sheetData>
      <sheetData sheetId="17">
        <row r="10">
          <cell r="B10">
            <v>796564</v>
          </cell>
          <cell r="D10">
            <v>1593910</v>
          </cell>
          <cell r="F10">
            <v>3315921</v>
          </cell>
          <cell r="H10">
            <v>3323245</v>
          </cell>
        </row>
        <row r="11">
          <cell r="B11">
            <v>642728</v>
          </cell>
          <cell r="D11">
            <v>1253393</v>
          </cell>
          <cell r="F11">
            <v>2508775</v>
          </cell>
          <cell r="H11">
            <v>2676152</v>
          </cell>
        </row>
        <row r="14">
          <cell r="B14">
            <v>581471</v>
          </cell>
          <cell r="D14">
            <v>1583388</v>
          </cell>
          <cell r="F14">
            <v>2103461</v>
          </cell>
          <cell r="H14">
            <v>1949532</v>
          </cell>
        </row>
        <row r="17">
          <cell r="F17">
            <v>475154</v>
          </cell>
          <cell r="H17">
            <v>2380491</v>
          </cell>
        </row>
        <row r="18">
          <cell r="F18">
            <v>331066</v>
          </cell>
          <cell r="H18">
            <v>1995261</v>
          </cell>
        </row>
        <row r="21">
          <cell r="F21">
            <v>118256</v>
          </cell>
          <cell r="H21">
            <v>264777</v>
          </cell>
        </row>
      </sheetData>
      <sheetData sheetId="18">
        <row r="10">
          <cell r="B10">
            <v>840253</v>
          </cell>
          <cell r="D10">
            <v>1700384</v>
          </cell>
          <cell r="F10">
            <v>3710179</v>
          </cell>
          <cell r="H10">
            <v>3769715</v>
          </cell>
        </row>
        <row r="11">
          <cell r="B11">
            <v>711725</v>
          </cell>
          <cell r="D11">
            <v>1355736</v>
          </cell>
          <cell r="F11">
            <v>2963132</v>
          </cell>
          <cell r="H11">
            <v>3152957</v>
          </cell>
        </row>
        <row r="14">
          <cell r="B14">
            <v>642582</v>
          </cell>
          <cell r="D14">
            <v>1716837</v>
          </cell>
          <cell r="F14">
            <v>2402692</v>
          </cell>
          <cell r="H14">
            <v>2253154</v>
          </cell>
        </row>
        <row r="17">
          <cell r="F17">
            <v>556486</v>
          </cell>
          <cell r="H17">
            <v>2456463</v>
          </cell>
        </row>
        <row r="18">
          <cell r="F18">
            <v>412192</v>
          </cell>
          <cell r="H18">
            <v>2152999</v>
          </cell>
        </row>
        <row r="21">
          <cell r="F21">
            <v>142526</v>
          </cell>
          <cell r="H21">
            <v>297527</v>
          </cell>
        </row>
      </sheetData>
      <sheetData sheetId="19">
        <row r="10">
          <cell r="B10">
            <v>835310</v>
          </cell>
          <cell r="D10">
            <v>1597418</v>
          </cell>
          <cell r="F10">
            <v>3500959</v>
          </cell>
          <cell r="H10">
            <v>3725500</v>
          </cell>
        </row>
        <row r="11">
          <cell r="B11">
            <v>687704</v>
          </cell>
          <cell r="D11">
            <v>1249790</v>
          </cell>
          <cell r="F11">
            <v>2724988</v>
          </cell>
          <cell r="H11">
            <v>2999903</v>
          </cell>
        </row>
        <row r="14">
          <cell r="B14">
            <v>628778</v>
          </cell>
          <cell r="D14">
            <v>1632622</v>
          </cell>
          <cell r="F14">
            <v>2306428</v>
          </cell>
          <cell r="H14">
            <v>2182358</v>
          </cell>
        </row>
        <row r="17">
          <cell r="F17">
            <v>552708</v>
          </cell>
          <cell r="H17">
            <v>2485543</v>
          </cell>
        </row>
        <row r="18">
          <cell r="F18">
            <v>397568</v>
          </cell>
          <cell r="H18">
            <v>2194453</v>
          </cell>
        </row>
        <row r="21">
          <cell r="F21">
            <v>136731</v>
          </cell>
          <cell r="H21">
            <v>296170</v>
          </cell>
        </row>
      </sheetData>
      <sheetData sheetId="20">
        <row r="10">
          <cell r="B10">
            <v>825923</v>
          </cell>
          <cell r="D10">
            <v>1606214</v>
          </cell>
          <cell r="F10">
            <v>3375990</v>
          </cell>
          <cell r="H10">
            <v>3566519</v>
          </cell>
        </row>
        <row r="11">
          <cell r="B11">
            <v>670168</v>
          </cell>
          <cell r="D11">
            <v>1272659</v>
          </cell>
          <cell r="F11">
            <v>2600868</v>
          </cell>
          <cell r="H11">
            <v>2831572</v>
          </cell>
        </row>
        <row r="14">
          <cell r="B14">
            <v>624013</v>
          </cell>
          <cell r="D14">
            <v>1771485</v>
          </cell>
          <cell r="F14">
            <v>2247219</v>
          </cell>
          <cell r="H14">
            <v>2072383</v>
          </cell>
        </row>
        <row r="17">
          <cell r="F17">
            <v>505050</v>
          </cell>
          <cell r="H17">
            <v>2344378</v>
          </cell>
        </row>
        <row r="18">
          <cell r="F18">
            <v>360177</v>
          </cell>
          <cell r="H18">
            <v>2110910</v>
          </cell>
        </row>
        <row r="21">
          <cell r="F21">
            <v>123518</v>
          </cell>
          <cell r="H21">
            <v>286666</v>
          </cell>
        </row>
      </sheetData>
      <sheetData sheetId="21">
        <row r="10">
          <cell r="B10">
            <v>846920</v>
          </cell>
          <cell r="D10">
            <v>1636691</v>
          </cell>
          <cell r="F10">
            <v>3680085</v>
          </cell>
          <cell r="H10">
            <v>3782485</v>
          </cell>
        </row>
        <row r="11">
          <cell r="B11">
            <v>684030</v>
          </cell>
          <cell r="D11">
            <v>1285698</v>
          </cell>
          <cell r="F11">
            <v>2923425</v>
          </cell>
          <cell r="H11">
            <v>3146506</v>
          </cell>
        </row>
        <row r="14">
          <cell r="B14">
            <v>638508</v>
          </cell>
          <cell r="D14">
            <v>1832386</v>
          </cell>
          <cell r="F14">
            <v>2464870</v>
          </cell>
          <cell r="H14">
            <v>2319284</v>
          </cell>
        </row>
        <row r="17">
          <cell r="B17">
            <v>4291</v>
          </cell>
          <cell r="F17">
            <v>516073</v>
          </cell>
          <cell r="H17">
            <v>2425807</v>
          </cell>
        </row>
        <row r="18">
          <cell r="B18">
            <v>1182</v>
          </cell>
          <cell r="F18">
            <v>376852</v>
          </cell>
          <cell r="H18">
            <v>2126399</v>
          </cell>
        </row>
        <row r="21">
          <cell r="B21">
            <v>291</v>
          </cell>
          <cell r="F21">
            <v>128464</v>
          </cell>
          <cell r="H21">
            <v>298194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80"/>
  <sheetViews>
    <sheetView zoomScale="90" zoomScaleNormal="90" workbookViewId="0">
      <selection activeCell="M22" sqref="M22"/>
    </sheetView>
  </sheetViews>
  <sheetFormatPr defaultRowHeight="12.75" x14ac:dyDescent="0.2"/>
  <cols>
    <col min="2" max="2" width="32" style="65" customWidth="1"/>
    <col min="3" max="3" width="16.85546875" customWidth="1"/>
    <col min="4" max="4" width="19.5703125" customWidth="1"/>
    <col min="5" max="5" width="18.85546875" customWidth="1"/>
    <col min="6" max="6" width="20.5703125" customWidth="1"/>
    <col min="7" max="7" width="13.42578125" customWidth="1"/>
    <col min="8" max="8" width="34.28515625" customWidth="1"/>
    <col min="9" max="12" width="18" customWidth="1"/>
    <col min="13" max="13" width="15" customWidth="1"/>
  </cols>
  <sheetData>
    <row r="2" spans="2:12" ht="22.5" customHeight="1" x14ac:dyDescent="0.2">
      <c r="C2" s="80" t="s">
        <v>34</v>
      </c>
      <c r="D2" s="80"/>
      <c r="E2" s="80"/>
      <c r="F2" s="80"/>
      <c r="I2" s="80" t="s">
        <v>66</v>
      </c>
      <c r="J2" s="80"/>
      <c r="K2" s="80"/>
      <c r="L2" s="80"/>
    </row>
    <row r="3" spans="2:12" ht="37.5" x14ac:dyDescent="0.2">
      <c r="C3" s="68" t="s">
        <v>31</v>
      </c>
      <c r="D3" s="68" t="s">
        <v>32</v>
      </c>
      <c r="E3" s="68" t="s">
        <v>36</v>
      </c>
      <c r="F3" s="68" t="s">
        <v>33</v>
      </c>
      <c r="I3" s="68" t="s">
        <v>31</v>
      </c>
      <c r="J3" s="68" t="s">
        <v>32</v>
      </c>
      <c r="K3" s="68" t="s">
        <v>36</v>
      </c>
      <c r="L3" s="68" t="s">
        <v>33</v>
      </c>
    </row>
    <row r="4" spans="2:12" ht="18.75" x14ac:dyDescent="0.2">
      <c r="C4" s="69" t="s">
        <v>53</v>
      </c>
      <c r="D4" s="69" t="s">
        <v>53</v>
      </c>
      <c r="E4" s="69" t="s">
        <v>53</v>
      </c>
      <c r="F4" s="69" t="s">
        <v>53</v>
      </c>
      <c r="I4" s="69" t="s">
        <v>53</v>
      </c>
      <c r="J4" s="69" t="s">
        <v>53</v>
      </c>
      <c r="K4" s="69" t="s">
        <v>53</v>
      </c>
      <c r="L4" s="69" t="s">
        <v>53</v>
      </c>
    </row>
    <row r="5" spans="2:12" ht="18.75" x14ac:dyDescent="0.2">
      <c r="B5" s="66" t="s">
        <v>19</v>
      </c>
      <c r="C5" s="2">
        <v>0.06</v>
      </c>
      <c r="D5" s="2">
        <v>7.5999999999999998E-2</v>
      </c>
      <c r="E5" s="2">
        <v>0.08</v>
      </c>
      <c r="F5" s="3" t="s">
        <v>37</v>
      </c>
      <c r="H5" s="66" t="s">
        <v>56</v>
      </c>
      <c r="I5" s="2">
        <v>6.0999999999999999E-2</v>
      </c>
      <c r="J5" s="2">
        <v>9.01E-2</v>
      </c>
      <c r="K5" s="2">
        <v>8.0399999999999999E-2</v>
      </c>
      <c r="L5" s="3" t="s">
        <v>57</v>
      </c>
    </row>
    <row r="6" spans="2:12" ht="18.75" x14ac:dyDescent="0.2">
      <c r="B6" s="66" t="s">
        <v>20</v>
      </c>
      <c r="C6" s="2">
        <v>-5.0000000000000001E-3</v>
      </c>
      <c r="D6" s="2">
        <v>0.112</v>
      </c>
      <c r="E6" s="2">
        <v>0.11</v>
      </c>
      <c r="F6" s="3" t="s">
        <v>38</v>
      </c>
      <c r="H6" s="66" t="s">
        <v>58</v>
      </c>
      <c r="I6" s="2">
        <v>2.5999999999999999E-2</v>
      </c>
      <c r="J6" s="2">
        <v>6.4000000000000001E-2</v>
      </c>
      <c r="K6" s="2">
        <v>6.7000000000000004E-2</v>
      </c>
      <c r="L6" s="3" t="s">
        <v>43</v>
      </c>
    </row>
    <row r="7" spans="2:12" ht="18.75" x14ac:dyDescent="0.2">
      <c r="B7" s="66" t="s">
        <v>21</v>
      </c>
      <c r="C7" s="2">
        <v>-6.0000000000000001E-3</v>
      </c>
      <c r="D7" s="2">
        <v>8.2000000000000003E-2</v>
      </c>
      <c r="E7" s="2">
        <v>3.4000000000000002E-2</v>
      </c>
      <c r="F7" s="3" t="s">
        <v>39</v>
      </c>
      <c r="H7" s="66" t="s">
        <v>59</v>
      </c>
      <c r="I7" s="2">
        <v>2.0000000000000001E-4</v>
      </c>
      <c r="J7" s="2">
        <v>5.45E-2</v>
      </c>
      <c r="K7" s="2">
        <v>4.0500000000000001E-2</v>
      </c>
      <c r="L7" s="3" t="s">
        <v>60</v>
      </c>
    </row>
    <row r="8" spans="2:12" ht="18.75" x14ac:dyDescent="0.2">
      <c r="B8" s="66" t="s">
        <v>22</v>
      </c>
      <c r="C8" s="2">
        <v>-1.6E-2</v>
      </c>
      <c r="D8" s="2">
        <v>8.2000000000000003E-2</v>
      </c>
      <c r="E8" s="2">
        <v>2.1999999999999999E-2</v>
      </c>
      <c r="F8" s="3" t="s">
        <v>40</v>
      </c>
    </row>
    <row r="9" spans="2:12" ht="18.75" x14ac:dyDescent="0.2">
      <c r="B9" s="66" t="s">
        <v>23</v>
      </c>
      <c r="C9" s="2">
        <v>-1.7999999999999999E-2</v>
      </c>
      <c r="D9" s="2">
        <v>4.2999999999999997E-2</v>
      </c>
      <c r="E9" s="2">
        <v>0.02</v>
      </c>
      <c r="F9" s="3" t="s">
        <v>41</v>
      </c>
    </row>
    <row r="10" spans="2:12" ht="18.75" customHeight="1" x14ac:dyDescent="0.2">
      <c r="B10" s="66" t="s">
        <v>24</v>
      </c>
      <c r="C10" s="2">
        <v>-1.4999999999999999E-2</v>
      </c>
      <c r="D10" s="2">
        <v>4.0000000000000001E-3</v>
      </c>
      <c r="E10" s="2">
        <v>-7.0000000000000001E-3</v>
      </c>
      <c r="F10" s="3" t="s">
        <v>42</v>
      </c>
    </row>
    <row r="11" spans="2:12" ht="18.75" x14ac:dyDescent="0.2">
      <c r="B11" s="66" t="s">
        <v>25</v>
      </c>
      <c r="C11" s="2">
        <v>-3.1E-2</v>
      </c>
      <c r="D11" s="2">
        <v>5.0000000000000001E-3</v>
      </c>
      <c r="E11" s="2">
        <v>0.01</v>
      </c>
      <c r="F11" s="3" t="s">
        <v>43</v>
      </c>
    </row>
    <row r="12" spans="2:12" ht="18.75" x14ac:dyDescent="0.2">
      <c r="B12" s="66" t="s">
        <v>26</v>
      </c>
      <c r="C12" s="2">
        <v>-8.9999999999999993E-3</v>
      </c>
      <c r="D12" s="2">
        <v>5.8999999999999997E-2</v>
      </c>
      <c r="E12" s="2">
        <v>4.1000000000000002E-2</v>
      </c>
      <c r="F12" s="3" t="s">
        <v>44</v>
      </c>
    </row>
    <row r="13" spans="2:12" ht="18.75" x14ac:dyDescent="0.2">
      <c r="B13" s="66" t="s">
        <v>27</v>
      </c>
      <c r="C13" s="2">
        <v>1.2999999999999999E-2</v>
      </c>
      <c r="D13" s="2">
        <v>0.03</v>
      </c>
      <c r="E13" s="2">
        <v>3.7999999999999999E-2</v>
      </c>
      <c r="F13" s="3" t="s">
        <v>45</v>
      </c>
    </row>
    <row r="14" spans="2:12" ht="18.75" x14ac:dyDescent="0.2">
      <c r="B14" s="66" t="s">
        <v>28</v>
      </c>
      <c r="C14" s="2">
        <v>2.5999999999999999E-2</v>
      </c>
      <c r="D14" s="2">
        <v>6.4000000000000001E-2</v>
      </c>
      <c r="E14" s="2">
        <v>6.7000000000000004E-2</v>
      </c>
      <c r="F14" s="3" t="s">
        <v>43</v>
      </c>
    </row>
    <row r="15" spans="2:12" ht="18.75" x14ac:dyDescent="0.2">
      <c r="B15" s="66" t="s">
        <v>29</v>
      </c>
      <c r="C15" s="2"/>
      <c r="D15" s="2"/>
      <c r="E15" s="2"/>
      <c r="F15" s="3"/>
    </row>
    <row r="16" spans="2:12" ht="18.75" x14ac:dyDescent="0.2">
      <c r="B16" s="66" t="s">
        <v>30</v>
      </c>
      <c r="C16" s="2"/>
      <c r="D16" s="2"/>
      <c r="E16" s="2"/>
      <c r="F16" s="3"/>
    </row>
    <row r="17" spans="2:12" x14ac:dyDescent="0.2">
      <c r="D17" s="67"/>
      <c r="E17" s="67"/>
      <c r="H17" s="64"/>
    </row>
    <row r="19" spans="2:12" x14ac:dyDescent="0.2">
      <c r="C19" s="79"/>
      <c r="D19" s="79"/>
      <c r="E19" s="79"/>
      <c r="F19" s="79"/>
    </row>
    <row r="20" spans="2:12" ht="21.75" customHeight="1" x14ac:dyDescent="0.2">
      <c r="C20" s="80" t="s">
        <v>35</v>
      </c>
      <c r="D20" s="80"/>
      <c r="E20" s="80"/>
      <c r="F20" s="80"/>
      <c r="I20" s="80" t="s">
        <v>67</v>
      </c>
      <c r="J20" s="80"/>
      <c r="K20" s="80"/>
      <c r="L20" s="80"/>
    </row>
    <row r="21" spans="2:12" ht="37.5" x14ac:dyDescent="0.2">
      <c r="C21" s="68" t="s">
        <v>31</v>
      </c>
      <c r="D21" s="68" t="s">
        <v>32</v>
      </c>
      <c r="E21" s="68" t="s">
        <v>36</v>
      </c>
      <c r="F21" s="68" t="s">
        <v>33</v>
      </c>
      <c r="I21" s="68" t="s">
        <v>31</v>
      </c>
      <c r="J21" s="68" t="s">
        <v>32</v>
      </c>
      <c r="K21" s="68" t="s">
        <v>36</v>
      </c>
      <c r="L21" s="68" t="s">
        <v>33</v>
      </c>
    </row>
    <row r="22" spans="2:12" ht="18.75" x14ac:dyDescent="0.2">
      <c r="C22" s="69" t="s">
        <v>53</v>
      </c>
      <c r="D22" s="69" t="s">
        <v>53</v>
      </c>
      <c r="E22" s="69" t="s">
        <v>53</v>
      </c>
      <c r="F22" s="69" t="s">
        <v>53</v>
      </c>
      <c r="I22" s="69" t="s">
        <v>53</v>
      </c>
      <c r="J22" s="69" t="s">
        <v>53</v>
      </c>
      <c r="K22" s="69" t="s">
        <v>53</v>
      </c>
      <c r="L22" s="69" t="s">
        <v>53</v>
      </c>
    </row>
    <row r="23" spans="2:12" ht="18.75" x14ac:dyDescent="0.2">
      <c r="B23" s="66" t="s">
        <v>19</v>
      </c>
      <c r="C23" s="2">
        <v>-7.4999999999999997E-2</v>
      </c>
      <c r="D23" s="2">
        <v>-2.9000000000000001E-2</v>
      </c>
      <c r="E23" s="2">
        <v>-6.8000000000000005E-2</v>
      </c>
      <c r="F23" s="3" t="s">
        <v>46</v>
      </c>
      <c r="H23" s="66" t="s">
        <v>56</v>
      </c>
      <c r="I23" s="2">
        <v>3.4000000000000002E-2</v>
      </c>
      <c r="J23" s="2">
        <v>1.35E-2</v>
      </c>
      <c r="K23" s="2">
        <v>4.0899999999999999E-2</v>
      </c>
      <c r="L23" s="77" t="s">
        <v>61</v>
      </c>
    </row>
    <row r="24" spans="2:12" ht="18.75" x14ac:dyDescent="0.2">
      <c r="B24" s="66" t="s">
        <v>20</v>
      </c>
      <c r="C24" s="2">
        <v>-9.6000000000000002E-2</v>
      </c>
      <c r="D24" s="2">
        <v>-6.0000000000000001E-3</v>
      </c>
      <c r="E24" s="2">
        <v>-6.2E-2</v>
      </c>
      <c r="F24" s="3" t="s">
        <v>47</v>
      </c>
      <c r="H24" s="66" t="s">
        <v>58</v>
      </c>
      <c r="I24" s="2">
        <v>5.0000000000000001E-3</v>
      </c>
      <c r="J24" s="2">
        <v>3.5000000000000003E-2</v>
      </c>
      <c r="K24" s="2">
        <v>6.9000000000000006E-2</v>
      </c>
      <c r="L24" s="77" t="s">
        <v>55</v>
      </c>
    </row>
    <row r="25" spans="2:12" ht="18.75" x14ac:dyDescent="0.2">
      <c r="B25" s="66" t="s">
        <v>21</v>
      </c>
      <c r="C25" s="2">
        <v>-8.7999999999999995E-2</v>
      </c>
      <c r="D25" s="2">
        <v>0.02</v>
      </c>
      <c r="E25" s="2">
        <v>3.0000000000000001E-3</v>
      </c>
      <c r="F25" s="3" t="s">
        <v>38</v>
      </c>
      <c r="H25" s="66" t="s">
        <v>59</v>
      </c>
      <c r="I25" s="2">
        <v>-3.1699999999999999E-2</v>
      </c>
      <c r="J25" s="2">
        <v>4.3099999999999999E-2</v>
      </c>
      <c r="K25" s="2">
        <v>2.9600000000000001E-2</v>
      </c>
      <c r="L25" s="77" t="s">
        <v>62</v>
      </c>
    </row>
    <row r="26" spans="2:12" ht="18.75" x14ac:dyDescent="0.2">
      <c r="B26" s="66" t="s">
        <v>22</v>
      </c>
      <c r="C26" s="2">
        <v>-0.04</v>
      </c>
      <c r="D26" s="2">
        <v>5.7000000000000002E-2</v>
      </c>
      <c r="E26" s="2">
        <v>3.1E-2</v>
      </c>
      <c r="F26" s="3" t="s">
        <v>48</v>
      </c>
    </row>
    <row r="27" spans="2:12" ht="18.75" x14ac:dyDescent="0.2">
      <c r="B27" s="66" t="s">
        <v>23</v>
      </c>
      <c r="C27" s="2">
        <v>-4.4999999999999998E-2</v>
      </c>
      <c r="D27" s="2">
        <v>2.3E-2</v>
      </c>
      <c r="E27" s="2">
        <v>3.5000000000000003E-2</v>
      </c>
      <c r="F27" s="3" t="s">
        <v>49</v>
      </c>
    </row>
    <row r="28" spans="2:12" ht="18.75" x14ac:dyDescent="0.2">
      <c r="B28" s="66" t="s">
        <v>24</v>
      </c>
      <c r="C28" s="2">
        <v>1E-3</v>
      </c>
      <c r="D28" s="2">
        <v>7.4999999999999997E-2</v>
      </c>
      <c r="E28" s="2">
        <v>7.0000000000000007E-2</v>
      </c>
      <c r="F28" s="3" t="s">
        <v>50</v>
      </c>
    </row>
    <row r="29" spans="2:12" ht="18.75" x14ac:dyDescent="0.2">
      <c r="B29" s="66" t="s">
        <v>25</v>
      </c>
      <c r="C29" s="2">
        <v>-3.1E-2</v>
      </c>
      <c r="D29" s="2">
        <v>3.3000000000000002E-2</v>
      </c>
      <c r="E29" s="2">
        <v>3.2000000000000001E-2</v>
      </c>
      <c r="F29" s="3" t="s">
        <v>51</v>
      </c>
    </row>
    <row r="30" spans="2:12" ht="18.75" x14ac:dyDescent="0.2">
      <c r="B30" s="66" t="s">
        <v>26</v>
      </c>
      <c r="C30" s="2">
        <v>5.1999999999999998E-2</v>
      </c>
      <c r="D30" s="2">
        <v>0.14699999999999999</v>
      </c>
      <c r="E30" s="2">
        <v>0.121</v>
      </c>
      <c r="F30" s="3" t="s">
        <v>52</v>
      </c>
    </row>
    <row r="31" spans="2:12" ht="18.75" x14ac:dyDescent="0.2">
      <c r="B31" s="66" t="s">
        <v>27</v>
      </c>
      <c r="C31" s="2">
        <v>1.7999999999999999E-2</v>
      </c>
      <c r="D31" s="2">
        <v>8.6999999999999994E-2</v>
      </c>
      <c r="E31" s="2">
        <v>7.5999999999999998E-2</v>
      </c>
      <c r="F31" s="3" t="s">
        <v>49</v>
      </c>
    </row>
    <row r="32" spans="2:12" ht="18.75" x14ac:dyDescent="0.2">
      <c r="B32" s="66" t="s">
        <v>28</v>
      </c>
      <c r="C32" s="2">
        <v>5.0000000000000001E-3</v>
      </c>
      <c r="D32" s="2">
        <v>3.5000000000000003E-2</v>
      </c>
      <c r="E32" s="2">
        <v>6.9000000000000006E-2</v>
      </c>
      <c r="F32" s="3" t="s">
        <v>55</v>
      </c>
    </row>
    <row r="33" spans="2:13" ht="18.75" x14ac:dyDescent="0.2">
      <c r="B33" s="66" t="s">
        <v>29</v>
      </c>
      <c r="C33" s="2"/>
      <c r="D33" s="2"/>
      <c r="E33" s="2"/>
      <c r="F33" s="3"/>
    </row>
    <row r="34" spans="2:13" ht="18.75" x14ac:dyDescent="0.2">
      <c r="B34" s="66" t="s">
        <v>30</v>
      </c>
      <c r="C34" s="2"/>
      <c r="D34" s="2"/>
      <c r="E34" s="2"/>
      <c r="F34" s="3"/>
    </row>
    <row r="39" spans="2:13" ht="18.75" customHeight="1" x14ac:dyDescent="0.2"/>
    <row r="40" spans="2:13" x14ac:dyDescent="0.2">
      <c r="M40" s="67"/>
    </row>
    <row r="41" spans="2:13" x14ac:dyDescent="0.2">
      <c r="M41" s="67"/>
    </row>
    <row r="42" spans="2:13" x14ac:dyDescent="0.2">
      <c r="M42" s="67"/>
    </row>
    <row r="43" spans="2:13" x14ac:dyDescent="0.2">
      <c r="I43" s="64"/>
      <c r="M43" s="67"/>
    </row>
    <row r="44" spans="2:13" x14ac:dyDescent="0.2">
      <c r="I44" s="64"/>
      <c r="M44" s="67"/>
    </row>
    <row r="45" spans="2:13" x14ac:dyDescent="0.2">
      <c r="I45" s="64"/>
      <c r="M45" s="67"/>
    </row>
    <row r="46" spans="2:13" ht="18.75" customHeight="1" x14ac:dyDescent="0.2">
      <c r="M46" s="67"/>
    </row>
    <row r="47" spans="2:13" x14ac:dyDescent="0.2">
      <c r="M47" s="67"/>
    </row>
    <row r="48" spans="2:13" x14ac:dyDescent="0.2">
      <c r="M48" s="67"/>
    </row>
    <row r="49" spans="2:13" x14ac:dyDescent="0.2">
      <c r="M49" s="67"/>
    </row>
    <row r="50" spans="2:13" x14ac:dyDescent="0.2">
      <c r="I50" s="64"/>
      <c r="M50" s="67"/>
    </row>
    <row r="51" spans="2:13" x14ac:dyDescent="0.2">
      <c r="I51" s="64"/>
      <c r="M51" s="67"/>
    </row>
    <row r="52" spans="2:13" x14ac:dyDescent="0.2">
      <c r="I52" s="64"/>
    </row>
    <row r="55" spans="2:13" x14ac:dyDescent="0.2">
      <c r="B55"/>
    </row>
    <row r="56" spans="2:13" x14ac:dyDescent="0.2">
      <c r="B56"/>
    </row>
    <row r="57" spans="2:13" x14ac:dyDescent="0.2">
      <c r="B57"/>
    </row>
    <row r="58" spans="2:13" x14ac:dyDescent="0.2">
      <c r="B58"/>
    </row>
    <row r="59" spans="2:13" x14ac:dyDescent="0.2">
      <c r="B59"/>
    </row>
    <row r="60" spans="2:13" x14ac:dyDescent="0.2">
      <c r="B60"/>
    </row>
    <row r="61" spans="2:13" x14ac:dyDescent="0.2">
      <c r="B61"/>
    </row>
    <row r="62" spans="2:13" x14ac:dyDescent="0.2">
      <c r="B62"/>
    </row>
    <row r="63" spans="2:13" x14ac:dyDescent="0.2">
      <c r="B63"/>
    </row>
    <row r="64" spans="2:13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</sheetData>
  <mergeCells count="5">
    <mergeCell ref="C19:F19"/>
    <mergeCell ref="C20:F20"/>
    <mergeCell ref="C2:F2"/>
    <mergeCell ref="I2:L2"/>
    <mergeCell ref="I20:L20"/>
  </mergeCells>
  <pageMargins left="0.511811024" right="0.511811024" top="0.78740157499999996" bottom="0.78740157499999996" header="0.31496062000000002" footer="0.31496062000000002"/>
  <pageSetup paperSize="9" scale="59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J21"/>
  <sheetViews>
    <sheetView zoomScale="75" zoomScaleNormal="75" zoomScalePageLayoutView="75" workbookViewId="0">
      <selection activeCell="J20" sqref="A8:J20"/>
    </sheetView>
  </sheetViews>
  <sheetFormatPr defaultColWidth="8.85546875" defaultRowHeight="15" x14ac:dyDescent="0.2"/>
  <cols>
    <col min="1" max="1" width="44.7109375" style="40" customWidth="1"/>
    <col min="2" max="10" width="19.7109375" style="41" customWidth="1"/>
    <col min="11" max="11" width="10.85546875" style="41" bestFit="1" customWidth="1"/>
    <col min="12" max="12" width="18" style="41" customWidth="1"/>
    <col min="13" max="13" width="9.7109375" style="41" bestFit="1" customWidth="1"/>
    <col min="14" max="16384" width="8.85546875" style="41"/>
  </cols>
  <sheetData>
    <row r="4" spans="1:10" ht="15.75" thickBot="1" x14ac:dyDescent="0.25"/>
    <row r="5" spans="1:10" ht="15" customHeight="1" x14ac:dyDescent="0.2">
      <c r="A5" s="92" t="s">
        <v>7</v>
      </c>
      <c r="B5" s="93"/>
      <c r="C5" s="93"/>
      <c r="D5" s="94"/>
    </row>
    <row r="6" spans="1:10" ht="15" customHeight="1" thickBot="1" x14ac:dyDescent="0.25">
      <c r="A6" s="95"/>
      <c r="B6" s="96"/>
      <c r="C6" s="96"/>
      <c r="D6" s="97"/>
    </row>
    <row r="7" spans="1:10" ht="15.75" thickBot="1" x14ac:dyDescent="0.25"/>
    <row r="8" spans="1:10" ht="95.25" customHeight="1" x14ac:dyDescent="0.2">
      <c r="A8" s="42" t="s">
        <v>54</v>
      </c>
      <c r="B8" s="43"/>
      <c r="C8" s="44" t="s">
        <v>8</v>
      </c>
      <c r="D8" s="43"/>
      <c r="E8" s="44" t="s">
        <v>8</v>
      </c>
      <c r="F8" s="43"/>
      <c r="G8" s="44" t="s">
        <v>8</v>
      </c>
      <c r="H8" s="43"/>
      <c r="I8" s="44" t="s">
        <v>8</v>
      </c>
      <c r="J8" s="45" t="s">
        <v>6</v>
      </c>
    </row>
    <row r="9" spans="1:10" s="47" customFormat="1" ht="29.1" customHeight="1" x14ac:dyDescent="0.2">
      <c r="A9" s="98" t="s">
        <v>1</v>
      </c>
      <c r="B9" s="99"/>
      <c r="C9" s="99"/>
      <c r="D9" s="99"/>
      <c r="E9" s="99"/>
      <c r="F9" s="99"/>
      <c r="G9" s="99"/>
      <c r="H9" s="99"/>
      <c r="I9" s="99"/>
      <c r="J9" s="46"/>
    </row>
    <row r="10" spans="1:10" s="51" customFormat="1" ht="50.1" customHeight="1" x14ac:dyDescent="0.2">
      <c r="A10" s="48" t="s">
        <v>16</v>
      </c>
      <c r="B10" s="49">
        <v>825923</v>
      </c>
      <c r="C10" s="2">
        <v>8.8101780056548271E-2</v>
      </c>
      <c r="D10" s="49">
        <v>1606214</v>
      </c>
      <c r="E10" s="2">
        <v>0.17133596297929543</v>
      </c>
      <c r="F10" s="49">
        <v>3375990</v>
      </c>
      <c r="G10" s="2">
        <v>0.3601191981009203</v>
      </c>
      <c r="H10" s="49">
        <v>3566519</v>
      </c>
      <c r="I10" s="2"/>
      <c r="J10" s="50">
        <v>9374646</v>
      </c>
    </row>
    <row r="11" spans="1:10" s="51" customFormat="1" ht="50.1" customHeight="1" x14ac:dyDescent="0.2">
      <c r="A11" s="48" t="s">
        <v>17</v>
      </c>
      <c r="B11" s="49">
        <v>670168</v>
      </c>
      <c r="C11" s="2">
        <v>9.0866947596609043E-2</v>
      </c>
      <c r="D11" s="49">
        <v>1272659</v>
      </c>
      <c r="E11" s="2">
        <v>0.17255768503025043</v>
      </c>
      <c r="F11" s="49">
        <v>2600868</v>
      </c>
      <c r="G11" s="2">
        <v>0.35264730076890777</v>
      </c>
      <c r="H11" s="49">
        <v>2831572</v>
      </c>
      <c r="I11" s="2">
        <v>0.38392806660423279</v>
      </c>
      <c r="J11" s="50">
        <v>7375267</v>
      </c>
    </row>
    <row r="12" spans="1:10" s="51" customFormat="1" ht="50.1" customHeight="1" x14ac:dyDescent="0.2">
      <c r="A12" s="48" t="s">
        <v>0</v>
      </c>
      <c r="B12" s="30">
        <v>0.8114170449303385</v>
      </c>
      <c r="C12" s="52"/>
      <c r="D12" s="30">
        <v>0.79233464532123365</v>
      </c>
      <c r="E12" s="52"/>
      <c r="F12" s="30">
        <v>0.77040157109470109</v>
      </c>
      <c r="G12" s="2"/>
      <c r="H12" s="30">
        <v>0.79393156183942948</v>
      </c>
      <c r="I12" s="31"/>
      <c r="J12" s="38">
        <v>0.78672485339713094</v>
      </c>
    </row>
    <row r="13" spans="1:10" s="51" customFormat="1" ht="50.1" customHeight="1" x14ac:dyDescent="0.2">
      <c r="A13" s="48" t="s">
        <v>5</v>
      </c>
      <c r="B13" s="53">
        <v>9.0866947596609043E-2</v>
      </c>
      <c r="C13" s="52"/>
      <c r="D13" s="53">
        <v>0.17255768503025043</v>
      </c>
      <c r="E13" s="52"/>
      <c r="F13" s="53">
        <v>0.35264730076890777</v>
      </c>
      <c r="G13" s="2"/>
      <c r="H13" s="53">
        <v>0.38392806660423279</v>
      </c>
      <c r="I13" s="2"/>
      <c r="J13" s="39"/>
    </row>
    <row r="14" spans="1:10" s="51" customFormat="1" ht="50.25" customHeight="1" x14ac:dyDescent="0.2">
      <c r="A14" s="48" t="s">
        <v>4</v>
      </c>
      <c r="B14" s="49">
        <v>624013</v>
      </c>
      <c r="C14" s="2">
        <v>9.2926836532590734E-2</v>
      </c>
      <c r="D14" s="49">
        <v>1771485</v>
      </c>
      <c r="E14" s="2">
        <v>0.26380619797173532</v>
      </c>
      <c r="F14" s="35">
        <v>2247219</v>
      </c>
      <c r="G14" s="2">
        <v>0.3346516060818156</v>
      </c>
      <c r="H14" s="49">
        <v>2072383</v>
      </c>
      <c r="I14" s="2">
        <v>0.30861535941385831</v>
      </c>
      <c r="J14" s="50">
        <v>6715100</v>
      </c>
    </row>
    <row r="15" spans="1:10" ht="29.1" customHeight="1" x14ac:dyDescent="0.2">
      <c r="A15" s="100" t="s">
        <v>2</v>
      </c>
      <c r="B15" s="101"/>
      <c r="C15" s="101"/>
      <c r="D15" s="101"/>
      <c r="E15" s="101"/>
      <c r="F15" s="101"/>
      <c r="G15" s="101"/>
      <c r="H15" s="101"/>
      <c r="I15" s="101"/>
      <c r="J15" s="54"/>
    </row>
    <row r="16" spans="1:10" ht="50.1" customHeight="1" x14ac:dyDescent="0.2">
      <c r="A16" s="48" t="s">
        <v>16</v>
      </c>
      <c r="B16" s="49"/>
      <c r="C16" s="49"/>
      <c r="D16" s="49"/>
      <c r="E16" s="49"/>
      <c r="F16" s="49">
        <v>505050</v>
      </c>
      <c r="G16" s="2">
        <v>0.17724609991900128</v>
      </c>
      <c r="H16" s="49">
        <v>2344378</v>
      </c>
      <c r="I16" s="2">
        <v>0.82275390008099869</v>
      </c>
      <c r="J16" s="50">
        <v>2849428</v>
      </c>
    </row>
    <row r="17" spans="1:10" ht="50.1" customHeight="1" x14ac:dyDescent="0.2">
      <c r="A17" s="48" t="s">
        <v>17</v>
      </c>
      <c r="B17" s="55"/>
      <c r="C17" s="55"/>
      <c r="D17" s="49"/>
      <c r="E17" s="49"/>
      <c r="F17" s="49">
        <v>360177</v>
      </c>
      <c r="G17" s="2">
        <v>0.14575650310976507</v>
      </c>
      <c r="H17" s="49">
        <v>2110910</v>
      </c>
      <c r="I17" s="2">
        <v>0.85424349689023493</v>
      </c>
      <c r="J17" s="50">
        <v>2471087</v>
      </c>
    </row>
    <row r="18" spans="1:10" ht="50.1" customHeight="1" x14ac:dyDescent="0.2">
      <c r="A18" s="48" t="s">
        <v>3</v>
      </c>
      <c r="B18" s="55"/>
      <c r="C18" s="55"/>
      <c r="D18" s="49"/>
      <c r="E18" s="49"/>
      <c r="F18" s="30">
        <v>0.71315117315117316</v>
      </c>
      <c r="G18" s="30"/>
      <c r="H18" s="30">
        <v>0.90041367049170395</v>
      </c>
      <c r="I18" s="2"/>
      <c r="J18" s="38">
        <v>0.86722212317700254</v>
      </c>
    </row>
    <row r="19" spans="1:10" ht="50.1" customHeight="1" x14ac:dyDescent="0.2">
      <c r="A19" s="48" t="s">
        <v>5</v>
      </c>
      <c r="B19" s="55"/>
      <c r="C19" s="55"/>
      <c r="D19" s="49"/>
      <c r="E19" s="49"/>
      <c r="F19" s="53">
        <v>0.14575650310976507</v>
      </c>
      <c r="G19" s="30"/>
      <c r="H19" s="53">
        <v>0.85424349689023493</v>
      </c>
      <c r="I19" s="2"/>
      <c r="J19" s="56"/>
    </row>
    <row r="20" spans="1:10" ht="50.1" customHeight="1" thickBot="1" x14ac:dyDescent="0.25">
      <c r="A20" s="57" t="s">
        <v>4</v>
      </c>
      <c r="B20" s="58"/>
      <c r="C20" s="58"/>
      <c r="D20" s="58"/>
      <c r="E20" s="58"/>
      <c r="F20" s="59">
        <v>123518</v>
      </c>
      <c r="G20" s="20">
        <v>0.30112827414038579</v>
      </c>
      <c r="H20" s="59">
        <v>286666</v>
      </c>
      <c r="I20" s="20">
        <v>0.69887172585961421</v>
      </c>
      <c r="J20" s="60">
        <v>410184</v>
      </c>
    </row>
    <row r="21" spans="1:10" ht="18.75" x14ac:dyDescent="0.2">
      <c r="A21" s="61"/>
      <c r="B21" s="62"/>
      <c r="C21" s="62"/>
      <c r="D21" s="62"/>
      <c r="E21" s="62"/>
      <c r="F21" s="62"/>
      <c r="G21" s="62"/>
      <c r="H21" s="70"/>
      <c r="I21" s="62"/>
      <c r="J21" s="62"/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43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40"/>
  <sheetViews>
    <sheetView zoomScale="75" zoomScaleNormal="75" zoomScalePageLayoutView="75" workbookViewId="0">
      <selection activeCell="B10" sqref="B10"/>
    </sheetView>
  </sheetViews>
  <sheetFormatPr defaultColWidth="8.85546875" defaultRowHeight="15" x14ac:dyDescent="0.2"/>
  <cols>
    <col min="1" max="1" width="44.7109375" style="40" customWidth="1"/>
    <col min="2" max="10" width="19.7109375" style="41" customWidth="1"/>
    <col min="11" max="11" width="21.85546875" style="41" customWidth="1"/>
    <col min="12" max="12" width="25.42578125" style="41" customWidth="1"/>
    <col min="13" max="13" width="13.28515625" style="41" bestFit="1" customWidth="1"/>
    <col min="14" max="14" width="20.42578125" style="41" customWidth="1"/>
    <col min="15" max="15" width="10.85546875" style="41" bestFit="1" customWidth="1"/>
    <col min="16" max="16" width="18" style="41" customWidth="1"/>
    <col min="17" max="17" width="9.7109375" style="41" bestFit="1" customWidth="1"/>
    <col min="18" max="16384" width="8.85546875" style="41"/>
  </cols>
  <sheetData>
    <row r="2" spans="1:15" x14ac:dyDescent="0.2">
      <c r="K2"/>
      <c r="L2"/>
      <c r="M2"/>
      <c r="N2"/>
      <c r="O2"/>
    </row>
    <row r="3" spans="1:15" x14ac:dyDescent="0.2">
      <c r="K3"/>
      <c r="L3"/>
      <c r="M3"/>
      <c r="N3"/>
      <c r="O3"/>
    </row>
    <row r="4" spans="1:15" ht="15.75" thickBot="1" x14ac:dyDescent="0.25">
      <c r="K4"/>
      <c r="L4"/>
      <c r="M4"/>
      <c r="N4"/>
      <c r="O4"/>
    </row>
    <row r="5" spans="1:15" ht="15" customHeight="1" x14ac:dyDescent="0.2">
      <c r="A5" s="92" t="s">
        <v>7</v>
      </c>
      <c r="B5" s="93"/>
      <c r="C5" s="93"/>
      <c r="D5" s="94"/>
      <c r="K5"/>
      <c r="L5"/>
      <c r="M5"/>
      <c r="N5"/>
      <c r="O5"/>
    </row>
    <row r="6" spans="1:15" ht="15" customHeight="1" thickBot="1" x14ac:dyDescent="0.25">
      <c r="A6" s="95"/>
      <c r="B6" s="96"/>
      <c r="C6" s="96"/>
      <c r="D6" s="97"/>
      <c r="K6"/>
      <c r="L6"/>
      <c r="M6"/>
      <c r="N6"/>
      <c r="O6"/>
    </row>
    <row r="7" spans="1:15" ht="15.75" thickBot="1" x14ac:dyDescent="0.25">
      <c r="K7"/>
      <c r="L7"/>
      <c r="M7"/>
      <c r="N7"/>
      <c r="O7"/>
    </row>
    <row r="8" spans="1:15" ht="95.25" customHeight="1" x14ac:dyDescent="0.2">
      <c r="A8" s="42" t="s">
        <v>63</v>
      </c>
      <c r="B8" s="43"/>
      <c r="C8" s="44" t="s">
        <v>8</v>
      </c>
      <c r="D8" s="43"/>
      <c r="E8" s="44" t="s">
        <v>8</v>
      </c>
      <c r="F8" s="43"/>
      <c r="G8" s="44" t="s">
        <v>8</v>
      </c>
      <c r="H8" s="43"/>
      <c r="I8" s="44" t="s">
        <v>8</v>
      </c>
      <c r="J8" s="45" t="s">
        <v>6</v>
      </c>
      <c r="K8"/>
      <c r="L8"/>
      <c r="M8"/>
      <c r="N8"/>
      <c r="O8"/>
    </row>
    <row r="9" spans="1:15" s="47" customFormat="1" ht="29.1" customHeight="1" x14ac:dyDescent="0.2">
      <c r="A9" s="98" t="s">
        <v>1</v>
      </c>
      <c r="B9" s="99"/>
      <c r="C9" s="99"/>
      <c r="D9" s="99"/>
      <c r="E9" s="99"/>
      <c r="F9" s="99"/>
      <c r="G9" s="99"/>
      <c r="H9" s="99"/>
      <c r="I9" s="99"/>
      <c r="J9" s="46"/>
      <c r="K9"/>
      <c r="L9"/>
      <c r="M9"/>
      <c r="N9"/>
      <c r="O9"/>
    </row>
    <row r="10" spans="1:15" s="51" customFormat="1" ht="50.1" customHeight="1" x14ac:dyDescent="0.2">
      <c r="A10" s="48" t="s">
        <v>16</v>
      </c>
      <c r="B10" s="49">
        <v>846920</v>
      </c>
      <c r="C10" s="2">
        <f>B10/$J10</f>
        <v>8.5150270239401429E-2</v>
      </c>
      <c r="D10" s="49">
        <v>1636691</v>
      </c>
      <c r="E10" s="2">
        <f>D10/$J10</f>
        <v>0.16455471703159233</v>
      </c>
      <c r="F10" s="49">
        <v>3680085</v>
      </c>
      <c r="G10" s="2">
        <f>F10/$J10</f>
        <v>0.36999980193402876</v>
      </c>
      <c r="H10" s="49">
        <v>3782485</v>
      </c>
      <c r="I10" s="2">
        <f>H10/$J10</f>
        <v>0.38029521079497747</v>
      </c>
      <c r="J10" s="50">
        <f>B10+D10+F10+H10</f>
        <v>9946181</v>
      </c>
      <c r="K10"/>
      <c r="L10"/>
      <c r="M10"/>
      <c r="N10"/>
      <c r="O10"/>
    </row>
    <row r="11" spans="1:15" s="51" customFormat="1" ht="50.1" customHeight="1" x14ac:dyDescent="0.2">
      <c r="A11" s="48" t="s">
        <v>17</v>
      </c>
      <c r="B11" s="49">
        <v>684030</v>
      </c>
      <c r="C11" s="2">
        <f>B11/$J11</f>
        <v>8.508196678490966E-2</v>
      </c>
      <c r="D11" s="49">
        <v>1285698</v>
      </c>
      <c r="E11" s="2">
        <f>D11/$J11</f>
        <v>0.15991946922126921</v>
      </c>
      <c r="F11" s="49">
        <v>2923425</v>
      </c>
      <c r="G11" s="2">
        <f>F11/$J11</f>
        <v>0.36362549705155406</v>
      </c>
      <c r="H11" s="49">
        <v>3146506</v>
      </c>
      <c r="I11" s="2">
        <f>H11/$J11</f>
        <v>0.39137306694226709</v>
      </c>
      <c r="J11" s="50">
        <f>B11+D11+F11+H11</f>
        <v>8039659</v>
      </c>
      <c r="K11"/>
      <c r="L11"/>
      <c r="M11"/>
      <c r="N11"/>
      <c r="O11"/>
    </row>
    <row r="12" spans="1:15" s="51" customFormat="1" ht="50.1" customHeight="1" x14ac:dyDescent="0.2">
      <c r="A12" s="48" t="s">
        <v>0</v>
      </c>
      <c r="B12" s="30">
        <f>B11/B10</f>
        <v>0.80766778444245024</v>
      </c>
      <c r="C12" s="52"/>
      <c r="D12" s="30">
        <f>D11/D10</f>
        <v>0.78554718025577219</v>
      </c>
      <c r="E12" s="52"/>
      <c r="F12" s="30">
        <f>F11/F10</f>
        <v>0.79439061869494865</v>
      </c>
      <c r="G12" s="2"/>
      <c r="H12" s="30">
        <f>H11/H10</f>
        <v>0.83186212238779533</v>
      </c>
      <c r="I12" s="31"/>
      <c r="J12" s="38">
        <f>J11/J10</f>
        <v>0.80831617683209267</v>
      </c>
      <c r="K12"/>
      <c r="L12"/>
      <c r="M12"/>
      <c r="N12"/>
      <c r="O12"/>
    </row>
    <row r="13" spans="1:15" s="51" customFormat="1" ht="50.1" customHeight="1" x14ac:dyDescent="0.2">
      <c r="A13" s="48" t="s">
        <v>5</v>
      </c>
      <c r="B13" s="53">
        <f>C11</f>
        <v>8.508196678490966E-2</v>
      </c>
      <c r="C13" s="52"/>
      <c r="D13" s="53">
        <f>E11</f>
        <v>0.15991946922126921</v>
      </c>
      <c r="E13" s="52"/>
      <c r="F13" s="53">
        <f>G11</f>
        <v>0.36362549705155406</v>
      </c>
      <c r="G13" s="2"/>
      <c r="H13" s="53">
        <f>I11</f>
        <v>0.39137306694226709</v>
      </c>
      <c r="I13" s="2"/>
      <c r="J13" s="39"/>
      <c r="K13"/>
      <c r="L13"/>
      <c r="M13"/>
      <c r="N13"/>
      <c r="O13"/>
    </row>
    <row r="14" spans="1:15" s="51" customFormat="1" ht="50.1" customHeight="1" x14ac:dyDescent="0.2">
      <c r="A14" s="48" t="s">
        <v>4</v>
      </c>
      <c r="B14" s="49">
        <v>638508</v>
      </c>
      <c r="C14" s="2">
        <f>B14/$J14</f>
        <v>8.8008790568994175E-2</v>
      </c>
      <c r="D14" s="49">
        <v>1832386</v>
      </c>
      <c r="E14" s="2">
        <f>D14/$J14</f>
        <v>0.25256704021806609</v>
      </c>
      <c r="F14" s="35">
        <v>2464870</v>
      </c>
      <c r="G14" s="2">
        <f>F14/$J14</f>
        <v>0.33974551236601053</v>
      </c>
      <c r="H14" s="49">
        <v>2319284</v>
      </c>
      <c r="I14" s="2">
        <f>H14/$J14</f>
        <v>0.3196786568469292</v>
      </c>
      <c r="J14" s="50">
        <f>B14+D14+F14+H14</f>
        <v>7255048</v>
      </c>
      <c r="K14"/>
      <c r="L14"/>
      <c r="M14"/>
      <c r="N14"/>
      <c r="O14"/>
    </row>
    <row r="15" spans="1:15" ht="29.1" customHeight="1" x14ac:dyDescent="0.2">
      <c r="A15" s="100" t="s">
        <v>2</v>
      </c>
      <c r="B15" s="101"/>
      <c r="C15" s="101"/>
      <c r="D15" s="101"/>
      <c r="E15" s="101"/>
      <c r="F15" s="101"/>
      <c r="G15" s="101"/>
      <c r="H15" s="101"/>
      <c r="I15" s="101"/>
      <c r="J15" s="54"/>
      <c r="K15"/>
      <c r="L15"/>
      <c r="M15"/>
      <c r="N15"/>
      <c r="O15"/>
    </row>
    <row r="16" spans="1:15" ht="50.1" customHeight="1" x14ac:dyDescent="0.2">
      <c r="A16" s="48" t="s">
        <v>16</v>
      </c>
      <c r="B16" s="49">
        <v>4291</v>
      </c>
      <c r="C16" s="2">
        <f>B16/$J16</f>
        <v>1.4564667156115514E-3</v>
      </c>
      <c r="D16" s="49"/>
      <c r="E16" s="49"/>
      <c r="F16" s="49">
        <v>516073</v>
      </c>
      <c r="G16" s="2">
        <f>F16/$J16</f>
        <v>0.17516736129708696</v>
      </c>
      <c r="H16" s="49">
        <v>2425807</v>
      </c>
      <c r="I16" s="2">
        <f>H16/$J16</f>
        <v>0.82337617198730151</v>
      </c>
      <c r="J16" s="50">
        <f>B16+D16+F16+H16</f>
        <v>2946171</v>
      </c>
      <c r="K16"/>
      <c r="L16"/>
      <c r="M16"/>
      <c r="N16"/>
      <c r="O16"/>
    </row>
    <row r="17" spans="1:17" ht="50.1" customHeight="1" x14ac:dyDescent="0.2">
      <c r="A17" s="48" t="s">
        <v>17</v>
      </c>
      <c r="B17" s="49">
        <v>1182</v>
      </c>
      <c r="C17" s="2">
        <f>B17/$J17</f>
        <v>4.7196311500447409E-4</v>
      </c>
      <c r="D17" s="49"/>
      <c r="E17" s="49"/>
      <c r="F17" s="49">
        <v>376852</v>
      </c>
      <c r="G17" s="2">
        <f>F17/$J17</f>
        <v>0.15047397953948061</v>
      </c>
      <c r="H17" s="49">
        <v>2126399</v>
      </c>
      <c r="I17" s="2">
        <f>H17/$J17</f>
        <v>0.84905405734551498</v>
      </c>
      <c r="J17" s="50">
        <f>B17+D17+F17+H17</f>
        <v>2504433</v>
      </c>
      <c r="K17"/>
      <c r="L17"/>
      <c r="M17"/>
      <c r="N17"/>
      <c r="O17"/>
    </row>
    <row r="18" spans="1:17" ht="50.1" customHeight="1" x14ac:dyDescent="0.2">
      <c r="A18" s="48" t="s">
        <v>3</v>
      </c>
      <c r="B18" s="30">
        <f>B17/B16</f>
        <v>0.27546026567233745</v>
      </c>
      <c r="C18" s="55"/>
      <c r="D18" s="49"/>
      <c r="E18" s="49"/>
      <c r="F18" s="30">
        <f>F17/F16</f>
        <v>0.73023002559715389</v>
      </c>
      <c r="G18" s="30"/>
      <c r="H18" s="30"/>
      <c r="I18" s="30">
        <f>I17/I16</f>
        <v>1.0311860923740814</v>
      </c>
      <c r="J18" s="38">
        <f>J17/J16</f>
        <v>0.85006369284063965</v>
      </c>
      <c r="K18"/>
      <c r="L18"/>
      <c r="M18"/>
      <c r="N18"/>
      <c r="O18"/>
    </row>
    <row r="19" spans="1:17" ht="50.1" customHeight="1" x14ac:dyDescent="0.2">
      <c r="A19" s="48" t="s">
        <v>5</v>
      </c>
      <c r="B19" s="53">
        <f>C17</f>
        <v>4.7196311500447409E-4</v>
      </c>
      <c r="C19" s="55"/>
      <c r="D19" s="49"/>
      <c r="E19" s="49"/>
      <c r="F19" s="53">
        <f>G17</f>
        <v>0.15047397953948061</v>
      </c>
      <c r="G19" s="30"/>
      <c r="H19" s="53">
        <f>I17</f>
        <v>0.84905405734551498</v>
      </c>
      <c r="I19" s="53"/>
      <c r="J19" s="56"/>
      <c r="K19"/>
      <c r="L19"/>
      <c r="M19"/>
      <c r="N19"/>
      <c r="O19"/>
    </row>
    <row r="20" spans="1:17" ht="50.1" customHeight="1" thickBot="1" x14ac:dyDescent="0.25">
      <c r="A20" s="57" t="s">
        <v>4</v>
      </c>
      <c r="B20" s="78">
        <v>291</v>
      </c>
      <c r="C20" s="20">
        <f>B20/$J20</f>
        <v>6.8158023557848835E-4</v>
      </c>
      <c r="D20" s="58"/>
      <c r="E20" s="58"/>
      <c r="F20" s="59">
        <v>128464</v>
      </c>
      <c r="G20" s="20">
        <f>F20/$J20</f>
        <v>0.30088839650637428</v>
      </c>
      <c r="H20" s="59">
        <v>298194</v>
      </c>
      <c r="I20" s="20">
        <f>H20/$J20</f>
        <v>0.69843002325804726</v>
      </c>
      <c r="J20" s="60">
        <f>B20+D20+F20+H20</f>
        <v>426949</v>
      </c>
      <c r="K20"/>
      <c r="L20"/>
      <c r="M20"/>
      <c r="N20"/>
      <c r="O20"/>
    </row>
    <row r="21" spans="1:17" ht="12.75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ht="12.75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ht="12.75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ht="12.75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ht="12.75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ht="12.75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 ht="12.75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17" ht="12.75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7" ht="12.75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 ht="12.75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1:17" ht="12.75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1:17" ht="12.75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1:17" ht="12.75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1:17" ht="12.75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1:17" ht="12.75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1:17" ht="12.75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1:17" ht="12.75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1:17" ht="12.75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1:17" ht="12.75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1:17" ht="12.75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43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J33"/>
  <sheetViews>
    <sheetView zoomScale="75" zoomScaleNormal="75" zoomScalePageLayoutView="75" workbookViewId="0">
      <selection activeCell="A15" sqref="A15:XFD15"/>
    </sheetView>
  </sheetViews>
  <sheetFormatPr defaultColWidth="8.85546875" defaultRowHeight="15" x14ac:dyDescent="0.2"/>
  <cols>
    <col min="1" max="1" width="44.7109375" style="40" customWidth="1"/>
    <col min="2" max="10" width="19.7109375" style="41" customWidth="1"/>
    <col min="11" max="16384" width="8.85546875" style="41"/>
  </cols>
  <sheetData>
    <row r="3" spans="1:10" x14ac:dyDescent="0.2">
      <c r="B3" s="71"/>
    </row>
    <row r="4" spans="1:10" ht="15.75" thickBot="1" x14ac:dyDescent="0.25"/>
    <row r="5" spans="1:10" ht="15" customHeight="1" x14ac:dyDescent="0.2">
      <c r="A5" s="92" t="s">
        <v>7</v>
      </c>
      <c r="B5" s="93"/>
      <c r="C5" s="93"/>
      <c r="D5" s="94"/>
    </row>
    <row r="6" spans="1:10" ht="15" customHeight="1" thickBot="1" x14ac:dyDescent="0.25">
      <c r="A6" s="95"/>
      <c r="B6" s="96"/>
      <c r="C6" s="96"/>
      <c r="D6" s="97"/>
    </row>
    <row r="7" spans="1:10" ht="15.75" thickBot="1" x14ac:dyDescent="0.25"/>
    <row r="8" spans="1:10" ht="95.25" customHeight="1" x14ac:dyDescent="0.2">
      <c r="A8" s="72" t="s">
        <v>64</v>
      </c>
      <c r="B8" s="43"/>
      <c r="C8" s="44" t="s">
        <v>8</v>
      </c>
      <c r="D8" s="43"/>
      <c r="E8" s="44" t="s">
        <v>8</v>
      </c>
      <c r="F8" s="43"/>
      <c r="G8" s="44" t="s">
        <v>8</v>
      </c>
      <c r="H8" s="43"/>
      <c r="I8" s="44" t="s">
        <v>8</v>
      </c>
      <c r="J8" s="45" t="s">
        <v>6</v>
      </c>
    </row>
    <row r="9" spans="1:10" s="47" customFormat="1" ht="29.1" customHeight="1" x14ac:dyDescent="0.2">
      <c r="A9" s="98" t="s">
        <v>1</v>
      </c>
      <c r="B9" s="99"/>
      <c r="C9" s="99"/>
      <c r="D9" s="99"/>
      <c r="E9" s="99"/>
      <c r="F9" s="99"/>
      <c r="G9" s="99"/>
      <c r="H9" s="99"/>
      <c r="I9" s="99"/>
      <c r="J9" s="46"/>
    </row>
    <row r="10" spans="1:10" s="51" customFormat="1" ht="50.1" customHeight="1" x14ac:dyDescent="0.2">
      <c r="A10" s="48" t="s">
        <v>16</v>
      </c>
      <c r="B10" s="49">
        <f>'[1]Novembro 13'!B10+'[1]Dezembro 13'!B10+'[1]Janeiro 14'!B10+'[1]Fevereiro 14'!B10+'[1]Março 14'!B10+'[1]Abril 14'!B10+'[1]Maio 14'!B10 + '[1]Junho 14'!B10 + '[1]Julho 14'!B10 + '[1]Agosto 14'!B10 + '[1]Setembro 14'!B10 + '[1]Outubro 14'!B10</f>
        <v>9146079</v>
      </c>
      <c r="C10" s="2">
        <f>B10/$J10</f>
        <v>7.9489550777714149E-2</v>
      </c>
      <c r="D10" s="49">
        <f>'[1]Novembro 13'!D10+'[1]Dezembro 13'!D10+'[1]Janeiro 14'!D10+'[1]Fevereiro 14'!D10+'[1]Março 14'!D10+'[1]Abril 14'!D10+'[1]Maio 14'!D10 + '[1]Junho 14'!D10 + '[1]Julho 14'!D10 + '[1]Agosto 14'!D10 + '[1]Setembro 14'!D10 + '[1]Outubro 14'!D10</f>
        <v>19330030</v>
      </c>
      <c r="E10" s="2">
        <f>D10/$J10</f>
        <v>0.16799935810960498</v>
      </c>
      <c r="F10" s="49">
        <f>'[1]Novembro 13'!F10+'[1]Dezembro 13'!F10+'[1]Janeiro 14'!F10+'[1]Fevereiro 14'!F10+'[1]Março 14'!F10+'[1]Abril 14'!F10+'[1]Maio 14'!F10 + '[1]Junho 14'!F10 + '[1]Julho 14'!F10 + '[1]Agosto 14'!F10 + '[1]Setembro 14'!F10 + '[1]Outubro 14'!F10</f>
        <v>43149023</v>
      </c>
      <c r="G10" s="2">
        <f>F10/$J10</f>
        <v>0.37501277375444225</v>
      </c>
      <c r="H10" s="49">
        <f>'[1]Novembro 13'!H10+'[1]Dezembro 13'!H10+'[1]Janeiro 14'!H10+'[1]Fevereiro 14'!H10+'[1]Março 14'!H10+'[1]Abril 14'!H10+'[1]Maio 14'!H10 + '[1]Junho 14'!H10 + '[1]Julho 14'!H10 + '[1]Agosto 14'!H10 + '[1]Setembro 14'!H10 + '[1]Outubro 14'!H10</f>
        <v>43435010</v>
      </c>
      <c r="I10" s="2">
        <f>H10/$J10</f>
        <v>0.37749831735823863</v>
      </c>
      <c r="J10" s="50">
        <f>B10+D10+F10+H10</f>
        <v>115060142</v>
      </c>
    </row>
    <row r="11" spans="1:10" s="51" customFormat="1" ht="50.1" customHeight="1" x14ac:dyDescent="0.2">
      <c r="A11" s="48" t="s">
        <v>17</v>
      </c>
      <c r="B11" s="49">
        <f>'[1]Novembro 13'!B11+'[1]Dezembro 13'!B11+'[1]Janeiro 14'!B11+'[1]Fevereiro 14'!B11+'[1]Março 14'!B11+'[1]Abril 14'!B11+'[1]Maio 14'!B11 + '[1]Junho 14'!B11 + '[1]Julho 14'!B11 + '[1]Agosto 14'!B11 + '[1]Setembro 14'!B11 + '[1]Outubro 14'!B11</f>
        <v>7603513</v>
      </c>
      <c r="C11" s="2">
        <f>B11/$J11</f>
        <v>8.3059766924871936E-2</v>
      </c>
      <c r="D11" s="49">
        <f>'[1]Novembro 13'!D11+'[1]Dezembro 13'!D11+'[1]Janeiro 14'!D11+'[1]Fevereiro 14'!D11+'[1]Março 14'!D11+'[1]Abril 14'!D11+'[1]Maio 14'!D11 + '[1]Junho 14'!D11 + '[1]Julho 14'!D11 + '[1]Agosto 14'!D11 + '[1]Setembro 14'!D11 + '[1]Outubro 14'!D11</f>
        <v>15397566</v>
      </c>
      <c r="E11" s="2">
        <f>D11/$J11</f>
        <v>0.16820096752255603</v>
      </c>
      <c r="F11" s="49">
        <f>'[1]Novembro 13'!F11+'[1]Dezembro 13'!F11+'[1]Janeiro 14'!F11+'[1]Fevereiro 14'!F11+'[1]Março 14'!F11+'[1]Abril 14'!F11+'[1]Maio 14'!F11 + '[1]Junho 14'!F11 + '[1]Julho 14'!F11 + '[1]Agosto 14'!F11 + '[1]Setembro 14'!F11 + '[1]Outubro 14'!F11</f>
        <v>33255217</v>
      </c>
      <c r="G11" s="2">
        <f>F11/$J11</f>
        <v>0.36327557709916969</v>
      </c>
      <c r="H11" s="49">
        <f>'[1]Novembro 13'!H11+'[1]Dezembro 13'!H11+'[1]Janeiro 14'!H11+'[1]Fevereiro 14'!H11+'[1]Março 14'!H11+'[1]Abril 14'!H11+'[1]Maio 14'!H11 + '[1]Junho 14'!H11 + '[1]Julho 14'!H11 + '[1]Agosto 14'!H11 + '[1]Setembro 14'!H11 + '[1]Outubro 14'!H11</f>
        <v>35286376</v>
      </c>
      <c r="I11" s="2">
        <f>H11/$J11</f>
        <v>0.38546368845340234</v>
      </c>
      <c r="J11" s="50">
        <f>B11+D11+F11+H11</f>
        <v>91542672</v>
      </c>
    </row>
    <row r="12" spans="1:10" s="51" customFormat="1" ht="50.1" customHeight="1" x14ac:dyDescent="0.2">
      <c r="A12" s="48" t="s">
        <v>0</v>
      </c>
      <c r="B12" s="30">
        <f>B11/B10</f>
        <v>0.83134127750263254</v>
      </c>
      <c r="C12" s="52"/>
      <c r="D12" s="30">
        <f>D11/D10</f>
        <v>0.79656192980559259</v>
      </c>
      <c r="E12" s="52"/>
      <c r="F12" s="30">
        <f>F11/F10</f>
        <v>0.77070614090149847</v>
      </c>
      <c r="G12" s="2"/>
      <c r="H12" s="30">
        <f>H11/H10</f>
        <v>0.81239479396919678</v>
      </c>
      <c r="I12" s="31"/>
      <c r="J12" s="32">
        <f>J11/J10</f>
        <v>0.79560715299656071</v>
      </c>
    </row>
    <row r="13" spans="1:10" s="51" customFormat="1" ht="50.1" customHeight="1" x14ac:dyDescent="0.2">
      <c r="A13" s="48" t="s">
        <v>5</v>
      </c>
      <c r="B13" s="53">
        <f>C11</f>
        <v>8.3059766924871936E-2</v>
      </c>
      <c r="C13" s="52"/>
      <c r="D13" s="53">
        <f>E11</f>
        <v>0.16820096752255603</v>
      </c>
      <c r="E13" s="52"/>
      <c r="F13" s="53">
        <f>G11</f>
        <v>0.36327557709916969</v>
      </c>
      <c r="G13" s="2"/>
      <c r="H13" s="53">
        <f>I11</f>
        <v>0.38546368845340234</v>
      </c>
      <c r="I13" s="2"/>
      <c r="J13" s="34"/>
    </row>
    <row r="14" spans="1:10" s="51" customFormat="1" ht="50.1" customHeight="1" x14ac:dyDescent="0.2">
      <c r="A14" s="48" t="s">
        <v>4</v>
      </c>
      <c r="B14" s="49">
        <f>'[1]Novembro 13'!B14+'[1]Dezembro 13'!B14+'[1]Janeiro 14'!B14+'[1]Fevereiro 14'!B14+'[1]Março 14'!B14+'[1]Abril 14'!B14+'[1]Maio 14'!B14 + '[1]Junho 14'!B14 + '[1]Julho 14'!B14 + '[1]Agosto 14'!B14 + '[1]Setembro 14'!B14 + '[1]Outubro 14'!B14</f>
        <v>7004568</v>
      </c>
      <c r="C14" s="2">
        <f>B14/$J14</f>
        <v>8.7583872200134777E-2</v>
      </c>
      <c r="D14" s="49">
        <f>'[1]Novembro 13'!D14+'[1]Dezembro 13'!D14+'[1]Janeiro 14'!D14+'[1]Fevereiro 14'!D14+'[1]Março 14'!D14+'[1]Abril 14'!D14+'[1]Maio 14'!D14 + '[1]Junho 14'!D14 + '[1]Julho 14'!D14 + '[1]Agosto 14'!D14 + '[1]Setembro 14'!D14 + '[1]Outubro 14'!D14</f>
        <v>20222165</v>
      </c>
      <c r="E14" s="2">
        <f>D14/$J14</f>
        <v>0.25285435375458393</v>
      </c>
      <c r="F14" s="49">
        <f>'[1]Novembro 13'!F14+'[1]Dezembro 13'!F14+'[1]Janeiro 14'!F14+'[1]Fevereiro 14'!F14+'[1]Março 14'!F14+'[1]Abril 14'!F14+'[1]Maio 14'!F14 + '[1]Junho 14'!F14 + '[1]Julho 14'!F14 + '[1]Agosto 14'!F14 + '[1]Setembro 14'!F14 + '[1]Outubro 14'!F14</f>
        <v>27176914</v>
      </c>
      <c r="G14" s="2">
        <f>F14/$J14</f>
        <v>0.33981529804122873</v>
      </c>
      <c r="H14" s="49">
        <f>'[1]Novembro 13'!H14+'[1]Dezembro 13'!H14+'[1]Janeiro 14'!H14+'[1]Fevereiro 14'!H14+'[1]Março 14'!H14+'[1]Abril 14'!H14+'[1]Maio 14'!H14 + '[1]Junho 14'!H14 + '[1]Julho 14'!H14 + '[1]Agosto 14'!H14 + '[1]Setembro 14'!H14 + '[1]Outubro 14'!H14</f>
        <v>25571899</v>
      </c>
      <c r="I14" s="2">
        <f>H14/$J14</f>
        <v>0.31974647600405254</v>
      </c>
      <c r="J14" s="50">
        <f>B14+D14+F14+H14</f>
        <v>79975546</v>
      </c>
    </row>
    <row r="15" spans="1:10" ht="29.1" customHeight="1" x14ac:dyDescent="0.2">
      <c r="A15" s="100" t="s">
        <v>2</v>
      </c>
      <c r="B15" s="101"/>
      <c r="C15" s="101"/>
      <c r="D15" s="101"/>
      <c r="E15" s="101"/>
      <c r="F15" s="101"/>
      <c r="G15" s="101"/>
      <c r="H15" s="101"/>
      <c r="I15" s="101"/>
      <c r="J15" s="54"/>
    </row>
    <row r="16" spans="1:10" ht="50.1" customHeight="1" x14ac:dyDescent="0.2">
      <c r="A16" s="48" t="s">
        <v>16</v>
      </c>
      <c r="B16" s="49">
        <f>'[1]Novembro 13'!B17+'[1]Dezembro 13'!B17+'[1]Janeiro 14'!B17+'[1]Fevereiro 14'!B17+'[1]Março 14'!B17+'[1]Abril 14'!B17+'[1]Maio 14'!B17 + '[1]Junho 14'!B17 + '[1]Julho 14'!B17 + '[1]Agosto 14'!B17 + '[1]Setembro 14'!B17 + '[1]Outubro 14'!B17</f>
        <v>4291</v>
      </c>
      <c r="C16" s="49"/>
      <c r="D16" s="49"/>
      <c r="E16" s="49"/>
      <c r="F16" s="49">
        <f>'[1]Novembro 13'!F17+'[1]Dezembro 13'!F17+'[1]Janeiro 14'!F17+'[1]Fevereiro 14'!F17+'[1]Março 14'!F17+'[1]Abril 14'!F17+'[1]Maio 14'!F17 + '[1]Junho 14'!F17 + '[1]Julho 14'!F17 + '[1]Agosto 14'!F17 + '[1]Setembro 14'!F17 + '[1]Outubro 14'!F17</f>
        <v>5927650</v>
      </c>
      <c r="G16" s="2">
        <f>F16/$J16</f>
        <v>0.16951772876070961</v>
      </c>
      <c r="H16" s="49">
        <f>'[1]Novembro 13'!H17+'[1]Dezembro 13'!H17+'[1]Janeiro 14'!H17+'[1]Fevereiro 14'!H17+'[1]Março 14'!H17+'[1]Abril 14'!H17+'[1]Maio 14'!H17 + '[1]Junho 14'!H17 + '[1]Julho 14'!H17 + '[1]Agosto 14'!H17 + '[1]Setembro 14'!H17 + '[1]Outubro 14'!H17</f>
        <v>29035788</v>
      </c>
      <c r="I16" s="2">
        <f>H16/$J16</f>
        <v>0.83035955809426454</v>
      </c>
      <c r="J16" s="50">
        <f>B16+D16+F16+H16</f>
        <v>34967729</v>
      </c>
    </row>
    <row r="17" spans="1:10" ht="50.1" customHeight="1" x14ac:dyDescent="0.2">
      <c r="A17" s="48" t="s">
        <v>17</v>
      </c>
      <c r="B17" s="49">
        <f>'[1]Novembro 13'!B18+'[1]Dezembro 13'!B18+'[1]Janeiro 14'!B18+'[1]Fevereiro 14'!B18+'[1]Março 14'!B18+'[1]Abril 14'!B18+'[1]Maio 14'!B18 + '[1]Junho 14'!B18 + '[1]Julho 14'!B18 + '[1]Agosto 14'!B18 + '[1]Setembro 14'!B18 + '[1]Outubro 14'!B18</f>
        <v>1182</v>
      </c>
      <c r="C17" s="55"/>
      <c r="D17" s="49"/>
      <c r="E17" s="49"/>
      <c r="F17" s="49">
        <f>'[1]Novembro 13'!F18+'[1]Dezembro 13'!F18+'[1]Janeiro 14'!F18+'[1]Fevereiro 14'!F18+'[1]Março 14'!F18+'[1]Abril 14'!F18+'[1]Maio 14'!F18 + '[1]Junho 14'!F18 + '[1]Julho 14'!F18 + '[1]Agosto 14'!F18 + '[1]Setembro 14'!F18 + '[1]Outubro 14'!F18</f>
        <v>4204476</v>
      </c>
      <c r="G17" s="2">
        <f>F17/$J17</f>
        <v>0.14609929339244149</v>
      </c>
      <c r="H17" s="49">
        <f>'[1]Novembro 13'!H18+'[1]Dezembro 13'!H18+'[1]Janeiro 14'!H18+'[1]Fevereiro 14'!H18+'[1]Março 14'!H18+'[1]Abril 14'!H18+'[1]Maio 14'!H18 + '[1]Junho 14'!H18 + '[1]Julho 14'!H18 + '[1]Agosto 14'!H18 + '[1]Setembro 14'!H18 + '[1]Outubro 14'!H18</f>
        <v>24572551</v>
      </c>
      <c r="I17" s="2">
        <f>H17/$J17</f>
        <v>0.85385963386394204</v>
      </c>
      <c r="J17" s="50">
        <f>B17+D17+F17+H17</f>
        <v>28778209</v>
      </c>
    </row>
    <row r="18" spans="1:10" ht="50.1" customHeight="1" x14ac:dyDescent="0.2">
      <c r="A18" s="48" t="s">
        <v>3</v>
      </c>
      <c r="B18" s="55"/>
      <c r="C18" s="55"/>
      <c r="D18" s="49"/>
      <c r="E18" s="49"/>
      <c r="F18" s="30">
        <f>F17/F16</f>
        <v>0.70929896333285536</v>
      </c>
      <c r="G18" s="30"/>
      <c r="H18" s="30">
        <f>H17/H16</f>
        <v>0.84628497080912701</v>
      </c>
      <c r="I18" s="2"/>
      <c r="J18" s="32">
        <f>J17/J16</f>
        <v>0.82299336625492603</v>
      </c>
    </row>
    <row r="19" spans="1:10" ht="50.1" customHeight="1" x14ac:dyDescent="0.2">
      <c r="A19" s="48" t="s">
        <v>5</v>
      </c>
      <c r="B19" s="55"/>
      <c r="C19" s="55"/>
      <c r="D19" s="49"/>
      <c r="E19" s="49"/>
      <c r="F19" s="53">
        <f>G17</f>
        <v>0.14609929339244149</v>
      </c>
      <c r="G19" s="30"/>
      <c r="H19" s="53">
        <f>I17</f>
        <v>0.85385963386394204</v>
      </c>
      <c r="I19" s="2"/>
      <c r="J19" s="56"/>
    </row>
    <row r="20" spans="1:10" ht="50.1" customHeight="1" thickBot="1" x14ac:dyDescent="0.25">
      <c r="A20" s="57" t="s">
        <v>4</v>
      </c>
      <c r="B20" s="49">
        <f>'[1]Novembro 13'!B21+'[1]Dezembro 13'!B21+'[1]Janeiro 14'!B21+'[1]Fevereiro 14'!B21+'[1]Março 14'!B21+'[1]Abril 14'!B21+'[1]Maio 14'!B21 + '[1]Junho 14'!B21 + '[1]Julho 14'!B21 + '[1]Agosto 14'!B21 + '[1]Setembro 14'!B21 + '[1]Outubro 14'!B21</f>
        <v>291</v>
      </c>
      <c r="C20" s="58"/>
      <c r="D20" s="58"/>
      <c r="E20" s="58"/>
      <c r="F20" s="49">
        <f>'[1]Novembro 13'!F21+'[1]Dezembro 13'!F21+'[1]Janeiro 14'!F21+'[1]Fevereiro 14'!F21+'[1]Março 14'!F21+'[1]Abril 14'!F21+'[1]Maio 14'!F21 + '[1]Junho 14'!F21 + '[1]Julho 14'!F21 + '[1]Agosto 14'!F21 + '[1]Setembro 14'!F21 + '[1]Outubro 14'!F21</f>
        <v>1459567</v>
      </c>
      <c r="G20" s="20">
        <f>F20/$J20</f>
        <v>0.30571496315460739</v>
      </c>
      <c r="H20" s="49">
        <f>'[1]Novembro 13'!H21+'[1]Dezembro 13'!H21+'[1]Janeiro 14'!H21+'[1]Fevereiro 14'!H21+'[1]Março 14'!H21+'[1]Abril 14'!H21+'[1]Maio 14'!H21 + '[1]Junho 14'!H21 + '[1]Julho 14'!H21 + '[1]Agosto 14'!H21 + '[1]Setembro 14'!H21 + '[1]Outubro 14'!H21</f>
        <v>3314416</v>
      </c>
      <c r="I20" s="20">
        <f>H20/$J20</f>
        <v>0.69422408516980805</v>
      </c>
      <c r="J20" s="50">
        <f>B20+D20+F20+H20</f>
        <v>4774274</v>
      </c>
    </row>
    <row r="21" spans="1:10" ht="18.75" x14ac:dyDescent="0.2">
      <c r="A21" s="61"/>
      <c r="B21" s="62"/>
      <c r="C21" s="62"/>
      <c r="D21" s="62"/>
      <c r="E21" s="62"/>
      <c r="F21" s="62"/>
      <c r="G21" s="62"/>
      <c r="H21" s="62"/>
      <c r="I21" s="62"/>
      <c r="J21" s="62"/>
    </row>
    <row r="23" spans="1:10" x14ac:dyDescent="0.2">
      <c r="A23" s="73"/>
    </row>
    <row r="24" spans="1:10" x14ac:dyDescent="0.2">
      <c r="A24" s="73"/>
    </row>
    <row r="25" spans="1:10" x14ac:dyDescent="0.2">
      <c r="A25" s="73"/>
      <c r="B25" s="74"/>
    </row>
    <row r="26" spans="1:10" x14ac:dyDescent="0.2">
      <c r="A26" s="73"/>
      <c r="B26" s="74"/>
    </row>
    <row r="27" spans="1:10" x14ac:dyDescent="0.2">
      <c r="A27" s="73"/>
    </row>
    <row r="28" spans="1:10" x14ac:dyDescent="0.2">
      <c r="A28" s="73"/>
    </row>
    <row r="29" spans="1:10" x14ac:dyDescent="0.2">
      <c r="A29" s="73"/>
    </row>
    <row r="30" spans="1:10" x14ac:dyDescent="0.2">
      <c r="A30" s="73"/>
    </row>
    <row r="31" spans="1:10" x14ac:dyDescent="0.2">
      <c r="A31" s="73"/>
    </row>
    <row r="32" spans="1:10" x14ac:dyDescent="0.2">
      <c r="A32" s="73"/>
    </row>
    <row r="33" spans="1:1" x14ac:dyDescent="0.2">
      <c r="A33" s="73"/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57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28"/>
  <sheetViews>
    <sheetView tabSelected="1" zoomScale="75" zoomScaleNormal="75" zoomScalePageLayoutView="75" workbookViewId="0">
      <selection activeCell="N11" sqref="N11"/>
    </sheetView>
  </sheetViews>
  <sheetFormatPr defaultColWidth="8.85546875" defaultRowHeight="15" x14ac:dyDescent="0.2"/>
  <cols>
    <col min="1" max="1" width="44.7109375" style="40" customWidth="1"/>
    <col min="2" max="10" width="19.7109375" style="41" customWidth="1"/>
    <col min="11" max="11" width="16" style="41" customWidth="1"/>
    <col min="12" max="12" width="42.28515625" style="41" customWidth="1"/>
    <col min="13" max="21" width="19.5703125" style="41" customWidth="1"/>
    <col min="22" max="22" width="8.85546875" style="41"/>
    <col min="23" max="23" width="18.85546875" style="41" customWidth="1"/>
    <col min="24" max="16384" width="8.85546875" style="41"/>
  </cols>
  <sheetData>
    <row r="2" spans="1:26" x14ac:dyDescent="0.2"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3" spans="1:26" x14ac:dyDescent="0.2">
      <c r="B3" s="71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5.75" thickBot="1" x14ac:dyDescent="0.25"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5" customHeight="1" x14ac:dyDescent="0.2">
      <c r="A5" s="92" t="s">
        <v>7</v>
      </c>
      <c r="B5" s="93"/>
      <c r="C5" s="93"/>
      <c r="D5" s="94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5" customHeight="1" thickBot="1" x14ac:dyDescent="0.25">
      <c r="A6" s="95"/>
      <c r="B6" s="96"/>
      <c r="C6" s="96"/>
      <c r="D6" s="97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15.75" thickBot="1" x14ac:dyDescent="0.25"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95.25" customHeight="1" x14ac:dyDescent="0.2">
      <c r="A8" s="72" t="s">
        <v>65</v>
      </c>
      <c r="B8" s="43"/>
      <c r="C8" s="44" t="s">
        <v>8</v>
      </c>
      <c r="D8" s="43"/>
      <c r="E8" s="44" t="s">
        <v>8</v>
      </c>
      <c r="F8" s="43"/>
      <c r="G8" s="44" t="s">
        <v>8</v>
      </c>
      <c r="H8" s="43"/>
      <c r="I8" s="44" t="s">
        <v>8</v>
      </c>
      <c r="J8" s="45" t="s">
        <v>6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1:26" s="47" customFormat="1" ht="29.1" customHeight="1" x14ac:dyDescent="0.2">
      <c r="A9" s="98" t="s">
        <v>1</v>
      </c>
      <c r="B9" s="99"/>
      <c r="C9" s="99"/>
      <c r="D9" s="99"/>
      <c r="E9" s="99"/>
      <c r="F9" s="99"/>
      <c r="G9" s="99"/>
      <c r="H9" s="99"/>
      <c r="I9" s="99"/>
      <c r="J9" s="46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1:26" s="51" customFormat="1" ht="50.1" customHeight="1" x14ac:dyDescent="0.2">
      <c r="A10" s="48" t="s">
        <v>16</v>
      </c>
      <c r="B10" s="49">
        <f>'[1]Janeiro 14'!B10+'[1]Fevereiro 14'!B10+'[1]Março 14'!B10+'[1]Abril 14'!B10+'[1]Maio 14'!B10+'[1]Junho 14'!B10 + '[1]Julho 14'!B10 + '[1]Agosto 14'!B10 + '[1]Setembro 14'!B10 + '[1]Outubro 14'!B10</f>
        <v>7739621</v>
      </c>
      <c r="C10" s="2">
        <f>B10/$J10</f>
        <v>8.1125876440833106E-2</v>
      </c>
      <c r="D10" s="49">
        <f>'[1]Janeiro 14'!D10+'[1]Fevereiro 14'!D10+'[1]Março 14'!D10+'[1]Abril 14'!D10+'[1]Maio 14'!D10+'[1]Junho 14'!D10 + '[1]Julho 14'!D10 + '[1]Agosto 14'!D10 + '[1]Setembro 14'!D10 + '[1]Outubro 14'!D10</f>
        <v>16077599</v>
      </c>
      <c r="E10" s="2">
        <f>D10/$J10</f>
        <v>0.16852366671950239</v>
      </c>
      <c r="F10" s="49">
        <f>'[1]Janeiro 14'!F10+'[1]Fevereiro 14'!F10+'[1]Março 14'!F10+'[1]Abril 14'!F10+'[1]Maio 14'!F10+'[1]Junho 14'!F10 + '[1]Julho 14'!F10 + '[1]Agosto 14'!F10 + '[1]Setembro 14'!F10 + '[1]Outubro 14'!F10</f>
        <v>35555547</v>
      </c>
      <c r="G10" s="2">
        <f>F10/$J10</f>
        <v>0.37268942661510612</v>
      </c>
      <c r="H10" s="49">
        <f>'[1]Janeiro 14'!H10+'[1]Fevereiro 14'!H10+'[1]Março 14'!H10+'[1]Abril 14'!H10+'[1]Maio 14'!H10+'[1]Junho 14'!H10 + '[1]Julho 14'!H10 + '[1]Agosto 14'!H10 + '[1]Setembro 14'!H10 + '[1]Outubro 14'!H10</f>
        <v>36029851</v>
      </c>
      <c r="I10" s="2">
        <f>H10/$J10</f>
        <v>0.37766103022455838</v>
      </c>
      <c r="J10" s="50">
        <f>B10+D10+F10+H10</f>
        <v>95402618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</row>
    <row r="11" spans="1:26" s="51" customFormat="1" ht="50.1" customHeight="1" x14ac:dyDescent="0.2">
      <c r="A11" s="48" t="s">
        <v>17</v>
      </c>
      <c r="B11" s="49">
        <f>'[1]Janeiro 14'!B11+'[1]Fevereiro 14'!B11+'[1]Março 14'!B11+'[1]Abril 14'!B11+'[1]Maio 14'!B11+'[1]Junho 14'!B11 + '[1]Julho 14'!B11 + '[1]Agosto 14'!B11 + '[1]Setembro 14'!B11 + '[1]Outubro 14'!B11</f>
        <v>6444148</v>
      </c>
      <c r="C11" s="2">
        <f>B11/$J11</f>
        <v>8.4833793299916638E-2</v>
      </c>
      <c r="D11" s="49">
        <f>'[1]Janeiro 14'!D11+'[1]Fevereiro 14'!D11+'[1]Março 14'!D11+'[1]Abril 14'!D11+'[1]Maio 14'!D11+'[1]Junho 14'!D11 + '[1]Julho 14'!D11 + '[1]Agosto 14'!D11 + '[1]Setembro 14'!D11 + '[1]Outubro 14'!D11</f>
        <v>12768751</v>
      </c>
      <c r="E11" s="2">
        <f>D11/$J11</f>
        <v>0.16809384002851951</v>
      </c>
      <c r="F11" s="49">
        <f>'[1]Janeiro 14'!F11+'[1]Fevereiro 14'!F11+'[1]Março 14'!F11+'[1]Abril 14'!F11+'[1]Maio 14'!F11+'[1]Junho 14'!F11 + '[1]Julho 14'!F11 + '[1]Agosto 14'!F11 + '[1]Setembro 14'!F11 + '[1]Outubro 14'!F11</f>
        <v>27472887</v>
      </c>
      <c r="G11" s="2">
        <f>F11/$J11</f>
        <v>0.36166599791158849</v>
      </c>
      <c r="H11" s="49">
        <f>'[1]Janeiro 14'!H11+'[1]Fevereiro 14'!H11+'[1]Março 14'!H11+'[1]Abril 14'!H11+'[1]Maio 14'!H11+'[1]Junho 14'!H11 + '[1]Julho 14'!H11 + '[1]Agosto 14'!H11 + '[1]Setembro 14'!H11 + '[1]Outubro 14'!H11</f>
        <v>29276254</v>
      </c>
      <c r="I11" s="2">
        <f>H11/$J11</f>
        <v>0.38540636875997536</v>
      </c>
      <c r="J11" s="50">
        <f>B11+D11+F11+H11</f>
        <v>75962040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</row>
    <row r="12" spans="1:26" s="51" customFormat="1" ht="50.1" customHeight="1" x14ac:dyDescent="0.2">
      <c r="A12" s="48" t="s">
        <v>0</v>
      </c>
      <c r="B12" s="30">
        <f>B11/B10</f>
        <v>0.83261803129636447</v>
      </c>
      <c r="C12" s="52"/>
      <c r="D12" s="30">
        <f>D11/D10</f>
        <v>0.79419514070477815</v>
      </c>
      <c r="E12" s="52"/>
      <c r="F12" s="30">
        <f>F11/F10</f>
        <v>0.77267513279995381</v>
      </c>
      <c r="G12" s="2"/>
      <c r="H12" s="30">
        <f>H11/H10</f>
        <v>0.81255551126203662</v>
      </c>
      <c r="I12" s="31"/>
      <c r="J12" s="32">
        <f>J11/J10</f>
        <v>0.79622594843256822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3" spans="1:26" s="51" customFormat="1" ht="50.1" customHeight="1" x14ac:dyDescent="0.2">
      <c r="A13" s="48" t="s">
        <v>5</v>
      </c>
      <c r="B13" s="53">
        <f>C11</f>
        <v>8.4833793299916638E-2</v>
      </c>
      <c r="C13" s="52"/>
      <c r="D13" s="53">
        <f>E11</f>
        <v>0.16809384002851951</v>
      </c>
      <c r="E13" s="52"/>
      <c r="F13" s="53">
        <f>G11</f>
        <v>0.36166599791158849</v>
      </c>
      <c r="G13" s="2"/>
      <c r="H13" s="53">
        <f>I11</f>
        <v>0.38540636875997536</v>
      </c>
      <c r="I13" s="2"/>
      <c r="J13" s="34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6" s="51" customFormat="1" ht="50.1" customHeight="1" x14ac:dyDescent="0.2">
      <c r="A14" s="48" t="s">
        <v>4</v>
      </c>
      <c r="B14" s="49">
        <f>'[1]Janeiro 14'!B14+'[1]Fevereiro 14'!B14+'[1]Março 14'!B14+'[1]Abril 14'!B14+'[1]Maio 14'!B14+'[1]Junho 14'!B14 + '[1]Julho 14'!B14 + '[1]Agosto 14'!B14 + '[1]Setembro 14'!B14 + '[1]Outubro 14'!B14</f>
        <v>5924337</v>
      </c>
      <c r="C14" s="2">
        <f>B14/$J14</f>
        <v>8.926351214341112E-2</v>
      </c>
      <c r="D14" s="49">
        <f>'[1]Janeiro 14'!D14+'[1]Fevereiro 14'!D14+'[1]Março 14'!D14+'[1]Abril 14'!D14+'[1]Maio 14'!D14+'[1]Junho 14'!D14 + '[1]Julho 14'!D14 + '[1]Agosto 14'!D14 + '[1]Setembro 14'!D14 + '[1]Outubro 14'!D14</f>
        <v>16696529</v>
      </c>
      <c r="E14" s="2">
        <f>D14/$J14</f>
        <v>0.25157090475175803</v>
      </c>
      <c r="F14" s="49">
        <f>'[1]Janeiro 14'!F14+'[1]Fevereiro 14'!F14+'[1]Março 14'!F14+'[1]Abril 14'!F14+'[1]Maio 14'!F14+'[1]Junho 14'!F14 + '[1]Julho 14'!F14 + '[1]Agosto 14'!F14 + '[1]Setembro 14'!F14 + '[1]Outubro 14'!F14</f>
        <v>22506825</v>
      </c>
      <c r="G14" s="2">
        <f>F14/$J14</f>
        <v>0.33911613176244515</v>
      </c>
      <c r="H14" s="49">
        <f>'[1]Janeiro 14'!H14+'[1]Fevereiro 14'!H14+'[1]Março 14'!H14+'[1]Abril 14'!H14+'[1]Maio 14'!H14+'[1]Junho 14'!H14 + '[1]Julho 14'!H14 + '[1]Agosto 14'!H14 + '[1]Setembro 14'!H14 + '[1]Outubro 14'!H14</f>
        <v>21241387</v>
      </c>
      <c r="I14" s="2">
        <f>H14/$J14</f>
        <v>0.32004945134238566</v>
      </c>
      <c r="J14" s="50">
        <f>B14+D14+F14+H14</f>
        <v>66369078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  <row r="15" spans="1:26" ht="29.1" customHeight="1" x14ac:dyDescent="0.2">
      <c r="A15" s="100" t="s">
        <v>2</v>
      </c>
      <c r="B15" s="101"/>
      <c r="C15" s="101"/>
      <c r="D15" s="101"/>
      <c r="E15" s="101"/>
      <c r="F15" s="101"/>
      <c r="G15" s="101"/>
      <c r="H15" s="101"/>
      <c r="I15" s="101"/>
      <c r="J15" s="54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</row>
    <row r="16" spans="1:26" ht="29.1" customHeight="1" x14ac:dyDescent="0.2">
      <c r="A16" s="75"/>
      <c r="B16" s="76"/>
      <c r="C16" s="76"/>
      <c r="D16" s="76"/>
      <c r="E16" s="76"/>
      <c r="F16" s="76"/>
      <c r="G16" s="76"/>
      <c r="H16" s="76"/>
      <c r="I16" s="76"/>
      <c r="J16" s="54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</row>
    <row r="17" spans="1:26" ht="50.1" customHeight="1" x14ac:dyDescent="0.2">
      <c r="A17" s="48" t="s">
        <v>16</v>
      </c>
      <c r="B17" s="49">
        <f>'[1]Janeiro 14'!B17+'[1]Fevereiro 14'!B17+'[1]Março 14'!B17+'[1]Abril 14'!B17+'[1]Maio 14'!B17+'[1]Junho 14'!B17 + '[1]Julho 14'!B17 + '[1]Agosto 14'!B17 + '[1]Setembro 14'!B17 + '[1]Outubro 14'!B17</f>
        <v>4291</v>
      </c>
      <c r="C17" s="49"/>
      <c r="D17" s="49">
        <f>'[1]Janeiro 14'!D17+'[1]Fevereiro 14'!D17+'[1]Março 14'!D17+'[1]Abril 14'!D17+'[1]Maio 14'!D17+'[1]Junho 14'!D17 + '[1]Julho 14'!D17 + '[1]Agosto 14'!D17 + '[1]Setembro 14'!D17 + '[1]Outubro 14'!D17</f>
        <v>0</v>
      </c>
      <c r="E17" s="49"/>
      <c r="F17" s="49">
        <f>'[1]Janeiro 14'!F17+'[1]Fevereiro 14'!F17+'[1]Março 14'!F17+'[1]Abril 14'!F17+'[1]Maio 14'!F17+'[1]Junho 14'!F17 + '[1]Julho 14'!F17 + '[1]Agosto 14'!F17 + '[1]Setembro 14'!F17 + '[1]Outubro 14'!F17</f>
        <v>4989051</v>
      </c>
      <c r="G17" s="2">
        <f>F17/$J17</f>
        <v>0.17123750698037121</v>
      </c>
      <c r="H17" s="49">
        <f>'[1]Janeiro 14'!H17+'[1]Fevereiro 14'!H17+'[1]Março 14'!H17+'[1]Abril 14'!H17+'[1]Maio 14'!H17+'[1]Junho 14'!H17 + '[1]Julho 14'!H17 + '[1]Agosto 14'!H17 + '[1]Setembro 14'!H17 + '[1]Outubro 14'!H17</f>
        <v>24141928</v>
      </c>
      <c r="I17" s="2">
        <f>H17/$J17</f>
        <v>0.8286152144805935</v>
      </c>
      <c r="J17" s="50">
        <f>B17+D17+F17+H17</f>
        <v>29135270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</row>
    <row r="18" spans="1:26" ht="50.1" customHeight="1" x14ac:dyDescent="0.2">
      <c r="A18" s="48" t="s">
        <v>17</v>
      </c>
      <c r="B18" s="49">
        <f>'[1]Janeiro 14'!B18+'[1]Fevereiro 14'!B18+'[1]Março 14'!B18+'[1]Abril 14'!B18+'[1]Maio 14'!B18+'[1]Junho 14'!B18 + '[1]Julho 14'!B18 + '[1]Agosto 14'!B18 + '[1]Setembro 14'!B18 + '[1]Outubro 14'!B18</f>
        <v>1182</v>
      </c>
      <c r="C18" s="55"/>
      <c r="D18" s="49">
        <f>'[1]Janeiro 14'!D18+'[1]Fevereiro 14'!D18+'[1]Março 14'!D18+'[1]Abril 14'!D18+'[1]Maio 14'!D18+'[1]Junho 14'!D18 + '[1]Julho 14'!D18 + '[1]Agosto 14'!D18 + '[1]Setembro 14'!D18 + '[1]Outubro 14'!D18</f>
        <v>0</v>
      </c>
      <c r="E18" s="49"/>
      <c r="F18" s="49">
        <f>'[1]Janeiro 14'!F18+'[1]Fevereiro 14'!F18+'[1]Março 14'!F18+'[1]Abril 14'!F18+'[1]Maio 14'!F18+'[1]Junho 14'!F18 + '[1]Julho 14'!F18 + '[1]Agosto 14'!F18 + '[1]Setembro 14'!F18 + '[1]Outubro 14'!F18</f>
        <v>3559457</v>
      </c>
      <c r="G18" s="2">
        <f>F18/$J18</f>
        <v>0.14754418555102378</v>
      </c>
      <c r="H18" s="49">
        <f>'[1]Janeiro 14'!H18+'[1]Fevereiro 14'!H18+'[1]Março 14'!H18+'[1]Abril 14'!H18+'[1]Maio 14'!H18+'[1]Junho 14'!H18 + '[1]Julho 14'!H18 + '[1]Agosto 14'!H18 + '[1]Setembro 14'!H18 + '[1]Outubro 14'!H18</f>
        <v>20564046</v>
      </c>
      <c r="I18" s="2">
        <f>H18/$J18</f>
        <v>0.8524068189905899</v>
      </c>
      <c r="J18" s="50">
        <f>B18+D18+F18+H18</f>
        <v>24124685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</row>
    <row r="19" spans="1:26" ht="50.1" customHeight="1" x14ac:dyDescent="0.2">
      <c r="A19" s="48" t="s">
        <v>3</v>
      </c>
      <c r="B19" s="55"/>
      <c r="C19" s="55"/>
      <c r="D19" s="49"/>
      <c r="E19" s="49"/>
      <c r="F19" s="30">
        <f>F18/F17</f>
        <v>0.71345372095815418</v>
      </c>
      <c r="G19" s="30"/>
      <c r="H19" s="30">
        <f>H18/H17</f>
        <v>0.85179800055737054</v>
      </c>
      <c r="I19" s="2"/>
      <c r="J19" s="32">
        <f>J18/J17</f>
        <v>0.82802338883422055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26" ht="50.1" customHeight="1" x14ac:dyDescent="0.2">
      <c r="A20" s="48" t="s">
        <v>5</v>
      </c>
      <c r="B20" s="55"/>
      <c r="C20" s="55"/>
      <c r="D20" s="49"/>
      <c r="E20" s="49"/>
      <c r="F20" s="53">
        <f>G18</f>
        <v>0.14754418555102378</v>
      </c>
      <c r="G20" s="30"/>
      <c r="H20" s="53">
        <f>I18</f>
        <v>0.8524068189905899</v>
      </c>
      <c r="I20" s="2"/>
      <c r="J20" s="56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26" ht="50.1" customHeight="1" thickBot="1" x14ac:dyDescent="0.25">
      <c r="A21" s="57" t="s">
        <v>4</v>
      </c>
      <c r="B21" s="49">
        <f>'[1]Janeiro 14'!B21+'[1]Fevereiro 14'!B21+'[1]Março 14'!B21+'[1]Abril 14'!B21+'[1]Maio 14'!B21+'[1]Junho 14'!B21 + '[1]Julho 14'!B21 + '[1]Agosto 14'!B21 + '[1]Setembro 14'!B21 + '[1]Outubro 14'!B21</f>
        <v>291</v>
      </c>
      <c r="C21" s="58"/>
      <c r="D21" s="49">
        <f>'[1]Janeiro 14'!D21+'[1]Fevereiro 14'!D21+'[1]Março 14'!D21+'[1]Abril 14'!D21+'[1]Maio 14'!D21+'[1]Junho 14'!D21 + '[1]Julho 14'!D21 + '[1]Agosto 14'!D21 + '[1]Setembro 14'!D21 + '[1]Outubro 14'!D21</f>
        <v>0</v>
      </c>
      <c r="E21" s="58"/>
      <c r="F21" s="49">
        <f>'[1]Janeiro 14'!F21+'[1]Fevereiro 14'!F21+'[1]Março 14'!F21+'[1]Abril 14'!F21+'[1]Maio 14'!F21+'[1]Junho 14'!F21 + '[1]Julho 14'!F21 + '[1]Agosto 14'!F21 + '[1]Setembro 14'!F21 + '[1]Outubro 14'!F21</f>
        <v>1228277</v>
      </c>
      <c r="G21" s="20">
        <f>F21/$J21</f>
        <v>0.30695015334050391</v>
      </c>
      <c r="H21" s="49">
        <f>'[1]Janeiro 14'!H21+'[1]Fevereiro 14'!H21+'[1]Março 14'!H21+'[1]Abril 14'!H21+'[1]Maio 14'!H21+'[1]Junho 14'!H21 + '[1]Julho 14'!H21 + '[1]Agosto 14'!H21 + '[1]Setembro 14'!H21 + '[1]Outubro 14'!H21</f>
        <v>2772984</v>
      </c>
      <c r="I21" s="20">
        <f>H21/$J21</f>
        <v>0.6929771248755483</v>
      </c>
      <c r="J21" s="50">
        <f>B21+D21+F21+H21</f>
        <v>4001552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</row>
    <row r="22" spans="1:26" ht="18.75" x14ac:dyDescent="0.2">
      <c r="A22" s="61"/>
      <c r="B22" s="62"/>
      <c r="C22" s="62"/>
      <c r="D22" s="62"/>
      <c r="E22" s="62"/>
      <c r="F22" s="62"/>
      <c r="G22" s="62"/>
      <c r="H22" s="62"/>
      <c r="I22" s="62"/>
      <c r="J22" s="6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</row>
    <row r="23" spans="1:26" x14ac:dyDescent="0.2"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</row>
    <row r="24" spans="1:26" x14ac:dyDescent="0.2"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</row>
    <row r="25" spans="1:26" x14ac:dyDescent="0.2"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</row>
    <row r="26" spans="1:26" x14ac:dyDescent="0.2"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</row>
    <row r="27" spans="1:26" x14ac:dyDescent="0.2"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8" spans="1:26" x14ac:dyDescent="0.2"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31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J20"/>
  <sheetViews>
    <sheetView zoomScale="75" zoomScaleNormal="75" zoomScalePageLayoutView="75" workbookViewId="0">
      <selection activeCell="B10" sqref="B10"/>
    </sheetView>
  </sheetViews>
  <sheetFormatPr defaultColWidth="8.85546875" defaultRowHeight="15" x14ac:dyDescent="0.2"/>
  <cols>
    <col min="1" max="1" width="44.7109375" style="24" customWidth="1"/>
    <col min="2" max="10" width="19.7109375" style="25" customWidth="1"/>
    <col min="11" max="11" width="18" style="25" customWidth="1"/>
    <col min="12" max="12" width="9.7109375" style="25" bestFit="1" customWidth="1"/>
    <col min="13" max="16384" width="8.85546875" style="25"/>
  </cols>
  <sheetData>
    <row r="4" spans="1:10" ht="15.75" thickBot="1" x14ac:dyDescent="0.25"/>
    <row r="5" spans="1:10" ht="15" customHeight="1" x14ac:dyDescent="0.2">
      <c r="A5" s="81" t="s">
        <v>7</v>
      </c>
      <c r="B5" s="82"/>
      <c r="C5" s="82"/>
      <c r="D5" s="83"/>
    </row>
    <row r="6" spans="1:10" ht="15" customHeight="1" thickBot="1" x14ac:dyDescent="0.25">
      <c r="A6" s="84"/>
      <c r="B6" s="85"/>
      <c r="C6" s="85"/>
      <c r="D6" s="86"/>
    </row>
    <row r="7" spans="1:10" ht="15.75" thickBot="1" x14ac:dyDescent="0.25"/>
    <row r="8" spans="1:10" ht="95.25" customHeight="1" x14ac:dyDescent="0.2">
      <c r="A8" s="15" t="s">
        <v>9</v>
      </c>
      <c r="B8" s="14"/>
      <c r="C8" s="22" t="s">
        <v>8</v>
      </c>
      <c r="D8" s="14"/>
      <c r="E8" s="22" t="s">
        <v>8</v>
      </c>
      <c r="F8" s="14"/>
      <c r="G8" s="22" t="s">
        <v>8</v>
      </c>
      <c r="H8" s="14"/>
      <c r="I8" s="22" t="s">
        <v>8</v>
      </c>
      <c r="J8" s="7" t="s">
        <v>6</v>
      </c>
    </row>
    <row r="9" spans="1:10" s="27" customFormat="1" ht="29.1" customHeight="1" x14ac:dyDescent="0.2">
      <c r="A9" s="87" t="s">
        <v>1</v>
      </c>
      <c r="B9" s="88"/>
      <c r="C9" s="88"/>
      <c r="D9" s="88"/>
      <c r="E9" s="88"/>
      <c r="F9" s="88"/>
      <c r="G9" s="88"/>
      <c r="H9" s="88"/>
      <c r="I9" s="88"/>
      <c r="J9" s="26"/>
    </row>
    <row r="10" spans="1:10" s="28" customFormat="1" ht="50.1" customHeight="1" x14ac:dyDescent="0.2">
      <c r="A10" s="8" t="s">
        <v>16</v>
      </c>
      <c r="B10" s="1">
        <v>744475</v>
      </c>
      <c r="C10" s="2">
        <f>B10/$J10</f>
        <v>6.8796379627197035E-2</v>
      </c>
      <c r="D10" s="1">
        <v>1892169</v>
      </c>
      <c r="E10" s="2">
        <f>D10/$J10</f>
        <v>0.17485392638142824</v>
      </c>
      <c r="F10" s="1">
        <v>4182024</v>
      </c>
      <c r="G10" s="2">
        <f>F10/$J10</f>
        <v>0.38645771948560942</v>
      </c>
      <c r="H10" s="1">
        <v>4002759</v>
      </c>
      <c r="I10" s="2">
        <f>H10/$J10</f>
        <v>0.36989197450576528</v>
      </c>
      <c r="J10" s="19">
        <f>B10+D10+F10+H10</f>
        <v>10821427</v>
      </c>
    </row>
    <row r="11" spans="1:10" s="28" customFormat="1" ht="50.1" customHeight="1" x14ac:dyDescent="0.2">
      <c r="A11" s="8" t="s">
        <v>17</v>
      </c>
      <c r="B11" s="1">
        <v>640012</v>
      </c>
      <c r="C11" s="2">
        <f>B11/$J11</f>
        <v>7.3350641467984701E-2</v>
      </c>
      <c r="D11" s="1">
        <v>1466381</v>
      </c>
      <c r="E11" s="2">
        <f>D11/$J11</f>
        <v>0.16805932855394098</v>
      </c>
      <c r="F11" s="1">
        <v>3270974</v>
      </c>
      <c r="G11" s="2">
        <f>F11/$J11</f>
        <v>0.37488053524793258</v>
      </c>
      <c r="H11" s="1">
        <v>3348010</v>
      </c>
      <c r="I11" s="2">
        <f>H11/$J11</f>
        <v>0.38370949473014176</v>
      </c>
      <c r="J11" s="19">
        <f>B11+D11+F11+H11</f>
        <v>8725377</v>
      </c>
    </row>
    <row r="12" spans="1:10" s="28" customFormat="1" ht="50.1" customHeight="1" x14ac:dyDescent="0.2">
      <c r="A12" s="8" t="s">
        <v>0</v>
      </c>
      <c r="B12" s="5">
        <f>B11/B10</f>
        <v>0.85968232647167464</v>
      </c>
      <c r="C12" s="4"/>
      <c r="D12" s="5">
        <f>D11/D10</f>
        <v>0.77497358851138565</v>
      </c>
      <c r="E12" s="4"/>
      <c r="F12" s="5">
        <f>F11/F10</f>
        <v>0.78215093935376745</v>
      </c>
      <c r="G12" s="2"/>
      <c r="H12" s="5">
        <f>H11/H10</f>
        <v>0.83642557545932694</v>
      </c>
      <c r="I12" s="6"/>
      <c r="J12" s="9">
        <f>J11/J10</f>
        <v>0.80630558243381401</v>
      </c>
    </row>
    <row r="13" spans="1:10" s="28" customFormat="1" ht="50.1" customHeight="1" x14ac:dyDescent="0.2">
      <c r="A13" s="8" t="s">
        <v>5</v>
      </c>
      <c r="B13" s="16">
        <f>C11</f>
        <v>7.3350641467984701E-2</v>
      </c>
      <c r="C13" s="4"/>
      <c r="D13" s="16">
        <f>E11</f>
        <v>0.16805932855394098</v>
      </c>
      <c r="E13" s="4"/>
      <c r="F13" s="16">
        <f>G11</f>
        <v>0.37488053524793258</v>
      </c>
      <c r="G13" s="2"/>
      <c r="H13" s="16">
        <f>I11</f>
        <v>0.38370949473014176</v>
      </c>
      <c r="I13" s="2"/>
      <c r="J13" s="10"/>
    </row>
    <row r="14" spans="1:10" s="28" customFormat="1" ht="50.1" customHeight="1" x14ac:dyDescent="0.2">
      <c r="A14" s="8" t="s">
        <v>4</v>
      </c>
      <c r="B14" s="1">
        <v>592656</v>
      </c>
      <c r="C14" s="2">
        <f>B14/$J14</f>
        <v>8.4026576884212931E-2</v>
      </c>
      <c r="D14" s="1">
        <v>1761681</v>
      </c>
      <c r="E14" s="2">
        <f>D14/$J14</f>
        <v>0.24977056503596878</v>
      </c>
      <c r="F14" s="23">
        <v>2400195</v>
      </c>
      <c r="G14" s="2">
        <f>F14/$J14</f>
        <v>0.34029887439695788</v>
      </c>
      <c r="H14" s="1">
        <v>2298665</v>
      </c>
      <c r="I14" s="2">
        <f>H14/$J14</f>
        <v>0.32590398368286039</v>
      </c>
      <c r="J14" s="19">
        <f>B14+D14+F14+H14</f>
        <v>7053197</v>
      </c>
    </row>
    <row r="15" spans="1:10" ht="29.1" customHeight="1" x14ac:dyDescent="0.2">
      <c r="A15" s="89" t="s">
        <v>2</v>
      </c>
      <c r="B15" s="90"/>
      <c r="C15" s="90"/>
      <c r="D15" s="90"/>
      <c r="E15" s="90"/>
      <c r="F15" s="90"/>
      <c r="G15" s="90"/>
      <c r="H15" s="90"/>
      <c r="I15" s="90"/>
      <c r="J15" s="17"/>
    </row>
    <row r="16" spans="1:10" ht="50.1" customHeight="1" x14ac:dyDescent="0.2">
      <c r="A16" s="8" t="s">
        <v>16</v>
      </c>
      <c r="B16" s="1"/>
      <c r="C16" s="1"/>
      <c r="D16" s="1"/>
      <c r="E16" s="1"/>
      <c r="F16" s="1">
        <v>507455</v>
      </c>
      <c r="G16" s="2">
        <f>F16/$J16</f>
        <v>0.16131980521648018</v>
      </c>
      <c r="H16" s="1">
        <v>2638191</v>
      </c>
      <c r="I16" s="2">
        <f>H16/$J16</f>
        <v>0.83868019478351985</v>
      </c>
      <c r="J16" s="19">
        <f>B16+D16+F16+H16</f>
        <v>3145646</v>
      </c>
    </row>
    <row r="17" spans="1:10" ht="50.1" customHeight="1" x14ac:dyDescent="0.2">
      <c r="A17" s="8" t="s">
        <v>17</v>
      </c>
      <c r="B17" s="3"/>
      <c r="C17" s="3"/>
      <c r="D17" s="1"/>
      <c r="E17" s="1"/>
      <c r="F17" s="1">
        <v>378723</v>
      </c>
      <c r="G17" s="2">
        <f>F17/$J17</f>
        <v>0.14915116598252434</v>
      </c>
      <c r="H17" s="1">
        <v>2160466</v>
      </c>
      <c r="I17" s="2">
        <f>H17/$J17</f>
        <v>0.85084883401747569</v>
      </c>
      <c r="J17" s="19">
        <f>B17+D17+F17+H17</f>
        <v>2539189</v>
      </c>
    </row>
    <row r="18" spans="1:10" ht="50.1" customHeight="1" x14ac:dyDescent="0.2">
      <c r="A18" s="8" t="s">
        <v>3</v>
      </c>
      <c r="B18" s="3"/>
      <c r="C18" s="3"/>
      <c r="D18" s="1"/>
      <c r="E18" s="1"/>
      <c r="F18" s="5">
        <f>F17/F16</f>
        <v>0.74631839276389045</v>
      </c>
      <c r="G18" s="5"/>
      <c r="H18" s="5">
        <f>H17/H16</f>
        <v>0.81891947929471365</v>
      </c>
      <c r="I18" s="2"/>
      <c r="J18" s="9">
        <f>J17/J16</f>
        <v>0.8072074861570564</v>
      </c>
    </row>
    <row r="19" spans="1:10" ht="50.1" customHeight="1" x14ac:dyDescent="0.2">
      <c r="A19" s="8" t="s">
        <v>5</v>
      </c>
      <c r="B19" s="3"/>
      <c r="C19" s="3"/>
      <c r="D19" s="1"/>
      <c r="E19" s="1"/>
      <c r="F19" s="16">
        <f>G17</f>
        <v>0.14915116598252434</v>
      </c>
      <c r="G19" s="5"/>
      <c r="H19" s="16">
        <f>I17</f>
        <v>0.85084883401747569</v>
      </c>
      <c r="I19" s="2"/>
      <c r="J19" s="18"/>
    </row>
    <row r="20" spans="1:10" ht="50.1" customHeight="1" thickBot="1" x14ac:dyDescent="0.25">
      <c r="A20" s="11" t="s">
        <v>4</v>
      </c>
      <c r="B20" s="12"/>
      <c r="C20" s="12"/>
      <c r="D20" s="12"/>
      <c r="E20" s="12"/>
      <c r="F20" s="13">
        <v>128899</v>
      </c>
      <c r="G20" s="20">
        <f>F20/$J20</f>
        <v>0.31108048817571238</v>
      </c>
      <c r="H20" s="13">
        <v>285460</v>
      </c>
      <c r="I20" s="20">
        <f>H20/$J20</f>
        <v>0.68891951182428768</v>
      </c>
      <c r="J20" s="21">
        <f>B20+D20+F20+H20</f>
        <v>414359</v>
      </c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36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K20"/>
  <sheetViews>
    <sheetView zoomScale="75" zoomScaleNormal="75" zoomScalePageLayoutView="75" workbookViewId="0">
      <selection activeCell="B10" sqref="B10"/>
    </sheetView>
  </sheetViews>
  <sheetFormatPr defaultColWidth="8.85546875" defaultRowHeight="15" x14ac:dyDescent="0.2"/>
  <cols>
    <col min="1" max="1" width="44.7109375" style="24" customWidth="1"/>
    <col min="2" max="10" width="19.7109375" style="25" customWidth="1"/>
    <col min="11" max="11" width="13.28515625" style="25" customWidth="1"/>
    <col min="12" max="16384" width="8.85546875" style="25"/>
  </cols>
  <sheetData>
    <row r="4" spans="1:11" ht="15.75" thickBot="1" x14ac:dyDescent="0.25"/>
    <row r="5" spans="1:11" ht="15" customHeight="1" x14ac:dyDescent="0.2">
      <c r="A5" s="81" t="s">
        <v>7</v>
      </c>
      <c r="B5" s="82"/>
      <c r="C5" s="82"/>
      <c r="D5" s="83"/>
    </row>
    <row r="6" spans="1:11" ht="15" customHeight="1" thickBot="1" x14ac:dyDescent="0.25">
      <c r="A6" s="84"/>
      <c r="B6" s="85"/>
      <c r="C6" s="85"/>
      <c r="D6" s="86"/>
    </row>
    <row r="7" spans="1:11" ht="15.75" thickBot="1" x14ac:dyDescent="0.25"/>
    <row r="8" spans="1:11" ht="95.25" customHeight="1" x14ac:dyDescent="0.2">
      <c r="A8" s="15" t="s">
        <v>10</v>
      </c>
      <c r="B8" s="14"/>
      <c r="C8" s="22" t="s">
        <v>8</v>
      </c>
      <c r="D8" s="14"/>
      <c r="E8" s="22" t="s">
        <v>8</v>
      </c>
      <c r="F8" s="14"/>
      <c r="G8" s="22" t="s">
        <v>8</v>
      </c>
      <c r="H8" s="14"/>
      <c r="I8" s="22" t="s">
        <v>8</v>
      </c>
      <c r="J8" s="7" t="s">
        <v>6</v>
      </c>
    </row>
    <row r="9" spans="1:11" s="27" customFormat="1" ht="29.1" customHeight="1" x14ac:dyDescent="0.2">
      <c r="A9" s="87" t="s">
        <v>1</v>
      </c>
      <c r="B9" s="88"/>
      <c r="C9" s="88"/>
      <c r="D9" s="88"/>
      <c r="E9" s="88"/>
      <c r="F9" s="88"/>
      <c r="G9" s="88"/>
      <c r="H9" s="88"/>
      <c r="I9" s="88"/>
      <c r="J9" s="26"/>
    </row>
    <row r="10" spans="1:11" s="28" customFormat="1" ht="50.1" customHeight="1" x14ac:dyDescent="0.2">
      <c r="A10" s="8" t="s">
        <v>16</v>
      </c>
      <c r="B10" s="1">
        <v>661822</v>
      </c>
      <c r="C10" s="2">
        <f>B10/J10</f>
        <v>7.6189026773370735E-2</v>
      </c>
      <c r="D10" s="1">
        <v>1458619</v>
      </c>
      <c r="E10" s="2">
        <f>D10/J10</f>
        <v>0.1679163914816178</v>
      </c>
      <c r="F10" s="1">
        <v>3326619</v>
      </c>
      <c r="G10" s="2">
        <f>F10/J10</f>
        <v>0.38296077201393092</v>
      </c>
      <c r="H10" s="1">
        <v>3239519</v>
      </c>
      <c r="I10" s="2">
        <f>H10/J10</f>
        <v>0.37293380973108053</v>
      </c>
      <c r="J10" s="19">
        <f>B10+D10+F10+H10</f>
        <v>8686579</v>
      </c>
      <c r="K10" s="29"/>
    </row>
    <row r="11" spans="1:11" s="28" customFormat="1" ht="50.1" customHeight="1" x14ac:dyDescent="0.2">
      <c r="A11" s="8" t="s">
        <v>17</v>
      </c>
      <c r="B11" s="1">
        <v>587224</v>
      </c>
      <c r="C11" s="2">
        <f>B11/J11</f>
        <v>8.3894955579065122E-2</v>
      </c>
      <c r="D11" s="1">
        <v>1183954</v>
      </c>
      <c r="E11" s="2">
        <f>D11/J11</f>
        <v>0.16914800525464979</v>
      </c>
      <c r="F11" s="1">
        <v>2578152</v>
      </c>
      <c r="G11" s="2">
        <f>F11/J11</f>
        <v>0.36833294878287998</v>
      </c>
      <c r="H11" s="1">
        <v>2650185</v>
      </c>
      <c r="I11" s="2">
        <f>H11/J11</f>
        <v>0.37862409038340511</v>
      </c>
      <c r="J11" s="19">
        <f>B11+D11+F11+H11</f>
        <v>6999515</v>
      </c>
      <c r="K11" s="29"/>
    </row>
    <row r="12" spans="1:11" s="28" customFormat="1" ht="50.1" customHeight="1" x14ac:dyDescent="0.2">
      <c r="A12" s="8" t="s">
        <v>0</v>
      </c>
      <c r="B12" s="30">
        <f>B11/B10</f>
        <v>0.88728389204348002</v>
      </c>
      <c r="C12" s="4"/>
      <c r="D12" s="30">
        <f>D11/D10</f>
        <v>0.81169517194003371</v>
      </c>
      <c r="E12" s="4"/>
      <c r="F12" s="30">
        <f>F11/F10</f>
        <v>0.77500669598772809</v>
      </c>
      <c r="G12" s="2"/>
      <c r="H12" s="30">
        <f>H11/H10</f>
        <v>0.81807978283195748</v>
      </c>
      <c r="I12" s="31"/>
      <c r="J12" s="32">
        <f>J11/J10</f>
        <v>0.80578499314862617</v>
      </c>
    </row>
    <row r="13" spans="1:11" s="28" customFormat="1" ht="50.1" customHeight="1" x14ac:dyDescent="0.2">
      <c r="A13" s="8" t="s">
        <v>5</v>
      </c>
      <c r="B13" s="16">
        <f>C11</f>
        <v>8.3894955579065122E-2</v>
      </c>
      <c r="C13" s="4"/>
      <c r="D13" s="16">
        <f>E11</f>
        <v>0.16914800525464979</v>
      </c>
      <c r="E13" s="4"/>
      <c r="F13" s="33">
        <f>G11</f>
        <v>0.36833294878287998</v>
      </c>
      <c r="G13" s="2"/>
      <c r="H13" s="33">
        <f>I11</f>
        <v>0.37862409038340511</v>
      </c>
      <c r="I13" s="2"/>
      <c r="J13" s="34"/>
    </row>
    <row r="14" spans="1:11" s="28" customFormat="1" ht="50.1" customHeight="1" x14ac:dyDescent="0.2">
      <c r="A14" s="8" t="s">
        <v>4</v>
      </c>
      <c r="B14" s="1">
        <v>539726</v>
      </c>
      <c r="C14" s="2">
        <f>B14/J14</f>
        <v>8.9344911690691128E-2</v>
      </c>
      <c r="D14" s="1">
        <v>1562739</v>
      </c>
      <c r="E14" s="2">
        <f>D14/J14</f>
        <v>0.25869196212633627</v>
      </c>
      <c r="F14" s="35">
        <v>2034246</v>
      </c>
      <c r="G14" s="2">
        <f>F14/J14</f>
        <v>0.33674406870734719</v>
      </c>
      <c r="H14" s="1">
        <v>1904215</v>
      </c>
      <c r="I14" s="2">
        <f>H14/J14</f>
        <v>0.31521905747562545</v>
      </c>
      <c r="J14" s="19">
        <f>B14+D14+F14+H14</f>
        <v>6040926</v>
      </c>
    </row>
    <row r="15" spans="1:11" ht="29.1" customHeight="1" x14ac:dyDescent="0.2">
      <c r="A15" s="89" t="s">
        <v>2</v>
      </c>
      <c r="B15" s="90"/>
      <c r="C15" s="90"/>
      <c r="D15" s="90"/>
      <c r="E15" s="90"/>
      <c r="F15" s="90"/>
      <c r="G15" s="90"/>
      <c r="H15" s="90"/>
      <c r="I15" s="90"/>
      <c r="J15" s="17"/>
    </row>
    <row r="16" spans="1:11" ht="50.1" customHeight="1" x14ac:dyDescent="0.2">
      <c r="A16" s="8" t="s">
        <v>16</v>
      </c>
      <c r="B16" s="1"/>
      <c r="C16" s="1"/>
      <c r="D16" s="1"/>
      <c r="E16" s="1"/>
      <c r="F16" s="1">
        <v>462219</v>
      </c>
      <c r="G16" s="2">
        <f>F16/J16</f>
        <v>0.17005318082399926</v>
      </c>
      <c r="H16" s="1">
        <v>2255866</v>
      </c>
      <c r="I16" s="2">
        <f>H16/J16</f>
        <v>0.82994681917600077</v>
      </c>
      <c r="J16" s="19">
        <f>F16+H16</f>
        <v>2718085</v>
      </c>
    </row>
    <row r="17" spans="1:10" ht="50.1" customHeight="1" x14ac:dyDescent="0.2">
      <c r="A17" s="8" t="s">
        <v>17</v>
      </c>
      <c r="B17" s="3"/>
      <c r="C17" s="3"/>
      <c r="D17" s="1"/>
      <c r="E17" s="1"/>
      <c r="F17" s="1">
        <v>327196</v>
      </c>
      <c r="G17" s="2">
        <f>F17/J17</f>
        <v>0.15534476561977004</v>
      </c>
      <c r="H17" s="1">
        <v>1779061</v>
      </c>
      <c r="I17" s="2">
        <f>H17/J17</f>
        <v>0.84465523438022994</v>
      </c>
      <c r="J17" s="19">
        <f>F17+H17</f>
        <v>2106257</v>
      </c>
    </row>
    <row r="18" spans="1:10" ht="50.1" customHeight="1" x14ac:dyDescent="0.2">
      <c r="A18" s="8" t="s">
        <v>3</v>
      </c>
      <c r="B18" s="3"/>
      <c r="C18" s="3"/>
      <c r="D18" s="1"/>
      <c r="E18" s="1"/>
      <c r="F18" s="30">
        <f>F17/F16</f>
        <v>0.70788089628509432</v>
      </c>
      <c r="G18" s="30"/>
      <c r="H18" s="30">
        <f>H17/H16</f>
        <v>0.78863771163712737</v>
      </c>
      <c r="I18" s="2"/>
      <c r="J18" s="32">
        <f>J17/J16</f>
        <v>0.77490475831329775</v>
      </c>
    </row>
    <row r="19" spans="1:10" ht="50.1" customHeight="1" x14ac:dyDescent="0.2">
      <c r="A19" s="8" t="s">
        <v>5</v>
      </c>
      <c r="B19" s="3"/>
      <c r="C19" s="3"/>
      <c r="D19" s="1"/>
      <c r="E19" s="1"/>
      <c r="F19" s="16">
        <f>G17</f>
        <v>0.15534476561977004</v>
      </c>
      <c r="G19" s="30"/>
      <c r="H19" s="16">
        <f>I17</f>
        <v>0.84465523438022994</v>
      </c>
      <c r="I19" s="2"/>
      <c r="J19" s="18"/>
    </row>
    <row r="20" spans="1:10" ht="50.1" customHeight="1" thickBot="1" x14ac:dyDescent="0.25">
      <c r="A20" s="11" t="s">
        <v>4</v>
      </c>
      <c r="B20" s="12"/>
      <c r="C20" s="12"/>
      <c r="D20" s="12"/>
      <c r="E20" s="12"/>
      <c r="F20" s="13">
        <v>106341</v>
      </c>
      <c r="G20" s="20">
        <f>F20/J20</f>
        <v>0.3131803081707662</v>
      </c>
      <c r="H20" s="13">
        <v>233211</v>
      </c>
      <c r="I20" s="20">
        <f>H20/J20</f>
        <v>0.68681969182923386</v>
      </c>
      <c r="J20" s="21">
        <f>F20+H20</f>
        <v>339552</v>
      </c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38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J21"/>
  <sheetViews>
    <sheetView zoomScale="75" zoomScaleNormal="75" zoomScalePageLayoutView="75" workbookViewId="0">
      <selection activeCell="A8" sqref="A8"/>
    </sheetView>
  </sheetViews>
  <sheetFormatPr defaultColWidth="8.85546875" defaultRowHeight="15" x14ac:dyDescent="0.2"/>
  <cols>
    <col min="1" max="1" width="44.7109375" style="24" customWidth="1"/>
    <col min="2" max="10" width="19.7109375" style="25" customWidth="1"/>
    <col min="11" max="11" width="9.7109375" style="25" bestFit="1" customWidth="1"/>
    <col min="12" max="16384" width="8.85546875" style="25"/>
  </cols>
  <sheetData>
    <row r="4" spans="1:10" ht="15.75" thickBot="1" x14ac:dyDescent="0.25"/>
    <row r="5" spans="1:10" ht="15" customHeight="1" x14ac:dyDescent="0.2">
      <c r="A5" s="81" t="s">
        <v>7</v>
      </c>
      <c r="B5" s="82"/>
      <c r="C5" s="82"/>
      <c r="D5" s="83"/>
    </row>
    <row r="6" spans="1:10" ht="15" customHeight="1" thickBot="1" x14ac:dyDescent="0.25">
      <c r="A6" s="84"/>
      <c r="B6" s="85"/>
      <c r="C6" s="85"/>
      <c r="D6" s="86"/>
    </row>
    <row r="7" spans="1:10" ht="15.75" thickBot="1" x14ac:dyDescent="0.25"/>
    <row r="8" spans="1:10" ht="95.25" customHeight="1" x14ac:dyDescent="0.2">
      <c r="A8" s="15" t="s">
        <v>11</v>
      </c>
      <c r="B8" s="14"/>
      <c r="C8" s="22" t="s">
        <v>8</v>
      </c>
      <c r="D8" s="14"/>
      <c r="E8" s="22" t="s">
        <v>8</v>
      </c>
      <c r="F8" s="14"/>
      <c r="G8" s="22" t="s">
        <v>8</v>
      </c>
      <c r="H8" s="14"/>
      <c r="I8" s="22" t="s">
        <v>8</v>
      </c>
      <c r="J8" s="7" t="s">
        <v>6</v>
      </c>
    </row>
    <row r="9" spans="1:10" s="27" customFormat="1" ht="29.1" customHeight="1" x14ac:dyDescent="0.2">
      <c r="A9" s="87" t="s">
        <v>1</v>
      </c>
      <c r="B9" s="88"/>
      <c r="C9" s="88"/>
      <c r="D9" s="88"/>
      <c r="E9" s="88"/>
      <c r="F9" s="88"/>
      <c r="G9" s="88"/>
      <c r="H9" s="88"/>
      <c r="I9" s="88"/>
      <c r="J9" s="26"/>
    </row>
    <row r="10" spans="1:10" s="28" customFormat="1" ht="50.1" customHeight="1" x14ac:dyDescent="0.2">
      <c r="A10" s="8" t="s">
        <v>16</v>
      </c>
      <c r="B10" s="1">
        <v>724178</v>
      </c>
      <c r="C10" s="2">
        <f>B10/$J10</f>
        <v>7.6655240363078705E-2</v>
      </c>
      <c r="D10" s="1">
        <v>1524214</v>
      </c>
      <c r="E10" s="2">
        <f>D10/$J10</f>
        <v>0.16134015467850396</v>
      </c>
      <c r="F10" s="1">
        <v>3566794</v>
      </c>
      <c r="G10" s="2">
        <f>F10/$J10</f>
        <v>0.37755006558551479</v>
      </c>
      <c r="H10" s="1">
        <v>3632022</v>
      </c>
      <c r="I10" s="2">
        <f>H10/$J10</f>
        <v>0.38445453937290258</v>
      </c>
      <c r="J10" s="19">
        <f>B10+D10+F10+H10</f>
        <v>9447208</v>
      </c>
    </row>
    <row r="11" spans="1:10" s="28" customFormat="1" ht="50.1" customHeight="1" x14ac:dyDescent="0.2">
      <c r="A11" s="8" t="s">
        <v>17</v>
      </c>
      <c r="B11" s="1">
        <v>616185</v>
      </c>
      <c r="C11" s="2">
        <f>B11/$J11</f>
        <v>8.3996962294915031E-2</v>
      </c>
      <c r="D11" s="1">
        <v>1212681</v>
      </c>
      <c r="E11" s="2">
        <f>D11/$J11</f>
        <v>0.16530996410616919</v>
      </c>
      <c r="F11" s="1">
        <v>2652663</v>
      </c>
      <c r="G11" s="2">
        <f>F11/$J11</f>
        <v>0.36160509261360824</v>
      </c>
      <c r="H11" s="1">
        <v>2854272</v>
      </c>
      <c r="I11" s="2">
        <f>H11/$J11</f>
        <v>0.38908798098530756</v>
      </c>
      <c r="J11" s="19">
        <f>B11+D11+F11+H11</f>
        <v>7335801</v>
      </c>
    </row>
    <row r="12" spans="1:10" s="28" customFormat="1" ht="50.1" customHeight="1" x14ac:dyDescent="0.2">
      <c r="A12" s="8" t="s">
        <v>0</v>
      </c>
      <c r="B12" s="30">
        <f>B11/B10</f>
        <v>0.85087506110376177</v>
      </c>
      <c r="C12" s="4"/>
      <c r="D12" s="30">
        <f>D11/D10</f>
        <v>0.79561072132915722</v>
      </c>
      <c r="E12" s="4"/>
      <c r="F12" s="30">
        <f>F11/F10</f>
        <v>0.74371073855120318</v>
      </c>
      <c r="G12" s="2"/>
      <c r="H12" s="30">
        <f>H11/H10</f>
        <v>0.7858630812258296</v>
      </c>
      <c r="I12" s="31"/>
      <c r="J12" s="38">
        <f>J11/J10</f>
        <v>0.77650465619048503</v>
      </c>
    </row>
    <row r="13" spans="1:10" s="28" customFormat="1" ht="50.1" customHeight="1" x14ac:dyDescent="0.2">
      <c r="A13" s="8" t="s">
        <v>5</v>
      </c>
      <c r="B13" s="16">
        <f>C11</f>
        <v>8.3996962294915031E-2</v>
      </c>
      <c r="C13" s="4"/>
      <c r="D13" s="16">
        <f>E11</f>
        <v>0.16530996410616919</v>
      </c>
      <c r="E13" s="4"/>
      <c r="F13" s="16">
        <f>G11</f>
        <v>0.36160509261360824</v>
      </c>
      <c r="G13" s="2"/>
      <c r="H13" s="16">
        <f>I11</f>
        <v>0.38908798098530756</v>
      </c>
      <c r="I13" s="2"/>
      <c r="J13" s="39"/>
    </row>
    <row r="14" spans="1:10" s="28" customFormat="1" ht="50.1" customHeight="1" x14ac:dyDescent="0.2">
      <c r="A14" s="8" t="s">
        <v>4</v>
      </c>
      <c r="B14" s="1">
        <v>563083</v>
      </c>
      <c r="C14" s="2">
        <f>B14/$J14</f>
        <v>8.8539977140240644E-2</v>
      </c>
      <c r="D14" s="1">
        <v>1581310</v>
      </c>
      <c r="E14" s="2">
        <f>D14/$J14</f>
        <v>0.24864744851404488</v>
      </c>
      <c r="F14" s="35">
        <v>2150367</v>
      </c>
      <c r="G14" s="2">
        <f>F14/$J14</f>
        <v>0.33812678596783752</v>
      </c>
      <c r="H14" s="1">
        <v>2064887</v>
      </c>
      <c r="I14" s="2">
        <f>H14/$J14</f>
        <v>0.32468578837787693</v>
      </c>
      <c r="J14" s="19">
        <f>B14+D14+F14+H14</f>
        <v>6359647</v>
      </c>
    </row>
    <row r="15" spans="1:10" ht="29.1" customHeight="1" x14ac:dyDescent="0.2">
      <c r="A15" s="89" t="s">
        <v>2</v>
      </c>
      <c r="B15" s="90"/>
      <c r="C15" s="90"/>
      <c r="D15" s="90"/>
      <c r="E15" s="90"/>
      <c r="F15" s="90"/>
      <c r="G15" s="90"/>
      <c r="H15" s="90"/>
      <c r="I15" s="90"/>
      <c r="J15" s="17"/>
    </row>
    <row r="16" spans="1:10" ht="50.1" customHeight="1" x14ac:dyDescent="0.2">
      <c r="A16" s="8" t="s">
        <v>16</v>
      </c>
      <c r="B16" s="1"/>
      <c r="C16" s="1"/>
      <c r="D16" s="1"/>
      <c r="E16" s="1"/>
      <c r="F16" s="1">
        <v>483619</v>
      </c>
      <c r="G16" s="2">
        <f>F16/$J16</f>
        <v>0.16306456273541184</v>
      </c>
      <c r="H16" s="1">
        <v>2482194</v>
      </c>
      <c r="I16" s="2">
        <f>H16/$J16</f>
        <v>0.83693543726458819</v>
      </c>
      <c r="J16" s="19">
        <f>B16+D16+F16+H16</f>
        <v>2965813</v>
      </c>
    </row>
    <row r="17" spans="1:10" ht="50.1" customHeight="1" x14ac:dyDescent="0.2">
      <c r="A17" s="8" t="s">
        <v>17</v>
      </c>
      <c r="B17" s="3"/>
      <c r="C17" s="3"/>
      <c r="D17" s="1"/>
      <c r="E17" s="1"/>
      <c r="F17" s="1">
        <v>331564</v>
      </c>
      <c r="G17" s="2">
        <f>F17/$J17</f>
        <v>0.13962012129235904</v>
      </c>
      <c r="H17" s="1">
        <v>2043194</v>
      </c>
      <c r="I17" s="2">
        <f>H17/$J17</f>
        <v>0.86037987870764099</v>
      </c>
      <c r="J17" s="19">
        <f>B17+D17+F17+H17</f>
        <v>2374758</v>
      </c>
    </row>
    <row r="18" spans="1:10" ht="50.1" customHeight="1" x14ac:dyDescent="0.2">
      <c r="A18" s="8" t="s">
        <v>3</v>
      </c>
      <c r="B18" s="3"/>
      <c r="C18" s="3"/>
      <c r="D18" s="1"/>
      <c r="E18" s="1"/>
      <c r="F18" s="30">
        <f>F17/F16</f>
        <v>0.68558927585558049</v>
      </c>
      <c r="G18" s="30"/>
      <c r="H18" s="30">
        <f>H17/H16</f>
        <v>0.8231403347200098</v>
      </c>
      <c r="I18" s="2"/>
      <c r="J18" s="38">
        <f>J17/J16</f>
        <v>0.80071063145248877</v>
      </c>
    </row>
    <row r="19" spans="1:10" ht="50.1" customHeight="1" x14ac:dyDescent="0.2">
      <c r="A19" s="8" t="s">
        <v>5</v>
      </c>
      <c r="B19" s="3"/>
      <c r="C19" s="3"/>
      <c r="D19" s="1"/>
      <c r="E19" s="1"/>
      <c r="F19" s="16">
        <f>G17</f>
        <v>0.13962012129235904</v>
      </c>
      <c r="G19" s="30"/>
      <c r="H19" s="16">
        <f>I17</f>
        <v>0.86037987870764099</v>
      </c>
      <c r="I19" s="2"/>
      <c r="J19" s="18"/>
    </row>
    <row r="20" spans="1:10" ht="50.1" customHeight="1" thickBot="1" x14ac:dyDescent="0.25">
      <c r="A20" s="11" t="s">
        <v>4</v>
      </c>
      <c r="B20" s="12"/>
      <c r="C20" s="12"/>
      <c r="D20" s="12"/>
      <c r="E20" s="12"/>
      <c r="F20" s="13">
        <v>118045</v>
      </c>
      <c r="G20" s="20">
        <f>F20/$J20</f>
        <v>0.2986855255999899</v>
      </c>
      <c r="H20" s="13">
        <v>277170</v>
      </c>
      <c r="I20" s="20">
        <f>H20/$J20</f>
        <v>0.70131447440001016</v>
      </c>
      <c r="J20" s="21">
        <f>B20+D20+F20+H20</f>
        <v>395215</v>
      </c>
    </row>
    <row r="21" spans="1:10" ht="18.75" x14ac:dyDescent="0.2">
      <c r="A21" s="36"/>
      <c r="B21" s="37"/>
      <c r="C21" s="37"/>
      <c r="D21" s="37"/>
      <c r="E21" s="37"/>
      <c r="F21" s="37"/>
      <c r="G21" s="37"/>
      <c r="H21" s="37"/>
      <c r="I21" s="37"/>
      <c r="J21" s="37"/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43" orientation="landscape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J21"/>
  <sheetViews>
    <sheetView zoomScale="75" zoomScaleNormal="75" zoomScalePageLayoutView="75" workbookViewId="0">
      <selection activeCell="A8" sqref="A8"/>
    </sheetView>
  </sheetViews>
  <sheetFormatPr defaultColWidth="8.85546875" defaultRowHeight="15" x14ac:dyDescent="0.2"/>
  <cols>
    <col min="1" max="1" width="44.7109375" style="24" customWidth="1"/>
    <col min="2" max="10" width="19.7109375" style="25" customWidth="1"/>
    <col min="11" max="11" width="10.85546875" style="25" bestFit="1" customWidth="1"/>
    <col min="12" max="12" width="18" style="25" customWidth="1"/>
    <col min="13" max="13" width="9.7109375" style="25" bestFit="1" customWidth="1"/>
    <col min="14" max="16384" width="8.85546875" style="25"/>
  </cols>
  <sheetData>
    <row r="4" spans="1:10" ht="15.75" thickBot="1" x14ac:dyDescent="0.25"/>
    <row r="5" spans="1:10" ht="15" customHeight="1" x14ac:dyDescent="0.2">
      <c r="A5" s="81" t="s">
        <v>7</v>
      </c>
      <c r="B5" s="82"/>
      <c r="C5" s="82"/>
      <c r="D5" s="83"/>
    </row>
    <row r="6" spans="1:10" ht="15" customHeight="1" thickBot="1" x14ac:dyDescent="0.25">
      <c r="A6" s="84"/>
      <c r="B6" s="85"/>
      <c r="C6" s="85"/>
      <c r="D6" s="86"/>
    </row>
    <row r="7" spans="1:10" ht="15.75" thickBot="1" x14ac:dyDescent="0.25"/>
    <row r="8" spans="1:10" ht="95.25" customHeight="1" x14ac:dyDescent="0.2">
      <c r="A8" s="15" t="s">
        <v>12</v>
      </c>
      <c r="B8" s="14"/>
      <c r="C8" s="22" t="s">
        <v>8</v>
      </c>
      <c r="D8" s="14"/>
      <c r="E8" s="22" t="s">
        <v>8</v>
      </c>
      <c r="F8" s="14"/>
      <c r="G8" s="22" t="s">
        <v>8</v>
      </c>
      <c r="H8" s="14"/>
      <c r="I8" s="22" t="s">
        <v>8</v>
      </c>
      <c r="J8" s="7" t="s">
        <v>6</v>
      </c>
    </row>
    <row r="9" spans="1:10" s="27" customFormat="1" ht="29.1" customHeight="1" x14ac:dyDescent="0.2">
      <c r="A9" s="87" t="s">
        <v>1</v>
      </c>
      <c r="B9" s="91"/>
      <c r="C9" s="91"/>
      <c r="D9" s="91"/>
      <c r="E9" s="91"/>
      <c r="F9" s="91"/>
      <c r="G9" s="91"/>
      <c r="H9" s="91"/>
      <c r="I9" s="91"/>
      <c r="J9" s="26"/>
    </row>
    <row r="10" spans="1:10" s="28" customFormat="1" ht="50.1" customHeight="1" x14ac:dyDescent="0.2">
      <c r="A10" s="8" t="s">
        <v>16</v>
      </c>
      <c r="B10" s="1">
        <v>700418</v>
      </c>
      <c r="C10" s="2">
        <f>B10/$J10</f>
        <v>7.6568164029192226E-2</v>
      </c>
      <c r="D10" s="1">
        <v>1506826</v>
      </c>
      <c r="E10" s="2">
        <f>D10/$J10</f>
        <v>0.16472292307086855</v>
      </c>
      <c r="F10" s="1">
        <v>3446444</v>
      </c>
      <c r="G10" s="2">
        <f>F10/$J10</f>
        <v>0.37675772111714062</v>
      </c>
      <c r="H10" s="1">
        <v>3493952</v>
      </c>
      <c r="I10" s="2">
        <f>H10/$J10</f>
        <v>0.38195119178279863</v>
      </c>
      <c r="J10" s="19">
        <f>B10+D10+F10+H10</f>
        <v>9147640</v>
      </c>
    </row>
    <row r="11" spans="1:10" s="28" customFormat="1" ht="50.1" customHeight="1" x14ac:dyDescent="0.2">
      <c r="A11" s="8" t="s">
        <v>17</v>
      </c>
      <c r="B11" s="1">
        <v>575552</v>
      </c>
      <c r="C11" s="2">
        <f>B11/$J11</f>
        <v>7.9117689955682982E-2</v>
      </c>
      <c r="D11" s="1">
        <v>1231194</v>
      </c>
      <c r="E11" s="2">
        <f>D11/$J11</f>
        <v>0.16924487303892116</v>
      </c>
      <c r="F11" s="1">
        <v>2648202</v>
      </c>
      <c r="G11" s="2">
        <f>F11/$J11</f>
        <v>0.36403248494665913</v>
      </c>
      <c r="H11" s="1">
        <v>2819683</v>
      </c>
      <c r="I11" s="2">
        <f>H11/$J11</f>
        <v>0.38760495205873674</v>
      </c>
      <c r="J11" s="19">
        <f>B11+D11+F11+H11</f>
        <v>7274631</v>
      </c>
    </row>
    <row r="12" spans="1:10" s="28" customFormat="1" ht="50.1" customHeight="1" x14ac:dyDescent="0.2">
      <c r="A12" s="8" t="s">
        <v>0</v>
      </c>
      <c r="B12" s="30">
        <f>B11/B10</f>
        <v>0.82172645477414918</v>
      </c>
      <c r="C12" s="4"/>
      <c r="D12" s="30">
        <f>D11/D10</f>
        <v>0.81707775151211881</v>
      </c>
      <c r="E12" s="4"/>
      <c r="F12" s="30">
        <f>F11/F10</f>
        <v>0.76838677779183417</v>
      </c>
      <c r="G12" s="2"/>
      <c r="H12" s="30">
        <f>H11/H10</f>
        <v>0.80701824180755777</v>
      </c>
      <c r="I12" s="31"/>
      <c r="J12" s="38">
        <f>J11/J10</f>
        <v>0.79524675216777219</v>
      </c>
    </row>
    <row r="13" spans="1:10" s="28" customFormat="1" ht="50.1" customHeight="1" x14ac:dyDescent="0.2">
      <c r="A13" s="8" t="s">
        <v>5</v>
      </c>
      <c r="B13" s="16">
        <f>C11</f>
        <v>7.9117689955682982E-2</v>
      </c>
      <c r="C13" s="4"/>
      <c r="D13" s="16">
        <f>E11</f>
        <v>0.16924487303892116</v>
      </c>
      <c r="E13" s="4"/>
      <c r="F13" s="16">
        <f>G11</f>
        <v>0.36403248494665913</v>
      </c>
      <c r="G13" s="2"/>
      <c r="H13" s="16">
        <f>I11</f>
        <v>0.38760495205873674</v>
      </c>
      <c r="I13" s="2"/>
      <c r="J13" s="39"/>
    </row>
    <row r="14" spans="1:10" s="28" customFormat="1" ht="50.1" customHeight="1" x14ac:dyDescent="0.2">
      <c r="A14" s="8" t="s">
        <v>4</v>
      </c>
      <c r="B14" s="1">
        <v>532061</v>
      </c>
      <c r="C14" s="2">
        <f>B14/$J14</f>
        <v>8.2967403785998581E-2</v>
      </c>
      <c r="D14" s="1">
        <v>1607511</v>
      </c>
      <c r="E14" s="2">
        <f>D14/$J14</f>
        <v>0.25066865308194808</v>
      </c>
      <c r="F14" s="35">
        <v>2203420</v>
      </c>
      <c r="G14" s="2">
        <f>F14/$J14</f>
        <v>0.34359225135866939</v>
      </c>
      <c r="H14" s="1">
        <v>2069900</v>
      </c>
      <c r="I14" s="2">
        <f>H14/$J14</f>
        <v>0.322771691773384</v>
      </c>
      <c r="J14" s="19">
        <f>B14+D14+F14+H14</f>
        <v>6412892</v>
      </c>
    </row>
    <row r="15" spans="1:10" ht="29.1" customHeight="1" x14ac:dyDescent="0.2">
      <c r="A15" s="87" t="s">
        <v>2</v>
      </c>
      <c r="B15" s="91"/>
      <c r="C15" s="91"/>
      <c r="D15" s="91"/>
      <c r="E15" s="91"/>
      <c r="F15" s="91"/>
      <c r="G15" s="91"/>
      <c r="H15" s="91"/>
      <c r="I15" s="91"/>
      <c r="J15" s="17"/>
    </row>
    <row r="16" spans="1:10" ht="50.1" customHeight="1" x14ac:dyDescent="0.2">
      <c r="A16" s="8" t="s">
        <v>16</v>
      </c>
      <c r="B16" s="1"/>
      <c r="C16" s="1"/>
      <c r="D16" s="1"/>
      <c r="E16" s="1"/>
      <c r="F16" s="1">
        <v>471838</v>
      </c>
      <c r="G16" s="2">
        <f>F16/$J16</f>
        <v>0.16932591249376025</v>
      </c>
      <c r="H16" s="1">
        <v>2314729</v>
      </c>
      <c r="I16" s="2">
        <f>H16/$J16</f>
        <v>0.83067408750623972</v>
      </c>
      <c r="J16" s="19">
        <f>B16+D16+F16+H16</f>
        <v>2786567</v>
      </c>
    </row>
    <row r="17" spans="1:10" ht="50.1" customHeight="1" x14ac:dyDescent="0.2">
      <c r="A17" s="8" t="s">
        <v>17</v>
      </c>
      <c r="B17" s="3"/>
      <c r="C17" s="3"/>
      <c r="D17" s="1"/>
      <c r="E17" s="1"/>
      <c r="F17" s="1">
        <v>332179</v>
      </c>
      <c r="G17" s="2">
        <f>F17/$J17</f>
        <v>0.14399379599791581</v>
      </c>
      <c r="H17" s="1">
        <v>1974719</v>
      </c>
      <c r="I17" s="2">
        <f>H17/$J17</f>
        <v>0.85600620400208416</v>
      </c>
      <c r="J17" s="19">
        <f>B17+D17+F17+H17</f>
        <v>2306898</v>
      </c>
    </row>
    <row r="18" spans="1:10" ht="50.1" customHeight="1" x14ac:dyDescent="0.2">
      <c r="A18" s="8" t="s">
        <v>3</v>
      </c>
      <c r="B18" s="3"/>
      <c r="C18" s="3"/>
      <c r="D18" s="1"/>
      <c r="E18" s="1"/>
      <c r="F18" s="30">
        <f>F17/F16</f>
        <v>0.70401069858722698</v>
      </c>
      <c r="G18" s="30"/>
      <c r="H18" s="30">
        <f>H17/H16</f>
        <v>0.85311023450261347</v>
      </c>
      <c r="I18" s="2"/>
      <c r="J18" s="38">
        <f>J17/J16</f>
        <v>0.82786381953134447</v>
      </c>
    </row>
    <row r="19" spans="1:10" ht="50.1" customHeight="1" x14ac:dyDescent="0.2">
      <c r="A19" s="8" t="s">
        <v>5</v>
      </c>
      <c r="B19" s="3"/>
      <c r="C19" s="3"/>
      <c r="D19" s="1"/>
      <c r="E19" s="1"/>
      <c r="F19" s="16">
        <f>G17</f>
        <v>0.14399379599791581</v>
      </c>
      <c r="G19" s="30"/>
      <c r="H19" s="16">
        <f>I17</f>
        <v>0.85600620400208416</v>
      </c>
      <c r="I19" s="2"/>
      <c r="J19" s="18"/>
    </row>
    <row r="20" spans="1:10" ht="50.1" customHeight="1" thickBot="1" x14ac:dyDescent="0.25">
      <c r="A20" s="11" t="s">
        <v>4</v>
      </c>
      <c r="B20" s="12"/>
      <c r="C20" s="12"/>
      <c r="D20" s="12"/>
      <c r="E20" s="12"/>
      <c r="F20" s="13">
        <v>113370</v>
      </c>
      <c r="G20" s="20">
        <f>F20/$J20</f>
        <v>0.30148388469311777</v>
      </c>
      <c r="H20" s="13">
        <v>262670</v>
      </c>
      <c r="I20" s="20">
        <f>H20/$J20</f>
        <v>0.69851611530688229</v>
      </c>
      <c r="J20" s="21">
        <f>B20+D20+F20+H20</f>
        <v>376040</v>
      </c>
    </row>
    <row r="21" spans="1:10" ht="18.75" x14ac:dyDescent="0.2">
      <c r="A21" s="36"/>
      <c r="B21" s="37"/>
      <c r="C21" s="37"/>
      <c r="D21" s="37"/>
      <c r="E21" s="37"/>
      <c r="F21" s="37"/>
      <c r="G21" s="37"/>
      <c r="H21" s="37"/>
      <c r="I21" s="37"/>
      <c r="J21" s="37"/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50" orientation="landscape" horizontalDpi="200" verticalDpi="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J21"/>
  <sheetViews>
    <sheetView zoomScale="75" zoomScaleNormal="75" zoomScalePageLayoutView="75" workbookViewId="0">
      <selection activeCell="A8" sqref="A8"/>
    </sheetView>
  </sheetViews>
  <sheetFormatPr defaultColWidth="8.85546875" defaultRowHeight="15" x14ac:dyDescent="0.2"/>
  <cols>
    <col min="1" max="1" width="44.7109375" style="40" customWidth="1"/>
    <col min="2" max="10" width="19.7109375" style="41" customWidth="1"/>
    <col min="11" max="11" width="10.85546875" style="41" bestFit="1" customWidth="1"/>
    <col min="12" max="12" width="18" style="41" customWidth="1"/>
    <col min="13" max="13" width="9.7109375" style="41" bestFit="1" customWidth="1"/>
    <col min="14" max="16384" width="8.85546875" style="41"/>
  </cols>
  <sheetData>
    <row r="4" spans="1:10" ht="15.75" thickBot="1" x14ac:dyDescent="0.25"/>
    <row r="5" spans="1:10" ht="15" customHeight="1" x14ac:dyDescent="0.2">
      <c r="A5" s="92" t="s">
        <v>7</v>
      </c>
      <c r="B5" s="93"/>
      <c r="C5" s="93"/>
      <c r="D5" s="94"/>
    </row>
    <row r="6" spans="1:10" ht="15" customHeight="1" thickBot="1" x14ac:dyDescent="0.25">
      <c r="A6" s="95"/>
      <c r="B6" s="96"/>
      <c r="C6" s="96"/>
      <c r="D6" s="97"/>
    </row>
    <row r="7" spans="1:10" ht="15.75" thickBot="1" x14ac:dyDescent="0.25"/>
    <row r="8" spans="1:10" ht="95.25" customHeight="1" x14ac:dyDescent="0.2">
      <c r="A8" s="42" t="s">
        <v>13</v>
      </c>
      <c r="B8" s="43"/>
      <c r="C8" s="44" t="s">
        <v>8</v>
      </c>
      <c r="D8" s="43"/>
      <c r="E8" s="44" t="s">
        <v>8</v>
      </c>
      <c r="F8" s="43"/>
      <c r="G8" s="44" t="s">
        <v>8</v>
      </c>
      <c r="H8" s="43"/>
      <c r="I8" s="44" t="s">
        <v>8</v>
      </c>
      <c r="J8" s="45" t="s">
        <v>6</v>
      </c>
    </row>
    <row r="9" spans="1:10" s="47" customFormat="1" ht="29.1" customHeight="1" x14ac:dyDescent="0.2">
      <c r="A9" s="98" t="s">
        <v>1</v>
      </c>
      <c r="B9" s="99"/>
      <c r="C9" s="99"/>
      <c r="D9" s="99"/>
      <c r="E9" s="99"/>
      <c r="F9" s="99"/>
      <c r="G9" s="99"/>
      <c r="H9" s="99"/>
      <c r="I9" s="99"/>
      <c r="J9" s="46"/>
    </row>
    <row r="10" spans="1:10" s="51" customFormat="1" ht="50.1" customHeight="1" x14ac:dyDescent="0.2">
      <c r="A10" s="8" t="s">
        <v>16</v>
      </c>
      <c r="B10" s="49">
        <v>763758</v>
      </c>
      <c r="C10" s="2">
        <f>B10/$J10</f>
        <v>8.2394033213374629E-2</v>
      </c>
      <c r="D10" s="49">
        <v>1561154</v>
      </c>
      <c r="E10" s="2">
        <f>D10/$J10</f>
        <v>0.16841692594669078</v>
      </c>
      <c r="F10" s="49">
        <v>3450532</v>
      </c>
      <c r="G10" s="2">
        <f>F10/$J10</f>
        <v>0.37224257973312486</v>
      </c>
      <c r="H10" s="49">
        <v>3494135</v>
      </c>
      <c r="I10" s="2">
        <f>H10/$J10</f>
        <v>0.37694646110680968</v>
      </c>
      <c r="J10" s="50">
        <f>B10+D10+F10+H10</f>
        <v>9269579</v>
      </c>
    </row>
    <row r="11" spans="1:10" s="51" customFormat="1" ht="50.1" customHeight="1" x14ac:dyDescent="0.2">
      <c r="A11" s="8" t="s">
        <v>17</v>
      </c>
      <c r="B11" s="49">
        <v>628820</v>
      </c>
      <c r="C11" s="2">
        <f>B11/$J11</f>
        <v>8.6319376752191243E-2</v>
      </c>
      <c r="D11" s="49">
        <v>1257265</v>
      </c>
      <c r="E11" s="2">
        <f>D11/$J11</f>
        <v>0.17258727650574682</v>
      </c>
      <c r="F11" s="49">
        <v>2601708</v>
      </c>
      <c r="G11" s="2">
        <f>F11/$J11</f>
        <v>0.3571416511103177</v>
      </c>
      <c r="H11" s="49">
        <v>2797014</v>
      </c>
      <c r="I11" s="2">
        <f>H11/$J11</f>
        <v>0.38395169563174425</v>
      </c>
      <c r="J11" s="50">
        <f>B11+D11+F11+H11</f>
        <v>7284807</v>
      </c>
    </row>
    <row r="12" spans="1:10" s="51" customFormat="1" ht="50.1" customHeight="1" x14ac:dyDescent="0.2">
      <c r="A12" s="48" t="s">
        <v>0</v>
      </c>
      <c r="B12" s="30">
        <f>B11/B10</f>
        <v>0.82332361821414635</v>
      </c>
      <c r="C12" s="52"/>
      <c r="D12" s="30">
        <f>D11/D10</f>
        <v>0.80534335497971377</v>
      </c>
      <c r="E12" s="52"/>
      <c r="F12" s="30">
        <f>F11/F10</f>
        <v>0.75400199157695103</v>
      </c>
      <c r="G12" s="2"/>
      <c r="H12" s="30">
        <f>H11/H10</f>
        <v>0.80048824673345476</v>
      </c>
      <c r="I12" s="31"/>
      <c r="J12" s="38">
        <f>J11/J10</f>
        <v>0.78588326395405872</v>
      </c>
    </row>
    <row r="13" spans="1:10" s="51" customFormat="1" ht="49.5" customHeight="1" x14ac:dyDescent="0.2">
      <c r="A13" s="48" t="s">
        <v>5</v>
      </c>
      <c r="B13" s="53">
        <f>C11</f>
        <v>8.6319376752191243E-2</v>
      </c>
      <c r="C13" s="52"/>
      <c r="D13" s="53">
        <f>E11</f>
        <v>0.17258727650574682</v>
      </c>
      <c r="E13" s="52"/>
      <c r="F13" s="53">
        <f>G11</f>
        <v>0.3571416511103177</v>
      </c>
      <c r="G13" s="2"/>
      <c r="H13" s="53">
        <f>I11</f>
        <v>0.38395169563174425</v>
      </c>
      <c r="I13" s="2"/>
      <c r="J13" s="39"/>
    </row>
    <row r="14" spans="1:10" s="51" customFormat="1" ht="50.1" customHeight="1" x14ac:dyDescent="0.2">
      <c r="A14" s="48" t="s">
        <v>4</v>
      </c>
      <c r="B14" s="49">
        <v>581459</v>
      </c>
      <c r="C14" s="2">
        <f>B14/$J14</f>
        <v>8.8786396018302127E-2</v>
      </c>
      <c r="D14" s="49">
        <v>1646570</v>
      </c>
      <c r="E14" s="2">
        <f>D14/$J14</f>
        <v>0.25142446172792188</v>
      </c>
      <c r="F14" s="35">
        <v>2193927</v>
      </c>
      <c r="G14" s="2">
        <f>F14/$J14</f>
        <v>0.33500362270984807</v>
      </c>
      <c r="H14" s="49">
        <v>2127009</v>
      </c>
      <c r="I14" s="2">
        <f>H14/$J14</f>
        <v>0.32478551954392793</v>
      </c>
      <c r="J14" s="50">
        <f>B14+D14+F14+H14</f>
        <v>6548965</v>
      </c>
    </row>
    <row r="15" spans="1:10" ht="29.1" customHeight="1" x14ac:dyDescent="0.2">
      <c r="A15" s="100" t="s">
        <v>2</v>
      </c>
      <c r="B15" s="101"/>
      <c r="C15" s="101"/>
      <c r="D15" s="101"/>
      <c r="E15" s="101"/>
      <c r="F15" s="101"/>
      <c r="G15" s="101"/>
      <c r="H15" s="101"/>
      <c r="I15" s="101"/>
      <c r="J15" s="54"/>
    </row>
    <row r="16" spans="1:10" ht="50.1" customHeight="1" x14ac:dyDescent="0.2">
      <c r="A16" s="8" t="s">
        <v>16</v>
      </c>
      <c r="B16" s="49"/>
      <c r="C16" s="49"/>
      <c r="D16" s="49"/>
      <c r="E16" s="49"/>
      <c r="F16" s="49">
        <v>458449</v>
      </c>
      <c r="G16" s="2">
        <f>F16/$J16</f>
        <v>0.16276016565396215</v>
      </c>
      <c r="H16" s="49">
        <v>2358266</v>
      </c>
      <c r="I16" s="2">
        <f>H16/$J16</f>
        <v>0.83723983434603788</v>
      </c>
      <c r="J16" s="50">
        <f>B16+D16+F16+H16</f>
        <v>2816715</v>
      </c>
    </row>
    <row r="17" spans="1:10" ht="50.1" customHeight="1" x14ac:dyDescent="0.2">
      <c r="A17" s="8" t="s">
        <v>17</v>
      </c>
      <c r="B17" s="55"/>
      <c r="C17" s="55"/>
      <c r="D17" s="49"/>
      <c r="E17" s="49"/>
      <c r="F17" s="49">
        <v>311940</v>
      </c>
      <c r="G17" s="2">
        <f>F17/$J17</f>
        <v>0.13339183177080927</v>
      </c>
      <c r="H17" s="49">
        <v>2026584</v>
      </c>
      <c r="I17" s="2">
        <f>H17/$J17</f>
        <v>0.86660816822919073</v>
      </c>
      <c r="J17" s="50">
        <f>B17+D17+F17+H17</f>
        <v>2338524</v>
      </c>
    </row>
    <row r="18" spans="1:10" ht="50.1" customHeight="1" x14ac:dyDescent="0.2">
      <c r="A18" s="48" t="s">
        <v>3</v>
      </c>
      <c r="B18" s="55"/>
      <c r="C18" s="55"/>
      <c r="D18" s="49"/>
      <c r="E18" s="49"/>
      <c r="F18" s="30">
        <f>F17/F16</f>
        <v>0.68042464919762069</v>
      </c>
      <c r="G18" s="30"/>
      <c r="H18" s="30">
        <f>H17/H16</f>
        <v>0.85935344019716187</v>
      </c>
      <c r="I18" s="2"/>
      <c r="J18" s="38">
        <f>J17/J16</f>
        <v>0.83023096053381329</v>
      </c>
    </row>
    <row r="19" spans="1:10" ht="50.1" customHeight="1" x14ac:dyDescent="0.2">
      <c r="A19" s="48" t="s">
        <v>5</v>
      </c>
      <c r="B19" s="55"/>
      <c r="C19" s="55"/>
      <c r="D19" s="49"/>
      <c r="E19" s="49"/>
      <c r="F19" s="53">
        <f>G17</f>
        <v>0.13339183177080927</v>
      </c>
      <c r="G19" s="30"/>
      <c r="H19" s="53">
        <f>I17</f>
        <v>0.86660816822919073</v>
      </c>
      <c r="I19" s="2"/>
      <c r="J19" s="56"/>
    </row>
    <row r="20" spans="1:10" ht="50.1" customHeight="1" thickBot="1" x14ac:dyDescent="0.25">
      <c r="A20" s="57" t="s">
        <v>4</v>
      </c>
      <c r="B20" s="58"/>
      <c r="C20" s="58"/>
      <c r="D20" s="58"/>
      <c r="E20" s="58"/>
      <c r="F20" s="59">
        <v>112127</v>
      </c>
      <c r="G20" s="20">
        <f>F20/$J20</f>
        <v>0.29255660559506974</v>
      </c>
      <c r="H20" s="59">
        <v>271139</v>
      </c>
      <c r="I20" s="20">
        <f>H20/$J20</f>
        <v>0.7074433944049302</v>
      </c>
      <c r="J20" s="60">
        <f>B20+D20+F20+H20</f>
        <v>383266</v>
      </c>
    </row>
    <row r="21" spans="1:10" ht="18.75" x14ac:dyDescent="0.2">
      <c r="A21" s="61"/>
      <c r="B21" s="62"/>
      <c r="C21" s="62"/>
      <c r="D21" s="62"/>
      <c r="E21" s="62"/>
      <c r="F21" s="62"/>
      <c r="G21" s="62"/>
      <c r="H21" s="62"/>
      <c r="I21" s="62"/>
      <c r="J21" s="62"/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43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J21"/>
  <sheetViews>
    <sheetView zoomScale="75" zoomScaleNormal="75" zoomScalePageLayoutView="75" workbookViewId="0">
      <selection activeCell="A8" sqref="A8"/>
    </sheetView>
  </sheetViews>
  <sheetFormatPr defaultColWidth="8.85546875" defaultRowHeight="15" x14ac:dyDescent="0.2"/>
  <cols>
    <col min="1" max="1" width="44.7109375" style="24" customWidth="1"/>
    <col min="2" max="10" width="19.7109375" style="25" customWidth="1"/>
    <col min="11" max="11" width="10.85546875" style="25" bestFit="1" customWidth="1"/>
    <col min="12" max="12" width="18" style="25" customWidth="1"/>
    <col min="13" max="13" width="9.7109375" style="25" bestFit="1" customWidth="1"/>
    <col min="14" max="16384" width="8.85546875" style="25"/>
  </cols>
  <sheetData>
    <row r="4" spans="1:10" ht="15.75" thickBot="1" x14ac:dyDescent="0.25"/>
    <row r="5" spans="1:10" ht="15" customHeight="1" x14ac:dyDescent="0.2">
      <c r="A5" s="81" t="s">
        <v>7</v>
      </c>
      <c r="B5" s="82"/>
      <c r="C5" s="82"/>
      <c r="D5" s="83"/>
    </row>
    <row r="6" spans="1:10" ht="15" customHeight="1" thickBot="1" x14ac:dyDescent="0.25">
      <c r="A6" s="84"/>
      <c r="B6" s="85"/>
      <c r="C6" s="85"/>
      <c r="D6" s="86"/>
    </row>
    <row r="7" spans="1:10" ht="15.75" thickBot="1" x14ac:dyDescent="0.25"/>
    <row r="8" spans="1:10" ht="95.25" customHeight="1" x14ac:dyDescent="0.2">
      <c r="A8" s="15" t="s">
        <v>14</v>
      </c>
      <c r="B8" s="14"/>
      <c r="C8" s="22" t="s">
        <v>8</v>
      </c>
      <c r="D8" s="14"/>
      <c r="E8" s="22" t="s">
        <v>8</v>
      </c>
      <c r="F8" s="14"/>
      <c r="G8" s="22" t="s">
        <v>8</v>
      </c>
      <c r="H8" s="14"/>
      <c r="I8" s="22" t="s">
        <v>8</v>
      </c>
      <c r="J8" s="7" t="s">
        <v>6</v>
      </c>
    </row>
    <row r="9" spans="1:10" s="27" customFormat="1" ht="29.1" customHeight="1" x14ac:dyDescent="0.2">
      <c r="A9" s="87" t="s">
        <v>1</v>
      </c>
      <c r="B9" s="88"/>
      <c r="C9" s="88"/>
      <c r="D9" s="88"/>
      <c r="E9" s="88"/>
      <c r="F9" s="88"/>
      <c r="G9" s="88"/>
      <c r="H9" s="88"/>
      <c r="I9" s="88"/>
      <c r="J9" s="26"/>
    </row>
    <row r="10" spans="1:10" s="28" customFormat="1" ht="50.1" customHeight="1" x14ac:dyDescent="0.2">
      <c r="A10" s="8" t="s">
        <v>16</v>
      </c>
      <c r="B10" s="1">
        <v>796564</v>
      </c>
      <c r="C10" s="2">
        <v>8.8216584492847999E-2</v>
      </c>
      <c r="D10" s="1">
        <v>1593910</v>
      </c>
      <c r="E10" s="2">
        <v>0.17651977265981811</v>
      </c>
      <c r="F10" s="1">
        <v>3315921</v>
      </c>
      <c r="G10" s="2">
        <v>0.36722626815687004</v>
      </c>
      <c r="H10" s="1">
        <v>3323245</v>
      </c>
      <c r="I10" s="2">
        <v>0.36803737469046383</v>
      </c>
      <c r="J10" s="19">
        <v>9029640</v>
      </c>
    </row>
    <row r="11" spans="1:10" s="28" customFormat="1" ht="50.1" customHeight="1" x14ac:dyDescent="0.2">
      <c r="A11" s="8" t="s">
        <v>17</v>
      </c>
      <c r="B11" s="1">
        <v>642728</v>
      </c>
      <c r="C11" s="2">
        <v>9.07673553406219E-2</v>
      </c>
      <c r="D11" s="1">
        <v>1253393</v>
      </c>
      <c r="E11" s="2">
        <v>0.17700670861149367</v>
      </c>
      <c r="F11" s="1">
        <v>2508775</v>
      </c>
      <c r="G11" s="2">
        <v>0.35429430784821681</v>
      </c>
      <c r="H11" s="1">
        <v>2676152</v>
      </c>
      <c r="I11" s="2">
        <v>0.37793162819966764</v>
      </c>
      <c r="J11" s="19">
        <v>7081048</v>
      </c>
    </row>
    <row r="12" spans="1:10" s="28" customFormat="1" ht="50.1" customHeight="1" x14ac:dyDescent="0.2">
      <c r="A12" s="8" t="s">
        <v>0</v>
      </c>
      <c r="B12" s="30">
        <v>0.80687553040308124</v>
      </c>
      <c r="C12" s="4"/>
      <c r="D12" s="30">
        <v>0.7863637219165448</v>
      </c>
      <c r="E12" s="4"/>
      <c r="F12" s="30">
        <v>0.75658467134771912</v>
      </c>
      <c r="G12" s="2"/>
      <c r="H12" s="30">
        <v>0.80528278835896838</v>
      </c>
      <c r="I12" s="31"/>
      <c r="J12" s="38">
        <v>0.78420047753841793</v>
      </c>
    </row>
    <row r="13" spans="1:10" s="28" customFormat="1" ht="50.1" customHeight="1" x14ac:dyDescent="0.2">
      <c r="A13" s="8" t="s">
        <v>5</v>
      </c>
      <c r="B13" s="16">
        <v>9.07673553406219E-2</v>
      </c>
      <c r="C13" s="4"/>
      <c r="D13" s="16">
        <v>0.17700670861149367</v>
      </c>
      <c r="E13" s="4"/>
      <c r="F13" s="16">
        <v>0.35429430784821681</v>
      </c>
      <c r="G13" s="2"/>
      <c r="H13" s="16">
        <v>0.37793162819966764</v>
      </c>
      <c r="I13" s="2"/>
      <c r="J13" s="39"/>
    </row>
    <row r="14" spans="1:10" s="28" customFormat="1" ht="50.1" customHeight="1" x14ac:dyDescent="0.2">
      <c r="A14" s="8" t="s">
        <v>4</v>
      </c>
      <c r="B14" s="1">
        <v>581471</v>
      </c>
      <c r="C14" s="2">
        <v>9.3516378324862023E-2</v>
      </c>
      <c r="D14" s="1">
        <v>1583388</v>
      </c>
      <c r="E14" s="2">
        <v>0.25465192802916503</v>
      </c>
      <c r="F14" s="35">
        <v>2103461</v>
      </c>
      <c r="G14" s="2">
        <v>0.33829383523441858</v>
      </c>
      <c r="H14" s="1">
        <v>1949532</v>
      </c>
      <c r="I14" s="2">
        <v>0.31353785841155435</v>
      </c>
      <c r="J14" s="19">
        <v>6217852</v>
      </c>
    </row>
    <row r="15" spans="1:10" ht="29.1" customHeight="1" x14ac:dyDescent="0.2">
      <c r="A15" s="89" t="s">
        <v>2</v>
      </c>
      <c r="B15" s="90"/>
      <c r="C15" s="90"/>
      <c r="D15" s="90"/>
      <c r="E15" s="90"/>
      <c r="F15" s="90"/>
      <c r="G15" s="90"/>
      <c r="H15" s="90"/>
      <c r="I15" s="90"/>
      <c r="J15" s="17"/>
    </row>
    <row r="16" spans="1:10" ht="50.1" customHeight="1" x14ac:dyDescent="0.2">
      <c r="A16" s="8" t="s">
        <v>16</v>
      </c>
      <c r="B16" s="1"/>
      <c r="C16" s="1"/>
      <c r="D16" s="1"/>
      <c r="E16" s="1"/>
      <c r="F16" s="1">
        <v>475154</v>
      </c>
      <c r="G16" s="2">
        <v>0.16639113055019095</v>
      </c>
      <c r="H16" s="1">
        <v>2380491</v>
      </c>
      <c r="I16" s="2">
        <v>0.83360886944980905</v>
      </c>
      <c r="J16" s="19">
        <v>2855645</v>
      </c>
    </row>
    <row r="17" spans="1:10" ht="50.1" customHeight="1" x14ac:dyDescent="0.2">
      <c r="A17" s="8" t="s">
        <v>17</v>
      </c>
      <c r="B17" s="3"/>
      <c r="C17" s="3"/>
      <c r="D17" s="1"/>
      <c r="E17" s="1"/>
      <c r="F17" s="1">
        <v>331066</v>
      </c>
      <c r="G17" s="2">
        <v>0.14231275310822597</v>
      </c>
      <c r="H17" s="1">
        <v>1995261</v>
      </c>
      <c r="I17" s="2">
        <v>0.857687246891774</v>
      </c>
      <c r="J17" s="19">
        <v>2326327</v>
      </c>
    </row>
    <row r="18" spans="1:10" ht="50.1" customHeight="1" x14ac:dyDescent="0.2">
      <c r="A18" s="8" t="s">
        <v>3</v>
      </c>
      <c r="B18" s="3"/>
      <c r="C18" s="3"/>
      <c r="D18" s="1"/>
      <c r="E18" s="1"/>
      <c r="F18" s="30">
        <v>0.69675515727532544</v>
      </c>
      <c r="G18" s="30"/>
      <c r="H18" s="30">
        <v>0.83817204097810072</v>
      </c>
      <c r="I18" s="2"/>
      <c r="J18" s="38">
        <v>0.81464152581991112</v>
      </c>
    </row>
    <row r="19" spans="1:10" ht="50.1" customHeight="1" x14ac:dyDescent="0.2">
      <c r="A19" s="8" t="s">
        <v>5</v>
      </c>
      <c r="B19" s="3"/>
      <c r="C19" s="3"/>
      <c r="D19" s="1"/>
      <c r="E19" s="1"/>
      <c r="F19" s="16">
        <v>0.14231275310822597</v>
      </c>
      <c r="G19" s="30"/>
      <c r="H19" s="16">
        <v>0.857687246891774</v>
      </c>
      <c r="I19" s="2"/>
      <c r="J19" s="18"/>
    </row>
    <row r="20" spans="1:10" ht="50.1" customHeight="1" thickBot="1" x14ac:dyDescent="0.25">
      <c r="A20" s="11" t="s">
        <v>4</v>
      </c>
      <c r="B20" s="12"/>
      <c r="C20" s="12"/>
      <c r="D20" s="12"/>
      <c r="E20" s="12"/>
      <c r="F20" s="13">
        <v>118256</v>
      </c>
      <c r="G20" s="20">
        <v>0.30873580083178209</v>
      </c>
      <c r="H20" s="13">
        <v>264777</v>
      </c>
      <c r="I20" s="20">
        <v>0.69126419916821791</v>
      </c>
      <c r="J20" s="21">
        <v>383033</v>
      </c>
    </row>
    <row r="21" spans="1:10" ht="18.75" x14ac:dyDescent="0.2">
      <c r="A21" s="36"/>
      <c r="B21" s="37"/>
      <c r="C21" s="37"/>
      <c r="D21" s="37"/>
      <c r="E21" s="37"/>
      <c r="F21" s="37"/>
      <c r="G21" s="37"/>
      <c r="H21" s="37"/>
      <c r="I21" s="37"/>
      <c r="J21" s="37"/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43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J21"/>
  <sheetViews>
    <sheetView zoomScale="75" zoomScaleNormal="75" zoomScalePageLayoutView="75" workbookViewId="0">
      <selection activeCell="C10" sqref="C10"/>
    </sheetView>
  </sheetViews>
  <sheetFormatPr defaultColWidth="8.85546875" defaultRowHeight="15" x14ac:dyDescent="0.2"/>
  <cols>
    <col min="1" max="1" width="44.7109375" style="40" customWidth="1"/>
    <col min="2" max="10" width="19.7109375" style="41" customWidth="1"/>
    <col min="11" max="11" width="21.85546875" style="41" customWidth="1"/>
    <col min="12" max="12" width="10.85546875" style="41" bestFit="1" customWidth="1"/>
    <col min="13" max="13" width="18" style="41" customWidth="1"/>
    <col min="14" max="14" width="9.7109375" style="41" bestFit="1" customWidth="1"/>
    <col min="15" max="16384" width="8.85546875" style="41"/>
  </cols>
  <sheetData>
    <row r="4" spans="1:10" ht="15.75" thickBot="1" x14ac:dyDescent="0.25"/>
    <row r="5" spans="1:10" ht="15" customHeight="1" x14ac:dyDescent="0.2">
      <c r="A5" s="92" t="s">
        <v>7</v>
      </c>
      <c r="B5" s="93"/>
      <c r="C5" s="93"/>
      <c r="D5" s="94"/>
    </row>
    <row r="6" spans="1:10" ht="15" customHeight="1" thickBot="1" x14ac:dyDescent="0.25">
      <c r="A6" s="95"/>
      <c r="B6" s="96"/>
      <c r="C6" s="96"/>
      <c r="D6" s="97"/>
    </row>
    <row r="7" spans="1:10" ht="15.75" thickBot="1" x14ac:dyDescent="0.25"/>
    <row r="8" spans="1:10" ht="95.25" customHeight="1" x14ac:dyDescent="0.2">
      <c r="A8" s="42" t="s">
        <v>15</v>
      </c>
      <c r="B8" s="43"/>
      <c r="C8" s="44" t="s">
        <v>8</v>
      </c>
      <c r="D8" s="43"/>
      <c r="E8" s="44" t="s">
        <v>8</v>
      </c>
      <c r="F8" s="43"/>
      <c r="G8" s="44" t="s">
        <v>8</v>
      </c>
      <c r="H8" s="43"/>
      <c r="I8" s="44" t="s">
        <v>8</v>
      </c>
      <c r="J8" s="45" t="s">
        <v>6</v>
      </c>
    </row>
    <row r="9" spans="1:10" s="47" customFormat="1" ht="29.1" customHeight="1" x14ac:dyDescent="0.2">
      <c r="A9" s="98" t="s">
        <v>1</v>
      </c>
      <c r="B9" s="99"/>
      <c r="C9" s="99"/>
      <c r="D9" s="99"/>
      <c r="E9" s="99"/>
      <c r="F9" s="99"/>
      <c r="G9" s="99"/>
      <c r="H9" s="99"/>
      <c r="I9" s="99"/>
      <c r="J9" s="46"/>
    </row>
    <row r="10" spans="1:10" s="51" customFormat="1" ht="50.1" customHeight="1" x14ac:dyDescent="0.2">
      <c r="A10" s="8" t="s">
        <v>16</v>
      </c>
      <c r="B10" s="49">
        <v>840253</v>
      </c>
      <c r="C10" s="2">
        <v>8.3853141115974791E-2</v>
      </c>
      <c r="D10" s="49">
        <v>1700384</v>
      </c>
      <c r="E10" s="2">
        <v>0.16969000944161541</v>
      </c>
      <c r="F10" s="49">
        <v>3710179</v>
      </c>
      <c r="G10" s="2">
        <v>0.37025772386712841</v>
      </c>
      <c r="H10" s="49">
        <v>3769715</v>
      </c>
      <c r="I10" s="2">
        <v>0.3761991255752814</v>
      </c>
      <c r="J10" s="50">
        <v>10020531</v>
      </c>
    </row>
    <row r="11" spans="1:10" s="51" customFormat="1" ht="50.1" customHeight="1" x14ac:dyDescent="0.2">
      <c r="A11" s="8" t="s">
        <v>17</v>
      </c>
      <c r="B11" s="49">
        <v>711725</v>
      </c>
      <c r="C11" s="2">
        <v>8.6970202418265918E-2</v>
      </c>
      <c r="D11" s="49">
        <v>1355736</v>
      </c>
      <c r="E11" s="2">
        <v>0.16566600069651924</v>
      </c>
      <c r="F11" s="49">
        <v>2963132</v>
      </c>
      <c r="G11" s="2">
        <v>0.36208393667784761</v>
      </c>
      <c r="H11" s="49">
        <v>3152957</v>
      </c>
      <c r="I11" s="2">
        <v>0.38527986020736721</v>
      </c>
      <c r="J11" s="50">
        <v>8183550</v>
      </c>
    </row>
    <row r="12" spans="1:10" s="51" customFormat="1" ht="50.1" customHeight="1" x14ac:dyDescent="0.2">
      <c r="A12" s="48" t="s">
        <v>0</v>
      </c>
      <c r="B12" s="30">
        <v>0.84703654732562694</v>
      </c>
      <c r="C12" s="52"/>
      <c r="D12" s="30">
        <v>0.7973116660707229</v>
      </c>
      <c r="E12" s="52"/>
      <c r="F12" s="30">
        <v>0.79864933740393662</v>
      </c>
      <c r="G12" s="2"/>
      <c r="H12" s="30">
        <v>0.83639134523432146</v>
      </c>
      <c r="I12" s="31"/>
      <c r="J12" s="38">
        <v>0.81667827782779179</v>
      </c>
    </row>
    <row r="13" spans="1:10" s="51" customFormat="1" ht="50.1" customHeight="1" x14ac:dyDescent="0.2">
      <c r="A13" s="48" t="s">
        <v>5</v>
      </c>
      <c r="B13" s="53">
        <v>8.6970202418265918E-2</v>
      </c>
      <c r="C13" s="52"/>
      <c r="D13" s="53">
        <v>0.16566600069651924</v>
      </c>
      <c r="E13" s="52"/>
      <c r="F13" s="53">
        <v>0.36208393667784761</v>
      </c>
      <c r="G13" s="2"/>
      <c r="H13" s="53">
        <v>0.38527986020736721</v>
      </c>
      <c r="I13" s="2"/>
      <c r="J13" s="39"/>
    </row>
    <row r="14" spans="1:10" s="51" customFormat="1" ht="50.1" customHeight="1" x14ac:dyDescent="0.2">
      <c r="A14" s="48" t="s">
        <v>4</v>
      </c>
      <c r="B14" s="49">
        <v>642582</v>
      </c>
      <c r="C14" s="2">
        <v>9.1597680201674497E-2</v>
      </c>
      <c r="D14" s="49">
        <v>1716837</v>
      </c>
      <c r="E14" s="2">
        <v>0.24472874510086221</v>
      </c>
      <c r="F14" s="35">
        <v>2402692</v>
      </c>
      <c r="G14" s="2">
        <v>0.34249483091515431</v>
      </c>
      <c r="H14" s="49">
        <v>2253154</v>
      </c>
      <c r="I14" s="2">
        <v>0.32117874378230898</v>
      </c>
      <c r="J14" s="50">
        <v>7015265</v>
      </c>
    </row>
    <row r="15" spans="1:10" ht="29.1" customHeight="1" x14ac:dyDescent="0.2">
      <c r="A15" s="100" t="s">
        <v>2</v>
      </c>
      <c r="B15" s="101"/>
      <c r="C15" s="101"/>
      <c r="D15" s="101"/>
      <c r="E15" s="101"/>
      <c r="F15" s="101"/>
      <c r="G15" s="101"/>
      <c r="H15" s="101"/>
      <c r="I15" s="101"/>
      <c r="J15" s="54"/>
    </row>
    <row r="16" spans="1:10" ht="50.1" customHeight="1" x14ac:dyDescent="0.2">
      <c r="A16" s="8" t="s">
        <v>16</v>
      </c>
      <c r="B16" s="49"/>
      <c r="C16" s="49"/>
      <c r="D16" s="49"/>
      <c r="E16" s="49"/>
      <c r="F16" s="49">
        <v>556486</v>
      </c>
      <c r="G16" s="2">
        <v>0.18469811470423164</v>
      </c>
      <c r="H16" s="49">
        <v>2456463</v>
      </c>
      <c r="I16" s="2">
        <v>0.81530188529576841</v>
      </c>
      <c r="J16" s="50">
        <v>3012949</v>
      </c>
    </row>
    <row r="17" spans="1:10" ht="50.1" customHeight="1" x14ac:dyDescent="0.2">
      <c r="A17" s="8" t="s">
        <v>17</v>
      </c>
      <c r="B17" s="55"/>
      <c r="C17" s="55"/>
      <c r="D17" s="49"/>
      <c r="E17" s="49"/>
      <c r="F17" s="49">
        <v>412192</v>
      </c>
      <c r="G17" s="2">
        <v>0.16068667011540272</v>
      </c>
      <c r="H17" s="49">
        <v>2152999</v>
      </c>
      <c r="I17" s="2">
        <v>0.83931332988459728</v>
      </c>
      <c r="J17" s="50">
        <v>2565191</v>
      </c>
    </row>
    <row r="18" spans="1:10" ht="50.1" customHeight="1" x14ac:dyDescent="0.2">
      <c r="A18" s="48" t="s">
        <v>3</v>
      </c>
      <c r="B18" s="55"/>
      <c r="C18" s="55"/>
      <c r="D18" s="49"/>
      <c r="E18" s="49"/>
      <c r="F18" s="30">
        <v>0.74070506715353124</v>
      </c>
      <c r="G18" s="30"/>
      <c r="H18" s="30">
        <v>0.87646302834604062</v>
      </c>
      <c r="I18" s="2"/>
      <c r="J18" s="38">
        <v>0.85138878885769387</v>
      </c>
    </row>
    <row r="19" spans="1:10" ht="50.1" customHeight="1" x14ac:dyDescent="0.2">
      <c r="A19" s="48" t="s">
        <v>5</v>
      </c>
      <c r="B19" s="55"/>
      <c r="C19" s="55"/>
      <c r="D19" s="49"/>
      <c r="E19" s="49"/>
      <c r="F19" s="53">
        <v>0.16068667011540272</v>
      </c>
      <c r="G19" s="30"/>
      <c r="H19" s="53">
        <v>0.83931332988459728</v>
      </c>
      <c r="I19" s="2"/>
      <c r="J19" s="56"/>
    </row>
    <row r="20" spans="1:10" ht="50.1" customHeight="1" thickBot="1" x14ac:dyDescent="0.25">
      <c r="A20" s="57" t="s">
        <v>4</v>
      </c>
      <c r="B20" s="58"/>
      <c r="C20" s="58"/>
      <c r="D20" s="58"/>
      <c r="E20" s="58"/>
      <c r="F20" s="59">
        <v>142526</v>
      </c>
      <c r="G20" s="20">
        <v>0.32388371400717642</v>
      </c>
      <c r="H20" s="59">
        <v>297527</v>
      </c>
      <c r="I20" s="20">
        <v>0.67611628599282358</v>
      </c>
      <c r="J20" s="60">
        <v>440053</v>
      </c>
    </row>
    <row r="21" spans="1:10" ht="18.75" x14ac:dyDescent="0.2">
      <c r="A21" s="61"/>
      <c r="B21" s="62"/>
      <c r="C21" s="62"/>
      <c r="D21" s="62"/>
      <c r="E21" s="62"/>
      <c r="F21" s="62"/>
      <c r="G21" s="62"/>
      <c r="H21" s="62"/>
      <c r="I21" s="62"/>
      <c r="J21" s="62"/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43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J21"/>
  <sheetViews>
    <sheetView zoomScale="75" zoomScaleNormal="75" zoomScalePageLayoutView="75" workbookViewId="0">
      <selection activeCell="F16" sqref="F16"/>
    </sheetView>
  </sheetViews>
  <sheetFormatPr defaultColWidth="8.85546875" defaultRowHeight="15" x14ac:dyDescent="0.2"/>
  <cols>
    <col min="1" max="1" width="44.7109375" style="24" customWidth="1"/>
    <col min="2" max="10" width="19.7109375" style="25" customWidth="1"/>
    <col min="11" max="11" width="18" style="25" customWidth="1"/>
    <col min="12" max="12" width="9.7109375" style="25" bestFit="1" customWidth="1"/>
    <col min="13" max="16384" width="8.85546875" style="25"/>
  </cols>
  <sheetData>
    <row r="4" spans="1:10" ht="15.75" thickBot="1" x14ac:dyDescent="0.25"/>
    <row r="5" spans="1:10" ht="15" customHeight="1" x14ac:dyDescent="0.2">
      <c r="A5" s="81" t="s">
        <v>7</v>
      </c>
      <c r="B5" s="82"/>
      <c r="C5" s="82"/>
      <c r="D5" s="83"/>
    </row>
    <row r="6" spans="1:10" ht="15" customHeight="1" thickBot="1" x14ac:dyDescent="0.25">
      <c r="A6" s="84"/>
      <c r="B6" s="85"/>
      <c r="C6" s="85"/>
      <c r="D6" s="86"/>
    </row>
    <row r="7" spans="1:10" ht="15.75" thickBot="1" x14ac:dyDescent="0.25"/>
    <row r="8" spans="1:10" ht="95.25" customHeight="1" x14ac:dyDescent="0.2">
      <c r="A8" s="15" t="s">
        <v>18</v>
      </c>
      <c r="B8" s="14"/>
      <c r="C8" s="22" t="s">
        <v>8</v>
      </c>
      <c r="D8" s="14"/>
      <c r="E8" s="22" t="s">
        <v>8</v>
      </c>
      <c r="F8" s="14"/>
      <c r="G8" s="22" t="s">
        <v>8</v>
      </c>
      <c r="H8" s="14"/>
      <c r="I8" s="22" t="s">
        <v>8</v>
      </c>
      <c r="J8" s="7" t="s">
        <v>6</v>
      </c>
    </row>
    <row r="9" spans="1:10" s="27" customFormat="1" ht="29.1" customHeight="1" x14ac:dyDescent="0.2">
      <c r="A9" s="87" t="s">
        <v>1</v>
      </c>
      <c r="B9" s="88"/>
      <c r="C9" s="88"/>
      <c r="D9" s="88"/>
      <c r="E9" s="88"/>
      <c r="F9" s="88"/>
      <c r="G9" s="88"/>
      <c r="H9" s="88"/>
      <c r="I9" s="88"/>
      <c r="J9" s="26"/>
    </row>
    <row r="10" spans="1:10" s="28" customFormat="1" ht="50.1" customHeight="1" x14ac:dyDescent="0.2">
      <c r="A10" s="8" t="s">
        <v>16</v>
      </c>
      <c r="B10" s="1">
        <v>835310</v>
      </c>
      <c r="C10" s="2">
        <f>B10/$J10</f>
        <v>8.647829263477351E-2</v>
      </c>
      <c r="D10" s="1">
        <v>1597418</v>
      </c>
      <c r="E10" s="2">
        <f>D10/$J10</f>
        <v>0.16537810066209507</v>
      </c>
      <c r="F10" s="1">
        <v>3500959</v>
      </c>
      <c r="G10" s="2">
        <f>F10/$J10</f>
        <v>0.36244862015819757</v>
      </c>
      <c r="H10" s="1">
        <v>3725500</v>
      </c>
      <c r="I10" s="2">
        <f>H10/$J10</f>
        <v>0.38569498654493384</v>
      </c>
      <c r="J10" s="19">
        <f>B10+D10+F10+H10</f>
        <v>9659187</v>
      </c>
    </row>
    <row r="11" spans="1:10" s="28" customFormat="1" ht="50.1" customHeight="1" x14ac:dyDescent="0.2">
      <c r="A11" s="8" t="s">
        <v>17</v>
      </c>
      <c r="B11" s="1">
        <v>687704</v>
      </c>
      <c r="C11" s="2">
        <f>B11/$J11</f>
        <v>8.9750645523554357E-2</v>
      </c>
      <c r="D11" s="1">
        <v>1249790</v>
      </c>
      <c r="E11" s="2">
        <f>D11/$J11</f>
        <v>0.16310717877005659</v>
      </c>
      <c r="F11" s="1">
        <v>2724988</v>
      </c>
      <c r="G11" s="2">
        <f>F11/$J11</f>
        <v>0.3556318300372534</v>
      </c>
      <c r="H11" s="1">
        <v>2999903</v>
      </c>
      <c r="I11" s="2">
        <f>H11/$J11</f>
        <v>0.39151034566913567</v>
      </c>
      <c r="J11" s="19">
        <f>B11+D11+F11+H11</f>
        <v>7662385</v>
      </c>
    </row>
    <row r="12" spans="1:10" s="28" customFormat="1" ht="50.1" customHeight="1" x14ac:dyDescent="0.2">
      <c r="A12" s="8" t="s">
        <v>0</v>
      </c>
      <c r="B12" s="30">
        <f>B11/B10</f>
        <v>0.82329195149106316</v>
      </c>
      <c r="C12" s="4"/>
      <c r="D12" s="30">
        <f>D11/D10</f>
        <v>0.78238131785168319</v>
      </c>
      <c r="E12" s="4"/>
      <c r="F12" s="30">
        <f>F11/F10</f>
        <v>0.77835473080375972</v>
      </c>
      <c r="G12" s="2"/>
      <c r="H12" s="30">
        <f>H11/H10</f>
        <v>0.80523500201315257</v>
      </c>
      <c r="I12" s="31"/>
      <c r="J12" s="38">
        <f>J11/J10</f>
        <v>0.79327432008511689</v>
      </c>
    </row>
    <row r="13" spans="1:10" s="28" customFormat="1" ht="50.1" customHeight="1" x14ac:dyDescent="0.2">
      <c r="A13" s="8" t="s">
        <v>5</v>
      </c>
      <c r="B13" s="16">
        <f>C11</f>
        <v>8.9750645523554357E-2</v>
      </c>
      <c r="C13" s="4"/>
      <c r="D13" s="16">
        <f>E11</f>
        <v>0.16310717877005659</v>
      </c>
      <c r="E13" s="4"/>
      <c r="F13" s="16">
        <f>G11</f>
        <v>0.3556318300372534</v>
      </c>
      <c r="G13" s="2"/>
      <c r="H13" s="16">
        <f>I11</f>
        <v>0.39151034566913567</v>
      </c>
      <c r="I13" s="2"/>
      <c r="J13" s="39"/>
    </row>
    <row r="14" spans="1:10" s="28" customFormat="1" ht="50.1" customHeight="1" x14ac:dyDescent="0.2">
      <c r="A14" s="8" t="s">
        <v>4</v>
      </c>
      <c r="B14" s="1">
        <v>628778</v>
      </c>
      <c r="C14" s="2">
        <f>B14/$J14</f>
        <v>9.3149729503749973E-2</v>
      </c>
      <c r="D14" s="1">
        <v>1632622</v>
      </c>
      <c r="E14" s="2">
        <f>D14/$J14</f>
        <v>0.24186326124939372</v>
      </c>
      <c r="F14" s="35">
        <v>2306428</v>
      </c>
      <c r="G14" s="2">
        <f>F14/$J14</f>
        <v>0.34168362175501532</v>
      </c>
      <c r="H14" s="1">
        <v>2182358</v>
      </c>
      <c r="I14" s="2">
        <f>H14/$J14</f>
        <v>0.32330338749184095</v>
      </c>
      <c r="J14" s="19">
        <f>B14+D14+F14+H14</f>
        <v>6750186</v>
      </c>
    </row>
    <row r="15" spans="1:10" ht="29.1" customHeight="1" x14ac:dyDescent="0.2">
      <c r="A15" s="89" t="s">
        <v>2</v>
      </c>
      <c r="B15" s="90"/>
      <c r="C15" s="90"/>
      <c r="D15" s="90"/>
      <c r="E15" s="90"/>
      <c r="F15" s="90"/>
      <c r="G15" s="90"/>
      <c r="H15" s="90"/>
      <c r="I15" s="90"/>
      <c r="J15" s="17"/>
    </row>
    <row r="16" spans="1:10" ht="50.1" customHeight="1" x14ac:dyDescent="0.2">
      <c r="A16" s="8" t="s">
        <v>16</v>
      </c>
      <c r="B16" s="1"/>
      <c r="C16" s="1"/>
      <c r="D16" s="1"/>
      <c r="E16" s="1"/>
      <c r="F16" s="1">
        <v>552708</v>
      </c>
      <c r="G16" s="2">
        <f>F16/$J16</f>
        <v>0.18191650393598158</v>
      </c>
      <c r="H16" s="1">
        <v>2485543</v>
      </c>
      <c r="I16" s="2">
        <f>H16/$J16</f>
        <v>0.81808349606401842</v>
      </c>
      <c r="J16" s="19">
        <f>B16+D16+F16+H16</f>
        <v>3038251</v>
      </c>
    </row>
    <row r="17" spans="1:10" ht="50.1" customHeight="1" x14ac:dyDescent="0.2">
      <c r="A17" s="8" t="s">
        <v>17</v>
      </c>
      <c r="B17" s="3"/>
      <c r="C17" s="3"/>
      <c r="D17" s="1"/>
      <c r="E17" s="1"/>
      <c r="F17" s="1">
        <v>397568</v>
      </c>
      <c r="G17" s="2">
        <f>F17/$J17</f>
        <v>0.15338147337540861</v>
      </c>
      <c r="H17" s="1">
        <v>2194453</v>
      </c>
      <c r="I17" s="2">
        <f>H17/$J17</f>
        <v>0.84661852662459136</v>
      </c>
      <c r="J17" s="19">
        <f>B17+D17+F17+H17</f>
        <v>2592021</v>
      </c>
    </row>
    <row r="18" spans="1:10" ht="50.1" customHeight="1" x14ac:dyDescent="0.2">
      <c r="A18" s="8" t="s">
        <v>3</v>
      </c>
      <c r="B18" s="3"/>
      <c r="C18" s="3"/>
      <c r="D18" s="1"/>
      <c r="E18" s="1"/>
      <c r="F18" s="30">
        <f>F17/F16</f>
        <v>0.71930929170556601</v>
      </c>
      <c r="G18" s="30"/>
      <c r="H18" s="30">
        <f>H17/H16</f>
        <v>0.88288675754151102</v>
      </c>
      <c r="I18" s="2"/>
      <c r="J18" s="38">
        <f>J17/J16</f>
        <v>0.85312931683392845</v>
      </c>
    </row>
    <row r="19" spans="1:10" ht="50.1" customHeight="1" x14ac:dyDescent="0.2">
      <c r="A19" s="8" t="s">
        <v>5</v>
      </c>
      <c r="B19" s="3"/>
      <c r="C19" s="3"/>
      <c r="D19" s="1"/>
      <c r="E19" s="1"/>
      <c r="F19" s="16">
        <f>G17</f>
        <v>0.15338147337540861</v>
      </c>
      <c r="G19" s="30"/>
      <c r="H19" s="16">
        <f>I17</f>
        <v>0.84661852662459136</v>
      </c>
      <c r="I19" s="2"/>
      <c r="J19" s="18"/>
    </row>
    <row r="20" spans="1:10" ht="50.1" customHeight="1" thickBot="1" x14ac:dyDescent="0.25">
      <c r="A20" s="11" t="s">
        <v>4</v>
      </c>
      <c r="B20" s="12"/>
      <c r="C20" s="12"/>
      <c r="D20" s="12"/>
      <c r="E20" s="12"/>
      <c r="F20" s="13">
        <v>136731</v>
      </c>
      <c r="G20" s="20">
        <f>F20/$J20</f>
        <v>0.3158481962388629</v>
      </c>
      <c r="H20" s="13">
        <v>296170</v>
      </c>
      <c r="I20" s="20">
        <f>H20/$J20</f>
        <v>0.68415180376113705</v>
      </c>
      <c r="J20" s="21">
        <f>B20+D20+F20+H20</f>
        <v>432901</v>
      </c>
    </row>
    <row r="21" spans="1:10" ht="18.75" x14ac:dyDescent="0.2">
      <c r="A21" s="36"/>
      <c r="B21" s="37"/>
      <c r="C21" s="37"/>
      <c r="D21" s="37"/>
      <c r="E21" s="37"/>
      <c r="F21" s="37"/>
      <c r="G21" s="37"/>
      <c r="H21" s="63"/>
      <c r="I21" s="37"/>
      <c r="J21" s="37"/>
    </row>
  </sheetData>
  <mergeCells count="3">
    <mergeCell ref="A5:D6"/>
    <mergeCell ref="A9:I9"/>
    <mergeCell ref="A15:I15"/>
  </mergeCells>
  <pageMargins left="0.78740157499999996" right="0.78740157499999996" top="0.984251969" bottom="0.984251969" header="0.49212598499999999" footer="0.49212598499999999"/>
  <pageSetup paperSize="9" scale="43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Variações Mês a Mês</vt:lpstr>
      <vt:lpstr>Janeiro 14</vt:lpstr>
      <vt:lpstr>Fevereiro 14</vt:lpstr>
      <vt:lpstr>Março 14</vt:lpstr>
      <vt:lpstr>Abril 14</vt:lpstr>
      <vt:lpstr>Maio 14</vt:lpstr>
      <vt:lpstr>Junho 14</vt:lpstr>
      <vt:lpstr>Julho 14</vt:lpstr>
      <vt:lpstr>Agosto 14</vt:lpstr>
      <vt:lpstr>Setembro 14</vt:lpstr>
      <vt:lpstr>Outubro 14</vt:lpstr>
      <vt:lpstr>12 Meses NOV13-OUT14</vt:lpstr>
      <vt:lpstr>Acumulado 2014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Usuario</cp:lastModifiedBy>
  <cp:lastPrinted>2014-10-20T21:40:29Z</cp:lastPrinted>
  <dcterms:created xsi:type="dcterms:W3CDTF">2012-08-01T20:38:28Z</dcterms:created>
  <dcterms:modified xsi:type="dcterms:W3CDTF">2014-11-25T12:51:42Z</dcterms:modified>
</cp:coreProperties>
</file>