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60" windowWidth="27780" windowHeight="15960" activeTab="8"/>
  </bookViews>
  <sheets>
    <sheet name="Janeiro" sheetId="28" r:id="rId1"/>
    <sheet name="Fevereiro" sheetId="29" r:id="rId2"/>
    <sheet name="Março" sheetId="16" r:id="rId3"/>
    <sheet name="Abril" sheetId="14" r:id="rId4"/>
    <sheet name="Maio" sheetId="24" r:id="rId5"/>
    <sheet name="Junho" sheetId="25" r:id="rId6"/>
    <sheet name="Julho" sheetId="26" r:id="rId7"/>
    <sheet name="Agosto" sheetId="27" r:id="rId8"/>
    <sheet name="Setembro" sheetId="35" r:id="rId9"/>
    <sheet name="Acumulado 12 Meses" sheetId="37" r:id="rId10"/>
    <sheet name="Acumulado 2013" sheetId="38" r:id="rId11"/>
    <sheet name="Evolução RPK e PAX 2012-2013" sheetId="39" r:id="rId12"/>
  </sheets>
  <externalReferences>
    <externalReference r:id="rId13"/>
  </externalReferences>
  <calcPr calcId="145621" iterateDelta="252"/>
</workbook>
</file>

<file path=xl/calcChain.xml><?xml version="1.0" encoding="utf-8"?>
<calcChain xmlns="http://schemas.openxmlformats.org/spreadsheetml/2006/main">
  <c r="B10" i="37" l="1"/>
  <c r="D10" i="37"/>
  <c r="F10" i="37"/>
  <c r="H10" i="37"/>
  <c r="J10" i="37"/>
  <c r="B11" i="37"/>
  <c r="D11" i="37"/>
  <c r="F11" i="37"/>
  <c r="H11" i="37"/>
  <c r="J11" i="37"/>
  <c r="B14" i="37"/>
  <c r="D14" i="37"/>
  <c r="F14" i="37"/>
  <c r="H14" i="37"/>
  <c r="J14" i="37"/>
  <c r="F16" i="37"/>
  <c r="H16" i="37"/>
  <c r="F17" i="37"/>
  <c r="F18" i="37" s="1"/>
  <c r="H17" i="37"/>
  <c r="F20" i="37"/>
  <c r="H20" i="37"/>
  <c r="H20" i="38"/>
  <c r="F20" i="38"/>
  <c r="L20" i="38" s="1"/>
  <c r="G20" i="38" s="1"/>
  <c r="H17" i="38"/>
  <c r="F17" i="38"/>
  <c r="H16" i="38"/>
  <c r="F16" i="38"/>
  <c r="J14" i="38"/>
  <c r="H14" i="38"/>
  <c r="F14" i="38"/>
  <c r="D14" i="38"/>
  <c r="B14" i="38"/>
  <c r="J11" i="38"/>
  <c r="H11" i="38"/>
  <c r="F11" i="38"/>
  <c r="D11" i="38"/>
  <c r="D12" i="38" s="1"/>
  <c r="B11" i="38"/>
  <c r="J10" i="38"/>
  <c r="H10" i="38"/>
  <c r="F10" i="38"/>
  <c r="D10" i="38"/>
  <c r="B10" i="38"/>
  <c r="L14" i="38" l="1"/>
  <c r="K14" i="38" s="1"/>
  <c r="H18" i="38"/>
  <c r="L14" i="37"/>
  <c r="G14" i="37" s="1"/>
  <c r="D12" i="37"/>
  <c r="B12" i="38"/>
  <c r="J12" i="38"/>
  <c r="F18" i="38"/>
  <c r="L20" i="37"/>
  <c r="I20" i="37" s="1"/>
  <c r="L16" i="37"/>
  <c r="I16" i="37" s="1"/>
  <c r="L10" i="37"/>
  <c r="I10" i="37"/>
  <c r="E10" i="37"/>
  <c r="E14" i="37"/>
  <c r="G10" i="37"/>
  <c r="K10" i="37"/>
  <c r="G20" i="37"/>
  <c r="I14" i="37"/>
  <c r="L10" i="38"/>
  <c r="G10" i="38" s="1"/>
  <c r="H12" i="37"/>
  <c r="C10" i="37"/>
  <c r="G16" i="37"/>
  <c r="C14" i="37"/>
  <c r="J12" i="37"/>
  <c r="L17" i="37"/>
  <c r="L11" i="37"/>
  <c r="K11" i="37" s="1"/>
  <c r="J13" i="37" s="1"/>
  <c r="H18" i="37"/>
  <c r="B12" i="37"/>
  <c r="F12" i="37"/>
  <c r="I14" i="38"/>
  <c r="E14" i="38"/>
  <c r="E10" i="38"/>
  <c r="I20" i="38"/>
  <c r="F12" i="38"/>
  <c r="L16" i="38"/>
  <c r="I16" i="38" s="1"/>
  <c r="L11" i="38"/>
  <c r="I11" i="38" s="1"/>
  <c r="H13" i="38" s="1"/>
  <c r="H12" i="38"/>
  <c r="L17" i="38"/>
  <c r="C14" i="38"/>
  <c r="G14" i="38" l="1"/>
  <c r="K14" i="37"/>
  <c r="C10" i="38"/>
  <c r="I10" i="38"/>
  <c r="K10" i="38"/>
  <c r="E11" i="37"/>
  <c r="D13" i="37" s="1"/>
  <c r="L12" i="37"/>
  <c r="I11" i="37"/>
  <c r="H13" i="37" s="1"/>
  <c r="G11" i="37"/>
  <c r="F13" i="37" s="1"/>
  <c r="L18" i="37"/>
  <c r="G17" i="37"/>
  <c r="F19" i="37" s="1"/>
  <c r="C11" i="37"/>
  <c r="B13" i="37" s="1"/>
  <c r="I17" i="37"/>
  <c r="H19" i="37" s="1"/>
  <c r="G16" i="38"/>
  <c r="L12" i="38"/>
  <c r="G11" i="38"/>
  <c r="F13" i="38" s="1"/>
  <c r="K11" i="38"/>
  <c r="J13" i="38" s="1"/>
  <c r="C11" i="38"/>
  <c r="B13" i="38" s="1"/>
  <c r="L18" i="38"/>
  <c r="I17" i="38"/>
  <c r="H19" i="38" s="1"/>
  <c r="G17" i="38"/>
  <c r="F19" i="38" s="1"/>
  <c r="E11" i="38"/>
  <c r="D13" i="38" s="1"/>
  <c r="L11" i="35"/>
  <c r="L10" i="35"/>
  <c r="L12" i="35"/>
  <c r="J12" i="35"/>
  <c r="H12" i="35"/>
  <c r="F12" i="35"/>
  <c r="D12" i="35"/>
  <c r="B12" i="35"/>
  <c r="K11" i="35"/>
  <c r="J13" i="35" s="1"/>
  <c r="E11" i="35"/>
  <c r="D13" i="35"/>
  <c r="L20" i="35"/>
  <c r="G20" i="35" s="1"/>
  <c r="L17" i="35"/>
  <c r="L16" i="35"/>
  <c r="L18" i="35"/>
  <c r="L14" i="35"/>
  <c r="E14" i="35" s="1"/>
  <c r="H18" i="35"/>
  <c r="F18" i="35"/>
  <c r="I17" i="35"/>
  <c r="H19" i="35" s="1"/>
  <c r="I16" i="35"/>
  <c r="K14" i="35"/>
  <c r="K10" i="35"/>
  <c r="L10" i="27"/>
  <c r="C10" i="27" s="1"/>
  <c r="L11" i="27"/>
  <c r="L12" i="27" s="1"/>
  <c r="C11" i="27"/>
  <c r="B13" i="27" s="1"/>
  <c r="H18" i="27"/>
  <c r="F18" i="27"/>
  <c r="L16" i="27"/>
  <c r="I16" i="27" s="1"/>
  <c r="J12" i="27"/>
  <c r="H12" i="27"/>
  <c r="F12" i="27"/>
  <c r="D12" i="27"/>
  <c r="B12" i="27"/>
  <c r="L20" i="27"/>
  <c r="L17" i="27"/>
  <c r="I17" i="27" s="1"/>
  <c r="H19" i="27" s="1"/>
  <c r="L14" i="27"/>
  <c r="K14" i="27" s="1"/>
  <c r="J12" i="29"/>
  <c r="H12" i="29"/>
  <c r="D12" i="29"/>
  <c r="B12" i="29"/>
  <c r="L11" i="29"/>
  <c r="C11" i="29" s="1"/>
  <c r="B13" i="29" s="1"/>
  <c r="L10" i="29"/>
  <c r="I10" i="29" s="1"/>
  <c r="L14" i="29"/>
  <c r="E14" i="29" s="1"/>
  <c r="L20" i="29"/>
  <c r="I20" i="29" s="1"/>
  <c r="H18" i="29"/>
  <c r="F18" i="29"/>
  <c r="L17" i="29"/>
  <c r="L16" i="29"/>
  <c r="G16" i="29" s="1"/>
  <c r="F12" i="29"/>
  <c r="E10" i="29"/>
  <c r="L20" i="28"/>
  <c r="G20" i="28"/>
  <c r="I20" i="28"/>
  <c r="L17" i="28"/>
  <c r="L16" i="28"/>
  <c r="F18" i="28"/>
  <c r="I17" i="28"/>
  <c r="H19" i="28"/>
  <c r="I16" i="28"/>
  <c r="G16" i="28"/>
  <c r="L14" i="28"/>
  <c r="K14" i="28"/>
  <c r="J12" i="28"/>
  <c r="H12" i="28"/>
  <c r="F12" i="28"/>
  <c r="D12" i="28"/>
  <c r="B12" i="28"/>
  <c r="L11" i="28"/>
  <c r="K11" i="28"/>
  <c r="J13" i="28"/>
  <c r="I11" i="28"/>
  <c r="H13" i="28"/>
  <c r="E11" i="28"/>
  <c r="D13" i="28"/>
  <c r="L10" i="28"/>
  <c r="G10" i="28"/>
  <c r="E10" i="28"/>
  <c r="L20" i="26"/>
  <c r="L14" i="26"/>
  <c r="C14" i="26" s="1"/>
  <c r="G14" i="26"/>
  <c r="F18" i="26"/>
  <c r="L17" i="26"/>
  <c r="J12" i="26"/>
  <c r="F12" i="26"/>
  <c r="H18" i="26"/>
  <c r="H12" i="26"/>
  <c r="D12" i="26"/>
  <c r="B12" i="26"/>
  <c r="L16" i="26"/>
  <c r="I16" i="26" s="1"/>
  <c r="L11" i="26"/>
  <c r="L10" i="26"/>
  <c r="G10" i="26" s="1"/>
  <c r="L11" i="25"/>
  <c r="K11" i="25" s="1"/>
  <c r="J13" i="25" s="1"/>
  <c r="L10" i="25"/>
  <c r="E10" i="25" s="1"/>
  <c r="J12" i="25"/>
  <c r="L16" i="25"/>
  <c r="I16" i="25" s="1"/>
  <c r="L14" i="25"/>
  <c r="C14" i="25" s="1"/>
  <c r="H18" i="25"/>
  <c r="H12" i="25"/>
  <c r="F12" i="25"/>
  <c r="D12" i="25"/>
  <c r="B12" i="25"/>
  <c r="L20" i="25"/>
  <c r="G20" i="25" s="1"/>
  <c r="I20" i="25"/>
  <c r="F18" i="25"/>
  <c r="L17" i="25"/>
  <c r="I17" i="25" s="1"/>
  <c r="H19" i="25" s="1"/>
  <c r="L11" i="24"/>
  <c r="K11" i="24" s="1"/>
  <c r="J13" i="24" s="1"/>
  <c r="L10" i="24"/>
  <c r="G10" i="24" s="1"/>
  <c r="L11" i="14"/>
  <c r="C11" i="14" s="1"/>
  <c r="B13" i="14" s="1"/>
  <c r="E11" i="14"/>
  <c r="D13" i="14" s="1"/>
  <c r="H18" i="24"/>
  <c r="L17" i="24"/>
  <c r="G17" i="24" s="1"/>
  <c r="F19" i="24" s="1"/>
  <c r="L16" i="24"/>
  <c r="I16" i="24" s="1"/>
  <c r="F18" i="24"/>
  <c r="L20" i="14"/>
  <c r="L17" i="14"/>
  <c r="L16" i="14"/>
  <c r="L18" i="14"/>
  <c r="L14" i="14"/>
  <c r="L10" i="14"/>
  <c r="L12" i="14" s="1"/>
  <c r="J12" i="24"/>
  <c r="H12" i="24"/>
  <c r="F12" i="24"/>
  <c r="D12" i="24"/>
  <c r="B12" i="24"/>
  <c r="L20" i="24"/>
  <c r="L14" i="24"/>
  <c r="K14" i="24" s="1"/>
  <c r="I14" i="24"/>
  <c r="I20" i="24"/>
  <c r="F12" i="14"/>
  <c r="J12" i="14"/>
  <c r="H18" i="14"/>
  <c r="H12" i="14"/>
  <c r="D12" i="14"/>
  <c r="B12" i="14"/>
  <c r="L16" i="16"/>
  <c r="G16" i="16" s="1"/>
  <c r="H18" i="16"/>
  <c r="F18" i="16"/>
  <c r="L11" i="16"/>
  <c r="I11" i="16" s="1"/>
  <c r="H13" i="16" s="1"/>
  <c r="L10" i="16"/>
  <c r="E10" i="16" s="1"/>
  <c r="H12" i="16"/>
  <c r="J12" i="16"/>
  <c r="F12" i="16"/>
  <c r="B12" i="16"/>
  <c r="L17" i="16"/>
  <c r="I17" i="16" s="1"/>
  <c r="H19" i="16" s="1"/>
  <c r="L20" i="16"/>
  <c r="G20" i="16" s="1"/>
  <c r="L14" i="16"/>
  <c r="I14" i="16" s="1"/>
  <c r="D12" i="16"/>
  <c r="I20" i="14"/>
  <c r="G17" i="14"/>
  <c r="F19" i="14" s="1"/>
  <c r="F18" i="14"/>
  <c r="K14" i="14"/>
  <c r="I10" i="16"/>
  <c r="G10" i="16"/>
  <c r="I17" i="14"/>
  <c r="H19" i="14"/>
  <c r="G16" i="14"/>
  <c r="G20" i="14"/>
  <c r="I16" i="14"/>
  <c r="I14" i="14"/>
  <c r="E14" i="14"/>
  <c r="G14" i="14"/>
  <c r="C14" i="14"/>
  <c r="I11" i="14"/>
  <c r="H13" i="14"/>
  <c r="G11" i="14"/>
  <c r="F13" i="14" s="1"/>
  <c r="I10" i="14"/>
  <c r="C10" i="14"/>
  <c r="K10" i="14"/>
  <c r="C11" i="24"/>
  <c r="B13" i="24"/>
  <c r="C10" i="24"/>
  <c r="G17" i="25"/>
  <c r="F19" i="25" s="1"/>
  <c r="G10" i="25"/>
  <c r="C10" i="25"/>
  <c r="I20" i="26"/>
  <c r="K14" i="26"/>
  <c r="I11" i="26"/>
  <c r="H13" i="26" s="1"/>
  <c r="G17" i="26"/>
  <c r="F19" i="26"/>
  <c r="I10" i="26"/>
  <c r="G20" i="27"/>
  <c r="G11" i="27"/>
  <c r="F13" i="27"/>
  <c r="G10" i="27"/>
  <c r="G17" i="27"/>
  <c r="F19" i="27"/>
  <c r="E10" i="27"/>
  <c r="C11" i="26"/>
  <c r="B13" i="26" s="1"/>
  <c r="E11" i="26"/>
  <c r="D13" i="26"/>
  <c r="G11" i="26"/>
  <c r="F13" i="26" s="1"/>
  <c r="I11" i="24"/>
  <c r="H13" i="24"/>
  <c r="G10" i="14"/>
  <c r="E10" i="14"/>
  <c r="E10" i="26"/>
  <c r="G11" i="24"/>
  <c r="F13" i="24" s="1"/>
  <c r="C14" i="16"/>
  <c r="K11" i="26"/>
  <c r="J13" i="26" s="1"/>
  <c r="G20" i="24"/>
  <c r="K10" i="24"/>
  <c r="L18" i="25"/>
  <c r="K10" i="25"/>
  <c r="K10" i="26"/>
  <c r="I17" i="26"/>
  <c r="H19" i="26" s="1"/>
  <c r="E14" i="28"/>
  <c r="L12" i="28"/>
  <c r="G14" i="28"/>
  <c r="C14" i="29"/>
  <c r="I14" i="28"/>
  <c r="G17" i="29"/>
  <c r="F19" i="29"/>
  <c r="C14" i="28"/>
  <c r="C10" i="35"/>
  <c r="G17" i="35"/>
  <c r="F19" i="35" s="1"/>
  <c r="E10" i="35"/>
  <c r="I10" i="35"/>
  <c r="G10" i="35"/>
  <c r="G16" i="35"/>
  <c r="G11" i="35"/>
  <c r="F13" i="35" s="1"/>
  <c r="I11" i="35"/>
  <c r="H13" i="35" s="1"/>
  <c r="G14" i="35"/>
  <c r="C11" i="35"/>
  <c r="B13" i="35" s="1"/>
  <c r="G14" i="24"/>
  <c r="G11" i="25"/>
  <c r="F13" i="25" s="1"/>
  <c r="L12" i="25"/>
  <c r="I20" i="27"/>
  <c r="G17" i="16"/>
  <c r="F19" i="16" s="1"/>
  <c r="K10" i="16"/>
  <c r="C10" i="16"/>
  <c r="C14" i="24"/>
  <c r="E14" i="24"/>
  <c r="G16" i="24"/>
  <c r="G16" i="27"/>
  <c r="I10" i="28"/>
  <c r="C10" i="28"/>
  <c r="K10" i="28"/>
  <c r="L18" i="28"/>
  <c r="G17" i="28"/>
  <c r="F19" i="28"/>
  <c r="K11" i="14"/>
  <c r="J13" i="14"/>
  <c r="G20" i="26"/>
  <c r="C11" i="28"/>
  <c r="B13" i="28"/>
  <c r="G11" i="28"/>
  <c r="F13" i="28"/>
  <c r="C14" i="35" l="1"/>
  <c r="I20" i="35"/>
  <c r="I14" i="35"/>
  <c r="K10" i="27"/>
  <c r="I10" i="27"/>
  <c r="G14" i="27"/>
  <c r="E11" i="27"/>
  <c r="D13" i="27" s="1"/>
  <c r="E14" i="27"/>
  <c r="L18" i="27"/>
  <c r="C14" i="27"/>
  <c r="I11" i="27"/>
  <c r="H13" i="27" s="1"/>
  <c r="K11" i="27"/>
  <c r="J13" i="27" s="1"/>
  <c r="I14" i="27"/>
  <c r="C10" i="26"/>
  <c r="L12" i="26"/>
  <c r="I14" i="26"/>
  <c r="L18" i="26"/>
  <c r="E14" i="26"/>
  <c r="G16" i="26"/>
  <c r="I11" i="25"/>
  <c r="H13" i="25" s="1"/>
  <c r="E11" i="25"/>
  <c r="D13" i="25" s="1"/>
  <c r="C11" i="25"/>
  <c r="B13" i="25" s="1"/>
  <c r="K14" i="25"/>
  <c r="G16" i="25"/>
  <c r="E14" i="25"/>
  <c r="I14" i="25"/>
  <c r="I10" i="25"/>
  <c r="G14" i="25"/>
  <c r="L12" i="24"/>
  <c r="I17" i="24"/>
  <c r="H19" i="24" s="1"/>
  <c r="L18" i="24"/>
  <c r="I10" i="24"/>
  <c r="E10" i="24"/>
  <c r="E11" i="24"/>
  <c r="D13" i="24" s="1"/>
  <c r="L18" i="16"/>
  <c r="I20" i="16"/>
  <c r="E14" i="16"/>
  <c r="K14" i="16"/>
  <c r="I16" i="16"/>
  <c r="G14" i="16"/>
  <c r="G11" i="16"/>
  <c r="F13" i="16" s="1"/>
  <c r="L12" i="16"/>
  <c r="C11" i="16"/>
  <c r="B13" i="16" s="1"/>
  <c r="K11" i="16"/>
  <c r="J13" i="16" s="1"/>
  <c r="E11" i="16"/>
  <c r="D13" i="16" s="1"/>
  <c r="G10" i="29"/>
  <c r="I14" i="29"/>
  <c r="C10" i="29"/>
  <c r="G11" i="29"/>
  <c r="F13" i="29" s="1"/>
  <c r="L18" i="29"/>
  <c r="G14" i="29"/>
  <c r="K10" i="29"/>
  <c r="I16" i="29"/>
  <c r="G20" i="29"/>
  <c r="I17" i="29"/>
  <c r="H19" i="29" s="1"/>
  <c r="I11" i="29"/>
  <c r="H13" i="29" s="1"/>
  <c r="E11" i="29"/>
  <c r="D13" i="29" s="1"/>
  <c r="L12" i="29"/>
  <c r="K14" i="29"/>
  <c r="K11" i="29"/>
  <c r="J13" i="29" s="1"/>
</calcChain>
</file>

<file path=xl/sharedStrings.xml><?xml version="1.0" encoding="utf-8"?>
<sst xmlns="http://schemas.openxmlformats.org/spreadsheetml/2006/main" count="223" uniqueCount="24">
  <si>
    <t>ASK (assentos-quilômetros oferecidos) - Oferta</t>
  </si>
  <si>
    <t>RPK (passageiros-quilômetros pagos transportados) - Demanda</t>
  </si>
  <si>
    <t>LF (Load Factor) - Taxa de ocupação no mercado doméstico</t>
  </si>
  <si>
    <t>DOMÉSTICO</t>
  </si>
  <si>
    <t>INTERNACIONAL</t>
  </si>
  <si>
    <t>LF (Load Factor) - Taxa de ocupação no mercado internacional</t>
  </si>
  <si>
    <t>PAX EMBARCADOS</t>
  </si>
  <si>
    <t>Market Share</t>
  </si>
  <si>
    <t>TOTAL</t>
  </si>
  <si>
    <t>DADOS E FATOS - ASSOCIAÇÃO BRASILEIRA DAS EMPRESAS AÉREAS - ABEAR</t>
  </si>
  <si>
    <t xml:space="preserve">JANEIRO - 2013   </t>
  </si>
  <si>
    <t>Participação</t>
  </si>
  <si>
    <t xml:space="preserve">FEVEREIRO - 2013   </t>
  </si>
  <si>
    <t xml:space="preserve">ACUMULADO - 2013   </t>
  </si>
  <si>
    <t>DOMESTICO</t>
  </si>
  <si>
    <t xml:space="preserve">MARÇO - 2013   </t>
  </si>
  <si>
    <t xml:space="preserve">ABRIL - 2013   </t>
  </si>
  <si>
    <t xml:space="preserve">MAIO - 2013   </t>
  </si>
  <si>
    <t xml:space="preserve">JUNHO - 2013   </t>
  </si>
  <si>
    <t xml:space="preserve">JULHO - 2013   </t>
  </si>
  <si>
    <t xml:space="preserve">AGOSTO - 2013   </t>
  </si>
  <si>
    <t>PAX TOTAL</t>
  </si>
  <si>
    <t xml:space="preserve">ACUMULADO  12 MESES         OUTUBRO/12  - SETEMBRO/13   </t>
  </si>
  <si>
    <t xml:space="preserve">SETEMBRO - 2013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</si>
</sst>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0.0000%"/>
  </numFmts>
  <fonts count="20" x14ac:knownFonts="1">
    <font>
      <sz val="10"/>
      <name val="Arial"/>
    </font>
    <font>
      <sz val="10"/>
      <name val="Arial"/>
    </font>
    <font>
      <b/>
      <sz val="11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0"/>
      <name val="Arial"/>
    </font>
    <font>
      <sz val="10"/>
      <name val="Arial"/>
    </font>
    <font>
      <b/>
      <sz val="22"/>
      <name val="Arial"/>
      <family val="2"/>
    </font>
    <font>
      <sz val="14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</patternFill>
    </fill>
    <fill>
      <patternFill patternType="solid">
        <fgColor rgb="FFFFFF99"/>
        <bgColor rgb="FF000000"/>
      </patternFill>
    </fill>
    <fill>
      <patternFill patternType="solid">
        <fgColor rgb="FFFFFF99"/>
        <bgColor rgb="FFFFFFFF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6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12" borderId="32" applyNumberFormat="0" applyFont="0" applyAlignment="0" applyProtection="0"/>
    <xf numFmtId="0" fontId="14" fillId="12" borderId="32" applyNumberFormat="0" applyFont="0" applyAlignment="0" applyProtection="0"/>
    <xf numFmtId="0" fontId="14" fillId="12" borderId="32" applyNumberFormat="0" applyFont="0" applyAlignment="0" applyProtection="0"/>
    <xf numFmtId="0" fontId="14" fillId="12" borderId="32" applyNumberFormat="0" applyFont="0" applyAlignment="0" applyProtection="0"/>
    <xf numFmtId="0" fontId="14" fillId="12" borderId="32" applyNumberFormat="0" applyFon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6" fillId="0" borderId="33" applyNumberFormat="0" applyFill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3" fontId="4" fillId="2" borderId="1" xfId="0" applyNumberFormat="1" applyFont="1" applyFill="1" applyBorder="1" applyAlignment="1">
      <alignment horizontal="center" vertical="center" wrapText="1"/>
    </xf>
    <xf numFmtId="10" fontId="4" fillId="2" borderId="1" xfId="2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4" fillId="2" borderId="1" xfId="33" applyNumberFormat="1" applyFont="1" applyFill="1" applyBorder="1" applyAlignment="1">
      <alignment horizontal="center" vertical="center" wrapText="1"/>
    </xf>
    <xf numFmtId="165" fontId="4" fillId="2" borderId="1" xfId="33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0" fontId="4" fillId="2" borderId="5" xfId="31" applyNumberFormat="1" applyFont="1" applyFill="1" applyBorder="1" applyAlignment="1">
      <alignment horizontal="center" vertical="center" wrapText="1"/>
    </xf>
    <xf numFmtId="166" fontId="4" fillId="2" borderId="5" xfId="31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3" fontId="4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3" fillId="0" borderId="10" xfId="0" applyNumberFormat="1" applyFont="1" applyBorder="1" applyAlignment="1">
      <alignment horizontal="right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4" fontId="8" fillId="3" borderId="7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4" fillId="0" borderId="0" xfId="0" applyFont="1"/>
    <xf numFmtId="3" fontId="4" fillId="2" borderId="5" xfId="0" applyNumberFormat="1" applyFont="1" applyFill="1" applyBorder="1" applyAlignment="1">
      <alignment horizontal="center" vertical="center" wrapText="1"/>
    </xf>
    <xf numFmtId="10" fontId="4" fillId="2" borderId="7" xfId="29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 wrapText="1"/>
    </xf>
    <xf numFmtId="3" fontId="4" fillId="13" borderId="13" xfId="0" applyNumberFormat="1" applyFont="1" applyFill="1" applyBorder="1" applyAlignment="1">
      <alignment horizontal="center" vertical="center" wrapText="1"/>
    </xf>
    <xf numFmtId="10" fontId="4" fillId="13" borderId="13" xfId="0" applyNumberFormat="1" applyFont="1" applyFill="1" applyBorder="1" applyAlignment="1">
      <alignment horizontal="center" vertical="center" wrapText="1"/>
    </xf>
    <xf numFmtId="3" fontId="4" fillId="13" borderId="14" xfId="0" applyNumberFormat="1" applyFont="1" applyFill="1" applyBorder="1" applyAlignment="1">
      <alignment horizontal="center" vertical="center" wrapText="1"/>
    </xf>
    <xf numFmtId="3" fontId="4" fillId="13" borderId="15" xfId="0" applyNumberFormat="1" applyFont="1" applyFill="1" applyBorder="1" applyAlignment="1">
      <alignment horizontal="center" vertical="center" wrapText="1"/>
    </xf>
    <xf numFmtId="165" fontId="4" fillId="13" borderId="13" xfId="0" applyNumberFormat="1" applyFont="1" applyFill="1" applyBorder="1" applyAlignment="1">
      <alignment horizontal="center" vertical="center" wrapText="1"/>
    </xf>
    <xf numFmtId="10" fontId="4" fillId="13" borderId="15" xfId="0" applyNumberFormat="1" applyFont="1" applyFill="1" applyBorder="1" applyAlignment="1">
      <alignment horizontal="center" vertical="center" wrapText="1"/>
    </xf>
    <xf numFmtId="10" fontId="3" fillId="13" borderId="13" xfId="0" applyNumberFormat="1" applyFont="1" applyFill="1" applyBorder="1" applyAlignment="1">
      <alignment horizontal="center" vertical="center" wrapText="1"/>
    </xf>
    <xf numFmtId="166" fontId="4" fillId="13" borderId="15" xfId="0" applyNumberFormat="1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3" fontId="4" fillId="13" borderId="16" xfId="0" applyNumberFormat="1" applyFont="1" applyFill="1" applyBorder="1" applyAlignment="1">
      <alignment horizontal="center" vertical="center" wrapText="1"/>
    </xf>
    <xf numFmtId="10" fontId="4" fillId="13" borderId="16" xfId="0" applyNumberFormat="1" applyFont="1" applyFill="1" applyBorder="1" applyAlignment="1">
      <alignment horizontal="center" vertical="center" wrapText="1"/>
    </xf>
    <xf numFmtId="3" fontId="17" fillId="14" borderId="16" xfId="0" applyNumberFormat="1" applyFont="1" applyFill="1" applyBorder="1" applyAlignment="1">
      <alignment horizontal="center" vertical="center"/>
    </xf>
    <xf numFmtId="0" fontId="4" fillId="13" borderId="13" xfId="0" applyFont="1" applyFill="1" applyBorder="1" applyAlignment="1">
      <alignment horizontal="center" vertical="center" wrapText="1"/>
    </xf>
    <xf numFmtId="3" fontId="17" fillId="14" borderId="13" xfId="0" applyNumberFormat="1" applyFont="1" applyFill="1" applyBorder="1" applyAlignment="1">
      <alignment horizontal="center" vertical="center"/>
    </xf>
    <xf numFmtId="4" fontId="17" fillId="14" borderId="13" xfId="0" applyNumberFormat="1" applyFont="1" applyFill="1" applyBorder="1" applyAlignment="1">
      <alignment horizontal="center" vertical="center"/>
    </xf>
    <xf numFmtId="3" fontId="17" fillId="14" borderId="15" xfId="0" applyNumberFormat="1" applyFont="1" applyFill="1" applyBorder="1" applyAlignment="1">
      <alignment horizontal="center" vertical="center"/>
    </xf>
    <xf numFmtId="0" fontId="3" fillId="13" borderId="17" xfId="0" applyFont="1" applyFill="1" applyBorder="1" applyAlignment="1">
      <alignment horizontal="center" vertical="center" wrapText="1"/>
    </xf>
    <xf numFmtId="0" fontId="3" fillId="13" borderId="18" xfId="0" applyFont="1" applyFill="1" applyBorder="1" applyAlignment="1">
      <alignment horizontal="center" vertical="center" wrapText="1"/>
    </xf>
    <xf numFmtId="3" fontId="4" fillId="13" borderId="18" xfId="0" applyNumberFormat="1" applyFont="1" applyFill="1" applyBorder="1" applyAlignment="1">
      <alignment horizontal="center" vertical="center" wrapText="1"/>
    </xf>
    <xf numFmtId="10" fontId="4" fillId="13" borderId="18" xfId="0" applyNumberFormat="1" applyFont="1" applyFill="1" applyBorder="1" applyAlignment="1">
      <alignment horizontal="center" vertical="center" wrapText="1"/>
    </xf>
    <xf numFmtId="4" fontId="17" fillId="14" borderId="18" xfId="0" applyNumberFormat="1" applyFont="1" applyFill="1" applyBorder="1" applyAlignment="1">
      <alignment horizontal="center" vertical="center"/>
    </xf>
    <xf numFmtId="3" fontId="4" fillId="13" borderId="19" xfId="0" applyNumberFormat="1" applyFont="1" applyFill="1" applyBorder="1" applyAlignment="1">
      <alignment horizontal="center" vertical="center" wrapText="1"/>
    </xf>
    <xf numFmtId="0" fontId="10" fillId="0" borderId="0" xfId="0" applyFont="1"/>
    <xf numFmtId="3" fontId="4" fillId="13" borderId="13" xfId="0" applyNumberFormat="1" applyFont="1" applyFill="1" applyBorder="1" applyAlignment="1">
      <alignment horizontal="center" vertical="center"/>
    </xf>
    <xf numFmtId="17" fontId="0" fillId="0" borderId="0" xfId="0" applyNumberForma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0" fillId="0" borderId="21" xfId="0" applyFont="1" applyBorder="1" applyAlignment="1">
      <alignment horizontal="center" vertical="center"/>
    </xf>
    <xf numFmtId="3" fontId="4" fillId="2" borderId="1" xfId="9" applyNumberFormat="1" applyFont="1" applyFill="1" applyBorder="1" applyAlignment="1">
      <alignment horizontal="center" vertical="center"/>
    </xf>
    <xf numFmtId="10" fontId="0" fillId="0" borderId="0" xfId="0" applyNumberFormat="1"/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49" fontId="3" fillId="0" borderId="10" xfId="0" applyNumberFormat="1" applyFont="1" applyBorder="1" applyAlignment="1">
      <alignment horizontal="center" vertical="center" wrapText="1"/>
    </xf>
    <xf numFmtId="10" fontId="4" fillId="2" borderId="1" xfId="73" applyNumberFormat="1" applyFont="1" applyFill="1" applyBorder="1" applyAlignment="1">
      <alignment horizontal="center" vertical="center" wrapText="1"/>
    </xf>
    <xf numFmtId="165" fontId="4" fillId="2" borderId="1" xfId="73" applyNumberFormat="1" applyFont="1" applyFill="1" applyBorder="1" applyAlignment="1">
      <alignment horizontal="center" vertical="center" wrapText="1"/>
    </xf>
    <xf numFmtId="10" fontId="4" fillId="2" borderId="5" xfId="74" applyNumberFormat="1" applyFont="1" applyFill="1" applyBorder="1" applyAlignment="1">
      <alignment horizontal="center" vertical="center" wrapText="1"/>
    </xf>
    <xf numFmtId="166" fontId="4" fillId="2" borderId="5" xfId="74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vertical="center"/>
    </xf>
    <xf numFmtId="0" fontId="1" fillId="0" borderId="0" xfId="0" applyFont="1"/>
    <xf numFmtId="17" fontId="1" fillId="0" borderId="0" xfId="0" applyNumberFormat="1" applyFont="1"/>
    <xf numFmtId="0" fontId="1" fillId="0" borderId="0" xfId="0" quotePrefix="1" applyFont="1"/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</cellXfs>
  <cellStyles count="75">
    <cellStyle name="20% - Ênfase1 2" xfId="1"/>
    <cellStyle name="20% - Ênfase2 2" xfId="2"/>
    <cellStyle name="20% - Ênfase3 2" xfId="3"/>
    <cellStyle name="20% - Ênfase4 2" xfId="4"/>
    <cellStyle name="40% - Ênfase3 2" xfId="5"/>
    <cellStyle name="60% - Ênfase3 2" xfId="6"/>
    <cellStyle name="60% - Ênfase4 2" xfId="7"/>
    <cellStyle name="60% - Ênfase6 2" xfId="8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Normal" xfId="0" builtinId="0"/>
    <cellStyle name="Normal 2" xfId="9"/>
    <cellStyle name="Normal 2 2" xfId="10"/>
    <cellStyle name="Normal 2 2 2" xfId="11"/>
    <cellStyle name="Normal 2 3" xfId="12"/>
    <cellStyle name="Normal 2 3 2" xfId="13"/>
    <cellStyle name="Normal 2 4" xfId="14"/>
    <cellStyle name="Normal 2 5" xfId="15"/>
    <cellStyle name="Normal 3" xfId="16"/>
    <cellStyle name="Normal 3 2" xfId="17"/>
    <cellStyle name="Normal 4" xfId="18"/>
    <cellStyle name="Normal 4 2" xfId="19"/>
    <cellStyle name="Normal 4 2 2" xfId="20"/>
    <cellStyle name="Normal 4 3" xfId="21"/>
    <cellStyle name="Normal 7" xfId="22"/>
    <cellStyle name="Normal 8" xfId="23"/>
    <cellStyle name="Nota 2" xfId="24"/>
    <cellStyle name="Nota 3" xfId="25"/>
    <cellStyle name="Nota 4" xfId="26"/>
    <cellStyle name="Nota 5" xfId="27"/>
    <cellStyle name="Nota 6" xfId="28"/>
    <cellStyle name="Percent 2" xfId="30"/>
    <cellStyle name="Porcentagem" xfId="29" builtinId="5"/>
    <cellStyle name="Porcentagem 2" xfId="31"/>
    <cellStyle name="Porcentagem 2 2" xfId="32"/>
    <cellStyle name="Porcentagem 2 3" xfId="74"/>
    <cellStyle name="Porcentagem 3" xfId="33"/>
    <cellStyle name="Porcentagem 3 2" xfId="73"/>
    <cellStyle name="Porcentagem 4" xfId="34"/>
    <cellStyle name="Porcentagem 4 2" xfId="35"/>
    <cellStyle name="Porcentagem 5" xfId="36"/>
    <cellStyle name="Porcentagem 6" xfId="37"/>
    <cellStyle name="Porcentagem 7" xfId="38"/>
    <cellStyle name="Porcentagem 8" xfId="39"/>
    <cellStyle name="Total" xfId="40" builtinId="25" customBuiltin="1"/>
    <cellStyle name="Vírgula 2" xfId="41"/>
    <cellStyle name="Vírgula 2 2" xfId="42"/>
    <cellStyle name="Vírgula 3" xfId="43"/>
    <cellStyle name="Vírgula 4" xfId="44"/>
  </cellStyles>
  <dxfs count="7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horizontal style="thin">
          <color rgb="FF000000"/>
        </horizontal>
      </border>
    </dxf>
  </dxfs>
  <tableStyles count="1" defaultTableStyle="TableStyleMedium9" defaultPivotStyle="PivotStyleLight16">
    <tableStyle name="TableStyleMedium1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7</xdr:row>
      <xdr:rowOff>238125</xdr:rowOff>
    </xdr:from>
    <xdr:to>
      <xdr:col>7</xdr:col>
      <xdr:colOff>1019175</xdr:colOff>
      <xdr:row>7</xdr:row>
      <xdr:rowOff>514350</xdr:rowOff>
    </xdr:to>
    <xdr:pic>
      <xdr:nvPicPr>
        <xdr:cNvPr id="4651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175" y="1590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161925</xdr:rowOff>
    </xdr:from>
    <xdr:to>
      <xdr:col>5</xdr:col>
      <xdr:colOff>885825</xdr:colOff>
      <xdr:row>7</xdr:row>
      <xdr:rowOff>685800</xdr:rowOff>
    </xdr:to>
    <xdr:pic>
      <xdr:nvPicPr>
        <xdr:cNvPr id="46513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5144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247650</xdr:colOff>
      <xdr:row>7</xdr:row>
      <xdr:rowOff>266700</xdr:rowOff>
    </xdr:from>
    <xdr:to>
      <xdr:col>3</xdr:col>
      <xdr:colOff>1019175</xdr:colOff>
      <xdr:row>7</xdr:row>
      <xdr:rowOff>752475</xdr:rowOff>
    </xdr:to>
    <xdr:pic>
      <xdr:nvPicPr>
        <xdr:cNvPr id="46513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19250"/>
          <a:ext cx="771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46514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57150</xdr:colOff>
      <xdr:row>7</xdr:row>
      <xdr:rowOff>276225</xdr:rowOff>
    </xdr:from>
    <xdr:to>
      <xdr:col>9</xdr:col>
      <xdr:colOff>1095375</xdr:colOff>
      <xdr:row>7</xdr:row>
      <xdr:rowOff>590550</xdr:rowOff>
    </xdr:to>
    <xdr:pic>
      <xdr:nvPicPr>
        <xdr:cNvPr id="46514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1628775"/>
          <a:ext cx="10382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465142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7</xdr:row>
      <xdr:rowOff>238125</xdr:rowOff>
    </xdr:from>
    <xdr:to>
      <xdr:col>7</xdr:col>
      <xdr:colOff>1019175</xdr:colOff>
      <xdr:row>7</xdr:row>
      <xdr:rowOff>514350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175" y="1590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161925</xdr:rowOff>
    </xdr:from>
    <xdr:to>
      <xdr:col>5</xdr:col>
      <xdr:colOff>885825</xdr:colOff>
      <xdr:row>7</xdr:row>
      <xdr:rowOff>685800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5144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247650</xdr:colOff>
      <xdr:row>7</xdr:row>
      <xdr:rowOff>266700</xdr:rowOff>
    </xdr:from>
    <xdr:to>
      <xdr:col>3</xdr:col>
      <xdr:colOff>1019175</xdr:colOff>
      <xdr:row>7</xdr:row>
      <xdr:rowOff>752475</xdr:rowOff>
    </xdr:to>
    <xdr:pic>
      <xdr:nvPicPr>
        <xdr:cNvPr id="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19250"/>
          <a:ext cx="771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57150</xdr:colOff>
      <xdr:row>7</xdr:row>
      <xdr:rowOff>276225</xdr:rowOff>
    </xdr:from>
    <xdr:to>
      <xdr:col>9</xdr:col>
      <xdr:colOff>1095375</xdr:colOff>
      <xdr:row>7</xdr:row>
      <xdr:rowOff>590550</xdr:rowOff>
    </xdr:to>
    <xdr:pic>
      <xdr:nvPicPr>
        <xdr:cNvPr id="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1628775"/>
          <a:ext cx="10382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7</xdr:row>
      <xdr:rowOff>238125</xdr:rowOff>
    </xdr:from>
    <xdr:to>
      <xdr:col>7</xdr:col>
      <xdr:colOff>1019175</xdr:colOff>
      <xdr:row>7</xdr:row>
      <xdr:rowOff>514350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175" y="1590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161925</xdr:rowOff>
    </xdr:from>
    <xdr:to>
      <xdr:col>5</xdr:col>
      <xdr:colOff>885825</xdr:colOff>
      <xdr:row>7</xdr:row>
      <xdr:rowOff>685800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5144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247650</xdr:colOff>
      <xdr:row>7</xdr:row>
      <xdr:rowOff>266700</xdr:rowOff>
    </xdr:from>
    <xdr:to>
      <xdr:col>3</xdr:col>
      <xdr:colOff>1019175</xdr:colOff>
      <xdr:row>7</xdr:row>
      <xdr:rowOff>752475</xdr:rowOff>
    </xdr:to>
    <xdr:pic>
      <xdr:nvPicPr>
        <xdr:cNvPr id="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19250"/>
          <a:ext cx="771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57150</xdr:colOff>
      <xdr:row>7</xdr:row>
      <xdr:rowOff>276225</xdr:rowOff>
    </xdr:from>
    <xdr:to>
      <xdr:col>9</xdr:col>
      <xdr:colOff>1095375</xdr:colOff>
      <xdr:row>7</xdr:row>
      <xdr:rowOff>590550</xdr:rowOff>
    </xdr:to>
    <xdr:pic>
      <xdr:nvPicPr>
        <xdr:cNvPr id="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1628775"/>
          <a:ext cx="10382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7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393700</xdr:colOff>
      <xdr:row>5</xdr:row>
      <xdr:rowOff>50800</xdr:rowOff>
    </xdr:from>
    <xdr:to>
      <xdr:col>19</xdr:col>
      <xdr:colOff>450565</xdr:colOff>
      <xdr:row>25</xdr:row>
      <xdr:rowOff>132373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0300" y="1244600"/>
          <a:ext cx="5505165" cy="3383573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30</xdr:row>
      <xdr:rowOff>114300</xdr:rowOff>
    </xdr:from>
    <xdr:to>
      <xdr:col>19</xdr:col>
      <xdr:colOff>427206</xdr:colOff>
      <xdr:row>51</xdr:row>
      <xdr:rowOff>91739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53300" y="5803900"/>
          <a:ext cx="5608806" cy="3444539"/>
        </a:xfrm>
        <a:prstGeom prst="rect">
          <a:avLst/>
        </a:prstGeom>
      </xdr:spPr>
    </xdr:pic>
    <xdr:clientData/>
  </xdr:twoCellAnchor>
  <xdr:twoCellAnchor editAs="oneCell">
    <xdr:from>
      <xdr:col>11</xdr:col>
      <xdr:colOff>330200</xdr:colOff>
      <xdr:row>56</xdr:row>
      <xdr:rowOff>0</xdr:rowOff>
    </xdr:from>
    <xdr:to>
      <xdr:col>19</xdr:col>
      <xdr:colOff>435837</xdr:colOff>
      <xdr:row>76</xdr:row>
      <xdr:rowOff>160828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6800" y="10350500"/>
          <a:ext cx="5553937" cy="34628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7</xdr:row>
      <xdr:rowOff>238125</xdr:rowOff>
    </xdr:from>
    <xdr:to>
      <xdr:col>7</xdr:col>
      <xdr:colOff>1019175</xdr:colOff>
      <xdr:row>7</xdr:row>
      <xdr:rowOff>514350</xdr:rowOff>
    </xdr:to>
    <xdr:pic>
      <xdr:nvPicPr>
        <xdr:cNvPr id="4661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175" y="1590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161925</xdr:rowOff>
    </xdr:from>
    <xdr:to>
      <xdr:col>5</xdr:col>
      <xdr:colOff>885825</xdr:colOff>
      <xdr:row>7</xdr:row>
      <xdr:rowOff>685800</xdr:rowOff>
    </xdr:to>
    <xdr:pic>
      <xdr:nvPicPr>
        <xdr:cNvPr id="46616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5144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247650</xdr:colOff>
      <xdr:row>7</xdr:row>
      <xdr:rowOff>266700</xdr:rowOff>
    </xdr:from>
    <xdr:to>
      <xdr:col>3</xdr:col>
      <xdr:colOff>1019175</xdr:colOff>
      <xdr:row>7</xdr:row>
      <xdr:rowOff>752475</xdr:rowOff>
    </xdr:to>
    <xdr:pic>
      <xdr:nvPicPr>
        <xdr:cNvPr id="46616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19250"/>
          <a:ext cx="771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4661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57150</xdr:colOff>
      <xdr:row>7</xdr:row>
      <xdr:rowOff>276225</xdr:rowOff>
    </xdr:from>
    <xdr:to>
      <xdr:col>9</xdr:col>
      <xdr:colOff>1095375</xdr:colOff>
      <xdr:row>7</xdr:row>
      <xdr:rowOff>590550</xdr:rowOff>
    </xdr:to>
    <xdr:pic>
      <xdr:nvPicPr>
        <xdr:cNvPr id="46616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1628775"/>
          <a:ext cx="10382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466166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7</xdr:row>
      <xdr:rowOff>238125</xdr:rowOff>
    </xdr:from>
    <xdr:to>
      <xdr:col>7</xdr:col>
      <xdr:colOff>1019175</xdr:colOff>
      <xdr:row>7</xdr:row>
      <xdr:rowOff>514350</xdr:rowOff>
    </xdr:to>
    <xdr:pic>
      <xdr:nvPicPr>
        <xdr:cNvPr id="1010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175" y="1590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161925</xdr:rowOff>
    </xdr:from>
    <xdr:to>
      <xdr:col>5</xdr:col>
      <xdr:colOff>885825</xdr:colOff>
      <xdr:row>7</xdr:row>
      <xdr:rowOff>685800</xdr:rowOff>
    </xdr:to>
    <xdr:pic>
      <xdr:nvPicPr>
        <xdr:cNvPr id="10105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5144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247650</xdr:colOff>
      <xdr:row>7</xdr:row>
      <xdr:rowOff>266700</xdr:rowOff>
    </xdr:from>
    <xdr:to>
      <xdr:col>3</xdr:col>
      <xdr:colOff>1019175</xdr:colOff>
      <xdr:row>7</xdr:row>
      <xdr:rowOff>752475</xdr:rowOff>
    </xdr:to>
    <xdr:pic>
      <xdr:nvPicPr>
        <xdr:cNvPr id="10105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19250"/>
          <a:ext cx="771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101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57150</xdr:colOff>
      <xdr:row>7</xdr:row>
      <xdr:rowOff>276225</xdr:rowOff>
    </xdr:from>
    <xdr:to>
      <xdr:col>9</xdr:col>
      <xdr:colOff>1095375</xdr:colOff>
      <xdr:row>7</xdr:row>
      <xdr:rowOff>590550</xdr:rowOff>
    </xdr:to>
    <xdr:pic>
      <xdr:nvPicPr>
        <xdr:cNvPr id="10105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1628775"/>
          <a:ext cx="10382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101058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7</xdr:row>
      <xdr:rowOff>238125</xdr:rowOff>
    </xdr:from>
    <xdr:to>
      <xdr:col>7</xdr:col>
      <xdr:colOff>1019175</xdr:colOff>
      <xdr:row>7</xdr:row>
      <xdr:rowOff>514350</xdr:rowOff>
    </xdr:to>
    <xdr:pic>
      <xdr:nvPicPr>
        <xdr:cNvPr id="193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175" y="1590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161925</xdr:rowOff>
    </xdr:from>
    <xdr:to>
      <xdr:col>5</xdr:col>
      <xdr:colOff>885825</xdr:colOff>
      <xdr:row>7</xdr:row>
      <xdr:rowOff>685800</xdr:rowOff>
    </xdr:to>
    <xdr:pic>
      <xdr:nvPicPr>
        <xdr:cNvPr id="1939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5144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247650</xdr:colOff>
      <xdr:row>7</xdr:row>
      <xdr:rowOff>266700</xdr:rowOff>
    </xdr:from>
    <xdr:to>
      <xdr:col>3</xdr:col>
      <xdr:colOff>1019175</xdr:colOff>
      <xdr:row>7</xdr:row>
      <xdr:rowOff>752475</xdr:rowOff>
    </xdr:to>
    <xdr:pic>
      <xdr:nvPicPr>
        <xdr:cNvPr id="193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19250"/>
          <a:ext cx="771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1939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57150</xdr:colOff>
      <xdr:row>7</xdr:row>
      <xdr:rowOff>276225</xdr:rowOff>
    </xdr:from>
    <xdr:to>
      <xdr:col>9</xdr:col>
      <xdr:colOff>1095375</xdr:colOff>
      <xdr:row>7</xdr:row>
      <xdr:rowOff>590550</xdr:rowOff>
    </xdr:to>
    <xdr:pic>
      <xdr:nvPicPr>
        <xdr:cNvPr id="1939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1628775"/>
          <a:ext cx="10382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19397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7</xdr:row>
      <xdr:rowOff>238125</xdr:rowOff>
    </xdr:from>
    <xdr:to>
      <xdr:col>7</xdr:col>
      <xdr:colOff>1019175</xdr:colOff>
      <xdr:row>7</xdr:row>
      <xdr:rowOff>514350</xdr:rowOff>
    </xdr:to>
    <xdr:pic>
      <xdr:nvPicPr>
        <xdr:cNvPr id="1879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175" y="1590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161925</xdr:rowOff>
    </xdr:from>
    <xdr:to>
      <xdr:col>5</xdr:col>
      <xdr:colOff>885825</xdr:colOff>
      <xdr:row>7</xdr:row>
      <xdr:rowOff>685800</xdr:rowOff>
    </xdr:to>
    <xdr:pic>
      <xdr:nvPicPr>
        <xdr:cNvPr id="1880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5144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247650</xdr:colOff>
      <xdr:row>7</xdr:row>
      <xdr:rowOff>266700</xdr:rowOff>
    </xdr:from>
    <xdr:to>
      <xdr:col>3</xdr:col>
      <xdr:colOff>1019175</xdr:colOff>
      <xdr:row>7</xdr:row>
      <xdr:rowOff>752475</xdr:rowOff>
    </xdr:to>
    <xdr:pic>
      <xdr:nvPicPr>
        <xdr:cNvPr id="18800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19250"/>
          <a:ext cx="771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18800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57150</xdr:colOff>
      <xdr:row>7</xdr:row>
      <xdr:rowOff>276225</xdr:rowOff>
    </xdr:from>
    <xdr:to>
      <xdr:col>9</xdr:col>
      <xdr:colOff>1095375</xdr:colOff>
      <xdr:row>7</xdr:row>
      <xdr:rowOff>590550</xdr:rowOff>
    </xdr:to>
    <xdr:pic>
      <xdr:nvPicPr>
        <xdr:cNvPr id="18800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1628775"/>
          <a:ext cx="10382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188004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7</xdr:row>
      <xdr:rowOff>238125</xdr:rowOff>
    </xdr:from>
    <xdr:to>
      <xdr:col>7</xdr:col>
      <xdr:colOff>1019175</xdr:colOff>
      <xdr:row>7</xdr:row>
      <xdr:rowOff>514350</xdr:rowOff>
    </xdr:to>
    <xdr:pic>
      <xdr:nvPicPr>
        <xdr:cNvPr id="2912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175" y="1590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161925</xdr:rowOff>
    </xdr:from>
    <xdr:to>
      <xdr:col>5</xdr:col>
      <xdr:colOff>885825</xdr:colOff>
      <xdr:row>7</xdr:row>
      <xdr:rowOff>685800</xdr:rowOff>
    </xdr:to>
    <xdr:pic>
      <xdr:nvPicPr>
        <xdr:cNvPr id="29126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5144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238125</xdr:colOff>
      <xdr:row>7</xdr:row>
      <xdr:rowOff>266700</xdr:rowOff>
    </xdr:from>
    <xdr:to>
      <xdr:col>3</xdr:col>
      <xdr:colOff>1009650</xdr:colOff>
      <xdr:row>7</xdr:row>
      <xdr:rowOff>752475</xdr:rowOff>
    </xdr:to>
    <xdr:pic>
      <xdr:nvPicPr>
        <xdr:cNvPr id="29126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1619250"/>
          <a:ext cx="771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29126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57150</xdr:colOff>
      <xdr:row>7</xdr:row>
      <xdr:rowOff>276225</xdr:rowOff>
    </xdr:from>
    <xdr:to>
      <xdr:col>9</xdr:col>
      <xdr:colOff>1095375</xdr:colOff>
      <xdr:row>7</xdr:row>
      <xdr:rowOff>590550</xdr:rowOff>
    </xdr:to>
    <xdr:pic>
      <xdr:nvPicPr>
        <xdr:cNvPr id="29126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1628775"/>
          <a:ext cx="10382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291268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7</xdr:row>
      <xdr:rowOff>238125</xdr:rowOff>
    </xdr:from>
    <xdr:to>
      <xdr:col>7</xdr:col>
      <xdr:colOff>1019175</xdr:colOff>
      <xdr:row>7</xdr:row>
      <xdr:rowOff>514350</xdr:rowOff>
    </xdr:to>
    <xdr:pic>
      <xdr:nvPicPr>
        <xdr:cNvPr id="3649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175" y="1590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161925</xdr:rowOff>
    </xdr:from>
    <xdr:to>
      <xdr:col>5</xdr:col>
      <xdr:colOff>885825</xdr:colOff>
      <xdr:row>7</xdr:row>
      <xdr:rowOff>685800</xdr:rowOff>
    </xdr:to>
    <xdr:pic>
      <xdr:nvPicPr>
        <xdr:cNvPr id="36496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5144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247650</xdr:colOff>
      <xdr:row>7</xdr:row>
      <xdr:rowOff>266700</xdr:rowOff>
    </xdr:from>
    <xdr:to>
      <xdr:col>3</xdr:col>
      <xdr:colOff>1019175</xdr:colOff>
      <xdr:row>7</xdr:row>
      <xdr:rowOff>752475</xdr:rowOff>
    </xdr:to>
    <xdr:pic>
      <xdr:nvPicPr>
        <xdr:cNvPr id="3649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19250"/>
          <a:ext cx="771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36496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57150</xdr:colOff>
      <xdr:row>7</xdr:row>
      <xdr:rowOff>276225</xdr:rowOff>
    </xdr:from>
    <xdr:to>
      <xdr:col>9</xdr:col>
      <xdr:colOff>1095375</xdr:colOff>
      <xdr:row>7</xdr:row>
      <xdr:rowOff>590550</xdr:rowOff>
    </xdr:to>
    <xdr:pic>
      <xdr:nvPicPr>
        <xdr:cNvPr id="36496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1628775"/>
          <a:ext cx="10382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364965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7</xdr:row>
      <xdr:rowOff>238125</xdr:rowOff>
    </xdr:from>
    <xdr:to>
      <xdr:col>7</xdr:col>
      <xdr:colOff>1019175</xdr:colOff>
      <xdr:row>7</xdr:row>
      <xdr:rowOff>514350</xdr:rowOff>
    </xdr:to>
    <xdr:pic>
      <xdr:nvPicPr>
        <xdr:cNvPr id="4437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175" y="1590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161925</xdr:rowOff>
    </xdr:from>
    <xdr:to>
      <xdr:col>5</xdr:col>
      <xdr:colOff>885825</xdr:colOff>
      <xdr:row>7</xdr:row>
      <xdr:rowOff>685800</xdr:rowOff>
    </xdr:to>
    <xdr:pic>
      <xdr:nvPicPr>
        <xdr:cNvPr id="44373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5144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247650</xdr:colOff>
      <xdr:row>7</xdr:row>
      <xdr:rowOff>266700</xdr:rowOff>
    </xdr:from>
    <xdr:to>
      <xdr:col>3</xdr:col>
      <xdr:colOff>1019175</xdr:colOff>
      <xdr:row>7</xdr:row>
      <xdr:rowOff>752475</xdr:rowOff>
    </xdr:to>
    <xdr:pic>
      <xdr:nvPicPr>
        <xdr:cNvPr id="44373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19250"/>
          <a:ext cx="771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44373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57150</xdr:colOff>
      <xdr:row>7</xdr:row>
      <xdr:rowOff>276225</xdr:rowOff>
    </xdr:from>
    <xdr:to>
      <xdr:col>9</xdr:col>
      <xdr:colOff>1095375</xdr:colOff>
      <xdr:row>7</xdr:row>
      <xdr:rowOff>590550</xdr:rowOff>
    </xdr:to>
    <xdr:pic>
      <xdr:nvPicPr>
        <xdr:cNvPr id="44373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1628775"/>
          <a:ext cx="10382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443736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7</xdr:row>
      <xdr:rowOff>238125</xdr:rowOff>
    </xdr:from>
    <xdr:to>
      <xdr:col>7</xdr:col>
      <xdr:colOff>1019175</xdr:colOff>
      <xdr:row>7</xdr:row>
      <xdr:rowOff>514350</xdr:rowOff>
    </xdr:to>
    <xdr:pic>
      <xdr:nvPicPr>
        <xdr:cNvPr id="6492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175" y="1590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161925</xdr:rowOff>
    </xdr:from>
    <xdr:to>
      <xdr:col>5</xdr:col>
      <xdr:colOff>885825</xdr:colOff>
      <xdr:row>7</xdr:row>
      <xdr:rowOff>685800</xdr:rowOff>
    </xdr:to>
    <xdr:pic>
      <xdr:nvPicPr>
        <xdr:cNvPr id="6492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5144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247650</xdr:colOff>
      <xdr:row>7</xdr:row>
      <xdr:rowOff>266700</xdr:rowOff>
    </xdr:from>
    <xdr:to>
      <xdr:col>3</xdr:col>
      <xdr:colOff>1019175</xdr:colOff>
      <xdr:row>7</xdr:row>
      <xdr:rowOff>752475</xdr:rowOff>
    </xdr:to>
    <xdr:pic>
      <xdr:nvPicPr>
        <xdr:cNvPr id="64927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19250"/>
          <a:ext cx="771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64927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57150</xdr:colOff>
      <xdr:row>7</xdr:row>
      <xdr:rowOff>276225</xdr:rowOff>
    </xdr:from>
    <xdr:to>
      <xdr:col>9</xdr:col>
      <xdr:colOff>1095375</xdr:colOff>
      <xdr:row>7</xdr:row>
      <xdr:rowOff>590550</xdr:rowOff>
    </xdr:to>
    <xdr:pic>
      <xdr:nvPicPr>
        <xdr:cNvPr id="64927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1628775"/>
          <a:ext cx="10382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649276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EAR/AppData/Local/Microsoft/Windows/Temporary%20Internet%20Files/Content.Outlook/IE06Q5XO/Numeros%20Consolidados%20das%20Associadas%20da%20ABEAR%20-%20SETEMBRO%20131016_A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embro12"/>
      <sheetName val="Evolução Acumulado 12 meses"/>
      <sheetName val="Outubro12"/>
      <sheetName val="Novembro12"/>
      <sheetName val="Dezembro12"/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Acumulado 12 Meses"/>
      <sheetName val="Acumulado 2013"/>
      <sheetName val="Evolução RPK e PAX 2012-2013"/>
      <sheetName val="MODELO (3)"/>
    </sheetNames>
    <sheetDataSet>
      <sheetData sheetId="0"/>
      <sheetData sheetId="1"/>
      <sheetData sheetId="2">
        <row r="10">
          <cell r="B10">
            <v>528143</v>
          </cell>
          <cell r="D10">
            <v>855764</v>
          </cell>
          <cell r="F10">
            <v>3517834</v>
          </cell>
          <cell r="H10">
            <v>3936493</v>
          </cell>
          <cell r="J10">
            <v>483189</v>
          </cell>
        </row>
        <row r="11">
          <cell r="B11">
            <v>434084</v>
          </cell>
          <cell r="D11">
            <v>681359</v>
          </cell>
          <cell r="F11">
            <v>2476071</v>
          </cell>
          <cell r="H11">
            <v>2997103</v>
          </cell>
          <cell r="J11">
            <v>330321</v>
          </cell>
        </row>
        <row r="14">
          <cell r="B14">
            <v>458351</v>
          </cell>
          <cell r="D14">
            <v>868947</v>
          </cell>
          <cell r="F14">
            <v>2163866</v>
          </cell>
          <cell r="H14">
            <v>2304088</v>
          </cell>
          <cell r="J14">
            <v>422848</v>
          </cell>
        </row>
        <row r="16">
          <cell r="F16">
            <v>344006</v>
          </cell>
          <cell r="H16">
            <v>2454200</v>
          </cell>
        </row>
        <row r="17">
          <cell r="F17">
            <v>216421</v>
          </cell>
          <cell r="H17">
            <v>1983642</v>
          </cell>
        </row>
        <row r="20">
          <cell r="F20">
            <v>102126</v>
          </cell>
          <cell r="H20">
            <v>265120</v>
          </cell>
        </row>
      </sheetData>
      <sheetData sheetId="3">
        <row r="10">
          <cell r="B10">
            <v>550798</v>
          </cell>
          <cell r="D10">
            <v>857048</v>
          </cell>
          <cell r="F10">
            <v>3614481</v>
          </cell>
          <cell r="H10">
            <v>3812727</v>
          </cell>
          <cell r="J10">
            <v>454260</v>
          </cell>
        </row>
        <row r="11">
          <cell r="B11">
            <v>455790</v>
          </cell>
          <cell r="D11">
            <v>706585</v>
          </cell>
          <cell r="F11">
            <v>2524568</v>
          </cell>
          <cell r="H11">
            <v>3072191</v>
          </cell>
          <cell r="J11">
            <v>326949</v>
          </cell>
        </row>
        <row r="14">
          <cell r="B14">
            <v>468941</v>
          </cell>
          <cell r="D14">
            <v>888952</v>
          </cell>
          <cell r="F14">
            <v>2252498</v>
          </cell>
          <cell r="H14">
            <v>2320443</v>
          </cell>
          <cell r="J14">
            <v>432395</v>
          </cell>
        </row>
        <row r="16">
          <cell r="F16">
            <v>332169</v>
          </cell>
          <cell r="H16">
            <v>2561565</v>
          </cell>
        </row>
        <row r="17">
          <cell r="F17">
            <v>202223</v>
          </cell>
          <cell r="H17">
            <v>1893517</v>
          </cell>
        </row>
        <row r="20">
          <cell r="F20">
            <v>95816</v>
          </cell>
          <cell r="H20">
            <v>270699</v>
          </cell>
        </row>
      </sheetData>
      <sheetData sheetId="4">
        <row r="10">
          <cell r="B10">
            <v>597534</v>
          </cell>
          <cell r="D10">
            <v>993772.08799999999</v>
          </cell>
          <cell r="F10">
            <v>3609507.7239999999</v>
          </cell>
          <cell r="H10">
            <v>4065979</v>
          </cell>
          <cell r="J10">
            <v>496555.61900000001</v>
          </cell>
        </row>
        <row r="11">
          <cell r="B11">
            <v>491587.9</v>
          </cell>
          <cell r="D11">
            <v>799198.09499999997</v>
          </cell>
          <cell r="F11">
            <v>2625428.2259999998</v>
          </cell>
          <cell r="H11">
            <v>3329549</v>
          </cell>
          <cell r="J11">
            <v>345838.91600000003</v>
          </cell>
        </row>
        <row r="14">
          <cell r="B14">
            <v>505945</v>
          </cell>
          <cell r="D14">
            <v>950990</v>
          </cell>
          <cell r="F14">
            <v>2107538</v>
          </cell>
          <cell r="H14">
            <v>2368929</v>
          </cell>
          <cell r="J14">
            <v>455360</v>
          </cell>
        </row>
        <row r="16">
          <cell r="F16">
            <v>420214.201</v>
          </cell>
          <cell r="H16">
            <v>2768586</v>
          </cell>
        </row>
        <row r="17">
          <cell r="F17">
            <v>232961.899</v>
          </cell>
          <cell r="H17">
            <v>2055045</v>
          </cell>
        </row>
        <row r="20">
          <cell r="F20">
            <v>93151</v>
          </cell>
          <cell r="H20">
            <v>370573</v>
          </cell>
        </row>
      </sheetData>
      <sheetData sheetId="5">
        <row r="10">
          <cell r="B10">
            <v>615267</v>
          </cell>
          <cell r="D10">
            <v>1094479.6540000001</v>
          </cell>
          <cell r="F10">
            <v>3793426</v>
          </cell>
          <cell r="H10">
            <v>4146085</v>
          </cell>
          <cell r="J10">
            <v>561732.35199999996</v>
          </cell>
        </row>
        <row r="11">
          <cell r="B11">
            <v>509624</v>
          </cell>
          <cell r="D11">
            <v>902348</v>
          </cell>
          <cell r="F11">
            <v>2789113</v>
          </cell>
          <cell r="H11">
            <v>3474224</v>
          </cell>
          <cell r="J11">
            <v>431430.63299999997</v>
          </cell>
        </row>
        <row r="14">
          <cell r="B14">
            <v>521107</v>
          </cell>
          <cell r="D14">
            <v>1034386</v>
          </cell>
          <cell r="F14">
            <v>2093110</v>
          </cell>
          <cell r="H14">
            <v>2358157</v>
          </cell>
          <cell r="J14">
            <v>526859</v>
          </cell>
        </row>
        <row r="16">
          <cell r="F16">
            <v>505957</v>
          </cell>
          <cell r="H16">
            <v>2894065</v>
          </cell>
        </row>
        <row r="17">
          <cell r="F17">
            <v>333422</v>
          </cell>
          <cell r="H17">
            <v>2281847</v>
          </cell>
        </row>
        <row r="20">
          <cell r="F20">
            <v>118140</v>
          </cell>
          <cell r="H20">
            <v>326575</v>
          </cell>
        </row>
      </sheetData>
      <sheetData sheetId="6">
        <row r="10">
          <cell r="B10">
            <v>540964</v>
          </cell>
          <cell r="D10">
            <v>927870.17599999998</v>
          </cell>
          <cell r="F10">
            <v>3321328</v>
          </cell>
          <cell r="H10">
            <v>3509301</v>
          </cell>
          <cell r="J10">
            <v>433435.212</v>
          </cell>
        </row>
        <row r="11">
          <cell r="B11">
            <v>436834</v>
          </cell>
          <cell r="D11">
            <v>738138.7</v>
          </cell>
          <cell r="F11">
            <v>2156910</v>
          </cell>
          <cell r="H11">
            <v>2636462</v>
          </cell>
          <cell r="J11">
            <v>324836.34700000001</v>
          </cell>
        </row>
        <row r="14">
          <cell r="B14">
            <v>444809</v>
          </cell>
          <cell r="D14">
            <v>889286</v>
          </cell>
          <cell r="F14">
            <v>1772023</v>
          </cell>
          <cell r="H14">
            <v>1883390</v>
          </cell>
          <cell r="J14">
            <v>454432</v>
          </cell>
        </row>
        <row r="16">
          <cell r="F16">
            <v>455039</v>
          </cell>
          <cell r="H16">
            <v>2551188</v>
          </cell>
        </row>
        <row r="17">
          <cell r="F17">
            <v>260872</v>
          </cell>
          <cell r="H17">
            <v>1858190</v>
          </cell>
        </row>
        <row r="20">
          <cell r="F20">
            <v>91546</v>
          </cell>
          <cell r="H20">
            <v>270291</v>
          </cell>
        </row>
      </sheetData>
      <sheetData sheetId="7">
        <row r="10">
          <cell r="B10">
            <v>600056</v>
          </cell>
          <cell r="D10">
            <v>1081709.4820000001</v>
          </cell>
          <cell r="F10">
            <v>3782664</v>
          </cell>
          <cell r="H10">
            <v>3661650</v>
          </cell>
          <cell r="J10">
            <v>380617</v>
          </cell>
        </row>
        <row r="11">
          <cell r="B11">
            <v>487655</v>
          </cell>
          <cell r="D11">
            <v>857545</v>
          </cell>
          <cell r="F11">
            <v>2468997</v>
          </cell>
          <cell r="H11">
            <v>2678323</v>
          </cell>
          <cell r="J11">
            <v>284963</v>
          </cell>
        </row>
        <row r="14">
          <cell r="B14">
            <v>503827</v>
          </cell>
          <cell r="D14">
            <v>1067359</v>
          </cell>
          <cell r="F14">
            <v>2091345</v>
          </cell>
          <cell r="H14">
            <v>2046352</v>
          </cell>
          <cell r="J14">
            <v>443520</v>
          </cell>
        </row>
        <row r="16">
          <cell r="F16">
            <v>470909</v>
          </cell>
          <cell r="H16">
            <v>2780722</v>
          </cell>
        </row>
        <row r="17">
          <cell r="F17">
            <v>282222</v>
          </cell>
          <cell r="H17">
            <v>2044843</v>
          </cell>
        </row>
        <row r="20">
          <cell r="F20">
            <v>107800</v>
          </cell>
          <cell r="H20">
            <v>286249</v>
          </cell>
        </row>
      </sheetData>
      <sheetData sheetId="8">
        <row r="10">
          <cell r="B10">
            <v>618114</v>
          </cell>
          <cell r="D10">
            <v>1127499</v>
          </cell>
          <cell r="F10">
            <v>3626482.682</v>
          </cell>
          <cell r="H10">
            <v>3551991</v>
          </cell>
          <cell r="J10">
            <v>372842</v>
          </cell>
        </row>
        <row r="11">
          <cell r="B11">
            <v>482911</v>
          </cell>
          <cell r="D11">
            <v>910391</v>
          </cell>
          <cell r="F11">
            <v>2455143.2760000001</v>
          </cell>
          <cell r="H11">
            <v>2602408</v>
          </cell>
          <cell r="J11">
            <v>274572</v>
          </cell>
        </row>
        <row r="14">
          <cell r="B14">
            <v>488423</v>
          </cell>
          <cell r="D14">
            <v>1145325</v>
          </cell>
          <cell r="F14">
            <v>2103248</v>
          </cell>
          <cell r="H14">
            <v>2038505</v>
          </cell>
          <cell r="J14">
            <v>501458</v>
          </cell>
        </row>
        <row r="16">
          <cell r="F16">
            <v>424919.21600000001</v>
          </cell>
          <cell r="H16">
            <v>2477625</v>
          </cell>
        </row>
        <row r="17">
          <cell r="F17">
            <v>245719.709</v>
          </cell>
          <cell r="H17">
            <v>1937330</v>
          </cell>
        </row>
        <row r="20">
          <cell r="F20">
            <v>90563</v>
          </cell>
          <cell r="H20">
            <v>274272</v>
          </cell>
        </row>
      </sheetData>
      <sheetData sheetId="9">
        <row r="10">
          <cell r="B10">
            <v>628449</v>
          </cell>
          <cell r="D10">
            <v>1180450</v>
          </cell>
          <cell r="F10">
            <v>3697199.4130000002</v>
          </cell>
          <cell r="H10">
            <v>3547198</v>
          </cell>
          <cell r="J10">
            <v>382557</v>
          </cell>
        </row>
        <row r="11">
          <cell r="B11">
            <v>502113</v>
          </cell>
          <cell r="D11">
            <v>933484</v>
          </cell>
          <cell r="F11">
            <v>2486116.1320000002</v>
          </cell>
          <cell r="H11">
            <v>2781604</v>
          </cell>
          <cell r="J11">
            <v>283619</v>
          </cell>
        </row>
        <row r="14">
          <cell r="B14">
            <v>506941</v>
          </cell>
          <cell r="D14">
            <v>1160006</v>
          </cell>
          <cell r="F14">
            <v>2103346</v>
          </cell>
          <cell r="H14">
            <v>2163365</v>
          </cell>
          <cell r="J14">
            <v>489406</v>
          </cell>
        </row>
        <row r="16">
          <cell r="F16">
            <v>447632.93599999999</v>
          </cell>
          <cell r="H16">
            <v>2501821</v>
          </cell>
        </row>
        <row r="17">
          <cell r="F17">
            <v>253307.33100000001</v>
          </cell>
          <cell r="H17">
            <v>2032580</v>
          </cell>
        </row>
        <row r="20">
          <cell r="F20">
            <v>92339</v>
          </cell>
          <cell r="H20">
            <v>277853</v>
          </cell>
        </row>
      </sheetData>
      <sheetData sheetId="10">
        <row r="10">
          <cell r="B10">
            <v>604389</v>
          </cell>
          <cell r="D10">
            <v>1138193</v>
          </cell>
          <cell r="F10">
            <v>3546043.7149999999</v>
          </cell>
          <cell r="H10">
            <v>3510121</v>
          </cell>
          <cell r="J10">
            <v>371047</v>
          </cell>
        </row>
        <row r="11">
          <cell r="B11">
            <v>489837</v>
          </cell>
          <cell r="D11">
            <v>904960</v>
          </cell>
          <cell r="F11">
            <v>2558189.3489999999</v>
          </cell>
          <cell r="H11">
            <v>2821716</v>
          </cell>
          <cell r="J11">
            <v>278340</v>
          </cell>
        </row>
        <row r="14">
          <cell r="B14">
            <v>491475</v>
          </cell>
          <cell r="D14">
            <v>1086844</v>
          </cell>
          <cell r="F14">
            <v>2080386</v>
          </cell>
          <cell r="H14">
            <v>2124789</v>
          </cell>
          <cell r="J14">
            <v>476563</v>
          </cell>
        </row>
        <row r="16">
          <cell r="F16">
            <v>436297.27100000001</v>
          </cell>
          <cell r="H16">
            <v>2416003</v>
          </cell>
        </row>
        <row r="17">
          <cell r="F17">
            <v>250128.016</v>
          </cell>
          <cell r="H17">
            <v>1913181</v>
          </cell>
        </row>
        <row r="20">
          <cell r="F20">
            <v>92390</v>
          </cell>
          <cell r="H20">
            <v>265433</v>
          </cell>
        </row>
      </sheetData>
      <sheetData sheetId="11">
        <row r="10">
          <cell r="B10">
            <v>673353</v>
          </cell>
          <cell r="D10">
            <v>1337423</v>
          </cell>
          <cell r="F10">
            <v>3850071</v>
          </cell>
          <cell r="H10">
            <v>4042106</v>
          </cell>
          <cell r="J10">
            <v>433672</v>
          </cell>
        </row>
        <row r="11">
          <cell r="B11">
            <v>575042</v>
          </cell>
          <cell r="D11">
            <v>1078488</v>
          </cell>
          <cell r="F11">
            <v>2742364</v>
          </cell>
          <cell r="H11">
            <v>3411115</v>
          </cell>
          <cell r="J11">
            <v>333184</v>
          </cell>
        </row>
        <row r="14">
          <cell r="B14">
            <v>544769</v>
          </cell>
          <cell r="D14">
            <v>1273455</v>
          </cell>
          <cell r="F14">
            <v>2174064</v>
          </cell>
          <cell r="H14">
            <v>2415016</v>
          </cell>
          <cell r="J14">
            <v>538118</v>
          </cell>
        </row>
        <row r="16">
          <cell r="F16">
            <v>537274</v>
          </cell>
          <cell r="H16">
            <v>2573368</v>
          </cell>
        </row>
        <row r="17">
          <cell r="F17">
            <v>366645</v>
          </cell>
          <cell r="H17">
            <v>2117063</v>
          </cell>
        </row>
        <row r="20">
          <cell r="F20">
            <v>116398</v>
          </cell>
          <cell r="H20">
            <v>309943</v>
          </cell>
        </row>
      </sheetData>
      <sheetData sheetId="12">
        <row r="10">
          <cell r="B10">
            <v>686613</v>
          </cell>
          <cell r="D10">
            <v>1280194</v>
          </cell>
          <cell r="F10">
            <v>3685701</v>
          </cell>
          <cell r="H10">
            <v>3704246</v>
          </cell>
          <cell r="J10">
            <v>387908</v>
          </cell>
        </row>
        <row r="11">
          <cell r="B11">
            <v>563919</v>
          </cell>
          <cell r="D11">
            <v>1002067</v>
          </cell>
          <cell r="F11">
            <v>2466982</v>
          </cell>
          <cell r="H11">
            <v>2911437</v>
          </cell>
          <cell r="J11">
            <v>289921</v>
          </cell>
        </row>
        <row r="14">
          <cell r="B14">
            <v>536194</v>
          </cell>
          <cell r="D14">
            <v>1239692</v>
          </cell>
          <cell r="F14">
            <v>2043359</v>
          </cell>
          <cell r="H14">
            <v>2169062</v>
          </cell>
          <cell r="J14">
            <v>495850</v>
          </cell>
        </row>
        <row r="16">
          <cell r="F16">
            <v>434132</v>
          </cell>
          <cell r="H16">
            <v>2452906</v>
          </cell>
        </row>
        <row r="17">
          <cell r="F17">
            <v>261591</v>
          </cell>
          <cell r="H17">
            <v>1997316</v>
          </cell>
        </row>
        <row r="20">
          <cell r="F20">
            <v>98792</v>
          </cell>
          <cell r="H20">
            <v>287528</v>
          </cell>
        </row>
      </sheetData>
      <sheetData sheetId="13">
        <row r="10">
          <cell r="B10">
            <v>649989</v>
          </cell>
          <cell r="D10">
            <v>1200231</v>
          </cell>
          <cell r="F10">
            <v>3513646.4240000001</v>
          </cell>
          <cell r="H10">
            <v>3543625</v>
          </cell>
          <cell r="J10">
            <v>345817</v>
          </cell>
        </row>
        <row r="11">
          <cell r="B11">
            <v>531844</v>
          </cell>
          <cell r="D11">
            <v>945245</v>
          </cell>
          <cell r="F11">
            <v>2551830.96</v>
          </cell>
          <cell r="H11">
            <v>2871620</v>
          </cell>
          <cell r="J11">
            <v>260185</v>
          </cell>
        </row>
        <row r="14">
          <cell r="B14">
            <v>510408</v>
          </cell>
          <cell r="D14">
            <v>1190948</v>
          </cell>
          <cell r="F14">
            <v>2153318</v>
          </cell>
          <cell r="H14">
            <v>2159889</v>
          </cell>
          <cell r="J14">
            <v>456067</v>
          </cell>
        </row>
        <row r="16">
          <cell r="F16">
            <v>425802.29</v>
          </cell>
          <cell r="H16">
            <v>2373605</v>
          </cell>
        </row>
        <row r="17">
          <cell r="F17">
            <v>269396.42700000003</v>
          </cell>
          <cell r="H17">
            <v>2003968</v>
          </cell>
        </row>
        <row r="20">
          <cell r="F20">
            <v>99989</v>
          </cell>
          <cell r="H20">
            <v>281141</v>
          </cell>
        </row>
      </sheetData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4:L21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66" customWidth="1"/>
    <col min="2" max="12" width="19.7109375" style="67" customWidth="1"/>
    <col min="13" max="13" width="8.85546875" style="67"/>
    <col min="14" max="14" width="19.42578125" style="67" customWidth="1"/>
    <col min="15" max="15" width="13.28515625" style="67" bestFit="1" customWidth="1"/>
    <col min="16" max="16" width="20.42578125" style="67" customWidth="1"/>
    <col min="17" max="17" width="10.85546875" style="67" bestFit="1" customWidth="1"/>
    <col min="18" max="18" width="18" style="67" customWidth="1"/>
    <col min="19" max="19" width="9.7109375" style="67" bestFit="1" customWidth="1"/>
    <col min="20" max="16384" width="8.85546875" style="67"/>
  </cols>
  <sheetData>
    <row r="4" spans="1:12" ht="15.75" thickBot="1" x14ac:dyDescent="0.25"/>
    <row r="5" spans="1:12" ht="15" customHeight="1" x14ac:dyDescent="0.2">
      <c r="A5" s="84" t="s">
        <v>9</v>
      </c>
      <c r="B5" s="85"/>
      <c r="C5" s="85"/>
      <c r="D5" s="86"/>
    </row>
    <row r="6" spans="1:12" ht="15" customHeight="1" thickBot="1" x14ac:dyDescent="0.25">
      <c r="A6" s="87"/>
      <c r="B6" s="88"/>
      <c r="C6" s="88"/>
      <c r="D6" s="89"/>
    </row>
    <row r="7" spans="1:12" ht="15.75" thickBot="1" x14ac:dyDescent="0.25"/>
    <row r="8" spans="1:12" ht="95.25" customHeight="1" x14ac:dyDescent="0.2">
      <c r="A8" s="19" t="s">
        <v>10</v>
      </c>
      <c r="B8" s="17"/>
      <c r="C8" s="31" t="s">
        <v>11</v>
      </c>
      <c r="D8" s="17"/>
      <c r="E8" s="31" t="s">
        <v>11</v>
      </c>
      <c r="F8" s="17"/>
      <c r="G8" s="31" t="s">
        <v>11</v>
      </c>
      <c r="H8" s="17"/>
      <c r="I8" s="31" t="s">
        <v>11</v>
      </c>
      <c r="J8" s="18"/>
      <c r="K8" s="31" t="s">
        <v>11</v>
      </c>
      <c r="L8" s="10" t="s">
        <v>8</v>
      </c>
    </row>
    <row r="9" spans="1:12" s="69" customFormat="1" ht="29.1" customHeight="1" x14ac:dyDescent="0.2">
      <c r="A9" s="90" t="s">
        <v>3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68"/>
    </row>
    <row r="10" spans="1:12" s="70" customFormat="1" ht="50.1" customHeight="1" x14ac:dyDescent="0.2">
      <c r="A10" s="11" t="s">
        <v>0</v>
      </c>
      <c r="B10" s="4">
        <v>615267</v>
      </c>
      <c r="C10" s="5">
        <f>B10/$L10</f>
        <v>6.0255371872704591E-2</v>
      </c>
      <c r="D10" s="4">
        <v>1094479.6540000001</v>
      </c>
      <c r="E10" s="5">
        <f>D10/$L10</f>
        <v>0.10718643866626855</v>
      </c>
      <c r="F10" s="4">
        <v>3793426</v>
      </c>
      <c r="G10" s="5">
        <f>F10/$L10</f>
        <v>0.37150423198641608</v>
      </c>
      <c r="H10" s="4">
        <v>4146085</v>
      </c>
      <c r="I10" s="5">
        <f>H10/$L10</f>
        <v>0.40604143159123179</v>
      </c>
      <c r="J10" s="4">
        <v>561732.35199999996</v>
      </c>
      <c r="K10" s="5">
        <f>J10/$L10</f>
        <v>5.5012525883379071E-2</v>
      </c>
      <c r="L10" s="28">
        <f>B10+D10+F10+H10+J10</f>
        <v>10210990.005999999</v>
      </c>
    </row>
    <row r="11" spans="1:12" s="70" customFormat="1" ht="50.1" customHeight="1" x14ac:dyDescent="0.2">
      <c r="A11" s="11" t="s">
        <v>1</v>
      </c>
      <c r="B11" s="4">
        <v>509624</v>
      </c>
      <c r="C11" s="5">
        <f>B11/$L11</f>
        <v>6.2864236804335019E-2</v>
      </c>
      <c r="D11" s="4">
        <v>902348</v>
      </c>
      <c r="E11" s="5">
        <f>D11/$L11</f>
        <v>0.11130837313768209</v>
      </c>
      <c r="F11" s="4">
        <v>2789113</v>
      </c>
      <c r="G11" s="5">
        <f>F11/$L11</f>
        <v>0.34404867138527473</v>
      </c>
      <c r="H11" s="4">
        <v>3474224</v>
      </c>
      <c r="I11" s="5">
        <f>H11/$L11</f>
        <v>0.42855995841503547</v>
      </c>
      <c r="J11" s="4">
        <v>431430.63299999997</v>
      </c>
      <c r="K11" s="5">
        <f>J11/$L11</f>
        <v>5.3218760257672623E-2</v>
      </c>
      <c r="L11" s="28">
        <f>B11+D11+F11+H11+J11</f>
        <v>8106739.6330000004</v>
      </c>
    </row>
    <row r="12" spans="1:12" s="70" customFormat="1" ht="50.1" customHeight="1" x14ac:dyDescent="0.2">
      <c r="A12" s="11" t="s">
        <v>2</v>
      </c>
      <c r="B12" s="8">
        <f>B11/B10</f>
        <v>0.82829730832305326</v>
      </c>
      <c r="C12" s="7"/>
      <c r="D12" s="8">
        <f>D11/D10</f>
        <v>0.8244538824474118</v>
      </c>
      <c r="E12" s="7"/>
      <c r="F12" s="8">
        <f>F11/F10</f>
        <v>0.73524908618225315</v>
      </c>
      <c r="G12" s="5"/>
      <c r="H12" s="8">
        <f>H11/H10</f>
        <v>0.83795291220512846</v>
      </c>
      <c r="I12" s="9"/>
      <c r="J12" s="8">
        <f>J11/J10</f>
        <v>0.76803593644540524</v>
      </c>
      <c r="K12" s="8"/>
      <c r="L12" s="12">
        <f>L11/L10</f>
        <v>0.79392298183001486</v>
      </c>
    </row>
    <row r="13" spans="1:12" s="70" customFormat="1" ht="50.1" customHeight="1" x14ac:dyDescent="0.2">
      <c r="A13" s="11" t="s">
        <v>7</v>
      </c>
      <c r="B13" s="20">
        <f>C11</f>
        <v>6.2864236804335019E-2</v>
      </c>
      <c r="C13" s="7"/>
      <c r="D13" s="20">
        <f>E11</f>
        <v>0.11130837313768209</v>
      </c>
      <c r="E13" s="7"/>
      <c r="F13" s="20">
        <f>G11</f>
        <v>0.34404867138527473</v>
      </c>
      <c r="G13" s="5"/>
      <c r="H13" s="20">
        <f>I11</f>
        <v>0.42855995841503547</v>
      </c>
      <c r="I13" s="5"/>
      <c r="J13" s="20">
        <f>K11</f>
        <v>5.3218760257672623E-2</v>
      </c>
      <c r="K13" s="8"/>
      <c r="L13" s="13"/>
    </row>
    <row r="14" spans="1:12" s="70" customFormat="1" ht="50.1" customHeight="1" x14ac:dyDescent="0.2">
      <c r="A14" s="11" t="s">
        <v>6</v>
      </c>
      <c r="B14" s="4">
        <v>521107</v>
      </c>
      <c r="C14" s="5">
        <f>B14/$L14</f>
        <v>7.9757788141610345E-2</v>
      </c>
      <c r="D14" s="4">
        <v>1034386</v>
      </c>
      <c r="E14" s="5">
        <f>D14/$L14</f>
        <v>0.15831746540470143</v>
      </c>
      <c r="F14" s="62">
        <v>2093110</v>
      </c>
      <c r="G14" s="5">
        <f>F14/$L14</f>
        <v>0.32035997201550931</v>
      </c>
      <c r="H14" s="4">
        <v>2358157</v>
      </c>
      <c r="I14" s="5">
        <f>H14/$L14</f>
        <v>0.36092661662701792</v>
      </c>
      <c r="J14" s="4">
        <v>526859</v>
      </c>
      <c r="K14" s="5">
        <f>J14/$L14</f>
        <v>8.0638157811161015E-2</v>
      </c>
      <c r="L14" s="28">
        <f>B14+D14+F14+H14+J14</f>
        <v>6533619</v>
      </c>
    </row>
    <row r="15" spans="1:12" ht="29.1" customHeight="1" x14ac:dyDescent="0.2">
      <c r="A15" s="92" t="s">
        <v>4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21"/>
    </row>
    <row r="16" spans="1:12" ht="50.1" customHeight="1" x14ac:dyDescent="0.2">
      <c r="A16" s="11" t="s">
        <v>0</v>
      </c>
      <c r="B16" s="4"/>
      <c r="C16" s="4"/>
      <c r="D16" s="4"/>
      <c r="E16" s="4"/>
      <c r="F16" s="4">
        <v>505957</v>
      </c>
      <c r="G16" s="5">
        <f>F16/$L16</f>
        <v>0.14880991946522698</v>
      </c>
      <c r="H16" s="4">
        <v>2894065</v>
      </c>
      <c r="I16" s="5">
        <f>H16/$L16</f>
        <v>0.85119008053477296</v>
      </c>
      <c r="J16" s="22"/>
      <c r="K16" s="22"/>
      <c r="L16" s="28">
        <f>B16+D16+F16+H16+J16</f>
        <v>3400022</v>
      </c>
    </row>
    <row r="17" spans="1:12" ht="50.1" customHeight="1" x14ac:dyDescent="0.2">
      <c r="A17" s="11" t="s">
        <v>1</v>
      </c>
      <c r="B17" s="6"/>
      <c r="C17" s="6"/>
      <c r="D17" s="4"/>
      <c r="E17" s="4"/>
      <c r="F17" s="4">
        <v>333422</v>
      </c>
      <c r="G17" s="5">
        <f>F17/$L17</f>
        <v>0.12749051818378912</v>
      </c>
      <c r="H17" s="4">
        <v>2281847</v>
      </c>
      <c r="I17" s="5">
        <f>H17/$L17</f>
        <v>0.87250948181621091</v>
      </c>
      <c r="J17" s="22"/>
      <c r="K17" s="22"/>
      <c r="L17" s="28">
        <f>B17+D17+F17+H17+J17</f>
        <v>2615269</v>
      </c>
    </row>
    <row r="18" spans="1:12" ht="50.1" customHeight="1" x14ac:dyDescent="0.2">
      <c r="A18" s="11" t="s">
        <v>5</v>
      </c>
      <c r="B18" s="6"/>
      <c r="C18" s="6"/>
      <c r="D18" s="4"/>
      <c r="E18" s="4"/>
      <c r="F18" s="8">
        <f>F17/F16</f>
        <v>0.65899276025432996</v>
      </c>
      <c r="G18" s="8"/>
      <c r="H18" s="8">
        <v>0.78800000000000003</v>
      </c>
      <c r="I18" s="5"/>
      <c r="J18" s="23"/>
      <c r="K18" s="23"/>
      <c r="L18" s="12">
        <f>L17/L16</f>
        <v>0.76919178758255091</v>
      </c>
    </row>
    <row r="19" spans="1:12" ht="50.1" customHeight="1" x14ac:dyDescent="0.2">
      <c r="A19" s="32" t="s">
        <v>7</v>
      </c>
      <c r="B19" s="6"/>
      <c r="C19" s="6"/>
      <c r="D19" s="4"/>
      <c r="E19" s="4"/>
      <c r="F19" s="20">
        <f>G17</f>
        <v>0.12749051818378912</v>
      </c>
      <c r="G19" s="8"/>
      <c r="H19" s="20">
        <f>I17</f>
        <v>0.87250948181621091</v>
      </c>
      <c r="I19" s="5"/>
      <c r="J19" s="23"/>
      <c r="K19" s="23"/>
      <c r="L19" s="24"/>
    </row>
    <row r="20" spans="1:12" ht="50.1" customHeight="1" thickBot="1" x14ac:dyDescent="0.25">
      <c r="A20" s="14" t="s">
        <v>6</v>
      </c>
      <c r="B20" s="15"/>
      <c r="C20" s="15"/>
      <c r="D20" s="15"/>
      <c r="E20" s="15"/>
      <c r="F20" s="16">
        <v>118140</v>
      </c>
      <c r="G20" s="29">
        <f>F20/$L20</f>
        <v>0.26565328356363066</v>
      </c>
      <c r="H20" s="16">
        <v>326575</v>
      </c>
      <c r="I20" s="29">
        <f>H20/$L20</f>
        <v>0.7343467164363694</v>
      </c>
      <c r="J20" s="25"/>
      <c r="K20" s="25"/>
      <c r="L20" s="30">
        <f>B20+D20+F20+H20+J20</f>
        <v>444715</v>
      </c>
    </row>
    <row r="21" spans="1:12" ht="18.75" x14ac:dyDescent="0.2">
      <c r="A21" s="72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</row>
  </sheetData>
  <mergeCells count="3">
    <mergeCell ref="A5:D6"/>
    <mergeCell ref="A9:K9"/>
    <mergeCell ref="A15:K15"/>
  </mergeCells>
  <pageMargins left="0.78740157499999996" right="0.78740157499999996" top="0.984251969" bottom="0.984251969" header="0.49212598499999999" footer="0.49212598499999999"/>
  <pageSetup paperSize="9" scale="50" orientation="landscape" horizontalDpi="200" verticalDpi="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26"/>
  <sheetViews>
    <sheetView zoomScale="75" zoomScaleNormal="75" zoomScalePageLayoutView="75" workbookViewId="0">
      <selection activeCell="D10" sqref="D10"/>
    </sheetView>
  </sheetViews>
  <sheetFormatPr defaultColWidth="8.85546875" defaultRowHeight="15" x14ac:dyDescent="0.2"/>
  <cols>
    <col min="1" max="1" width="44.7109375" style="66" customWidth="1"/>
    <col min="2" max="12" width="19.7109375" style="67" customWidth="1"/>
    <col min="13" max="13" width="24.42578125" style="67" customWidth="1"/>
    <col min="14" max="14" width="19.42578125" style="67" customWidth="1"/>
    <col min="15" max="15" width="13.28515625" style="67" bestFit="1" customWidth="1"/>
    <col min="16" max="16" width="20.42578125" style="67" customWidth="1"/>
    <col min="17" max="17" width="10.85546875" style="67" bestFit="1" customWidth="1"/>
    <col min="18" max="18" width="18" style="67" customWidth="1"/>
    <col min="19" max="19" width="9.7109375" style="67" bestFit="1" customWidth="1"/>
    <col min="20" max="16384" width="8.85546875" style="67"/>
  </cols>
  <sheetData>
    <row r="3" spans="1:14" x14ac:dyDescent="0.2">
      <c r="B3" s="74"/>
    </row>
    <row r="4" spans="1:14" ht="15.75" thickBot="1" x14ac:dyDescent="0.25"/>
    <row r="5" spans="1:14" ht="15" customHeight="1" x14ac:dyDescent="0.2">
      <c r="A5" s="84" t="s">
        <v>9</v>
      </c>
      <c r="B5" s="85"/>
      <c r="C5" s="85"/>
      <c r="D5" s="86"/>
    </row>
    <row r="6" spans="1:14" ht="15" customHeight="1" thickBot="1" x14ac:dyDescent="0.25">
      <c r="A6" s="87"/>
      <c r="B6" s="88"/>
      <c r="C6" s="88"/>
      <c r="D6" s="89"/>
    </row>
    <row r="7" spans="1:14" ht="15.75" thickBot="1" x14ac:dyDescent="0.25"/>
    <row r="8" spans="1:14" ht="95.25" customHeight="1" x14ac:dyDescent="0.2">
      <c r="A8" s="75" t="s">
        <v>22</v>
      </c>
      <c r="B8" s="17"/>
      <c r="C8" s="31" t="s">
        <v>11</v>
      </c>
      <c r="D8" s="17"/>
      <c r="E8" s="31" t="s">
        <v>11</v>
      </c>
      <c r="F8" s="17"/>
      <c r="G8" s="31" t="s">
        <v>11</v>
      </c>
      <c r="H8" s="17"/>
      <c r="I8" s="31" t="s">
        <v>11</v>
      </c>
      <c r="J8" s="18"/>
      <c r="K8" s="31" t="s">
        <v>11</v>
      </c>
      <c r="L8" s="10" t="s">
        <v>8</v>
      </c>
    </row>
    <row r="9" spans="1:14" s="69" customFormat="1" ht="29.1" customHeight="1" x14ac:dyDescent="0.2">
      <c r="A9" s="90" t="s">
        <v>3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68"/>
    </row>
    <row r="10" spans="1:14" s="70" customFormat="1" ht="50.1" customHeight="1" x14ac:dyDescent="0.2">
      <c r="A10" s="11" t="s">
        <v>0</v>
      </c>
      <c r="B10" s="4">
        <f>[1]Outubro12!B10+[1]Novembro12!B10+[1]Dezembro12!B10+[1]Janeiro!B10+[1]Fevereiro!B10+[1]Março!B10+[1]Abril!B10+[1]Maio!B10+[1]Junho!B10+[1]Julho!B10+[1]Agosto!B10+[1]Setembro!B10</f>
        <v>7293669</v>
      </c>
      <c r="C10" s="5">
        <f>B10/$L10</f>
        <v>6.3944864482818831E-2</v>
      </c>
      <c r="D10" s="4">
        <f>[1]Outubro12!D10+[1]Novembro12!D10+[1]Dezembro12!D10+[1]Janeiro!D10+[1]Fevereiro!D10+[1]Março!D10+[1]Abril!D10+[1]Maio!D10+[1]Junho!D10+[1]Julho!D10+[1]Agosto!D10+[1]Setembro!D10</f>
        <v>13074633.399999999</v>
      </c>
      <c r="E10" s="5">
        <f>D10/$L10</f>
        <v>0.11462758468001999</v>
      </c>
      <c r="F10" s="4">
        <f>[1]Outubro12!F10+[1]Novembro12!F10+[1]Dezembro12!F10+[1]Janeiro!F10+[1]Fevereiro!F10+[1]Março!F10+[1]Abril!F10+[1]Maio!F10+[1]Junho!F10+[1]Julho!F10+[1]Agosto!F10+[1]Setembro!F10</f>
        <v>43558384.957999997</v>
      </c>
      <c r="G10" s="5">
        <f>F10/$L10</f>
        <v>0.38188393567486595</v>
      </c>
      <c r="H10" s="4">
        <f>[1]Outubro12!H10+[1]Novembro12!H10+[1]Dezembro12!H10+[1]Janeiro!H10+[1]Fevereiro!H10+[1]Março!H10+[1]Abril!H10+[1]Maio!H10+[1]Junho!H10+[1]Julho!H10+[1]Agosto!H10+[1]Setembro!H10</f>
        <v>45031522</v>
      </c>
      <c r="I10" s="5">
        <f>H10/$L10</f>
        <v>0.39479918429874933</v>
      </c>
      <c r="J10" s="4">
        <f>[1]Outubro12!J10+[1]Novembro12!J10+[1]Dezembro12!J10+[1]Janeiro!J10+[1]Fevereiro!J10+[1]Março!J10+[1]Abril!J10+[1]Maio!J10+[1]Junho!J10+[1]Julho!J10+[1]Agosto!J10+[1]Setembro!J10</f>
        <v>5103632.1830000002</v>
      </c>
      <c r="K10" s="5">
        <f>J10/$L10</f>
        <v>4.4744430863545882E-2</v>
      </c>
      <c r="L10" s="28">
        <f>B10+D10+F10+H10+J10</f>
        <v>114061841.54099999</v>
      </c>
    </row>
    <row r="11" spans="1:14" s="70" customFormat="1" ht="50.1" customHeight="1" x14ac:dyDescent="0.2">
      <c r="A11" s="11" t="s">
        <v>1</v>
      </c>
      <c r="B11" s="4">
        <f>[1]Outubro12!B11+[1]Novembro12!B11+[1]Dezembro12!B11+[1]Janeiro!B11+[1]Fevereiro!B11+[1]Março!B11+[1]Abril!B11+[1]Maio!B11+[1]Junho!B11+[1]Julho!B11+[1]Agosto!B11+[1]Setembro!B11</f>
        <v>5961240.9000000004</v>
      </c>
      <c r="C11" s="5">
        <f>B11/$L11</f>
        <v>6.9256618538188902E-2</v>
      </c>
      <c r="D11" s="4">
        <f>[1]Outubro12!D11+[1]Novembro12!D11+[1]Dezembro12!D11+[1]Janeiro!D11+[1]Fevereiro!D11+[1]Março!D11+[1]Abril!D11+[1]Maio!D11+[1]Junho!D11+[1]Julho!D11+[1]Agosto!D11+[1]Setembro!D11</f>
        <v>10459808.795</v>
      </c>
      <c r="E11" s="5">
        <f>D11/$L11</f>
        <v>0.12152016666491507</v>
      </c>
      <c r="F11" s="4">
        <f>[1]Outubro12!F11+[1]Novembro12!F11+[1]Dezembro12!F11+[1]Janeiro!F11+[1]Fevereiro!F11+[1]Março!F11+[1]Abril!F11+[1]Maio!F11+[1]Junho!F11+[1]Julho!F11+[1]Agosto!F11+[1]Setembro!F11</f>
        <v>30301712.943</v>
      </c>
      <c r="G11" s="5">
        <f>F11/$L11</f>
        <v>0.35203982015674828</v>
      </c>
      <c r="H11" s="4">
        <f>[1]Outubro12!H11+[1]Novembro12!H11+[1]Dezembro12!H11+[1]Janeiro!H11+[1]Fevereiro!H11+[1]Março!H11+[1]Abril!H11+[1]Maio!H11+[1]Junho!H11+[1]Julho!H11+[1]Agosto!H11+[1]Setembro!H11</f>
        <v>35587752</v>
      </c>
      <c r="I11" s="5">
        <f>H11/$L11</f>
        <v>0.41345206580993382</v>
      </c>
      <c r="J11" s="4">
        <f>[1]Outubro12!J11+[1]Novembro12!J11+[1]Dezembro12!J11+[1]Janeiro!J11+[1]Fevereiro!J11+[1]Março!J11+[1]Abril!J11+[1]Maio!J11+[1]Junho!J11+[1]Julho!J11+[1]Agosto!J11+[1]Setembro!J11</f>
        <v>3764159.8959999997</v>
      </c>
      <c r="K11" s="5">
        <f>J11/$L11</f>
        <v>4.3731328830213988E-2</v>
      </c>
      <c r="L11" s="28">
        <f>B11+D11+F11+H11+J11</f>
        <v>86074674.533999994</v>
      </c>
    </row>
    <row r="12" spans="1:14" s="70" customFormat="1" ht="50.1" customHeight="1" x14ac:dyDescent="0.2">
      <c r="A12" s="11" t="s">
        <v>2</v>
      </c>
      <c r="B12" s="76">
        <f>B11/B10</f>
        <v>0.81731716917781716</v>
      </c>
      <c r="C12" s="7"/>
      <c r="D12" s="76">
        <f>D11/D10</f>
        <v>0.80000780710226271</v>
      </c>
      <c r="E12" s="7"/>
      <c r="F12" s="76">
        <f>F11/F10</f>
        <v>0.69565740263826614</v>
      </c>
      <c r="G12" s="5"/>
      <c r="H12" s="76">
        <f>H11/H10</f>
        <v>0.79028534722854804</v>
      </c>
      <c r="I12" s="77"/>
      <c r="J12" s="76">
        <f>J11/J10</f>
        <v>0.73754529343597086</v>
      </c>
      <c r="K12" s="76"/>
      <c r="L12" s="78">
        <f>L11/L10</f>
        <v>0.75463163991666837</v>
      </c>
    </row>
    <row r="13" spans="1:14" s="70" customFormat="1" ht="50.1" customHeight="1" x14ac:dyDescent="0.2">
      <c r="A13" s="11" t="s">
        <v>7</v>
      </c>
      <c r="B13" s="20">
        <f>C11</f>
        <v>6.9256618538188902E-2</v>
      </c>
      <c r="C13" s="7"/>
      <c r="D13" s="20">
        <f>E11</f>
        <v>0.12152016666491507</v>
      </c>
      <c r="E13" s="7"/>
      <c r="F13" s="20">
        <f>G11</f>
        <v>0.35203982015674828</v>
      </c>
      <c r="G13" s="5"/>
      <c r="H13" s="20">
        <f>I11</f>
        <v>0.41345206580993382</v>
      </c>
      <c r="I13" s="5"/>
      <c r="J13" s="20">
        <f>K11</f>
        <v>4.3731328830213988E-2</v>
      </c>
      <c r="K13" s="76"/>
      <c r="L13" s="79"/>
    </row>
    <row r="14" spans="1:14" s="70" customFormat="1" ht="50.1" customHeight="1" x14ac:dyDescent="0.2">
      <c r="A14" s="11" t="s">
        <v>6</v>
      </c>
      <c r="B14" s="4">
        <f>[1]Outubro12!B14+[1]Novembro12!B14+[1]Dezembro12!B14+[1]Janeiro!B14+[1]Fevereiro!B14+[1]Março!B14+[1]Abril!B14+[1]Maio!B14+[1]Junho!B14+[1]Julho!B14+[1]Agosto!B14+[1]Setembro!B14</f>
        <v>5981190</v>
      </c>
      <c r="C14" s="5">
        <f>B14/$L14</f>
        <v>7.8740956695534631E-2</v>
      </c>
      <c r="D14" s="4">
        <f>[1]Outubro12!D14+[1]Novembro12!D14+[1]Dezembro12!D14+[1]Janeiro!D14+[1]Fevereiro!D14+[1]Março!D14+[1]Abril!D14+[1]Maio!D14+[1]Junho!D14+[1]Julho!D14+[1]Agosto!D14+[1]Setembro!D14</f>
        <v>12796190</v>
      </c>
      <c r="E14" s="5">
        <f>D14/$L14</f>
        <v>0.16845882552766811</v>
      </c>
      <c r="F14" s="4">
        <f>[1]Outubro12!F14+[1]Novembro12!F14+[1]Dezembro12!F14+[1]Janeiro!F14+[1]Fevereiro!F14+[1]Março!F14+[1]Abril!F14+[1]Maio!F14+[1]Junho!F14+[1]Julho!F14+[1]Agosto!F14+[1]Setembro!F14</f>
        <v>25138101</v>
      </c>
      <c r="G14" s="5">
        <f>F14/$L14</f>
        <v>0.33093717508538861</v>
      </c>
      <c r="H14" s="4">
        <f>[1]Outubro12!H14+[1]Novembro12!H14+[1]Dezembro12!H14+[1]Janeiro!H14+[1]Fevereiro!H14+[1]Março!H14+[1]Abril!H14+[1]Maio!H14+[1]Junho!H14+[1]Julho!H14+[1]Agosto!H14+[1]Setembro!H14</f>
        <v>26351985</v>
      </c>
      <c r="I14" s="5">
        <f>H14/$L14</f>
        <v>0.34691767185566386</v>
      </c>
      <c r="J14" s="4">
        <f>[1]Outubro12!J14+[1]Novembro12!J14+[1]Dezembro12!J14+[1]Janeiro!J14+[1]Fevereiro!J14+[1]Março!J14+[1]Abril!J14+[1]Maio!J14+[1]Junho!J14+[1]Julho!J14+[1]Agosto!J14+[1]Setembro!J14</f>
        <v>5692876</v>
      </c>
      <c r="K14" s="5">
        <f>J14/$L14</f>
        <v>7.494537083574479E-2</v>
      </c>
      <c r="L14" s="28">
        <f>B14+D14+F14+H14+J14</f>
        <v>75960342</v>
      </c>
      <c r="N14" s="71"/>
    </row>
    <row r="15" spans="1:14" ht="29.1" customHeight="1" x14ac:dyDescent="0.2">
      <c r="A15" s="92" t="s">
        <v>4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21"/>
    </row>
    <row r="16" spans="1:14" ht="50.1" customHeight="1" x14ac:dyDescent="0.2">
      <c r="A16" s="11" t="s">
        <v>0</v>
      </c>
      <c r="B16" s="4"/>
      <c r="C16" s="4"/>
      <c r="D16" s="4"/>
      <c r="E16" s="4"/>
      <c r="F16" s="4">
        <f>[1]Outubro12!F16+[1]Novembro12!F16+[1]Dezembro12!F16+[1]Janeiro!F16+[1]Fevereiro!F16+[1]Março!F16+[1]Abril!F16+[1]Maio!F16+[1]Junho!F16+[1]Julho!F16+[1]Agosto!F16+[1]Setembro!F16</f>
        <v>5234351.9139999999</v>
      </c>
      <c r="G16" s="5">
        <f>F16/$L16</f>
        <v>0.14523726567887932</v>
      </c>
      <c r="H16" s="4">
        <f>[1]Outubro12!H16+[1]Novembro12!H16+[1]Dezembro12!H16+[1]Janeiro!H16+[1]Fevereiro!H16+[1]Março!H16+[1]Abril!H16+[1]Maio!H16+[1]Junho!H16+[1]Julho!H16+[1]Agosto!H16+[1]Setembro!H16</f>
        <v>30805654</v>
      </c>
      <c r="I16" s="5">
        <f>H16/$L16</f>
        <v>0.85476273432112071</v>
      </c>
      <c r="J16" s="22"/>
      <c r="K16" s="22"/>
      <c r="L16" s="28">
        <f>B16+D16+F16+H16+J16</f>
        <v>36040005.913999997</v>
      </c>
      <c r="M16" s="74"/>
    </row>
    <row r="17" spans="1:12" ht="50.1" customHeight="1" x14ac:dyDescent="0.2">
      <c r="A17" s="11" t="s">
        <v>1</v>
      </c>
      <c r="B17" s="6"/>
      <c r="C17" s="6"/>
      <c r="D17" s="4"/>
      <c r="E17" s="4"/>
      <c r="F17" s="4">
        <f>[1]Outubro12!F17+[1]Novembro12!F17+[1]Dezembro12!F17+[1]Janeiro!F17+[1]Fevereiro!F17+[1]Março!F17+[1]Abril!F17+[1]Maio!F17+[1]Junho!F17+[1]Julho!F17+[1]Agosto!F17+[1]Setembro!F17</f>
        <v>3174909.3820000002</v>
      </c>
      <c r="G17" s="5">
        <f>F17/$L17</f>
        <v>0.11632503577743071</v>
      </c>
      <c r="H17" s="4">
        <f>[1]Outubro12!H17+[1]Novembro12!H17+[1]Dezembro12!H17+[1]Janeiro!H17+[1]Fevereiro!H17+[1]Março!H17+[1]Abril!H17+[1]Maio!H17+[1]Junho!H17+[1]Julho!H17+[1]Agosto!H17+[1]Setembro!H17</f>
        <v>24118522</v>
      </c>
      <c r="I17" s="5">
        <f>H17/$L17</f>
        <v>0.8836749642225693</v>
      </c>
      <c r="J17" s="22"/>
      <c r="K17" s="22"/>
      <c r="L17" s="28">
        <f>B17+D17+F17+H17+J17</f>
        <v>27293431.381999999</v>
      </c>
    </row>
    <row r="18" spans="1:12" ht="50.1" customHeight="1" x14ac:dyDescent="0.2">
      <c r="A18" s="11" t="s">
        <v>5</v>
      </c>
      <c r="B18" s="6"/>
      <c r="C18" s="6"/>
      <c r="D18" s="4"/>
      <c r="E18" s="4"/>
      <c r="F18" s="76">
        <f>F17/F16</f>
        <v>0.6065525272590605</v>
      </c>
      <c r="G18" s="76"/>
      <c r="H18" s="76">
        <f>H17/H16</f>
        <v>0.78292517341134849</v>
      </c>
      <c r="I18" s="5"/>
      <c r="J18" s="23"/>
      <c r="K18" s="23"/>
      <c r="L18" s="78">
        <f>L17/L16</f>
        <v>0.75730929254364165</v>
      </c>
    </row>
    <row r="19" spans="1:12" ht="50.1" customHeight="1" x14ac:dyDescent="0.2">
      <c r="A19" s="11" t="s">
        <v>7</v>
      </c>
      <c r="B19" s="6"/>
      <c r="C19" s="6"/>
      <c r="D19" s="4"/>
      <c r="E19" s="4"/>
      <c r="F19" s="20">
        <f>G17</f>
        <v>0.11632503577743071</v>
      </c>
      <c r="G19" s="76"/>
      <c r="H19" s="20">
        <f>I17</f>
        <v>0.8836749642225693</v>
      </c>
      <c r="I19" s="5"/>
      <c r="J19" s="23"/>
      <c r="K19" s="23"/>
      <c r="L19" s="24"/>
    </row>
    <row r="20" spans="1:12" ht="50.1" customHeight="1" thickBot="1" x14ac:dyDescent="0.25">
      <c r="A20" s="14" t="s">
        <v>6</v>
      </c>
      <c r="B20" s="15"/>
      <c r="C20" s="15"/>
      <c r="D20" s="15"/>
      <c r="E20" s="15"/>
      <c r="F20" s="4">
        <f>[1]Outubro12!F20+[1]Novembro12!F20+[1]Dezembro12!F20+[1]Janeiro!F20+[1]Fevereiro!F20+[1]Março!F20+[1]Abril!F20+[1]Maio!F20+[1]Junho!F20+[1]Julho!F20+[1]Agosto!F20+[1]Setembro!F20</f>
        <v>1199050</v>
      </c>
      <c r="G20" s="29">
        <f>F20/$L20</f>
        <v>0.25594874578604049</v>
      </c>
      <c r="H20" s="4">
        <f>[1]Outubro12!H20+[1]Novembro12!H20+[1]Dezembro12!H20+[1]Janeiro!H20+[1]Fevereiro!H20+[1]Março!H20+[1]Abril!H20+[1]Maio!H20+[1]Junho!H20+[1]Julho!H20+[1]Agosto!H20+[1]Setembro!H20</f>
        <v>3485677</v>
      </c>
      <c r="I20" s="29">
        <f>H20/$L20</f>
        <v>0.74405125421395957</v>
      </c>
      <c r="J20" s="25"/>
      <c r="K20" s="25"/>
      <c r="L20" s="30">
        <f>B20+D20+F20+H20+J20</f>
        <v>4684727</v>
      </c>
    </row>
    <row r="21" spans="1:12" ht="18.75" x14ac:dyDescent="0.2">
      <c r="A21" s="72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</row>
    <row r="25" spans="1:12" x14ac:dyDescent="0.2">
      <c r="B25" s="80"/>
    </row>
    <row r="26" spans="1:12" x14ac:dyDescent="0.2">
      <c r="B26" s="80"/>
    </row>
  </sheetData>
  <mergeCells count="3">
    <mergeCell ref="A5:D6"/>
    <mergeCell ref="A9:K9"/>
    <mergeCell ref="A15:K15"/>
  </mergeCells>
  <pageMargins left="0.78740157499999996" right="0.78740157499999996" top="0.984251969" bottom="0.984251969" header="0.49212598499999999" footer="0.49212598499999999"/>
  <pageSetup paperSize="9" scale="50" orientation="landscape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26"/>
  <sheetViews>
    <sheetView zoomScale="75" zoomScaleNormal="75" zoomScalePageLayoutView="75" workbookViewId="0">
      <selection activeCell="K19" sqref="K19"/>
    </sheetView>
  </sheetViews>
  <sheetFormatPr defaultColWidth="8.85546875" defaultRowHeight="15" x14ac:dyDescent="0.2"/>
  <cols>
    <col min="1" max="1" width="44.7109375" style="66" customWidth="1"/>
    <col min="2" max="12" width="19.7109375" style="67" customWidth="1"/>
    <col min="13" max="13" width="24.42578125" style="67" customWidth="1"/>
    <col min="14" max="14" width="19.42578125" style="67" customWidth="1"/>
    <col min="15" max="15" width="13.28515625" style="67" bestFit="1" customWidth="1"/>
    <col min="16" max="16" width="20.42578125" style="67" customWidth="1"/>
    <col min="17" max="17" width="10.85546875" style="67" bestFit="1" customWidth="1"/>
    <col min="18" max="18" width="18" style="67" customWidth="1"/>
    <col min="19" max="19" width="9.7109375" style="67" bestFit="1" customWidth="1"/>
    <col min="20" max="16384" width="8.85546875" style="67"/>
  </cols>
  <sheetData>
    <row r="3" spans="1:14" x14ac:dyDescent="0.2">
      <c r="B3" s="74"/>
    </row>
    <row r="4" spans="1:14" ht="15.75" thickBot="1" x14ac:dyDescent="0.25"/>
    <row r="5" spans="1:14" ht="15" customHeight="1" x14ac:dyDescent="0.2">
      <c r="A5" s="84" t="s">
        <v>9</v>
      </c>
      <c r="B5" s="85"/>
      <c r="C5" s="85"/>
      <c r="D5" s="86"/>
    </row>
    <row r="6" spans="1:14" ht="15" customHeight="1" thickBot="1" x14ac:dyDescent="0.25">
      <c r="A6" s="87"/>
      <c r="B6" s="88"/>
      <c r="C6" s="88"/>
      <c r="D6" s="89"/>
    </row>
    <row r="7" spans="1:14" ht="15.75" thickBot="1" x14ac:dyDescent="0.25"/>
    <row r="8" spans="1:14" ht="95.25" customHeight="1" x14ac:dyDescent="0.2">
      <c r="A8" s="19" t="s">
        <v>13</v>
      </c>
      <c r="B8" s="17"/>
      <c r="C8" s="31" t="s">
        <v>11</v>
      </c>
      <c r="D8" s="17"/>
      <c r="E8" s="31" t="s">
        <v>11</v>
      </c>
      <c r="F8" s="17"/>
      <c r="G8" s="31" t="s">
        <v>11</v>
      </c>
      <c r="H8" s="17"/>
      <c r="I8" s="31" t="s">
        <v>11</v>
      </c>
      <c r="J8" s="18"/>
      <c r="K8" s="31" t="s">
        <v>11</v>
      </c>
      <c r="L8" s="10" t="s">
        <v>8</v>
      </c>
    </row>
    <row r="9" spans="1:14" s="69" customFormat="1" ht="29.1" customHeight="1" x14ac:dyDescent="0.2">
      <c r="A9" s="90" t="s">
        <v>3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68"/>
    </row>
    <row r="10" spans="1:14" s="70" customFormat="1" ht="50.1" customHeight="1" x14ac:dyDescent="0.2">
      <c r="A10" s="11" t="s">
        <v>0</v>
      </c>
      <c r="B10" s="4">
        <f>[1]Janeiro!B10+[1]Fevereiro!B10+[1]Março!B10+[1]Abril!B10+[1]Maio!B10+[1]Junho!B10+[1]Julho!B10+[1]Agosto!B10+[1]Setembro!B10</f>
        <v>5617194</v>
      </c>
      <c r="C10" s="5">
        <f>B10/$L10</f>
        <v>6.5554219820962933E-2</v>
      </c>
      <c r="D10" s="4">
        <f>[1]Janeiro!D10+[1]Fevereiro!D10+[1]Março!D10+[1]Abril!D10+[1]Maio!D10+[1]Junho!D10+[1]Julho!D10+[1]Agosto!D10+[1]Setembro!D10</f>
        <v>10368049.311999999</v>
      </c>
      <c r="E10" s="5">
        <f>D10/$L10</f>
        <v>0.12099802565363267</v>
      </c>
      <c r="F10" s="4">
        <f>[1]Janeiro!F10+[1]Fevereiro!F10+[1]Março!F10+[1]Abril!F10+[1]Maio!F10+[1]Junho!F10+[1]Julho!F10+[1]Agosto!F10+[1]Setembro!F10</f>
        <v>32816562.233999997</v>
      </c>
      <c r="G10" s="5">
        <f>F10/$L10</f>
        <v>0.38297842916871777</v>
      </c>
      <c r="H10" s="4">
        <f>[1]Janeiro!H10+[1]Fevereiro!H10+[1]Março!H10+[1]Abril!H10+[1]Maio!H10+[1]Junho!H10+[1]Julho!H10+[1]Agosto!H10+[1]Setembro!H10</f>
        <v>33216323</v>
      </c>
      <c r="I10" s="5">
        <f>H10/$L10</f>
        <v>0.387643748744677</v>
      </c>
      <c r="J10" s="4">
        <f>[1]Janeiro!J10+[1]Fevereiro!J10+[1]Março!J10+[1]Abril!J10+[1]Maio!J10+[1]Junho!J10+[1]Julho!J10+[1]Agosto!J10+[1]Setembro!J10</f>
        <v>3669627.5640000002</v>
      </c>
      <c r="K10" s="5">
        <f>J10/$L10</f>
        <v>4.2825576612009621E-2</v>
      </c>
      <c r="L10" s="28">
        <f>B10+D10+F10+H10+J10</f>
        <v>85687756.109999999</v>
      </c>
    </row>
    <row r="11" spans="1:14" s="70" customFormat="1" ht="50.1" customHeight="1" x14ac:dyDescent="0.2">
      <c r="A11" s="11" t="s">
        <v>1</v>
      </c>
      <c r="B11" s="4">
        <f>[1]Janeiro!B11+[1]Fevereiro!B11+[1]Março!B11+[1]Abril!B11+[1]Maio!B11+[1]Junho!B11+[1]Julho!B11+[1]Agosto!B11+[1]Setembro!B11</f>
        <v>4579779</v>
      </c>
      <c r="C11" s="5">
        <f>B11/$L11</f>
        <v>7.1028495755891999E-2</v>
      </c>
      <c r="D11" s="4">
        <f>[1]Janeiro!D11+[1]Fevereiro!D11+[1]Março!D11+[1]Abril!D11+[1]Maio!D11+[1]Junho!D11+[1]Julho!D11+[1]Agosto!D11+[1]Setembro!D11</f>
        <v>8272666.7000000002</v>
      </c>
      <c r="E11" s="5">
        <f>D11/$L11</f>
        <v>0.12830205815408541</v>
      </c>
      <c r="F11" s="4">
        <f>[1]Janeiro!F11+[1]Fevereiro!F11+[1]Março!F11+[1]Abril!F11+[1]Maio!F11+[1]Junho!F11+[1]Julho!F11+[1]Agosto!F11+[1]Setembro!F11</f>
        <v>22675645.717</v>
      </c>
      <c r="G11" s="5">
        <f>F11/$L11</f>
        <v>0.35168007136851909</v>
      </c>
      <c r="H11" s="4">
        <f>[1]Janeiro!H11+[1]Fevereiro!H11+[1]Março!H11+[1]Abril!H11+[1]Maio!H11+[1]Junho!H11+[1]Julho!H11+[1]Agosto!H11+[1]Setembro!H11</f>
        <v>26188909</v>
      </c>
      <c r="I11" s="5">
        <f>H11/$L11</f>
        <v>0.40616781110135264</v>
      </c>
      <c r="J11" s="4">
        <f>[1]Janeiro!J11+[1]Fevereiro!J11+[1]Março!J11+[1]Abril!J11+[1]Maio!J11+[1]Junho!J11+[1]Julho!J11+[1]Agosto!J11+[1]Setembro!J11</f>
        <v>2761050.98</v>
      </c>
      <c r="K11" s="5">
        <f>J11/$L11</f>
        <v>4.2821563620150979E-2</v>
      </c>
      <c r="L11" s="28">
        <f>B11+D11+F11+H11+J11</f>
        <v>64478051.396999992</v>
      </c>
    </row>
    <row r="12" spans="1:14" s="70" customFormat="1" ht="50.1" customHeight="1" x14ac:dyDescent="0.2">
      <c r="A12" s="11" t="s">
        <v>2</v>
      </c>
      <c r="B12" s="76">
        <f>B11/B10</f>
        <v>0.81531437226487102</v>
      </c>
      <c r="C12" s="7"/>
      <c r="D12" s="76">
        <f>D11/D10</f>
        <v>0.79790001484900352</v>
      </c>
      <c r="E12" s="7"/>
      <c r="F12" s="76">
        <f>F11/F10</f>
        <v>0.69098175352159896</v>
      </c>
      <c r="G12" s="5"/>
      <c r="H12" s="76">
        <f>H11/H10</f>
        <v>0.78843492098749157</v>
      </c>
      <c r="I12" s="77"/>
      <c r="J12" s="76">
        <f>J11/J10</f>
        <v>0.75240632239811678</v>
      </c>
      <c r="K12" s="76"/>
      <c r="L12" s="78">
        <f>L11/L10</f>
        <v>0.75247683361234874</v>
      </c>
    </row>
    <row r="13" spans="1:14" s="70" customFormat="1" ht="50.1" customHeight="1" x14ac:dyDescent="0.2">
      <c r="A13" s="11" t="s">
        <v>7</v>
      </c>
      <c r="B13" s="20">
        <f>C11</f>
        <v>7.1028495755891999E-2</v>
      </c>
      <c r="C13" s="7"/>
      <c r="D13" s="20">
        <f>E11</f>
        <v>0.12830205815408541</v>
      </c>
      <c r="E13" s="7"/>
      <c r="F13" s="20">
        <f>G11</f>
        <v>0.35168007136851909</v>
      </c>
      <c r="G13" s="5"/>
      <c r="H13" s="20">
        <f>I11</f>
        <v>0.40616781110135264</v>
      </c>
      <c r="I13" s="5"/>
      <c r="J13" s="20">
        <f>K11</f>
        <v>4.2821563620150979E-2</v>
      </c>
      <c r="K13" s="76"/>
      <c r="L13" s="79"/>
    </row>
    <row r="14" spans="1:14" s="70" customFormat="1" ht="50.1" customHeight="1" x14ac:dyDescent="0.2">
      <c r="A14" s="11" t="s">
        <v>6</v>
      </c>
      <c r="B14" s="4">
        <f>[1]Janeiro!B14+[1]Fevereiro!B14+[1]Março!B14+[1]Abril!B14+[1]Maio!B14+[1]Junho!B14+[1]Julho!B14+[1]Agosto!B14+[1]Setembro!B14</f>
        <v>4547953</v>
      </c>
      <c r="C14" s="5">
        <f>B14/$L14</f>
        <v>7.9802298115865464E-2</v>
      </c>
      <c r="D14" s="4">
        <f>[1]Janeiro!D14+[1]Fevereiro!D14+[1]Março!D14+[1]Abril!D14+[1]Maio!D14+[1]Junho!D14+[1]Julho!D14+[1]Agosto!D14+[1]Setembro!D14</f>
        <v>10087301</v>
      </c>
      <c r="E14" s="5">
        <f>D14/$L14</f>
        <v>0.17700046627273144</v>
      </c>
      <c r="F14" s="4">
        <f>[1]Janeiro!F14+[1]Fevereiro!F14+[1]Março!F14+[1]Abril!F14+[1]Maio!F14+[1]Junho!F14+[1]Julho!F14+[1]Agosto!F14+[1]Setembro!F14</f>
        <v>18614199</v>
      </c>
      <c r="G14" s="5">
        <f>F14/$L14</f>
        <v>0.32662075834689691</v>
      </c>
      <c r="H14" s="4">
        <f>[1]Janeiro!H14+[1]Fevereiro!H14+[1]Março!H14+[1]Abril!H14+[1]Maio!H14+[1]Junho!H14+[1]Julho!H14+[1]Agosto!H14+[1]Setembro!H14</f>
        <v>19358525</v>
      </c>
      <c r="I14" s="5">
        <f>H14/$L14</f>
        <v>0.33968134304233893</v>
      </c>
      <c r="J14" s="4">
        <f>[1]Janeiro!J14+[1]Fevereiro!J14+[1]Março!J14+[1]Abril!J14+[1]Maio!J14+[1]Junho!J14+[1]Julho!J14+[1]Agosto!J14+[1]Setembro!J14</f>
        <v>4382273</v>
      </c>
      <c r="K14" s="5">
        <f>J14/$L14</f>
        <v>7.6895134222167233E-2</v>
      </c>
      <c r="L14" s="28">
        <f>B14+D14+F14+H14+J14</f>
        <v>56990251</v>
      </c>
      <c r="N14" s="71"/>
    </row>
    <row r="15" spans="1:14" ht="29.1" customHeight="1" x14ac:dyDescent="0.2">
      <c r="A15" s="92" t="s">
        <v>4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21"/>
    </row>
    <row r="16" spans="1:14" ht="50.1" customHeight="1" x14ac:dyDescent="0.2">
      <c r="A16" s="11" t="s">
        <v>0</v>
      </c>
      <c r="B16" s="4"/>
      <c r="C16" s="4"/>
      <c r="D16" s="4"/>
      <c r="E16" s="4"/>
      <c r="F16" s="4">
        <f>[1]Janeiro!F16+[1]Fevereiro!F16+[1]Março!F16+[1]Abril!F16+[1]Maio!F16+[1]Junho!F16+[1]Julho!F16+[1]Agosto!F16+[1]Setembro!F16</f>
        <v>4137962.713</v>
      </c>
      <c r="G16" s="5">
        <f>F16/$L16</f>
        <v>0.15235915273730435</v>
      </c>
      <c r="H16" s="4">
        <f>[1]Janeiro!H16+[1]Fevereiro!H16+[1]Março!H16+[1]Abril!H16+[1]Maio!H16+[1]Junho!H16+[1]Julho!H16+[1]Agosto!H16+[1]Setembro!H16</f>
        <v>23021303</v>
      </c>
      <c r="I16" s="5">
        <f>H16/$L16</f>
        <v>0.84764084726269562</v>
      </c>
      <c r="J16" s="22"/>
      <c r="K16" s="22"/>
      <c r="L16" s="28">
        <f>B16+D16+F16+H16+J16</f>
        <v>27159265.713</v>
      </c>
    </row>
    <row r="17" spans="1:12" ht="50.1" customHeight="1" x14ac:dyDescent="0.2">
      <c r="A17" s="11" t="s">
        <v>1</v>
      </c>
      <c r="B17" s="6"/>
      <c r="C17" s="6"/>
      <c r="D17" s="4"/>
      <c r="E17" s="4"/>
      <c r="F17" s="4">
        <f>[1]Janeiro!F17+[1]Fevereiro!F17+[1]Março!F17+[1]Abril!F17+[1]Maio!F17+[1]Junho!F17+[1]Julho!F17+[1]Agosto!F17+[1]Setembro!F17</f>
        <v>2523303.483</v>
      </c>
      <c r="G17" s="5">
        <f>F17/$L17</f>
        <v>0.12184208605991739</v>
      </c>
      <c r="H17" s="4">
        <f>[1]Janeiro!H17+[1]Fevereiro!H17+[1]Março!H17+[1]Abril!H17+[1]Maio!H17+[1]Junho!H17+[1]Julho!H17+[1]Agosto!H17+[1]Setembro!H17</f>
        <v>18186318</v>
      </c>
      <c r="I17" s="5">
        <f>H17/$L17</f>
        <v>0.87815791394008269</v>
      </c>
      <c r="J17" s="22"/>
      <c r="K17" s="22"/>
      <c r="L17" s="28">
        <f>B17+D17+F17+H17+J17</f>
        <v>20709621.482999999</v>
      </c>
    </row>
    <row r="18" spans="1:12" ht="50.1" customHeight="1" x14ac:dyDescent="0.2">
      <c r="A18" s="11" t="s">
        <v>5</v>
      </c>
      <c r="B18" s="6"/>
      <c r="C18" s="6"/>
      <c r="D18" s="4"/>
      <c r="E18" s="4"/>
      <c r="F18" s="76">
        <f>F17/F16</f>
        <v>0.60979367336314616</v>
      </c>
      <c r="G18" s="76"/>
      <c r="H18" s="76">
        <f>H17/H16</f>
        <v>0.78997778709571742</v>
      </c>
      <c r="I18" s="5"/>
      <c r="J18" s="23"/>
      <c r="K18" s="23"/>
      <c r="L18" s="78">
        <f>L17/L16</f>
        <v>0.76252508819070075</v>
      </c>
    </row>
    <row r="19" spans="1:12" ht="50.1" customHeight="1" x14ac:dyDescent="0.2">
      <c r="A19" s="11" t="s">
        <v>7</v>
      </c>
      <c r="B19" s="6"/>
      <c r="C19" s="6"/>
      <c r="D19" s="4"/>
      <c r="E19" s="4"/>
      <c r="F19" s="20">
        <f>G17</f>
        <v>0.12184208605991739</v>
      </c>
      <c r="G19" s="76"/>
      <c r="H19" s="20">
        <f>I17</f>
        <v>0.87815791394008269</v>
      </c>
      <c r="I19" s="5"/>
      <c r="J19" s="23"/>
      <c r="K19" s="23"/>
      <c r="L19" s="24"/>
    </row>
    <row r="20" spans="1:12" ht="50.1" customHeight="1" thickBot="1" x14ac:dyDescent="0.25">
      <c r="A20" s="14" t="s">
        <v>6</v>
      </c>
      <c r="B20" s="15"/>
      <c r="C20" s="15"/>
      <c r="D20" s="15"/>
      <c r="E20" s="15"/>
      <c r="F20" s="4">
        <f>[1]Janeiro!F20+[1]Fevereiro!F20+[1]Março!F20+[1]Abril!F20+[1]Maio!F20+[1]Junho!F20+[1]Julho!F20+[1]Agosto!F20+[1]Setembro!F20</f>
        <v>907957</v>
      </c>
      <c r="G20" s="29">
        <f>F20/$L20</f>
        <v>0.2603653546269516</v>
      </c>
      <c r="H20" s="4">
        <f>[1]Janeiro!H20+[1]Fevereiro!H20+[1]Março!H20+[1]Abril!H20+[1]Maio!H20+[1]Junho!H20+[1]Julho!H20+[1]Agosto!H20+[1]Setembro!H20</f>
        <v>2579285</v>
      </c>
      <c r="I20" s="29">
        <f>H20/$L20</f>
        <v>0.73963464537304835</v>
      </c>
      <c r="J20" s="25"/>
      <c r="K20" s="25"/>
      <c r="L20" s="30">
        <f>B20+D20+F20+H20+J20</f>
        <v>3487242</v>
      </c>
    </row>
    <row r="21" spans="1:12" ht="18.75" x14ac:dyDescent="0.2">
      <c r="A21" s="72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</row>
    <row r="25" spans="1:12" x14ac:dyDescent="0.2">
      <c r="B25" s="80"/>
    </row>
    <row r="26" spans="1:12" x14ac:dyDescent="0.2">
      <c r="B26" s="80"/>
    </row>
  </sheetData>
  <mergeCells count="3">
    <mergeCell ref="A5:D6"/>
    <mergeCell ref="A9:K9"/>
    <mergeCell ref="A15:K15"/>
  </mergeCells>
  <pageMargins left="0.78740157499999996" right="0.78740157499999996" top="0.984251969" bottom="0.984251969" header="0.49212598499999999" footer="0.49212598499999999"/>
  <pageSetup paperSize="9" scale="50" orientation="landscape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33"/>
  <sheetViews>
    <sheetView topLeftCell="A25" zoomScale="75" zoomScaleNormal="75" zoomScalePageLayoutView="75" workbookViewId="0">
      <selection activeCell="X59" sqref="X59"/>
    </sheetView>
  </sheetViews>
  <sheetFormatPr defaultColWidth="8.85546875" defaultRowHeight="12.75" x14ac:dyDescent="0.2"/>
  <cols>
    <col min="1" max="1" width="9.28515625" customWidth="1"/>
    <col min="2" max="2" width="12.42578125" customWidth="1"/>
    <col min="3" max="3" width="12.85546875" customWidth="1"/>
    <col min="14" max="14" width="10.140625" bestFit="1" customWidth="1"/>
    <col min="15" max="15" width="12.85546875" customWidth="1"/>
    <col min="17" max="17" width="10.7109375" customWidth="1"/>
    <col min="18" max="18" width="12.140625" customWidth="1"/>
    <col min="27" max="27" width="9" bestFit="1" customWidth="1"/>
    <col min="28" max="28" width="11.42578125" customWidth="1"/>
  </cols>
  <sheetData>
    <row r="2" spans="1:38" ht="13.5" thickBot="1" x14ac:dyDescent="0.25"/>
    <row r="3" spans="1:38" ht="41.25" customHeight="1" thickBot="1" x14ac:dyDescent="0.25">
      <c r="A3" s="58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61" t="s">
        <v>14</v>
      </c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60"/>
    </row>
    <row r="4" spans="1:38" x14ac:dyDescent="0.2">
      <c r="N4" s="55"/>
      <c r="O4" s="55"/>
    </row>
    <row r="5" spans="1:38" x14ac:dyDescent="0.2">
      <c r="B5" s="55"/>
      <c r="C5" s="55"/>
      <c r="P5" s="55"/>
      <c r="Q5" s="81"/>
      <c r="R5" s="81"/>
    </row>
    <row r="6" spans="1:38" x14ac:dyDescent="0.2">
      <c r="A6" s="57"/>
      <c r="N6" s="57"/>
      <c r="P6" s="57"/>
    </row>
    <row r="7" spans="1:38" x14ac:dyDescent="0.2">
      <c r="A7" s="57"/>
      <c r="N7" s="57"/>
      <c r="P7" s="57"/>
    </row>
    <row r="8" spans="1:38" x14ac:dyDescent="0.2">
      <c r="A8" s="57"/>
      <c r="N8" s="57"/>
      <c r="P8" s="57"/>
    </row>
    <row r="9" spans="1:38" x14ac:dyDescent="0.2">
      <c r="A9" s="57"/>
      <c r="N9" s="57"/>
      <c r="P9" s="57"/>
    </row>
    <row r="10" spans="1:38" x14ac:dyDescent="0.2">
      <c r="A10" s="57"/>
      <c r="N10" s="57"/>
      <c r="P10" s="57"/>
    </row>
    <row r="11" spans="1:38" x14ac:dyDescent="0.2">
      <c r="A11" s="57"/>
      <c r="N11" s="57"/>
      <c r="P11" s="57"/>
    </row>
    <row r="12" spans="1:38" x14ac:dyDescent="0.2">
      <c r="A12" s="57"/>
      <c r="N12" s="57"/>
      <c r="P12" s="57"/>
    </row>
    <row r="13" spans="1:38" x14ac:dyDescent="0.2">
      <c r="A13" s="82"/>
      <c r="N13" s="82"/>
      <c r="P13" s="57"/>
    </row>
    <row r="14" spans="1:38" x14ac:dyDescent="0.2">
      <c r="A14" s="57"/>
      <c r="N14" s="57"/>
      <c r="P14" s="57"/>
    </row>
    <row r="15" spans="1:38" x14ac:dyDescent="0.2">
      <c r="A15" s="57"/>
      <c r="N15" s="57"/>
      <c r="P15" s="57"/>
    </row>
    <row r="16" spans="1:38" x14ac:dyDescent="0.2">
      <c r="A16" s="57"/>
      <c r="N16" s="57"/>
      <c r="P16" s="57"/>
    </row>
    <row r="17" spans="1:38" x14ac:dyDescent="0.2">
      <c r="A17" s="57"/>
      <c r="B17" s="83"/>
      <c r="N17" s="57"/>
      <c r="O17" s="83"/>
      <c r="P17" s="57"/>
    </row>
    <row r="18" spans="1:38" x14ac:dyDescent="0.2">
      <c r="A18" s="82"/>
      <c r="N18" s="82"/>
      <c r="P18" s="82"/>
    </row>
    <row r="19" spans="1:38" x14ac:dyDescent="0.2">
      <c r="A19" s="57"/>
      <c r="N19" s="57"/>
      <c r="P19" s="57"/>
    </row>
    <row r="20" spans="1:38" x14ac:dyDescent="0.2">
      <c r="A20" s="57"/>
      <c r="N20" s="57"/>
      <c r="P20" s="57"/>
    </row>
    <row r="21" spans="1:38" x14ac:dyDescent="0.2">
      <c r="A21" s="57"/>
      <c r="N21" s="57"/>
      <c r="P21" s="57"/>
    </row>
    <row r="23" spans="1:38" x14ac:dyDescent="0.2">
      <c r="A23" s="55"/>
      <c r="N23" s="55"/>
      <c r="P23" s="55"/>
    </row>
    <row r="27" spans="1:38" ht="13.5" thickBot="1" x14ac:dyDescent="0.25"/>
    <row r="28" spans="1:38" ht="40.5" customHeight="1" thickBot="1" x14ac:dyDescent="0.25">
      <c r="A28" s="58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1" t="s">
        <v>4</v>
      </c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60"/>
    </row>
    <row r="31" spans="1:38" x14ac:dyDescent="0.2">
      <c r="B31" s="55"/>
      <c r="C31" s="55"/>
      <c r="AA31" s="55"/>
    </row>
    <row r="32" spans="1:38" x14ac:dyDescent="0.2">
      <c r="A32" s="57"/>
      <c r="AA32" s="57"/>
    </row>
    <row r="33" spans="1:27" x14ac:dyDescent="0.2">
      <c r="A33" s="57"/>
      <c r="AA33" s="57"/>
    </row>
    <row r="34" spans="1:27" x14ac:dyDescent="0.2">
      <c r="A34" s="57"/>
      <c r="AA34" s="57"/>
    </row>
    <row r="35" spans="1:27" x14ac:dyDescent="0.2">
      <c r="A35" s="57"/>
      <c r="AA35" s="57"/>
    </row>
    <row r="36" spans="1:27" x14ac:dyDescent="0.2">
      <c r="A36" s="57"/>
      <c r="AA36" s="57"/>
    </row>
    <row r="37" spans="1:27" x14ac:dyDescent="0.2">
      <c r="A37" s="57"/>
      <c r="AA37" s="57"/>
    </row>
    <row r="38" spans="1:27" x14ac:dyDescent="0.2">
      <c r="A38" s="57"/>
      <c r="AA38" s="57"/>
    </row>
    <row r="39" spans="1:27" x14ac:dyDescent="0.2">
      <c r="A39" s="57"/>
      <c r="AA39" s="57"/>
    </row>
    <row r="40" spans="1:27" x14ac:dyDescent="0.2">
      <c r="A40" s="57"/>
      <c r="AA40" s="57"/>
    </row>
    <row r="41" spans="1:27" x14ac:dyDescent="0.2">
      <c r="A41" s="57"/>
      <c r="AA41" s="57"/>
    </row>
    <row r="42" spans="1:27" x14ac:dyDescent="0.2">
      <c r="A42" s="57"/>
      <c r="AA42" s="57"/>
    </row>
    <row r="43" spans="1:27" x14ac:dyDescent="0.2">
      <c r="A43" s="57"/>
      <c r="AA43" s="57"/>
    </row>
    <row r="44" spans="1:27" x14ac:dyDescent="0.2">
      <c r="A44" s="82"/>
      <c r="AA44" s="82"/>
    </row>
    <row r="45" spans="1:27" x14ac:dyDescent="0.2">
      <c r="A45" s="57"/>
      <c r="AA45" s="57"/>
    </row>
    <row r="46" spans="1:27" x14ac:dyDescent="0.2">
      <c r="A46" s="57"/>
      <c r="AA46" s="57"/>
    </row>
    <row r="47" spans="1:27" x14ac:dyDescent="0.2">
      <c r="A47" s="57"/>
      <c r="AA47" s="57"/>
    </row>
    <row r="49" spans="1:38" x14ac:dyDescent="0.2">
      <c r="A49" s="55"/>
      <c r="AA49" s="55"/>
    </row>
    <row r="52" spans="1:38" ht="13.5" thickBot="1" x14ac:dyDescent="0.25"/>
    <row r="53" spans="1:38" ht="40.5" customHeight="1" thickBot="1" x14ac:dyDescent="0.25">
      <c r="A53" s="58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61" t="s">
        <v>21</v>
      </c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60"/>
    </row>
    <row r="57" spans="1:38" x14ac:dyDescent="0.2">
      <c r="N57" s="55"/>
    </row>
    <row r="58" spans="1:38" x14ac:dyDescent="0.2">
      <c r="N58" s="57"/>
    </row>
    <row r="59" spans="1:38" x14ac:dyDescent="0.2">
      <c r="N59" s="57"/>
    </row>
    <row r="60" spans="1:38" x14ac:dyDescent="0.2">
      <c r="N60" s="57"/>
    </row>
    <row r="61" spans="1:38" x14ac:dyDescent="0.2">
      <c r="N61" s="57"/>
    </row>
    <row r="62" spans="1:38" x14ac:dyDescent="0.2">
      <c r="N62" s="57"/>
    </row>
    <row r="63" spans="1:38" x14ac:dyDescent="0.2">
      <c r="N63" s="57"/>
    </row>
    <row r="64" spans="1:38" x14ac:dyDescent="0.2">
      <c r="N64" s="57"/>
    </row>
    <row r="65" spans="14:14" x14ac:dyDescent="0.2">
      <c r="N65" s="57"/>
    </row>
    <row r="66" spans="14:14" x14ac:dyDescent="0.2">
      <c r="N66" s="57"/>
    </row>
    <row r="67" spans="14:14" x14ac:dyDescent="0.2">
      <c r="N67" s="57"/>
    </row>
    <row r="68" spans="14:14" x14ac:dyDescent="0.2">
      <c r="N68" s="57"/>
    </row>
    <row r="69" spans="14:14" x14ac:dyDescent="0.2">
      <c r="N69" s="57"/>
    </row>
    <row r="70" spans="14:14" x14ac:dyDescent="0.2">
      <c r="N70" s="82"/>
    </row>
    <row r="71" spans="14:14" x14ac:dyDescent="0.2">
      <c r="N71" s="57"/>
    </row>
    <row r="72" spans="14:14" x14ac:dyDescent="0.2">
      <c r="N72" s="57"/>
    </row>
    <row r="73" spans="14:14" x14ac:dyDescent="0.2">
      <c r="N73" s="57"/>
    </row>
    <row r="75" spans="14:14" x14ac:dyDescent="0.2">
      <c r="N75" s="55"/>
    </row>
    <row r="80" spans="14:14" x14ac:dyDescent="0.2">
      <c r="N80" s="55"/>
    </row>
    <row r="81" spans="14:14" x14ac:dyDescent="0.2">
      <c r="N81" s="81"/>
    </row>
    <row r="82" spans="14:14" x14ac:dyDescent="0.2">
      <c r="N82" s="81"/>
    </row>
    <row r="84" spans="14:14" x14ac:dyDescent="0.2">
      <c r="N84" s="55"/>
    </row>
    <row r="116" spans="27:27" x14ac:dyDescent="0.2">
      <c r="AA116" s="57"/>
    </row>
    <row r="117" spans="27:27" x14ac:dyDescent="0.2">
      <c r="AA117" s="57"/>
    </row>
    <row r="118" spans="27:27" x14ac:dyDescent="0.2">
      <c r="AA118" s="57"/>
    </row>
    <row r="119" spans="27:27" x14ac:dyDescent="0.2">
      <c r="AA119" s="57"/>
    </row>
    <row r="120" spans="27:27" x14ac:dyDescent="0.2">
      <c r="AA120" s="57"/>
    </row>
    <row r="121" spans="27:27" x14ac:dyDescent="0.2">
      <c r="AA121" s="57"/>
    </row>
    <row r="122" spans="27:27" x14ac:dyDescent="0.2">
      <c r="AA122" s="57"/>
    </row>
    <row r="123" spans="27:27" x14ac:dyDescent="0.2">
      <c r="AA123" s="57"/>
    </row>
    <row r="124" spans="27:27" x14ac:dyDescent="0.2">
      <c r="AA124" s="57"/>
    </row>
    <row r="125" spans="27:27" x14ac:dyDescent="0.2">
      <c r="AA125" s="57"/>
    </row>
    <row r="126" spans="27:27" x14ac:dyDescent="0.2">
      <c r="AA126" s="57"/>
    </row>
    <row r="127" spans="27:27" x14ac:dyDescent="0.2">
      <c r="AA127" s="57"/>
    </row>
    <row r="128" spans="27:27" x14ac:dyDescent="0.2">
      <c r="AA128" s="82"/>
    </row>
    <row r="129" spans="27:27" x14ac:dyDescent="0.2">
      <c r="AA129" s="57"/>
    </row>
    <row r="130" spans="27:27" x14ac:dyDescent="0.2">
      <c r="AA130" s="57"/>
    </row>
    <row r="131" spans="27:27" x14ac:dyDescent="0.2">
      <c r="AA131" s="57"/>
    </row>
    <row r="133" spans="27:27" x14ac:dyDescent="0.2">
      <c r="AA133" s="55"/>
    </row>
  </sheetData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4:L21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66" customWidth="1"/>
    <col min="2" max="12" width="19.7109375" style="67" customWidth="1"/>
    <col min="13" max="13" width="10.85546875" style="67" bestFit="1" customWidth="1"/>
    <col min="14" max="14" width="18" style="67" customWidth="1"/>
    <col min="15" max="15" width="9.7109375" style="67" bestFit="1" customWidth="1"/>
    <col min="16" max="16384" width="8.85546875" style="67"/>
  </cols>
  <sheetData>
    <row r="4" spans="1:12" ht="15.75" thickBot="1" x14ac:dyDescent="0.25"/>
    <row r="5" spans="1:12" ht="15" customHeight="1" x14ac:dyDescent="0.2">
      <c r="A5" s="84" t="s">
        <v>9</v>
      </c>
      <c r="B5" s="85"/>
      <c r="C5" s="85"/>
      <c r="D5" s="86"/>
    </row>
    <row r="6" spans="1:12" ht="15" customHeight="1" thickBot="1" x14ac:dyDescent="0.25">
      <c r="A6" s="87"/>
      <c r="B6" s="88"/>
      <c r="C6" s="88"/>
      <c r="D6" s="89"/>
    </row>
    <row r="7" spans="1:12" ht="15.75" thickBot="1" x14ac:dyDescent="0.25"/>
    <row r="8" spans="1:12" ht="95.25" customHeight="1" x14ac:dyDescent="0.2">
      <c r="A8" s="19" t="s">
        <v>12</v>
      </c>
      <c r="B8" s="17"/>
      <c r="C8" s="31" t="s">
        <v>11</v>
      </c>
      <c r="D8" s="17"/>
      <c r="E8" s="31" t="s">
        <v>11</v>
      </c>
      <c r="F8" s="17"/>
      <c r="G8" s="31" t="s">
        <v>11</v>
      </c>
      <c r="H8" s="17"/>
      <c r="I8" s="31" t="s">
        <v>11</v>
      </c>
      <c r="J8" s="18"/>
      <c r="K8" s="31" t="s">
        <v>11</v>
      </c>
      <c r="L8" s="10" t="s">
        <v>8</v>
      </c>
    </row>
    <row r="9" spans="1:12" s="69" customFormat="1" ht="29.1" customHeight="1" x14ac:dyDescent="0.2">
      <c r="A9" s="90" t="s">
        <v>3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68"/>
    </row>
    <row r="10" spans="1:12" s="70" customFormat="1" ht="50.1" customHeight="1" x14ac:dyDescent="0.2">
      <c r="A10" s="32" t="s">
        <v>0</v>
      </c>
      <c r="B10" s="33">
        <v>540964</v>
      </c>
      <c r="C10" s="34">
        <f>B10/L10</f>
        <v>6.1945527815066112E-2</v>
      </c>
      <c r="D10" s="33">
        <v>927870.17599999998</v>
      </c>
      <c r="E10" s="34">
        <f>D10/L10</f>
        <v>0.10624996819784363</v>
      </c>
      <c r="F10" s="33">
        <v>3321328</v>
      </c>
      <c r="G10" s="34">
        <f>F10/L10</f>
        <v>0.38032367404662398</v>
      </c>
      <c r="H10" s="33">
        <v>3509301</v>
      </c>
      <c r="I10" s="34">
        <f>H10/L10</f>
        <v>0.40184837199321821</v>
      </c>
      <c r="J10" s="33">
        <v>433435.212</v>
      </c>
      <c r="K10" s="34">
        <f>J10/L10</f>
        <v>4.9632457947248014E-2</v>
      </c>
      <c r="L10" s="35">
        <f>B10+D10+F10+H10+J10</f>
        <v>8732898.3880000003</v>
      </c>
    </row>
    <row r="11" spans="1:12" s="70" customFormat="1" ht="50.1" customHeight="1" x14ac:dyDescent="0.2">
      <c r="A11" s="32" t="s">
        <v>1</v>
      </c>
      <c r="B11" s="33">
        <v>436834</v>
      </c>
      <c r="C11" s="34">
        <f>B11/L11</f>
        <v>6.9413861882813871E-2</v>
      </c>
      <c r="D11" s="33">
        <v>738138.7</v>
      </c>
      <c r="E11" s="34">
        <f>D11/L11</f>
        <v>0.11729182657979868</v>
      </c>
      <c r="F11" s="33">
        <v>2156910</v>
      </c>
      <c r="G11" s="34">
        <f>F11/L11</f>
        <v>0.34273763679947089</v>
      </c>
      <c r="H11" s="33">
        <v>2636462</v>
      </c>
      <c r="I11" s="34">
        <f>H11/L11</f>
        <v>0.4189394807347579</v>
      </c>
      <c r="J11" s="33">
        <v>324836.34700000001</v>
      </c>
      <c r="K11" s="34">
        <f>J11/L11</f>
        <v>5.1617194003158638E-2</v>
      </c>
      <c r="L11" s="36">
        <f>B11+D11+F11+H11+J11</f>
        <v>6293181.0470000003</v>
      </c>
    </row>
    <row r="12" spans="1:12" s="70" customFormat="1" ht="50.1" customHeight="1" x14ac:dyDescent="0.2">
      <c r="A12" s="32" t="s">
        <v>2</v>
      </c>
      <c r="B12" s="34">
        <f>B11/B10</f>
        <v>0.80751029643377381</v>
      </c>
      <c r="C12" s="34"/>
      <c r="D12" s="34">
        <f>D11/D10</f>
        <v>0.79551937231356806</v>
      </c>
      <c r="E12" s="34"/>
      <c r="F12" s="34">
        <f>F11/F10</f>
        <v>0.64941192197819664</v>
      </c>
      <c r="G12" s="34"/>
      <c r="H12" s="37">
        <f>H11/H10</f>
        <v>0.75127838848819184</v>
      </c>
      <c r="I12" s="37"/>
      <c r="J12" s="34">
        <f>J11/J10</f>
        <v>0.74944614098404172</v>
      </c>
      <c r="K12" s="34"/>
      <c r="L12" s="38">
        <f>L11/L10</f>
        <v>0.7206291390779892</v>
      </c>
    </row>
    <row r="13" spans="1:12" s="70" customFormat="1" ht="50.1" customHeight="1" x14ac:dyDescent="0.2">
      <c r="A13" s="32" t="s">
        <v>7</v>
      </c>
      <c r="B13" s="39">
        <f>C11</f>
        <v>6.9413861882813871E-2</v>
      </c>
      <c r="C13" s="34"/>
      <c r="D13" s="39">
        <f>E11</f>
        <v>0.11729182657979868</v>
      </c>
      <c r="E13" s="34"/>
      <c r="F13" s="39">
        <f>G11</f>
        <v>0.34273763679947089</v>
      </c>
      <c r="G13" s="34"/>
      <c r="H13" s="39">
        <f>I11</f>
        <v>0.4189394807347579</v>
      </c>
      <c r="I13" s="34"/>
      <c r="J13" s="39">
        <f>K11</f>
        <v>5.1617194003158638E-2</v>
      </c>
      <c r="K13" s="34"/>
      <c r="L13" s="40"/>
    </row>
    <row r="14" spans="1:12" s="70" customFormat="1" ht="50.1" customHeight="1" x14ac:dyDescent="0.2">
      <c r="A14" s="32" t="s">
        <v>6</v>
      </c>
      <c r="B14" s="33">
        <v>444809</v>
      </c>
      <c r="C14" s="34">
        <f>B14/L14</f>
        <v>8.1707182665495939E-2</v>
      </c>
      <c r="D14" s="33">
        <v>889286</v>
      </c>
      <c r="E14" s="34">
        <f>D14/L14</f>
        <v>0.16335338008868577</v>
      </c>
      <c r="F14" s="56">
        <v>1772023</v>
      </c>
      <c r="G14" s="34">
        <f>F14/L14</f>
        <v>0.32550377116573659</v>
      </c>
      <c r="H14" s="33">
        <v>1883390</v>
      </c>
      <c r="I14" s="34">
        <f>H14/L14</f>
        <v>0.34596082984015253</v>
      </c>
      <c r="J14" s="33">
        <v>454432</v>
      </c>
      <c r="K14" s="34">
        <f>J14/L14</f>
        <v>8.347483623992917E-2</v>
      </c>
      <c r="L14" s="36">
        <f>B14+D14+F14+H14+J14</f>
        <v>5443940</v>
      </c>
    </row>
    <row r="15" spans="1:12" ht="29.1" customHeight="1" x14ac:dyDescent="0.2">
      <c r="A15" s="90" t="s">
        <v>4</v>
      </c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21"/>
    </row>
    <row r="16" spans="1:12" ht="50.1" customHeight="1" x14ac:dyDescent="0.2">
      <c r="A16" s="41" t="s">
        <v>0</v>
      </c>
      <c r="B16" s="42"/>
      <c r="C16" s="42"/>
      <c r="D16" s="42"/>
      <c r="E16" s="42"/>
      <c r="F16" s="42">
        <v>455039</v>
      </c>
      <c r="G16" s="43">
        <f>F16/L16</f>
        <v>0.15136548238040573</v>
      </c>
      <c r="H16" s="42">
        <v>2551188</v>
      </c>
      <c r="I16" s="43">
        <f>H16/L16</f>
        <v>0.8486345176195943</v>
      </c>
      <c r="J16" s="44"/>
      <c r="K16" s="44"/>
      <c r="L16" s="35">
        <f>B16+D16+F16+H16+J16</f>
        <v>3006227</v>
      </c>
    </row>
    <row r="17" spans="1:12" ht="50.1" customHeight="1" x14ac:dyDescent="0.2">
      <c r="A17" s="32" t="s">
        <v>1</v>
      </c>
      <c r="B17" s="45"/>
      <c r="C17" s="45"/>
      <c r="D17" s="33"/>
      <c r="E17" s="33"/>
      <c r="F17" s="33">
        <v>260872</v>
      </c>
      <c r="G17" s="34">
        <f>F17/L17</f>
        <v>0.12310729936169872</v>
      </c>
      <c r="H17" s="33">
        <v>1858190</v>
      </c>
      <c r="I17" s="34">
        <f>H17/L17</f>
        <v>0.87689270063830127</v>
      </c>
      <c r="J17" s="46"/>
      <c r="K17" s="46"/>
      <c r="L17" s="36">
        <f>B17+D17+F17+H17+J17</f>
        <v>2119062</v>
      </c>
    </row>
    <row r="18" spans="1:12" ht="50.1" customHeight="1" x14ac:dyDescent="0.2">
      <c r="A18" s="32" t="s">
        <v>5</v>
      </c>
      <c r="B18" s="45"/>
      <c r="C18" s="45"/>
      <c r="D18" s="33"/>
      <c r="E18" s="33"/>
      <c r="F18" s="34">
        <f>F17/F16</f>
        <v>0.57329591529517254</v>
      </c>
      <c r="G18" s="34"/>
      <c r="H18" s="37">
        <f>H17/H16</f>
        <v>0.72836262948869313</v>
      </c>
      <c r="I18" s="34"/>
      <c r="J18" s="47"/>
      <c r="K18" s="47"/>
      <c r="L18" s="38">
        <f>L17/L16</f>
        <v>0.70489088149364632</v>
      </c>
    </row>
    <row r="19" spans="1:12" ht="50.1" customHeight="1" x14ac:dyDescent="0.2">
      <c r="A19" s="32" t="s">
        <v>7</v>
      </c>
      <c r="B19" s="45"/>
      <c r="C19" s="45"/>
      <c r="D19" s="33"/>
      <c r="E19" s="33"/>
      <c r="F19" s="39">
        <f>G17</f>
        <v>0.12310729936169872</v>
      </c>
      <c r="G19" s="34"/>
      <c r="H19" s="39">
        <f>I17</f>
        <v>0.87689270063830127</v>
      </c>
      <c r="I19" s="34"/>
      <c r="J19" s="47"/>
      <c r="K19" s="47"/>
      <c r="L19" s="48"/>
    </row>
    <row r="20" spans="1:12" ht="50.1" customHeight="1" thickBot="1" x14ac:dyDescent="0.25">
      <c r="A20" s="49" t="s">
        <v>6</v>
      </c>
      <c r="B20" s="50"/>
      <c r="C20" s="50"/>
      <c r="D20" s="50"/>
      <c r="E20" s="50"/>
      <c r="F20" s="51">
        <v>91546</v>
      </c>
      <c r="G20" s="52">
        <f>F20/L20</f>
        <v>0.25300342419376681</v>
      </c>
      <c r="H20" s="51">
        <v>270291</v>
      </c>
      <c r="I20" s="52">
        <f>H20/L20</f>
        <v>0.74699657580623324</v>
      </c>
      <c r="J20" s="53"/>
      <c r="K20" s="53"/>
      <c r="L20" s="54">
        <f>B20+D20+F20+H20+J20</f>
        <v>361837</v>
      </c>
    </row>
    <row r="21" spans="1:12" ht="18.75" x14ac:dyDescent="0.2">
      <c r="A21" s="72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</row>
  </sheetData>
  <mergeCells count="3">
    <mergeCell ref="A5:D6"/>
    <mergeCell ref="A9:K9"/>
    <mergeCell ref="A15:K15"/>
  </mergeCells>
  <pageMargins left="0.78740157499999996" right="0.78740157499999996" top="0.984251969" bottom="0.984251969" header="0.49212598499999999" footer="0.49212598499999999"/>
  <pageSetup paperSize="9" scale="37" orientation="landscape" horizontalDpi="200" verticalDpi="2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4:N21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5"/>
  <cols>
    <col min="1" max="1" width="44.7109375" style="2" customWidth="1"/>
    <col min="2" max="12" width="19.7109375" customWidth="1"/>
    <col min="13" max="13" width="10.85546875" bestFit="1" customWidth="1"/>
    <col min="14" max="14" width="18" customWidth="1"/>
    <col min="15" max="15" width="9.7109375" bestFit="1" customWidth="1"/>
  </cols>
  <sheetData>
    <row r="4" spans="1:14" ht="15.75" thickBot="1" x14ac:dyDescent="0.3"/>
    <row r="5" spans="1:14" ht="15" customHeight="1" x14ac:dyDescent="0.2">
      <c r="A5" s="84" t="s">
        <v>9</v>
      </c>
      <c r="B5" s="85"/>
      <c r="C5" s="85"/>
      <c r="D5" s="86"/>
    </row>
    <row r="6" spans="1:14" ht="15" customHeight="1" thickBot="1" x14ac:dyDescent="0.25">
      <c r="A6" s="87"/>
      <c r="B6" s="88"/>
      <c r="C6" s="88"/>
      <c r="D6" s="89"/>
    </row>
    <row r="7" spans="1:14" ht="15.75" thickBot="1" x14ac:dyDescent="0.3"/>
    <row r="8" spans="1:14" ht="95.25" customHeight="1" x14ac:dyDescent="0.2">
      <c r="A8" s="19" t="s">
        <v>15</v>
      </c>
      <c r="B8" s="17"/>
      <c r="C8" s="31" t="s">
        <v>11</v>
      </c>
      <c r="D8" s="17"/>
      <c r="E8" s="31" t="s">
        <v>11</v>
      </c>
      <c r="F8" s="17"/>
      <c r="G8" s="31" t="s">
        <v>11</v>
      </c>
      <c r="H8" s="17"/>
      <c r="I8" s="31" t="s">
        <v>11</v>
      </c>
      <c r="J8" s="18"/>
      <c r="K8" s="31" t="s">
        <v>11</v>
      </c>
      <c r="L8" s="10" t="s">
        <v>8</v>
      </c>
    </row>
    <row r="9" spans="1:14" s="3" customFormat="1" ht="29.1" customHeight="1" x14ac:dyDescent="0.2">
      <c r="A9" s="90" t="s">
        <v>3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68"/>
    </row>
    <row r="10" spans="1:14" s="1" customFormat="1" ht="50.1" customHeight="1" x14ac:dyDescent="0.2">
      <c r="A10" s="11" t="s">
        <v>0</v>
      </c>
      <c r="B10" s="4">
        <v>600056</v>
      </c>
      <c r="C10" s="5">
        <f>B10/$L10</f>
        <v>6.3119297132936486E-2</v>
      </c>
      <c r="D10" s="4">
        <v>1081709.4820000001</v>
      </c>
      <c r="E10" s="5">
        <f>D10/$L10</f>
        <v>0.11378395050774064</v>
      </c>
      <c r="F10" s="4">
        <v>3782664</v>
      </c>
      <c r="G10" s="5">
        <f>F10/$L10</f>
        <v>0.397894684779524</v>
      </c>
      <c r="H10" s="4">
        <v>3661650</v>
      </c>
      <c r="I10" s="5">
        <f>H10/$L10</f>
        <v>0.38516534181279227</v>
      </c>
      <c r="J10" s="4">
        <v>380617</v>
      </c>
      <c r="K10" s="5">
        <f>J10/$L10</f>
        <v>4.0036725767006558E-2</v>
      </c>
      <c r="L10" s="28">
        <f>B10+D10+F10+H10+J10</f>
        <v>9506696.4820000008</v>
      </c>
    </row>
    <row r="11" spans="1:14" s="1" customFormat="1" ht="50.1" customHeight="1" x14ac:dyDescent="0.2">
      <c r="A11" s="11" t="s">
        <v>1</v>
      </c>
      <c r="B11" s="4">
        <v>487655</v>
      </c>
      <c r="C11" s="5">
        <f>B11/$L11</f>
        <v>7.1952227692788015E-2</v>
      </c>
      <c r="D11" s="4">
        <v>857545</v>
      </c>
      <c r="E11" s="5">
        <f>D11/$L11</f>
        <v>0.12652853574107084</v>
      </c>
      <c r="F11" s="4">
        <v>2468997</v>
      </c>
      <c r="G11" s="5">
        <f>F11/$L11</f>
        <v>0.36429408970852456</v>
      </c>
      <c r="H11" s="4">
        <v>2678323</v>
      </c>
      <c r="I11" s="5">
        <f>H11/$L11</f>
        <v>0.39517959690935411</v>
      </c>
      <c r="J11" s="4">
        <v>284963</v>
      </c>
      <c r="K11" s="5">
        <f>J11/$L11</f>
        <v>4.2045549948262505E-2</v>
      </c>
      <c r="L11" s="28">
        <f>B11+D11+F11+H11+J11</f>
        <v>6777483</v>
      </c>
    </row>
    <row r="12" spans="1:14" s="1" customFormat="1" ht="50.1" customHeight="1" x14ac:dyDescent="0.2">
      <c r="A12" s="11" t="s">
        <v>2</v>
      </c>
      <c r="B12" s="8">
        <f>B11/B10</f>
        <v>0.81268248296825629</v>
      </c>
      <c r="C12" s="7"/>
      <c r="D12" s="8">
        <f>D11/D10</f>
        <v>0.79276831188949493</v>
      </c>
      <c r="E12" s="7"/>
      <c r="F12" s="8">
        <f>F11/F10</f>
        <v>0.65271380170165783</v>
      </c>
      <c r="G12" s="5"/>
      <c r="H12" s="8">
        <f>H11/H10</f>
        <v>0.73145248726666945</v>
      </c>
      <c r="I12" s="9"/>
      <c r="J12" s="8">
        <f>J11/J10</f>
        <v>0.74868700031790492</v>
      </c>
      <c r="K12" s="8"/>
      <c r="L12" s="12">
        <f>L11/L10</f>
        <v>0.71291673325560578</v>
      </c>
    </row>
    <row r="13" spans="1:14" s="1" customFormat="1" ht="50.1" customHeight="1" x14ac:dyDescent="0.2">
      <c r="A13" s="11" t="s">
        <v>7</v>
      </c>
      <c r="B13" s="20">
        <f>C11</f>
        <v>7.1952227692788015E-2</v>
      </c>
      <c r="C13" s="7"/>
      <c r="D13" s="20">
        <f>E11</f>
        <v>0.12652853574107084</v>
      </c>
      <c r="E13" s="7"/>
      <c r="F13" s="20">
        <f>G11</f>
        <v>0.36429408970852456</v>
      </c>
      <c r="G13" s="5"/>
      <c r="H13" s="20">
        <f>I11</f>
        <v>0.39517959690935411</v>
      </c>
      <c r="I13" s="5"/>
      <c r="J13" s="20">
        <f>K11</f>
        <v>4.2045549948262505E-2</v>
      </c>
      <c r="K13" s="8"/>
      <c r="L13" s="13"/>
    </row>
    <row r="14" spans="1:14" s="1" customFormat="1" ht="50.1" customHeight="1" x14ac:dyDescent="0.2">
      <c r="A14" s="11" t="s">
        <v>6</v>
      </c>
      <c r="B14" s="4">
        <v>503827</v>
      </c>
      <c r="C14" s="5">
        <f>B14/$L14</f>
        <v>8.1891091984709063E-2</v>
      </c>
      <c r="D14" s="4">
        <v>1067359</v>
      </c>
      <c r="E14" s="5">
        <f>D14/$L14</f>
        <v>0.17348652225805103</v>
      </c>
      <c r="F14" s="62">
        <v>2091345</v>
      </c>
      <c r="G14" s="5">
        <f>F14/$L14</f>
        <v>0.33992327875790973</v>
      </c>
      <c r="H14" s="4">
        <v>2046352</v>
      </c>
      <c r="I14" s="5">
        <f>H14/$L14</f>
        <v>0.3326102012498206</v>
      </c>
      <c r="J14" s="4">
        <v>443520</v>
      </c>
      <c r="K14" s="5">
        <f>J14/$L14</f>
        <v>7.2088905749509588E-2</v>
      </c>
      <c r="L14" s="28">
        <f>B14+D14+F14+H14+J14</f>
        <v>6152403</v>
      </c>
      <c r="N14" s="64"/>
    </row>
    <row r="15" spans="1:14" ht="29.1" customHeight="1" x14ac:dyDescent="0.2">
      <c r="A15" s="92" t="s">
        <v>4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21"/>
    </row>
    <row r="16" spans="1:14" ht="50.1" customHeight="1" x14ac:dyDescent="0.2">
      <c r="A16" s="11" t="s">
        <v>0</v>
      </c>
      <c r="B16" s="4"/>
      <c r="C16" s="4"/>
      <c r="D16" s="4"/>
      <c r="E16" s="4"/>
      <c r="F16" s="4">
        <v>470909</v>
      </c>
      <c r="G16" s="5">
        <f>F16/$L16</f>
        <v>0.14482239835946945</v>
      </c>
      <c r="H16" s="4">
        <v>2780722</v>
      </c>
      <c r="I16" s="5">
        <f>H16/$L16</f>
        <v>0.85517760164053058</v>
      </c>
      <c r="J16" s="22"/>
      <c r="K16" s="22"/>
      <c r="L16" s="28">
        <f>B16+D16+F16+H16+J16</f>
        <v>3251631</v>
      </c>
    </row>
    <row r="17" spans="1:12" ht="50.1" customHeight="1" x14ac:dyDescent="0.2">
      <c r="A17" s="11" t="s">
        <v>1</v>
      </c>
      <c r="B17" s="6"/>
      <c r="C17" s="6"/>
      <c r="D17" s="4"/>
      <c r="E17" s="4"/>
      <c r="F17" s="4">
        <v>282222</v>
      </c>
      <c r="G17" s="5">
        <f>F17/$L17</f>
        <v>0.12127809064207488</v>
      </c>
      <c r="H17" s="4">
        <v>2044843</v>
      </c>
      <c r="I17" s="5">
        <f>H17/$L17</f>
        <v>0.87872190935792516</v>
      </c>
      <c r="J17" s="22"/>
      <c r="K17" s="22"/>
      <c r="L17" s="28">
        <f>B17+D17+F17+H17+J17</f>
        <v>2327065</v>
      </c>
    </row>
    <row r="18" spans="1:12" ht="50.1" customHeight="1" x14ac:dyDescent="0.2">
      <c r="A18" s="11" t="s">
        <v>5</v>
      </c>
      <c r="B18" s="6"/>
      <c r="C18" s="6"/>
      <c r="D18" s="4"/>
      <c r="E18" s="4"/>
      <c r="F18" s="8">
        <f>F17/F16</f>
        <v>0.5993132431106647</v>
      </c>
      <c r="G18" s="8"/>
      <c r="H18" s="8">
        <f>H17/H16</f>
        <v>0.73536405293301521</v>
      </c>
      <c r="I18" s="5"/>
      <c r="J18" s="23"/>
      <c r="K18" s="23"/>
      <c r="L18" s="12">
        <f>L17/L16</f>
        <v>0.71566084835579435</v>
      </c>
    </row>
    <row r="19" spans="1:12" ht="50.1" customHeight="1" x14ac:dyDescent="0.2">
      <c r="A19" s="11" t="s">
        <v>7</v>
      </c>
      <c r="B19" s="6"/>
      <c r="C19" s="6"/>
      <c r="D19" s="4"/>
      <c r="E19" s="4"/>
      <c r="F19" s="20">
        <f>G17</f>
        <v>0.12127809064207488</v>
      </c>
      <c r="G19" s="8"/>
      <c r="H19" s="20">
        <f>I17</f>
        <v>0.87872190935792516</v>
      </c>
      <c r="I19" s="5"/>
      <c r="J19" s="23"/>
      <c r="K19" s="23"/>
      <c r="L19" s="24"/>
    </row>
    <row r="20" spans="1:12" ht="50.1" customHeight="1" thickBot="1" x14ac:dyDescent="0.25">
      <c r="A20" s="14" t="s">
        <v>6</v>
      </c>
      <c r="B20" s="15"/>
      <c r="C20" s="15"/>
      <c r="D20" s="15"/>
      <c r="E20" s="15"/>
      <c r="F20" s="16">
        <v>107800</v>
      </c>
      <c r="G20" s="29">
        <f>F20/$L20</f>
        <v>0.27357003824397474</v>
      </c>
      <c r="H20" s="16">
        <v>286249</v>
      </c>
      <c r="I20" s="29">
        <f>H20/$L20</f>
        <v>0.72642996175602526</v>
      </c>
      <c r="J20" s="25"/>
      <c r="K20" s="25"/>
      <c r="L20" s="30">
        <f>B20+D20+F20+H20+J20</f>
        <v>394049</v>
      </c>
    </row>
    <row r="21" spans="1:12" ht="18.75" x14ac:dyDescent="0.3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</row>
  </sheetData>
  <mergeCells count="3">
    <mergeCell ref="A5:D6"/>
    <mergeCell ref="A9:K9"/>
    <mergeCell ref="A15:K15"/>
  </mergeCells>
  <pageMargins left="0.78740157499999996" right="0.78740157499999996" top="0.984251969" bottom="0.984251969" header="0.49212598499999999" footer="0.49212598499999999"/>
  <pageSetup paperSize="9" scale="35" orientation="landscape" horizontalDpi="200" verticalDpi="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4:L29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5"/>
  <cols>
    <col min="1" max="1" width="44.7109375" style="2" customWidth="1"/>
    <col min="2" max="12" width="19.7109375" customWidth="1"/>
    <col min="13" max="13" width="10.85546875" bestFit="1" customWidth="1"/>
    <col min="14" max="14" width="18" customWidth="1"/>
    <col min="15" max="15" width="9.7109375" bestFit="1" customWidth="1"/>
  </cols>
  <sheetData>
    <row r="4" spans="1:12" ht="15.75" thickBot="1" x14ac:dyDescent="0.3"/>
    <row r="5" spans="1:12" ht="15" customHeight="1" x14ac:dyDescent="0.2">
      <c r="A5" s="84" t="s">
        <v>9</v>
      </c>
      <c r="B5" s="85"/>
      <c r="C5" s="85"/>
      <c r="D5" s="86"/>
    </row>
    <row r="6" spans="1:12" ht="15" customHeight="1" thickBot="1" x14ac:dyDescent="0.25">
      <c r="A6" s="87"/>
      <c r="B6" s="88"/>
      <c r="C6" s="88"/>
      <c r="D6" s="89"/>
    </row>
    <row r="7" spans="1:12" ht="15.75" thickBot="1" x14ac:dyDescent="0.3"/>
    <row r="8" spans="1:12" ht="95.25" customHeight="1" x14ac:dyDescent="0.2">
      <c r="A8" s="19" t="s">
        <v>16</v>
      </c>
      <c r="B8" s="17"/>
      <c r="C8" s="31" t="s">
        <v>11</v>
      </c>
      <c r="D8" s="17"/>
      <c r="E8" s="31" t="s">
        <v>11</v>
      </c>
      <c r="F8" s="17"/>
      <c r="G8" s="31" t="s">
        <v>11</v>
      </c>
      <c r="H8" s="17"/>
      <c r="I8" s="31" t="s">
        <v>11</v>
      </c>
      <c r="J8" s="18"/>
      <c r="K8" s="31" t="s">
        <v>11</v>
      </c>
      <c r="L8" s="10" t="s">
        <v>8</v>
      </c>
    </row>
    <row r="9" spans="1:12" s="3" customFormat="1" ht="29.1" customHeight="1" x14ac:dyDescent="0.2">
      <c r="A9" s="90" t="s">
        <v>3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68"/>
    </row>
    <row r="10" spans="1:12" s="1" customFormat="1" ht="50.1" customHeight="1" x14ac:dyDescent="0.2">
      <c r="A10" s="11" t="s">
        <v>0</v>
      </c>
      <c r="B10" s="4">
        <v>618114</v>
      </c>
      <c r="C10" s="5">
        <f>B10/$L10</f>
        <v>6.6485827862350383E-2</v>
      </c>
      <c r="D10" s="4">
        <v>1127499</v>
      </c>
      <c r="E10" s="5">
        <f>D10/$L10</f>
        <v>0.12127650308676424</v>
      </c>
      <c r="F10" s="4">
        <v>3626482.682</v>
      </c>
      <c r="G10" s="5">
        <f>F10/$L10</f>
        <v>0.39007319578790761</v>
      </c>
      <c r="H10" s="4">
        <v>3551991</v>
      </c>
      <c r="I10" s="5">
        <f>H10/$L10</f>
        <v>0.38206069138478954</v>
      </c>
      <c r="J10" s="4">
        <v>372842</v>
      </c>
      <c r="K10" s="5">
        <f>J10/$L10</f>
        <v>4.0103781878188229E-2</v>
      </c>
      <c r="L10" s="28">
        <f>B10+D10+F10+H10+J10</f>
        <v>9296928.682</v>
      </c>
    </row>
    <row r="11" spans="1:12" s="1" customFormat="1" ht="50.1" customHeight="1" x14ac:dyDescent="0.2">
      <c r="A11" s="11" t="s">
        <v>1</v>
      </c>
      <c r="B11" s="4">
        <v>482911</v>
      </c>
      <c r="C11" s="5">
        <f>B11/$L11</f>
        <v>7.1803786404897069E-2</v>
      </c>
      <c r="D11" s="4">
        <v>910391</v>
      </c>
      <c r="E11" s="5">
        <f>D11/$L11</f>
        <v>0.13536556613732273</v>
      </c>
      <c r="F11" s="4">
        <v>2455143.2760000001</v>
      </c>
      <c r="G11" s="5">
        <f>F11/$L11</f>
        <v>0.36505398175507137</v>
      </c>
      <c r="H11" s="4">
        <v>2602408</v>
      </c>
      <c r="I11" s="5">
        <f>H11/$L11</f>
        <v>0.38695069727215864</v>
      </c>
      <c r="J11" s="4">
        <v>274572</v>
      </c>
      <c r="K11" s="5">
        <f>J11/$L11</f>
        <v>4.0825968430550141E-2</v>
      </c>
      <c r="L11" s="28">
        <f>B11+D11+F11+H11+J11</f>
        <v>6725425.2760000005</v>
      </c>
    </row>
    <row r="12" spans="1:12" s="1" customFormat="1" ht="50.1" customHeight="1" x14ac:dyDescent="0.2">
      <c r="A12" s="11" t="s">
        <v>2</v>
      </c>
      <c r="B12" s="8">
        <f>B11/B10</f>
        <v>0.78126526821913111</v>
      </c>
      <c r="C12" s="7"/>
      <c r="D12" s="8">
        <f>D11/D10</f>
        <v>0.80744284473866501</v>
      </c>
      <c r="E12" s="7"/>
      <c r="F12" s="8">
        <f>F11/F10</f>
        <v>0.67700399844347037</v>
      </c>
      <c r="G12" s="5"/>
      <c r="H12" s="8">
        <f>H11/H10</f>
        <v>0.73266176631641244</v>
      </c>
      <c r="I12" s="9"/>
      <c r="J12" s="8">
        <f>J11/J10</f>
        <v>0.73642990864763092</v>
      </c>
      <c r="K12" s="8"/>
      <c r="L12" s="12">
        <f>L11/L10</f>
        <v>0.723402911439049</v>
      </c>
    </row>
    <row r="13" spans="1:12" s="1" customFormat="1" ht="50.1" customHeight="1" x14ac:dyDescent="0.2">
      <c r="A13" s="11" t="s">
        <v>7</v>
      </c>
      <c r="B13" s="20">
        <f>C11</f>
        <v>7.1803786404897069E-2</v>
      </c>
      <c r="C13" s="7"/>
      <c r="D13" s="20">
        <f>E11</f>
        <v>0.13536556613732273</v>
      </c>
      <c r="E13" s="7"/>
      <c r="F13" s="20">
        <f>G11</f>
        <v>0.36505398175507137</v>
      </c>
      <c r="G13" s="5"/>
      <c r="H13" s="20">
        <f>I11</f>
        <v>0.38695069727215864</v>
      </c>
      <c r="I13" s="5"/>
      <c r="J13" s="20">
        <f>K11</f>
        <v>4.0825968430550141E-2</v>
      </c>
      <c r="K13" s="8"/>
      <c r="L13" s="13"/>
    </row>
    <row r="14" spans="1:12" s="1" customFormat="1" ht="50.1" customHeight="1" x14ac:dyDescent="0.2">
      <c r="A14" s="11" t="s">
        <v>6</v>
      </c>
      <c r="B14" s="4">
        <v>488423</v>
      </c>
      <c r="C14" s="5">
        <f>B14/$L14</f>
        <v>7.7812042423727801E-2</v>
      </c>
      <c r="D14" s="4">
        <v>1145325</v>
      </c>
      <c r="E14" s="5">
        <f>D14/$L14</f>
        <v>0.18246494839300367</v>
      </c>
      <c r="F14" s="62">
        <v>2103248</v>
      </c>
      <c r="G14" s="5">
        <f>F14/$L14</f>
        <v>0.33507435686611942</v>
      </c>
      <c r="H14" s="4">
        <v>2038505</v>
      </c>
      <c r="I14" s="5">
        <f>H14/$L14</f>
        <v>0.32475996736636326</v>
      </c>
      <c r="J14" s="4">
        <v>501458</v>
      </c>
      <c r="K14" s="5">
        <f>J14/$L14</f>
        <v>7.9888684950785882E-2</v>
      </c>
      <c r="L14" s="28">
        <f>B14+D14+F14+H14+J14</f>
        <v>6276959</v>
      </c>
    </row>
    <row r="15" spans="1:12" ht="29.1" customHeight="1" x14ac:dyDescent="0.2">
      <c r="A15" s="92" t="s">
        <v>4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21"/>
    </row>
    <row r="16" spans="1:12" ht="50.1" customHeight="1" x14ac:dyDescent="0.2">
      <c r="A16" s="11" t="s">
        <v>0</v>
      </c>
      <c r="B16" s="4"/>
      <c r="C16" s="4"/>
      <c r="D16" s="4"/>
      <c r="E16" s="4"/>
      <c r="F16" s="4">
        <v>424919.21600000001</v>
      </c>
      <c r="G16" s="5">
        <f>F16/$L16</f>
        <v>0.14639543255109538</v>
      </c>
      <c r="H16" s="4">
        <v>2477625</v>
      </c>
      <c r="I16" s="5">
        <f>H16/$L16</f>
        <v>0.85360456744890467</v>
      </c>
      <c r="J16" s="22"/>
      <c r="K16" s="22"/>
      <c r="L16" s="28">
        <f>B16+D16+F16+H16+J16</f>
        <v>2902544.216</v>
      </c>
    </row>
    <row r="17" spans="1:12" ht="50.1" customHeight="1" x14ac:dyDescent="0.2">
      <c r="A17" s="11" t="s">
        <v>1</v>
      </c>
      <c r="B17" s="6"/>
      <c r="C17" s="6"/>
      <c r="D17" s="4"/>
      <c r="E17" s="4"/>
      <c r="F17" s="4">
        <v>245719.709</v>
      </c>
      <c r="G17" s="5">
        <f>F17/$L17</f>
        <v>0.11255799993329425</v>
      </c>
      <c r="H17" s="4">
        <v>1937330</v>
      </c>
      <c r="I17" s="5">
        <f>H17/$L17</f>
        <v>0.88744200006670582</v>
      </c>
      <c r="J17" s="22"/>
      <c r="K17" s="22"/>
      <c r="L17" s="28">
        <f>B17+D17+F17+H17+J17</f>
        <v>2183049.7089999998</v>
      </c>
    </row>
    <row r="18" spans="1:12" ht="50.1" customHeight="1" x14ac:dyDescent="0.2">
      <c r="A18" s="11" t="s">
        <v>5</v>
      </c>
      <c r="B18" s="6"/>
      <c r="C18" s="6"/>
      <c r="D18" s="4"/>
      <c r="E18" s="4"/>
      <c r="F18" s="8">
        <f>F17/F16</f>
        <v>0.57827393948688821</v>
      </c>
      <c r="G18" s="8"/>
      <c r="H18" s="8">
        <f>H17/H16</f>
        <v>0.78193027596993092</v>
      </c>
      <c r="I18" s="5"/>
      <c r="J18" s="23"/>
      <c r="K18" s="23"/>
      <c r="L18" s="12">
        <f>L17/L16</f>
        <v>0.75211591849872439</v>
      </c>
    </row>
    <row r="19" spans="1:12" ht="50.1" customHeight="1" x14ac:dyDescent="0.2">
      <c r="A19" s="11" t="s">
        <v>7</v>
      </c>
      <c r="B19" s="6"/>
      <c r="C19" s="6"/>
      <c r="D19" s="4"/>
      <c r="E19" s="4"/>
      <c r="F19" s="20">
        <f>G17</f>
        <v>0.11255799993329425</v>
      </c>
      <c r="G19" s="8"/>
      <c r="H19" s="20">
        <f>I17</f>
        <v>0.88744200006670582</v>
      </c>
      <c r="I19" s="5"/>
      <c r="J19" s="23"/>
      <c r="K19" s="23"/>
      <c r="L19" s="24"/>
    </row>
    <row r="20" spans="1:12" ht="50.1" customHeight="1" thickBot="1" x14ac:dyDescent="0.25">
      <c r="A20" s="14" t="s">
        <v>6</v>
      </c>
      <c r="B20" s="15"/>
      <c r="C20" s="15"/>
      <c r="D20" s="15"/>
      <c r="E20" s="15"/>
      <c r="F20" s="16">
        <v>90563</v>
      </c>
      <c r="G20" s="29">
        <f>F20/$L20</f>
        <v>0.24823002179067249</v>
      </c>
      <c r="H20" s="16">
        <v>274272</v>
      </c>
      <c r="I20" s="29">
        <f>H20/$L20</f>
        <v>0.75176997820932745</v>
      </c>
      <c r="J20" s="25"/>
      <c r="K20" s="25"/>
      <c r="L20" s="30">
        <f>B20+D20+F20+H20+J20</f>
        <v>364835</v>
      </c>
    </row>
    <row r="21" spans="1:12" ht="18.75" x14ac:dyDescent="0.3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9" spans="1:12" x14ac:dyDescent="0.25">
      <c r="F29" s="63"/>
    </row>
  </sheetData>
  <mergeCells count="3">
    <mergeCell ref="A5:D6"/>
    <mergeCell ref="A9:K9"/>
    <mergeCell ref="A15:K15"/>
  </mergeCells>
  <pageMargins left="0.78740157499999996" right="0.78740157499999996" top="0.984251969" bottom="0.984251969" header="0.49212598499999999" footer="0.49212598499999999"/>
  <pageSetup paperSize="9" scale="38" orientation="landscape" horizontalDpi="200" verticalDpi="2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4:L21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5"/>
  <cols>
    <col min="1" max="1" width="44.7109375" style="2" customWidth="1"/>
    <col min="2" max="12" width="19.7109375" customWidth="1"/>
    <col min="13" max="13" width="10.85546875" bestFit="1" customWidth="1"/>
    <col min="14" max="14" width="18" customWidth="1"/>
    <col min="15" max="15" width="9.7109375" bestFit="1" customWidth="1"/>
  </cols>
  <sheetData>
    <row r="4" spans="1:12" ht="15.75" thickBot="1" x14ac:dyDescent="0.3"/>
    <row r="5" spans="1:12" ht="15" customHeight="1" x14ac:dyDescent="0.2">
      <c r="A5" s="84" t="s">
        <v>9</v>
      </c>
      <c r="B5" s="85"/>
      <c r="C5" s="85"/>
      <c r="D5" s="86"/>
    </row>
    <row r="6" spans="1:12" ht="15" customHeight="1" thickBot="1" x14ac:dyDescent="0.25">
      <c r="A6" s="87"/>
      <c r="B6" s="88"/>
      <c r="C6" s="88"/>
      <c r="D6" s="89"/>
    </row>
    <row r="7" spans="1:12" ht="15.75" thickBot="1" x14ac:dyDescent="0.3"/>
    <row r="8" spans="1:12" ht="95.25" customHeight="1" x14ac:dyDescent="0.2">
      <c r="A8" s="19" t="s">
        <v>17</v>
      </c>
      <c r="B8" s="17"/>
      <c r="C8" s="31" t="s">
        <v>11</v>
      </c>
      <c r="D8" s="17"/>
      <c r="E8" s="31" t="s">
        <v>11</v>
      </c>
      <c r="F8" s="17"/>
      <c r="G8" s="31" t="s">
        <v>11</v>
      </c>
      <c r="H8" s="17"/>
      <c r="I8" s="31" t="s">
        <v>11</v>
      </c>
      <c r="J8" s="18"/>
      <c r="K8" s="31" t="s">
        <v>11</v>
      </c>
      <c r="L8" s="10" t="s">
        <v>8</v>
      </c>
    </row>
    <row r="9" spans="1:12" s="3" customFormat="1" ht="29.1" customHeight="1" x14ac:dyDescent="0.2">
      <c r="A9" s="90" t="s">
        <v>3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68"/>
    </row>
    <row r="10" spans="1:12" s="1" customFormat="1" ht="50.1" customHeight="1" x14ac:dyDescent="0.2">
      <c r="A10" s="11" t="s">
        <v>0</v>
      </c>
      <c r="B10" s="4">
        <v>628449</v>
      </c>
      <c r="C10" s="5">
        <f>B10/$L10</f>
        <v>6.6602242795990321E-2</v>
      </c>
      <c r="D10" s="4">
        <v>1180450</v>
      </c>
      <c r="E10" s="5">
        <f>D10/$L10</f>
        <v>0.12510262170602035</v>
      </c>
      <c r="F10" s="4">
        <v>3697199.4130000002</v>
      </c>
      <c r="G10" s="5">
        <f>F10/$L10</f>
        <v>0.39182459192363883</v>
      </c>
      <c r="H10" s="4">
        <v>3547198</v>
      </c>
      <c r="I10" s="5">
        <f>H10/$L10</f>
        <v>0.37592762887911552</v>
      </c>
      <c r="J10" s="4">
        <v>382557</v>
      </c>
      <c r="K10" s="5">
        <f>J10/$L10</f>
        <v>4.054291469523489E-2</v>
      </c>
      <c r="L10" s="28">
        <f>B10+D10+F10+H10+J10</f>
        <v>9435853.4130000006</v>
      </c>
    </row>
    <row r="11" spans="1:12" s="1" customFormat="1" ht="50.1" customHeight="1" x14ac:dyDescent="0.2">
      <c r="A11" s="11" t="s">
        <v>1</v>
      </c>
      <c r="B11" s="4">
        <v>502113</v>
      </c>
      <c r="C11" s="5">
        <f>B11/$L11</f>
        <v>7.1864546993686468E-2</v>
      </c>
      <c r="D11" s="4">
        <v>933484</v>
      </c>
      <c r="E11" s="5">
        <f>D11/$L11</f>
        <v>0.13360419822998892</v>
      </c>
      <c r="F11" s="4">
        <v>2486116.1320000002</v>
      </c>
      <c r="G11" s="5">
        <f>F11/$L11</f>
        <v>0.35582350905050469</v>
      </c>
      <c r="H11" s="4">
        <v>2781604</v>
      </c>
      <c r="I11" s="5">
        <f>H11/$L11</f>
        <v>0.39811498880894591</v>
      </c>
      <c r="J11" s="4">
        <v>283619</v>
      </c>
      <c r="K11" s="5">
        <f>J11/$L11</f>
        <v>4.0592756916874015E-2</v>
      </c>
      <c r="L11" s="28">
        <f>B11+D11+F11+H11+J11</f>
        <v>6986936.1320000002</v>
      </c>
    </row>
    <row r="12" spans="1:12" s="1" customFormat="1" ht="50.1" customHeight="1" x14ac:dyDescent="0.2">
      <c r="A12" s="11" t="s">
        <v>2</v>
      </c>
      <c r="B12" s="8">
        <f>B11/B10</f>
        <v>0.79897175427122968</v>
      </c>
      <c r="C12" s="7"/>
      <c r="D12" s="8">
        <f>D11/D10</f>
        <v>0.79078656444576223</v>
      </c>
      <c r="E12" s="7"/>
      <c r="F12" s="8">
        <f>F11/F10</f>
        <v>0.67243225325049572</v>
      </c>
      <c r="G12" s="5"/>
      <c r="H12" s="8">
        <f>H11/H10</f>
        <v>0.78416936410090443</v>
      </c>
      <c r="I12" s="9"/>
      <c r="J12" s="8">
        <f>J11/J10</f>
        <v>0.74137710197434625</v>
      </c>
      <c r="K12" s="8"/>
      <c r="L12" s="12">
        <f>L11/L10</f>
        <v>0.74046679470178411</v>
      </c>
    </row>
    <row r="13" spans="1:12" s="1" customFormat="1" ht="50.1" customHeight="1" x14ac:dyDescent="0.2">
      <c r="A13" s="11" t="s">
        <v>7</v>
      </c>
      <c r="B13" s="20">
        <f>C11</f>
        <v>7.1864546993686468E-2</v>
      </c>
      <c r="C13" s="7"/>
      <c r="D13" s="20">
        <f>E11</f>
        <v>0.13360419822998892</v>
      </c>
      <c r="E13" s="7"/>
      <c r="F13" s="20">
        <f>G11</f>
        <v>0.35582350905050469</v>
      </c>
      <c r="G13" s="5"/>
      <c r="H13" s="20">
        <f>I11</f>
        <v>0.39811498880894591</v>
      </c>
      <c r="I13" s="5"/>
      <c r="J13" s="20">
        <f>K11</f>
        <v>4.0592756916874015E-2</v>
      </c>
      <c r="K13" s="8"/>
      <c r="L13" s="13"/>
    </row>
    <row r="14" spans="1:12" s="1" customFormat="1" ht="50.1" customHeight="1" x14ac:dyDescent="0.2">
      <c r="A14" s="11" t="s">
        <v>6</v>
      </c>
      <c r="B14" s="4">
        <v>506941</v>
      </c>
      <c r="C14" s="5">
        <f>B14/$L14</f>
        <v>7.8925104903205076E-2</v>
      </c>
      <c r="D14" s="4">
        <v>1160006</v>
      </c>
      <c r="E14" s="5">
        <f>D14/$L14</f>
        <v>0.18060009989002135</v>
      </c>
      <c r="F14" s="62">
        <v>2103346</v>
      </c>
      <c r="G14" s="5">
        <f>F14/$L14</f>
        <v>0.32746770077333809</v>
      </c>
      <c r="H14" s="4">
        <v>2163365</v>
      </c>
      <c r="I14" s="5">
        <f>H14/$L14</f>
        <v>0.33681199502293607</v>
      </c>
      <c r="J14" s="4">
        <v>489406</v>
      </c>
      <c r="K14" s="5">
        <f>J14/$L14</f>
        <v>7.6195099410499414E-2</v>
      </c>
      <c r="L14" s="28">
        <f>B14+D14+F14+H14+J14</f>
        <v>6423064</v>
      </c>
    </row>
    <row r="15" spans="1:12" ht="29.1" customHeight="1" x14ac:dyDescent="0.2">
      <c r="A15" s="92" t="s">
        <v>4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21"/>
    </row>
    <row r="16" spans="1:12" ht="50.1" customHeight="1" x14ac:dyDescent="0.2">
      <c r="A16" s="11" t="s">
        <v>0</v>
      </c>
      <c r="B16" s="4"/>
      <c r="C16" s="4"/>
      <c r="D16" s="4"/>
      <c r="E16" s="4"/>
      <c r="F16" s="4">
        <v>447632.93599999999</v>
      </c>
      <c r="G16" s="5">
        <f>F16/$L16</f>
        <v>0.15176807155261843</v>
      </c>
      <c r="H16" s="4">
        <v>2501821</v>
      </c>
      <c r="I16" s="5">
        <f>H16/$L16</f>
        <v>0.84823192844738171</v>
      </c>
      <c r="J16" s="22"/>
      <c r="K16" s="22"/>
      <c r="L16" s="28">
        <f>B16+D16+F16+H16+J16</f>
        <v>2949453.9359999998</v>
      </c>
    </row>
    <row r="17" spans="1:12" ht="50.1" customHeight="1" x14ac:dyDescent="0.2">
      <c r="A17" s="11" t="s">
        <v>1</v>
      </c>
      <c r="B17" s="6"/>
      <c r="C17" s="6"/>
      <c r="D17" s="4"/>
      <c r="E17" s="4"/>
      <c r="F17" s="4">
        <v>253307.33100000001</v>
      </c>
      <c r="G17" s="5">
        <f>F17/$L17</f>
        <v>0.11081356791508461</v>
      </c>
      <c r="H17" s="4">
        <v>2032580</v>
      </c>
      <c r="I17" s="5">
        <f>H17/$L17</f>
        <v>0.88918643208491532</v>
      </c>
      <c r="J17" s="22"/>
      <c r="K17" s="22"/>
      <c r="L17" s="28">
        <f>B17+D17+F17+H17+J17</f>
        <v>2285887.3310000002</v>
      </c>
    </row>
    <row r="18" spans="1:12" ht="50.1" customHeight="1" x14ac:dyDescent="0.2">
      <c r="A18" s="11" t="s">
        <v>5</v>
      </c>
      <c r="B18" s="6"/>
      <c r="C18" s="6"/>
      <c r="D18" s="4"/>
      <c r="E18" s="4"/>
      <c r="F18" s="8">
        <f>F17/F16</f>
        <v>0.56588179874235178</v>
      </c>
      <c r="G18" s="8"/>
      <c r="H18" s="8">
        <f>H17/H16</f>
        <v>0.81244021854481197</v>
      </c>
      <c r="I18" s="5"/>
      <c r="J18" s="23"/>
      <c r="K18" s="23"/>
      <c r="L18" s="12">
        <f>L17/L16</f>
        <v>0.77502052264633181</v>
      </c>
    </row>
    <row r="19" spans="1:12" ht="50.1" customHeight="1" x14ac:dyDescent="0.2">
      <c r="A19" s="11" t="s">
        <v>7</v>
      </c>
      <c r="B19" s="6"/>
      <c r="C19" s="6"/>
      <c r="D19" s="4"/>
      <c r="E19" s="4"/>
      <c r="F19" s="20">
        <f>G17</f>
        <v>0.11081356791508461</v>
      </c>
      <c r="G19" s="8"/>
      <c r="H19" s="20">
        <f>I17</f>
        <v>0.88918643208491532</v>
      </c>
      <c r="I19" s="5"/>
      <c r="J19" s="23"/>
      <c r="K19" s="23"/>
      <c r="L19" s="24"/>
    </row>
    <row r="20" spans="1:12" ht="50.1" customHeight="1" thickBot="1" x14ac:dyDescent="0.25">
      <c r="A20" s="14" t="s">
        <v>6</v>
      </c>
      <c r="B20" s="15"/>
      <c r="C20" s="15"/>
      <c r="D20" s="15"/>
      <c r="E20" s="15"/>
      <c r="F20" s="16">
        <v>92339</v>
      </c>
      <c r="G20" s="29">
        <f>F20/$L20</f>
        <v>0.24943542810217401</v>
      </c>
      <c r="H20" s="16">
        <v>277853</v>
      </c>
      <c r="I20" s="29">
        <f>H20/$L20</f>
        <v>0.75056457189782599</v>
      </c>
      <c r="J20" s="25"/>
      <c r="K20" s="25"/>
      <c r="L20" s="30">
        <f>B20+D20+F20+H20+J20</f>
        <v>370192</v>
      </c>
    </row>
    <row r="21" spans="1:12" ht="18.75" x14ac:dyDescent="0.3">
      <c r="A21" s="65"/>
    </row>
  </sheetData>
  <mergeCells count="3">
    <mergeCell ref="A5:D6"/>
    <mergeCell ref="A9:K9"/>
    <mergeCell ref="A15:K15"/>
  </mergeCells>
  <pageMargins left="0.78740157499999996" right="0.78740157499999996" top="0.984251969" bottom="0.984251969" header="0.49212598499999999" footer="0.49212598499999999"/>
  <pageSetup paperSize="9" scale="35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4:L21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5"/>
  <cols>
    <col min="1" max="1" width="44.7109375" style="2" customWidth="1"/>
    <col min="2" max="12" width="19.7109375" customWidth="1"/>
    <col min="13" max="13" width="10.85546875" bestFit="1" customWidth="1"/>
    <col min="14" max="14" width="18" customWidth="1"/>
    <col min="15" max="15" width="9.7109375" bestFit="1" customWidth="1"/>
  </cols>
  <sheetData>
    <row r="4" spans="1:12" ht="15.75" thickBot="1" x14ac:dyDescent="0.3"/>
    <row r="5" spans="1:12" ht="15" customHeight="1" x14ac:dyDescent="0.2">
      <c r="A5" s="84" t="s">
        <v>9</v>
      </c>
      <c r="B5" s="85"/>
      <c r="C5" s="85"/>
      <c r="D5" s="86"/>
    </row>
    <row r="6" spans="1:12" ht="15" customHeight="1" thickBot="1" x14ac:dyDescent="0.25">
      <c r="A6" s="87"/>
      <c r="B6" s="88"/>
      <c r="C6" s="88"/>
      <c r="D6" s="89"/>
    </row>
    <row r="7" spans="1:12" ht="15.75" thickBot="1" x14ac:dyDescent="0.3"/>
    <row r="8" spans="1:12" ht="95.25" customHeight="1" x14ac:dyDescent="0.2">
      <c r="A8" s="19" t="s">
        <v>18</v>
      </c>
      <c r="B8" s="17"/>
      <c r="C8" s="31" t="s">
        <v>11</v>
      </c>
      <c r="D8" s="17"/>
      <c r="E8" s="31" t="s">
        <v>11</v>
      </c>
      <c r="F8" s="17"/>
      <c r="G8" s="31" t="s">
        <v>11</v>
      </c>
      <c r="H8" s="17"/>
      <c r="I8" s="31" t="s">
        <v>11</v>
      </c>
      <c r="J8" s="18"/>
      <c r="K8" s="31" t="s">
        <v>11</v>
      </c>
      <c r="L8" s="10" t="s">
        <v>8</v>
      </c>
    </row>
    <row r="9" spans="1:12" s="3" customFormat="1" ht="29.1" customHeight="1" x14ac:dyDescent="0.2">
      <c r="A9" s="90" t="s">
        <v>3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68"/>
    </row>
    <row r="10" spans="1:12" s="1" customFormat="1" ht="50.1" customHeight="1" x14ac:dyDescent="0.2">
      <c r="A10" s="11" t="s">
        <v>0</v>
      </c>
      <c r="B10" s="4">
        <v>604389</v>
      </c>
      <c r="C10" s="5">
        <f>B10/$L10</f>
        <v>6.591086111472029E-2</v>
      </c>
      <c r="D10" s="4">
        <v>1138193</v>
      </c>
      <c r="E10" s="5">
        <f>D10/$L10</f>
        <v>0.12412416629810739</v>
      </c>
      <c r="F10" s="4">
        <v>3546043.7149999999</v>
      </c>
      <c r="G10" s="5">
        <f>F10/$L10</f>
        <v>0.38670921344712061</v>
      </c>
      <c r="H10" s="4">
        <v>3510121</v>
      </c>
      <c r="I10" s="5">
        <f>H10/$L10</f>
        <v>0.38279170819929398</v>
      </c>
      <c r="J10" s="4">
        <v>371047</v>
      </c>
      <c r="K10" s="5">
        <f>J10/$L10</f>
        <v>4.0464050940757723E-2</v>
      </c>
      <c r="L10" s="28">
        <f>B10+D10+F10+H10+J10</f>
        <v>9169793.7149999999</v>
      </c>
    </row>
    <row r="11" spans="1:12" s="1" customFormat="1" ht="50.1" customHeight="1" x14ac:dyDescent="0.2">
      <c r="A11" s="11" t="s">
        <v>1</v>
      </c>
      <c r="B11" s="4">
        <v>489837</v>
      </c>
      <c r="C11" s="5">
        <f>B11/$L11</f>
        <v>6.9450454961389893E-2</v>
      </c>
      <c r="D11" s="4">
        <v>904960</v>
      </c>
      <c r="E11" s="5">
        <f>D11/$L11</f>
        <v>0.12830775078619908</v>
      </c>
      <c r="F11" s="4">
        <v>2558189.3489999999</v>
      </c>
      <c r="G11" s="5">
        <f>F11/$L11</f>
        <v>0.36270721518674948</v>
      </c>
      <c r="H11" s="4">
        <v>2821716</v>
      </c>
      <c r="I11" s="5">
        <f>H11/$L11</f>
        <v>0.40007075817431764</v>
      </c>
      <c r="J11" s="4">
        <v>278340</v>
      </c>
      <c r="K11" s="5">
        <f>J11/$L11</f>
        <v>3.9463820891343981E-2</v>
      </c>
      <c r="L11" s="28">
        <f>B11+D11+F11+H11+J11</f>
        <v>7053042.3489999995</v>
      </c>
    </row>
    <row r="12" spans="1:12" s="1" customFormat="1" ht="50.1" customHeight="1" x14ac:dyDescent="0.2">
      <c r="A12" s="11" t="s">
        <v>2</v>
      </c>
      <c r="B12" s="8">
        <f>B11/B10</f>
        <v>0.81046643800598617</v>
      </c>
      <c r="C12" s="7"/>
      <c r="D12" s="8">
        <f>D11/D10</f>
        <v>0.79508484062017604</v>
      </c>
      <c r="E12" s="7"/>
      <c r="F12" s="8">
        <f>F11/F10</f>
        <v>0.72142070279017978</v>
      </c>
      <c r="G12" s="5"/>
      <c r="H12" s="8">
        <f>H11/H10</f>
        <v>0.80387998020581053</v>
      </c>
      <c r="I12" s="9"/>
      <c r="J12" s="8">
        <f>J11/J10</f>
        <v>0.7501475554309831</v>
      </c>
      <c r="K12" s="8"/>
      <c r="L12" s="12">
        <f>L11/L10</f>
        <v>0.76916041605849794</v>
      </c>
    </row>
    <row r="13" spans="1:12" s="1" customFormat="1" ht="50.1" customHeight="1" x14ac:dyDescent="0.2">
      <c r="A13" s="11" t="s">
        <v>7</v>
      </c>
      <c r="B13" s="20">
        <f>C11</f>
        <v>6.9450454961389893E-2</v>
      </c>
      <c r="C13" s="7"/>
      <c r="D13" s="20">
        <f>E11</f>
        <v>0.12830775078619908</v>
      </c>
      <c r="E13" s="7"/>
      <c r="F13" s="20">
        <f>G11</f>
        <v>0.36270721518674948</v>
      </c>
      <c r="G13" s="5"/>
      <c r="H13" s="20">
        <f>I11</f>
        <v>0.40007075817431764</v>
      </c>
      <c r="I13" s="5"/>
      <c r="J13" s="20">
        <f>K11</f>
        <v>3.9463820891343981E-2</v>
      </c>
      <c r="K13" s="8"/>
      <c r="L13" s="13"/>
    </row>
    <row r="14" spans="1:12" s="1" customFormat="1" ht="50.1" customHeight="1" x14ac:dyDescent="0.2">
      <c r="A14" s="11" t="s">
        <v>6</v>
      </c>
      <c r="B14" s="4">
        <v>491475</v>
      </c>
      <c r="C14" s="5">
        <f>B14/$L14</f>
        <v>7.8509668522187576E-2</v>
      </c>
      <c r="D14" s="4">
        <v>1086844</v>
      </c>
      <c r="E14" s="5">
        <f>D14/$L14</f>
        <v>0.17361567155059451</v>
      </c>
      <c r="F14" s="62">
        <v>2080386</v>
      </c>
      <c r="G14" s="5">
        <f>F14/$L14</f>
        <v>0.33232700596815651</v>
      </c>
      <c r="H14" s="4">
        <v>2124789</v>
      </c>
      <c r="I14" s="5">
        <f>H14/$L14</f>
        <v>0.33942007237314292</v>
      </c>
      <c r="J14" s="4">
        <v>476563</v>
      </c>
      <c r="K14" s="5">
        <f>J14/$L14</f>
        <v>7.6127581585918466E-2</v>
      </c>
      <c r="L14" s="28">
        <f>B14+D14+F14+H14+J14</f>
        <v>6260057</v>
      </c>
    </row>
    <row r="15" spans="1:12" ht="29.1" customHeight="1" x14ac:dyDescent="0.2">
      <c r="A15" s="92" t="s">
        <v>4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21"/>
    </row>
    <row r="16" spans="1:12" ht="50.1" customHeight="1" x14ac:dyDescent="0.2">
      <c r="A16" s="11" t="s">
        <v>0</v>
      </c>
      <c r="B16" s="4"/>
      <c r="C16" s="4"/>
      <c r="D16" s="4"/>
      <c r="E16" s="4"/>
      <c r="F16" s="4">
        <v>436297.27100000001</v>
      </c>
      <c r="G16" s="5">
        <f>F16/$L16</f>
        <v>0.15296330314025341</v>
      </c>
      <c r="H16" s="4">
        <v>2416003</v>
      </c>
      <c r="I16" s="5">
        <f>H16/$L16</f>
        <v>0.84703669685974647</v>
      </c>
      <c r="J16" s="22"/>
      <c r="K16" s="22"/>
      <c r="L16" s="28">
        <f>B16+D16+F16+H16+J16</f>
        <v>2852300.2710000002</v>
      </c>
    </row>
    <row r="17" spans="1:12" ht="50.1" customHeight="1" x14ac:dyDescent="0.2">
      <c r="A17" s="11" t="s">
        <v>1</v>
      </c>
      <c r="B17" s="6"/>
      <c r="C17" s="6"/>
      <c r="D17" s="4"/>
      <c r="E17" s="4"/>
      <c r="F17" s="4">
        <v>250128.016</v>
      </c>
      <c r="G17" s="5">
        <f>F17/$L17</f>
        <v>0.1156228787242294</v>
      </c>
      <c r="H17" s="4">
        <v>1913181</v>
      </c>
      <c r="I17" s="5">
        <f>H17/$L17</f>
        <v>0.88437712127577073</v>
      </c>
      <c r="J17" s="22"/>
      <c r="K17" s="22"/>
      <c r="L17" s="28">
        <f>B17+D17+F17+H17+J17</f>
        <v>2163309.0159999998</v>
      </c>
    </row>
    <row r="18" spans="1:12" ht="50.1" customHeight="1" x14ac:dyDescent="0.2">
      <c r="A18" s="11" t="s">
        <v>5</v>
      </c>
      <c r="B18" s="6"/>
      <c r="C18" s="6"/>
      <c r="D18" s="4"/>
      <c r="E18" s="4"/>
      <c r="F18" s="8">
        <f>F17/F16</f>
        <v>0.57329722788937632</v>
      </c>
      <c r="G18" s="8"/>
      <c r="H18" s="8">
        <f>H17/H16</f>
        <v>0.79187856968720649</v>
      </c>
      <c r="I18" s="5"/>
      <c r="J18" s="23"/>
      <c r="K18" s="23"/>
      <c r="L18" s="12">
        <f>L17/L16</f>
        <v>0.75844364564098155</v>
      </c>
    </row>
    <row r="19" spans="1:12" ht="50.1" customHeight="1" x14ac:dyDescent="0.2">
      <c r="A19" s="11" t="s">
        <v>7</v>
      </c>
      <c r="B19" s="6"/>
      <c r="C19" s="6"/>
      <c r="D19" s="4"/>
      <c r="E19" s="4"/>
      <c r="F19" s="20">
        <f>G17</f>
        <v>0.1156228787242294</v>
      </c>
      <c r="G19" s="8"/>
      <c r="H19" s="20">
        <f>I17</f>
        <v>0.88437712127577073</v>
      </c>
      <c r="I19" s="5"/>
      <c r="J19" s="23"/>
      <c r="K19" s="23"/>
      <c r="L19" s="24"/>
    </row>
    <row r="20" spans="1:12" ht="50.1" customHeight="1" thickBot="1" x14ac:dyDescent="0.25">
      <c r="A20" s="14" t="s">
        <v>6</v>
      </c>
      <c r="B20" s="15"/>
      <c r="C20" s="15"/>
      <c r="D20" s="15"/>
      <c r="E20" s="15"/>
      <c r="F20" s="16">
        <v>92390</v>
      </c>
      <c r="G20" s="29">
        <f>F20/$L20</f>
        <v>0.25820028338033052</v>
      </c>
      <c r="H20" s="16">
        <v>265433</v>
      </c>
      <c r="I20" s="29">
        <f>H20/$L20</f>
        <v>0.74179971661966948</v>
      </c>
      <c r="J20" s="25"/>
      <c r="K20" s="25"/>
      <c r="L20" s="30">
        <f>B20+D20+F20+H20+J20</f>
        <v>357823</v>
      </c>
    </row>
    <row r="21" spans="1:12" ht="18.75" x14ac:dyDescent="0.3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</row>
  </sheetData>
  <mergeCells count="3">
    <mergeCell ref="A5:D6"/>
    <mergeCell ref="A9:K9"/>
    <mergeCell ref="A15:K15"/>
  </mergeCells>
  <pageMargins left="0.78740157499999996" right="0.78740157499999996" top="0.984251969" bottom="0.984251969" header="0.49212598499999999" footer="0.49212598499999999"/>
  <pageSetup paperSize="9" scale="38" orientation="landscape" horizontalDpi="200" verticalDpi="2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4:L20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5"/>
  <cols>
    <col min="1" max="1" width="44.7109375" style="2" customWidth="1"/>
    <col min="2" max="12" width="19.7109375" customWidth="1"/>
    <col min="13" max="13" width="10.85546875" bestFit="1" customWidth="1"/>
    <col min="14" max="14" width="18" customWidth="1"/>
    <col min="15" max="15" width="9.7109375" bestFit="1" customWidth="1"/>
  </cols>
  <sheetData>
    <row r="4" spans="1:12" ht="15.75" thickBot="1" x14ac:dyDescent="0.3"/>
    <row r="5" spans="1:12" ht="15" customHeight="1" x14ac:dyDescent="0.2">
      <c r="A5" s="84" t="s">
        <v>9</v>
      </c>
      <c r="B5" s="85"/>
      <c r="C5" s="85"/>
      <c r="D5" s="86"/>
    </row>
    <row r="6" spans="1:12" ht="15" customHeight="1" thickBot="1" x14ac:dyDescent="0.25">
      <c r="A6" s="87"/>
      <c r="B6" s="88"/>
      <c r="C6" s="88"/>
      <c r="D6" s="89"/>
    </row>
    <row r="7" spans="1:12" ht="15.75" thickBot="1" x14ac:dyDescent="0.3"/>
    <row r="8" spans="1:12" ht="95.25" customHeight="1" x14ac:dyDescent="0.2">
      <c r="A8" s="19" t="s">
        <v>19</v>
      </c>
      <c r="B8" s="17"/>
      <c r="C8" s="31" t="s">
        <v>11</v>
      </c>
      <c r="D8" s="17"/>
      <c r="E8" s="31" t="s">
        <v>11</v>
      </c>
      <c r="F8" s="17"/>
      <c r="G8" s="31" t="s">
        <v>11</v>
      </c>
      <c r="H8" s="17"/>
      <c r="I8" s="31" t="s">
        <v>11</v>
      </c>
      <c r="J8" s="18"/>
      <c r="K8" s="31" t="s">
        <v>11</v>
      </c>
      <c r="L8" s="10" t="s">
        <v>8</v>
      </c>
    </row>
    <row r="9" spans="1:12" s="3" customFormat="1" ht="29.1" customHeight="1" x14ac:dyDescent="0.2">
      <c r="A9" s="90" t="s">
        <v>3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68"/>
    </row>
    <row r="10" spans="1:12" s="1" customFormat="1" ht="50.1" customHeight="1" x14ac:dyDescent="0.2">
      <c r="A10" s="11" t="s">
        <v>0</v>
      </c>
      <c r="B10" s="4">
        <v>673353</v>
      </c>
      <c r="C10" s="5">
        <f>B10/$L10</f>
        <v>6.5142442528388134E-2</v>
      </c>
      <c r="D10" s="4">
        <v>1337423</v>
      </c>
      <c r="E10" s="5">
        <f>D10/$L10</f>
        <v>0.12938681629642171</v>
      </c>
      <c r="F10" s="4">
        <v>3850071</v>
      </c>
      <c r="G10" s="5">
        <f>F10/$L10</f>
        <v>0.3724688667722782</v>
      </c>
      <c r="H10" s="4">
        <v>4042106</v>
      </c>
      <c r="I10" s="5">
        <f>H10/$L10</f>
        <v>0.39104698100201951</v>
      </c>
      <c r="J10" s="4">
        <v>433672</v>
      </c>
      <c r="K10" s="5">
        <f>J10/$L10</f>
        <v>4.1954893400892458E-2</v>
      </c>
      <c r="L10" s="28">
        <f>B10+D10+F10+H10+J10</f>
        <v>10336625</v>
      </c>
    </row>
    <row r="11" spans="1:12" s="1" customFormat="1" ht="50.1" customHeight="1" x14ac:dyDescent="0.2">
      <c r="A11" s="11" t="s">
        <v>1</v>
      </c>
      <c r="B11" s="4">
        <v>575042</v>
      </c>
      <c r="C11" s="5">
        <f>B11/$L11</f>
        <v>7.0642305409712031E-2</v>
      </c>
      <c r="D11" s="4">
        <v>1078488</v>
      </c>
      <c r="E11" s="5">
        <f>D11/$L11</f>
        <v>0.13248924196269057</v>
      </c>
      <c r="F11" s="4">
        <v>2742364</v>
      </c>
      <c r="G11" s="5">
        <f>F11/$L11</f>
        <v>0.33689176657113656</v>
      </c>
      <c r="H11" s="4">
        <v>3411115</v>
      </c>
      <c r="I11" s="5">
        <f>H11/$L11</f>
        <v>0.41904596119526893</v>
      </c>
      <c r="J11" s="4">
        <v>333184</v>
      </c>
      <c r="K11" s="5">
        <f>J11/$L11</f>
        <v>4.0930724861191869E-2</v>
      </c>
      <c r="L11" s="28">
        <f>B11+D11+F11+H11+J11</f>
        <v>8140193</v>
      </c>
    </row>
    <row r="12" spans="1:12" s="1" customFormat="1" ht="50.1" customHeight="1" x14ac:dyDescent="0.2">
      <c r="A12" s="11" t="s">
        <v>2</v>
      </c>
      <c r="B12" s="8">
        <f>B11/B10</f>
        <v>0.85399782877628827</v>
      </c>
      <c r="C12" s="7"/>
      <c r="D12" s="8">
        <f>D11/D10</f>
        <v>0.80639259232120275</v>
      </c>
      <c r="E12" s="7"/>
      <c r="F12" s="8">
        <f>F11/F10</f>
        <v>0.71228920193939282</v>
      </c>
      <c r="G12" s="5"/>
      <c r="H12" s="8">
        <f>H11/H10</f>
        <v>0.84389548418571902</v>
      </c>
      <c r="I12" s="9"/>
      <c r="J12" s="8">
        <f>J11/J10</f>
        <v>0.76828570901510818</v>
      </c>
      <c r="K12" s="8"/>
      <c r="L12" s="12">
        <f>L11/L10</f>
        <v>0.7875097529416033</v>
      </c>
    </row>
    <row r="13" spans="1:12" s="1" customFormat="1" ht="50.1" customHeight="1" x14ac:dyDescent="0.2">
      <c r="A13" s="11" t="s">
        <v>7</v>
      </c>
      <c r="B13" s="20">
        <f>C11</f>
        <v>7.0642305409712031E-2</v>
      </c>
      <c r="C13" s="7"/>
      <c r="D13" s="20">
        <f>E11</f>
        <v>0.13248924196269057</v>
      </c>
      <c r="E13" s="7"/>
      <c r="F13" s="20">
        <f>G11</f>
        <v>0.33689176657113656</v>
      </c>
      <c r="G13" s="5"/>
      <c r="H13" s="20">
        <f>I11</f>
        <v>0.41904596119526893</v>
      </c>
      <c r="I13" s="5"/>
      <c r="J13" s="20">
        <f>K11</f>
        <v>4.0930724861191869E-2</v>
      </c>
      <c r="K13" s="8"/>
      <c r="L13" s="13"/>
    </row>
    <row r="14" spans="1:12" s="1" customFormat="1" ht="50.1" customHeight="1" x14ac:dyDescent="0.2">
      <c r="A14" s="11" t="s">
        <v>6</v>
      </c>
      <c r="B14" s="4">
        <v>544769</v>
      </c>
      <c r="C14" s="5">
        <f>B14/$L14</f>
        <v>7.8435694764119449E-2</v>
      </c>
      <c r="D14" s="4">
        <v>1273455</v>
      </c>
      <c r="E14" s="5">
        <f>D14/$L14</f>
        <v>0.18335170994649425</v>
      </c>
      <c r="F14" s="62">
        <v>2174064</v>
      </c>
      <c r="G14" s="5">
        <f>F14/$L14</f>
        <v>0.31302115263838542</v>
      </c>
      <c r="H14" s="4">
        <v>2415016</v>
      </c>
      <c r="I14" s="5">
        <f>H14/$L14</f>
        <v>0.3477133570861497</v>
      </c>
      <c r="J14" s="4">
        <v>538118</v>
      </c>
      <c r="K14" s="5">
        <f>J14/$L14</f>
        <v>7.747808556485121E-2</v>
      </c>
      <c r="L14" s="28">
        <f>B14+D14+F14+H14+J14</f>
        <v>6945422</v>
      </c>
    </row>
    <row r="15" spans="1:12" ht="29.1" customHeight="1" x14ac:dyDescent="0.2">
      <c r="A15" s="92" t="s">
        <v>4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21"/>
    </row>
    <row r="16" spans="1:12" ht="50.1" customHeight="1" x14ac:dyDescent="0.2">
      <c r="A16" s="11" t="s">
        <v>0</v>
      </c>
      <c r="B16" s="4"/>
      <c r="C16" s="4"/>
      <c r="D16" s="4"/>
      <c r="E16" s="4"/>
      <c r="F16" s="4">
        <v>537274</v>
      </c>
      <c r="G16" s="5">
        <f>F16/$L16</f>
        <v>0.17272125818400189</v>
      </c>
      <c r="H16" s="4">
        <v>2573368</v>
      </c>
      <c r="I16" s="5">
        <f>H16/$L16</f>
        <v>0.82727874181599814</v>
      </c>
      <c r="J16" s="22"/>
      <c r="K16" s="22"/>
      <c r="L16" s="28">
        <f>B16+D16+F16+H16+J16</f>
        <v>3110642</v>
      </c>
    </row>
    <row r="17" spans="1:12" ht="50.1" customHeight="1" x14ac:dyDescent="0.2">
      <c r="A17" s="11" t="s">
        <v>1</v>
      </c>
      <c r="B17" s="6"/>
      <c r="C17" s="6"/>
      <c r="D17" s="4"/>
      <c r="E17" s="4"/>
      <c r="F17" s="4">
        <v>366645</v>
      </c>
      <c r="G17" s="5">
        <f>F17/$L17</f>
        <v>0.14762001008170042</v>
      </c>
      <c r="H17" s="4">
        <v>2117063</v>
      </c>
      <c r="I17" s="5">
        <f>H17/$L17</f>
        <v>0.85237998991829955</v>
      </c>
      <c r="J17" s="22"/>
      <c r="K17" s="22"/>
      <c r="L17" s="28">
        <f>B17+D17+F17+H17+J17</f>
        <v>2483708</v>
      </c>
    </row>
    <row r="18" spans="1:12" ht="50.1" customHeight="1" x14ac:dyDescent="0.2">
      <c r="A18" s="11" t="s">
        <v>5</v>
      </c>
      <c r="B18" s="6"/>
      <c r="C18" s="6"/>
      <c r="D18" s="4"/>
      <c r="E18" s="4"/>
      <c r="F18" s="8">
        <f>F17/F16</f>
        <v>0.68241716517084394</v>
      </c>
      <c r="G18" s="8"/>
      <c r="H18" s="8">
        <f>H17/H16</f>
        <v>0.82268179288776422</v>
      </c>
      <c r="I18" s="5"/>
      <c r="J18" s="23"/>
      <c r="K18" s="23"/>
      <c r="L18" s="12">
        <f>L17/L16</f>
        <v>0.79845510990978708</v>
      </c>
    </row>
    <row r="19" spans="1:12" ht="50.1" customHeight="1" x14ac:dyDescent="0.2">
      <c r="A19" s="11" t="s">
        <v>7</v>
      </c>
      <c r="B19" s="6"/>
      <c r="C19" s="6"/>
      <c r="D19" s="4"/>
      <c r="E19" s="4"/>
      <c r="F19" s="20">
        <f>G17</f>
        <v>0.14762001008170042</v>
      </c>
      <c r="G19" s="8"/>
      <c r="H19" s="20">
        <f>I17</f>
        <v>0.85237998991829955</v>
      </c>
      <c r="I19" s="5"/>
      <c r="J19" s="23"/>
      <c r="K19" s="23"/>
      <c r="L19" s="24"/>
    </row>
    <row r="20" spans="1:12" ht="50.1" customHeight="1" thickBot="1" x14ac:dyDescent="0.25">
      <c r="A20" s="14" t="s">
        <v>6</v>
      </c>
      <c r="B20" s="15"/>
      <c r="C20" s="15"/>
      <c r="D20" s="15"/>
      <c r="E20" s="15"/>
      <c r="F20" s="16">
        <v>116398</v>
      </c>
      <c r="G20" s="29">
        <f>F20/$L20</f>
        <v>0.27301620064690002</v>
      </c>
      <c r="H20" s="16">
        <v>309943</v>
      </c>
      <c r="I20" s="29">
        <f>H20/$L20</f>
        <v>0.72698379935309998</v>
      </c>
      <c r="J20" s="25"/>
      <c r="K20" s="25"/>
      <c r="L20" s="30">
        <f>B20+D20+F20+H20+J20</f>
        <v>426341</v>
      </c>
    </row>
  </sheetData>
  <mergeCells count="3">
    <mergeCell ref="A5:D6"/>
    <mergeCell ref="A9:K9"/>
    <mergeCell ref="A15:K15"/>
  </mergeCells>
  <pageMargins left="0.78740157499999996" right="0.78740157499999996" top="0.984251969" bottom="0.984251969" header="0.49212598499999999" footer="0.49212598499999999"/>
  <pageSetup paperSize="9" scale="38" orientation="landscape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4:L21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5"/>
  <cols>
    <col min="1" max="1" width="44.7109375" style="2" customWidth="1"/>
    <col min="2" max="12" width="19.7109375" customWidth="1"/>
    <col min="13" max="13" width="9.7109375" bestFit="1" customWidth="1"/>
  </cols>
  <sheetData>
    <row r="4" spans="1:12" ht="15.75" thickBot="1" x14ac:dyDescent="0.3"/>
    <row r="5" spans="1:12" ht="15" customHeight="1" x14ac:dyDescent="0.2">
      <c r="A5" s="84" t="s">
        <v>9</v>
      </c>
      <c r="B5" s="85"/>
      <c r="C5" s="85"/>
      <c r="D5" s="86"/>
    </row>
    <row r="6" spans="1:12" ht="15" customHeight="1" thickBot="1" x14ac:dyDescent="0.25">
      <c r="A6" s="87"/>
      <c r="B6" s="88"/>
      <c r="C6" s="88"/>
      <c r="D6" s="89"/>
    </row>
    <row r="7" spans="1:12" ht="15.75" thickBot="1" x14ac:dyDescent="0.3"/>
    <row r="8" spans="1:12" ht="95.25" customHeight="1" x14ac:dyDescent="0.2">
      <c r="A8" s="19" t="s">
        <v>20</v>
      </c>
      <c r="B8" s="17"/>
      <c r="C8" s="31" t="s">
        <v>11</v>
      </c>
      <c r="D8" s="17"/>
      <c r="E8" s="31" t="s">
        <v>11</v>
      </c>
      <c r="F8" s="17"/>
      <c r="G8" s="31" t="s">
        <v>11</v>
      </c>
      <c r="H8" s="17"/>
      <c r="I8" s="31" t="s">
        <v>11</v>
      </c>
      <c r="J8" s="18"/>
      <c r="K8" s="31" t="s">
        <v>11</v>
      </c>
      <c r="L8" s="10" t="s">
        <v>8</v>
      </c>
    </row>
    <row r="9" spans="1:12" s="3" customFormat="1" ht="29.1" customHeight="1" x14ac:dyDescent="0.2">
      <c r="A9" s="90" t="s">
        <v>3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68"/>
    </row>
    <row r="10" spans="1:12" s="1" customFormat="1" ht="50.1" customHeight="1" x14ac:dyDescent="0.2">
      <c r="A10" s="11" t="s">
        <v>0</v>
      </c>
      <c r="B10" s="4">
        <v>686613</v>
      </c>
      <c r="C10" s="5">
        <f>B10/$L10</f>
        <v>7.0460422331734024E-2</v>
      </c>
      <c r="D10" s="4">
        <v>1280194</v>
      </c>
      <c r="E10" s="5">
        <f>D10/$L10</f>
        <v>0.13137387422980909</v>
      </c>
      <c r="F10" s="4">
        <v>3685701</v>
      </c>
      <c r="G10" s="5">
        <f>F10/$L10</f>
        <v>0.37822769019592473</v>
      </c>
      <c r="H10" s="4">
        <v>3704246</v>
      </c>
      <c r="I10" s="5">
        <f>H10/$L10</f>
        <v>0.38013078339710499</v>
      </c>
      <c r="J10" s="4">
        <v>387908</v>
      </c>
      <c r="K10" s="5">
        <f>J10/$L10</f>
        <v>3.9807229845427165E-2</v>
      </c>
      <c r="L10" s="28">
        <f>B10+D10+F10+H10+J10</f>
        <v>9744662</v>
      </c>
    </row>
    <row r="11" spans="1:12" s="1" customFormat="1" ht="50.1" customHeight="1" x14ac:dyDescent="0.2">
      <c r="A11" s="11" t="s">
        <v>1</v>
      </c>
      <c r="B11" s="4">
        <v>563919</v>
      </c>
      <c r="C11" s="5">
        <f>B11/$L11</f>
        <v>7.7950454541307654E-2</v>
      </c>
      <c r="D11" s="4">
        <v>1002067</v>
      </c>
      <c r="E11" s="5">
        <f>D11/$L11</f>
        <v>0.13851559910349631</v>
      </c>
      <c r="F11" s="4">
        <v>2466982</v>
      </c>
      <c r="G11" s="5">
        <f>F11/$L11</f>
        <v>0.34101062075444211</v>
      </c>
      <c r="H11" s="4">
        <v>2911437</v>
      </c>
      <c r="I11" s="5">
        <f>H11/$L11</f>
        <v>0.40244758115683477</v>
      </c>
      <c r="J11" s="4">
        <v>289921</v>
      </c>
      <c r="K11" s="5">
        <f>J11/$L11</f>
        <v>4.0075744443919169E-2</v>
      </c>
      <c r="L11" s="28">
        <f>B11+D11+F11+H11+J11</f>
        <v>7234326</v>
      </c>
    </row>
    <row r="12" spans="1:12" s="1" customFormat="1" ht="50.1" customHeight="1" x14ac:dyDescent="0.2">
      <c r="A12" s="11" t="s">
        <v>2</v>
      </c>
      <c r="B12" s="8">
        <f>B11/B10</f>
        <v>0.82130545154257206</v>
      </c>
      <c r="C12" s="7"/>
      <c r="D12" s="8">
        <f>D11/D10</f>
        <v>0.78274620877773216</v>
      </c>
      <c r="E12" s="7"/>
      <c r="F12" s="8">
        <f>F11/F10</f>
        <v>0.66933861428260188</v>
      </c>
      <c r="G12" s="5"/>
      <c r="H12" s="8">
        <f>H11/H10</f>
        <v>0.78597290784683305</v>
      </c>
      <c r="I12" s="9"/>
      <c r="J12" s="8">
        <f>J11/J10</f>
        <v>0.7473962898419213</v>
      </c>
      <c r="K12" s="8"/>
      <c r="L12" s="12">
        <f>L11/L10</f>
        <v>0.7423886020879944</v>
      </c>
    </row>
    <row r="13" spans="1:12" s="1" customFormat="1" ht="50.1" customHeight="1" x14ac:dyDescent="0.2">
      <c r="A13" s="11" t="s">
        <v>7</v>
      </c>
      <c r="B13" s="20">
        <f>C11</f>
        <v>7.7950454541307654E-2</v>
      </c>
      <c r="C13" s="7"/>
      <c r="D13" s="20">
        <f>E11</f>
        <v>0.13851559910349631</v>
      </c>
      <c r="E13" s="7"/>
      <c r="F13" s="20">
        <f>G11</f>
        <v>0.34101062075444211</v>
      </c>
      <c r="G13" s="5"/>
      <c r="H13" s="20">
        <f>I11</f>
        <v>0.40244758115683477</v>
      </c>
      <c r="I13" s="5"/>
      <c r="J13" s="20">
        <f>K11</f>
        <v>4.0075744443919169E-2</v>
      </c>
      <c r="K13" s="8"/>
      <c r="L13" s="13"/>
    </row>
    <row r="14" spans="1:12" s="1" customFormat="1" ht="50.1" customHeight="1" x14ac:dyDescent="0.2">
      <c r="A14" s="11" t="s">
        <v>6</v>
      </c>
      <c r="B14" s="4">
        <v>536194</v>
      </c>
      <c r="C14" s="5">
        <f>B14/$L14</f>
        <v>8.2692939112979522E-2</v>
      </c>
      <c r="D14" s="4">
        <v>1239692</v>
      </c>
      <c r="E14" s="5">
        <f>D14/$L14</f>
        <v>0.19118784446459269</v>
      </c>
      <c r="F14" s="62">
        <v>2043359</v>
      </c>
      <c r="G14" s="5">
        <f>F14/$L14</f>
        <v>0.3151310185734244</v>
      </c>
      <c r="H14" s="4">
        <v>2169062</v>
      </c>
      <c r="I14" s="5">
        <f>H14/$L14</f>
        <v>0.33451719321416801</v>
      </c>
      <c r="J14" s="4">
        <v>495850</v>
      </c>
      <c r="K14" s="5">
        <f>J14/$L14</f>
        <v>7.6471004634835332E-2</v>
      </c>
      <c r="L14" s="28">
        <f>B14+D14+F14+H14+J14</f>
        <v>6484157</v>
      </c>
    </row>
    <row r="15" spans="1:12" ht="29.1" customHeight="1" x14ac:dyDescent="0.2">
      <c r="A15" s="92" t="s">
        <v>4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21"/>
    </row>
    <row r="16" spans="1:12" ht="50.1" customHeight="1" x14ac:dyDescent="0.2">
      <c r="A16" s="11" t="s">
        <v>0</v>
      </c>
      <c r="B16" s="4"/>
      <c r="C16" s="4"/>
      <c r="D16" s="4"/>
      <c r="E16" s="4"/>
      <c r="F16" s="4">
        <v>434132</v>
      </c>
      <c r="G16" s="5">
        <f>F16/$L16</f>
        <v>0.15037280423742258</v>
      </c>
      <c r="H16" s="4">
        <v>2452906</v>
      </c>
      <c r="I16" s="5">
        <f>H16/$L16</f>
        <v>0.84962719576257739</v>
      </c>
      <c r="J16" s="22"/>
      <c r="K16" s="22"/>
      <c r="L16" s="28">
        <f>B16+D16+F16+H16+J16</f>
        <v>2887038</v>
      </c>
    </row>
    <row r="17" spans="1:12" ht="50.1" customHeight="1" x14ac:dyDescent="0.2">
      <c r="A17" s="11" t="s">
        <v>1</v>
      </c>
      <c r="B17" s="6"/>
      <c r="C17" s="6"/>
      <c r="D17" s="4"/>
      <c r="E17" s="4"/>
      <c r="F17" s="4">
        <v>261591</v>
      </c>
      <c r="G17" s="5">
        <f>F17/$L17</f>
        <v>0.1158042362965806</v>
      </c>
      <c r="H17" s="4">
        <v>1997316</v>
      </c>
      <c r="I17" s="5">
        <f>H17/$L17</f>
        <v>0.88419576370341935</v>
      </c>
      <c r="J17" s="22"/>
      <c r="K17" s="22"/>
      <c r="L17" s="28">
        <f>B17+D17+F17+H17+J17</f>
        <v>2258907</v>
      </c>
    </row>
    <row r="18" spans="1:12" ht="50.1" customHeight="1" x14ac:dyDescent="0.2">
      <c r="A18" s="11" t="s">
        <v>5</v>
      </c>
      <c r="B18" s="6"/>
      <c r="C18" s="6"/>
      <c r="D18" s="4"/>
      <c r="E18" s="4"/>
      <c r="F18" s="8">
        <f>F17/F16</f>
        <v>0.60256097223885818</v>
      </c>
      <c r="G18" s="8"/>
      <c r="H18" s="8">
        <f>H17/H16</f>
        <v>0.81426520217244358</v>
      </c>
      <c r="I18" s="5"/>
      <c r="J18" s="23"/>
      <c r="K18" s="23"/>
      <c r="L18" s="12">
        <f>L17/L16</f>
        <v>0.78243064344840629</v>
      </c>
    </row>
    <row r="19" spans="1:12" ht="50.1" customHeight="1" x14ac:dyDescent="0.2">
      <c r="A19" s="11" t="s">
        <v>7</v>
      </c>
      <c r="B19" s="6"/>
      <c r="C19" s="6"/>
      <c r="D19" s="4"/>
      <c r="E19" s="4"/>
      <c r="F19" s="20">
        <f>G17</f>
        <v>0.1158042362965806</v>
      </c>
      <c r="G19" s="8"/>
      <c r="H19" s="20">
        <f>I17</f>
        <v>0.88419576370341935</v>
      </c>
      <c r="I19" s="5"/>
      <c r="J19" s="23"/>
      <c r="K19" s="23"/>
      <c r="L19" s="24"/>
    </row>
    <row r="20" spans="1:12" ht="50.1" customHeight="1" thickBot="1" x14ac:dyDescent="0.25">
      <c r="A20" s="14" t="s">
        <v>6</v>
      </c>
      <c r="B20" s="15"/>
      <c r="C20" s="15"/>
      <c r="D20" s="15"/>
      <c r="E20" s="15"/>
      <c r="F20" s="16">
        <v>98792</v>
      </c>
      <c r="G20" s="29">
        <f>F20/$L20</f>
        <v>0.25572582315179126</v>
      </c>
      <c r="H20" s="16">
        <v>287528</v>
      </c>
      <c r="I20" s="29">
        <f>H20/$L20</f>
        <v>0.74427417684820874</v>
      </c>
      <c r="J20" s="25"/>
      <c r="K20" s="25"/>
      <c r="L20" s="30">
        <f>B20+D20+F20+H20+J20</f>
        <v>386320</v>
      </c>
    </row>
    <row r="21" spans="1:12" ht="18.75" x14ac:dyDescent="0.3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</row>
  </sheetData>
  <mergeCells count="3">
    <mergeCell ref="A5:D6"/>
    <mergeCell ref="A9:K9"/>
    <mergeCell ref="A15:K15"/>
  </mergeCells>
  <pageMargins left="0.78740157499999996" right="0.78740157499999996" top="0.984251969" bottom="0.984251969" header="0.49212598499999999" footer="0.49212598499999999"/>
  <pageSetup paperSize="9" scale="37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4:L21"/>
  <sheetViews>
    <sheetView tabSelected="1"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66" customWidth="1"/>
    <col min="2" max="12" width="19.7109375" style="67" customWidth="1"/>
    <col min="13" max="13" width="9.7109375" style="67" bestFit="1" customWidth="1"/>
    <col min="14" max="16384" width="8.85546875" style="67"/>
  </cols>
  <sheetData>
    <row r="4" spans="1:12" ht="15.75" thickBot="1" x14ac:dyDescent="0.25"/>
    <row r="5" spans="1:12" ht="15" customHeight="1" x14ac:dyDescent="0.2">
      <c r="A5" s="84" t="s">
        <v>9</v>
      </c>
      <c r="B5" s="85"/>
      <c r="C5" s="85"/>
      <c r="D5" s="86"/>
    </row>
    <row r="6" spans="1:12" ht="15" customHeight="1" thickBot="1" x14ac:dyDescent="0.25">
      <c r="A6" s="87"/>
      <c r="B6" s="88"/>
      <c r="C6" s="88"/>
      <c r="D6" s="89"/>
    </row>
    <row r="7" spans="1:12" ht="15.75" thickBot="1" x14ac:dyDescent="0.25"/>
    <row r="8" spans="1:12" ht="95.25" customHeight="1" x14ac:dyDescent="0.2">
      <c r="A8" s="19" t="s">
        <v>23</v>
      </c>
      <c r="B8" s="17"/>
      <c r="C8" s="31" t="s">
        <v>11</v>
      </c>
      <c r="D8" s="17"/>
      <c r="E8" s="31" t="s">
        <v>11</v>
      </c>
      <c r="F8" s="17"/>
      <c r="G8" s="31" t="s">
        <v>11</v>
      </c>
      <c r="H8" s="17"/>
      <c r="I8" s="31" t="s">
        <v>11</v>
      </c>
      <c r="J8" s="18"/>
      <c r="K8" s="31" t="s">
        <v>11</v>
      </c>
      <c r="L8" s="10" t="s">
        <v>8</v>
      </c>
    </row>
    <row r="9" spans="1:12" s="69" customFormat="1" ht="29.1" customHeight="1" x14ac:dyDescent="0.2">
      <c r="A9" s="90" t="s">
        <v>3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68"/>
    </row>
    <row r="10" spans="1:12" s="70" customFormat="1" ht="50.1" customHeight="1" x14ac:dyDescent="0.2">
      <c r="A10" s="11" t="s">
        <v>0</v>
      </c>
      <c r="B10" s="4">
        <v>649989</v>
      </c>
      <c r="C10" s="5">
        <f>B10/$L10</f>
        <v>7.0243957103401519E-2</v>
      </c>
      <c r="D10" s="4">
        <v>1200231</v>
      </c>
      <c r="E10" s="5">
        <f>D10/$L10</f>
        <v>0.12970831026090091</v>
      </c>
      <c r="F10" s="4">
        <v>3513646.4240000001</v>
      </c>
      <c r="G10" s="5">
        <f>F10/$L10</f>
        <v>0.37971785473904351</v>
      </c>
      <c r="H10" s="4">
        <v>3543625</v>
      </c>
      <c r="I10" s="5">
        <f>H10/$L10</f>
        <v>0.38295762311445458</v>
      </c>
      <c r="J10" s="4">
        <v>345817</v>
      </c>
      <c r="K10" s="5">
        <f>J10/$L10</f>
        <v>3.7372254782199396E-2</v>
      </c>
      <c r="L10" s="28">
        <f>B10+D10+F10+H10+J10</f>
        <v>9253308.4240000006</v>
      </c>
    </row>
    <row r="11" spans="1:12" s="70" customFormat="1" ht="50.1" customHeight="1" x14ac:dyDescent="0.2">
      <c r="A11" s="11" t="s">
        <v>1</v>
      </c>
      <c r="B11" s="4">
        <v>531844</v>
      </c>
      <c r="C11" s="5">
        <f>B11/$L11</f>
        <v>7.4272368087155247E-2</v>
      </c>
      <c r="D11" s="4">
        <v>945245</v>
      </c>
      <c r="E11" s="5">
        <f>D11/$L11</f>
        <v>0.1320040925018296</v>
      </c>
      <c r="F11" s="4">
        <v>2551830.96</v>
      </c>
      <c r="G11" s="5">
        <f>F11/$L11</f>
        <v>0.35636488962424834</v>
      </c>
      <c r="H11" s="4">
        <v>2871620</v>
      </c>
      <c r="I11" s="5">
        <f>H11/$L11</f>
        <v>0.40102364160625437</v>
      </c>
      <c r="J11" s="4">
        <v>260185</v>
      </c>
      <c r="K11" s="5">
        <f>J11/$L11</f>
        <v>3.6335008180512496E-2</v>
      </c>
      <c r="L11" s="28">
        <f>B11+D11+F11+H11+J11</f>
        <v>7160724.96</v>
      </c>
    </row>
    <row r="12" spans="1:12" s="70" customFormat="1" ht="50.1" customHeight="1" x14ac:dyDescent="0.2">
      <c r="A12" s="11" t="s">
        <v>2</v>
      </c>
      <c r="B12" s="8">
        <f>B11/B10</f>
        <v>0.81823538552190889</v>
      </c>
      <c r="C12" s="7"/>
      <c r="D12" s="8">
        <f>D11/D10</f>
        <v>0.78755256279832797</v>
      </c>
      <c r="E12" s="7"/>
      <c r="F12" s="8">
        <f>F11/F10</f>
        <v>0.72626287681358337</v>
      </c>
      <c r="G12" s="5"/>
      <c r="H12" s="8">
        <f>H11/H10</f>
        <v>0.8103622702740837</v>
      </c>
      <c r="I12" s="9"/>
      <c r="J12" s="8">
        <f>J11/J10</f>
        <v>0.75237770265776405</v>
      </c>
      <c r="K12" s="8"/>
      <c r="L12" s="12">
        <f>L11/L10</f>
        <v>0.77385564512552762</v>
      </c>
    </row>
    <row r="13" spans="1:12" s="70" customFormat="1" ht="50.1" customHeight="1" x14ac:dyDescent="0.2">
      <c r="A13" s="11" t="s">
        <v>7</v>
      </c>
      <c r="B13" s="20">
        <f>C11</f>
        <v>7.4272368087155247E-2</v>
      </c>
      <c r="C13" s="7"/>
      <c r="D13" s="20">
        <f>E11</f>
        <v>0.1320040925018296</v>
      </c>
      <c r="E13" s="7"/>
      <c r="F13" s="20">
        <f>G11</f>
        <v>0.35636488962424834</v>
      </c>
      <c r="G13" s="5"/>
      <c r="H13" s="20">
        <f>I11</f>
        <v>0.40102364160625437</v>
      </c>
      <c r="I13" s="5"/>
      <c r="J13" s="20">
        <f>K11</f>
        <v>3.6335008180512496E-2</v>
      </c>
      <c r="K13" s="8"/>
      <c r="L13" s="13"/>
    </row>
    <row r="14" spans="1:12" s="70" customFormat="1" ht="50.1" customHeight="1" x14ac:dyDescent="0.2">
      <c r="A14" s="11" t="s">
        <v>6</v>
      </c>
      <c r="B14" s="4">
        <v>510408</v>
      </c>
      <c r="C14" s="5">
        <f>B14/$L14</f>
        <v>7.8880727224397013E-2</v>
      </c>
      <c r="D14" s="4">
        <v>1190948</v>
      </c>
      <c r="E14" s="5">
        <f>D14/$L14</f>
        <v>0.18405441201243156</v>
      </c>
      <c r="F14" s="62">
        <v>2153318</v>
      </c>
      <c r="G14" s="5">
        <f>F14/$L14</f>
        <v>0.33278336112557821</v>
      </c>
      <c r="H14" s="4">
        <v>2159889</v>
      </c>
      <c r="I14" s="5">
        <f>H14/$L14</f>
        <v>0.3337988727527304</v>
      </c>
      <c r="J14" s="4">
        <v>456067</v>
      </c>
      <c r="K14" s="5">
        <f>J14/$L14</f>
        <v>7.0482626884862828E-2</v>
      </c>
      <c r="L14" s="28">
        <f>B14+D14+F14+H14+J14</f>
        <v>6470630</v>
      </c>
    </row>
    <row r="15" spans="1:12" ht="29.1" customHeight="1" x14ac:dyDescent="0.2">
      <c r="A15" s="92" t="s">
        <v>4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21"/>
    </row>
    <row r="16" spans="1:12" ht="50.1" customHeight="1" x14ac:dyDescent="0.2">
      <c r="A16" s="11" t="s">
        <v>0</v>
      </c>
      <c r="B16" s="4"/>
      <c r="C16" s="4"/>
      <c r="D16" s="4"/>
      <c r="E16" s="4"/>
      <c r="F16" s="4">
        <v>425802.29</v>
      </c>
      <c r="G16" s="5">
        <f>F16/$L16</f>
        <v>0.15210444422326269</v>
      </c>
      <c r="H16" s="4">
        <v>2373605</v>
      </c>
      <c r="I16" s="5">
        <f>H16/$L16</f>
        <v>0.84789555577673725</v>
      </c>
      <c r="J16" s="22"/>
      <c r="K16" s="22"/>
      <c r="L16" s="28">
        <f>B16+D16+F16+H16+J16</f>
        <v>2799407.29</v>
      </c>
    </row>
    <row r="17" spans="1:12" ht="50.1" customHeight="1" x14ac:dyDescent="0.2">
      <c r="A17" s="11" t="s">
        <v>1</v>
      </c>
      <c r="B17" s="6"/>
      <c r="C17" s="6"/>
      <c r="D17" s="4"/>
      <c r="E17" s="4"/>
      <c r="F17" s="4">
        <v>269396.42700000003</v>
      </c>
      <c r="G17" s="5">
        <f>F17/$L17</f>
        <v>0.11850120631803131</v>
      </c>
      <c r="H17" s="4">
        <v>2003968</v>
      </c>
      <c r="I17" s="5">
        <f>H17/$L17</f>
        <v>0.8814987936819686</v>
      </c>
      <c r="J17" s="22"/>
      <c r="K17" s="22"/>
      <c r="L17" s="28">
        <f>B17+D17+F17+H17+J17</f>
        <v>2273364.4270000001</v>
      </c>
    </row>
    <row r="18" spans="1:12" ht="50.1" customHeight="1" x14ac:dyDescent="0.2">
      <c r="A18" s="11" t="s">
        <v>5</v>
      </c>
      <c r="B18" s="6"/>
      <c r="C18" s="6"/>
      <c r="D18" s="4"/>
      <c r="E18" s="4"/>
      <c r="F18" s="8">
        <f>F17/F16</f>
        <v>0.63267961053004207</v>
      </c>
      <c r="G18" s="8"/>
      <c r="H18" s="8">
        <f>H17/H16</f>
        <v>0.84427189865205032</v>
      </c>
      <c r="I18" s="5"/>
      <c r="J18" s="23"/>
      <c r="K18" s="23"/>
      <c r="L18" s="12">
        <f>L17/L16</f>
        <v>0.81208777126532383</v>
      </c>
    </row>
    <row r="19" spans="1:12" ht="50.1" customHeight="1" x14ac:dyDescent="0.2">
      <c r="A19" s="11" t="s">
        <v>7</v>
      </c>
      <c r="B19" s="6"/>
      <c r="C19" s="6"/>
      <c r="D19" s="4"/>
      <c r="E19" s="4"/>
      <c r="F19" s="20">
        <f>G17</f>
        <v>0.11850120631803131</v>
      </c>
      <c r="G19" s="8"/>
      <c r="H19" s="20">
        <f>I17</f>
        <v>0.8814987936819686</v>
      </c>
      <c r="I19" s="5"/>
      <c r="J19" s="23"/>
      <c r="K19" s="23"/>
      <c r="L19" s="24"/>
    </row>
    <row r="20" spans="1:12" ht="50.1" customHeight="1" thickBot="1" x14ac:dyDescent="0.25">
      <c r="A20" s="14" t="s">
        <v>6</v>
      </c>
      <c r="B20" s="15"/>
      <c r="C20" s="15"/>
      <c r="D20" s="15"/>
      <c r="E20" s="15"/>
      <c r="F20" s="16">
        <v>99989</v>
      </c>
      <c r="G20" s="29">
        <f>F20/$L20</f>
        <v>0.2623488048697295</v>
      </c>
      <c r="H20" s="16">
        <v>281141</v>
      </c>
      <c r="I20" s="29">
        <f>H20/$L20</f>
        <v>0.73765119513027055</v>
      </c>
      <c r="J20" s="25"/>
      <c r="K20" s="25"/>
      <c r="L20" s="30">
        <f>B20+D20+F20+H20+J20</f>
        <v>381130</v>
      </c>
    </row>
    <row r="21" spans="1:12" ht="18.75" x14ac:dyDescent="0.2">
      <c r="A21" s="72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</row>
  </sheetData>
  <mergeCells count="3">
    <mergeCell ref="A5:D6"/>
    <mergeCell ref="A9:K9"/>
    <mergeCell ref="A15:K15"/>
  </mergeCells>
  <pageMargins left="0.78740157499999996" right="0.78740157499999996" top="0.984251969" bottom="0.984251969" header="0.49212598499999999" footer="0.49212598499999999"/>
  <pageSetup paperSize="9" scale="3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Acumulado 12 Meses</vt:lpstr>
      <vt:lpstr>Acumulado 2013</vt:lpstr>
      <vt:lpstr>Evolução RPK e PAX 2012-2013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Usuario</cp:lastModifiedBy>
  <cp:lastPrinted>2013-10-17T13:37:44Z</cp:lastPrinted>
  <dcterms:created xsi:type="dcterms:W3CDTF">2012-08-01T20:38:28Z</dcterms:created>
  <dcterms:modified xsi:type="dcterms:W3CDTF">2013-10-17T20:04:44Z</dcterms:modified>
</cp:coreProperties>
</file>