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College\ComputerGraphics\"/>
    </mc:Choice>
  </mc:AlternateContent>
  <xr:revisionPtr revIDLastSave="0" documentId="13_ncr:1_{64449A2B-B5AC-40E1-A8FB-15096949B12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generation" sheetId="1" r:id="rId1"/>
    <sheet name="Map of Assignment" sheetId="2" r:id="rId2"/>
    <sheet name="Value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3" l="1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8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8" i="3"/>
  <c r="C6" i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<sst xmlns="http://schemas.openxmlformats.org/spreadsheetml/2006/main" count="286" uniqueCount="254">
  <si>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</si>
  <si>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</si>
  <si>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</si>
  <si>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</si>
  <si>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</si>
  <si>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</si>
  <si>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</si>
  <si>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</si>
  <si>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</si>
  <si>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</si>
  <si>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</si>
  <si>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</si>
  <si>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</si>
  <si>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</si>
  <si>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</si>
  <si>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</si>
  <si>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</si>
  <si>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</si>
  <si>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</si>
  <si>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</si>
  <si>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</si>
  <si>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</si>
  <si>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</si>
  <si>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</si>
  <si>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</si>
  <si>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</si>
  <si>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</si>
  <si>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</si>
  <si>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</si>
  <si>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</si>
  <si>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</si>
  <si>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</si>
  <si>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</si>
  <si>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</si>
  <si>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</si>
  <si>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</si>
  <si>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</si>
  <si>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</si>
  <si>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</si>
  <si>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</si>
  <si>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</si>
  <si>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(-5   ,   5   ,   1)</t>
  </si>
  <si>
    <t>(5   ,   5   ,   1)</t>
  </si>
  <si>
    <t>(-5   ,   3   ,   1)</t>
  </si>
  <si>
    <t>(-1   ,   3   ,   1)</t>
  </si>
  <si>
    <t xml:space="preserve">(1   ,   3   ,   1)  </t>
  </si>
  <si>
    <t>(5   ,   3   ,   1)</t>
  </si>
  <si>
    <t xml:space="preserve">(-5   ,   -1   ,   1) </t>
  </si>
  <si>
    <t xml:space="preserve">(-3   ,   -1   ,   1)  </t>
  </si>
  <si>
    <t>(-5   ,   -3   ,   1)</t>
  </si>
  <si>
    <t xml:space="preserve">(-3   ,   -3   ,   1)  </t>
  </si>
  <si>
    <t xml:space="preserve">(-1   ,   -3   ,   1) </t>
  </si>
  <si>
    <t xml:space="preserve">(1   ,   -3   ,   1) </t>
  </si>
  <si>
    <t xml:space="preserve">(-3   ,   -5   ,   1) </t>
  </si>
  <si>
    <t xml:space="preserve">(-1   ,   -5   ,   1)  </t>
  </si>
  <si>
    <t>(-5   ,   5   ,   -1)</t>
  </si>
  <si>
    <t>(5   ,   5   ,   -1)</t>
  </si>
  <si>
    <t xml:space="preserve">(-5   ,   3   ,   -1) </t>
  </si>
  <si>
    <t>(-1   ,   3   ,   -1)</t>
  </si>
  <si>
    <t>(1   ,   3   ,   -1)</t>
  </si>
  <si>
    <t>(5   ,   3   ,   -1)</t>
  </si>
  <si>
    <t>(-5   ,   -1   ,   -1)</t>
  </si>
  <si>
    <t xml:space="preserve">(-3   ,   -1   ,   -1) </t>
  </si>
  <si>
    <t xml:space="preserve">(-5   ,   -3   ,   -1)  </t>
  </si>
  <si>
    <t>(-3   ,   -3   ,   -1)</t>
  </si>
  <si>
    <t>(-1   ,   -3   ,   -1)</t>
  </si>
  <si>
    <t>(1   ,   -3   ,   -1)</t>
  </si>
  <si>
    <t>(-3   ,   -5   ,   -1)</t>
  </si>
  <si>
    <t xml:space="preserve">(-1   ,   -5   ,   -1) </t>
  </si>
  <si>
    <t>Original Vertices</t>
  </si>
  <si>
    <t>Image After Rotation</t>
  </si>
  <si>
    <t>(-5.154744, 4.432694, 2.186283)</t>
  </si>
  <si>
    <t>(4.820975, 4.971308, 1.744791)</t>
  </si>
  <si>
    <t>(-5.066446, 2.473971, 1.791813)</t>
  </si>
  <si>
    <t>(-1.076158, 2.689416, 1.615216)</t>
  </si>
  <si>
    <t>(0.9189858, 2.797139, 1.526918)</t>
  </si>
  <si>
    <t>(4.909274, 3.012584, 1.350321)</t>
  </si>
  <si>
    <t>(-4.889849, -1.443475, 1.002872)</t>
  </si>
  <si>
    <t>(-2.894705, -1.335753, 0.914574)</t>
  </si>
  <si>
    <t>(-4.801551, -3.402199, 0.6084022)</t>
  </si>
  <si>
    <t>(-2.806407, -3.294476, 0.5201039)</t>
  </si>
  <si>
    <t>(-0.8112631, -3.186753, 0.4318055)</t>
  </si>
  <si>
    <t>(1.183881, -3.079031, 0.3435072)</t>
  </si>
  <si>
    <t>(-2.718109, -5.253199, 0.1256337)</t>
  </si>
  <si>
    <t>(-0.7229648, -5.145476, 0.03733538)</t>
  </si>
  <si>
    <t>(-5.262467, 4.822308, 0.2275597)</t>
  </si>
  <si>
    <t>(4.713253, 5.360922, -0.2139321)</t>
  </si>
  <si>
    <t>(-5.174169, 2.863585, -0.1669105)</t>
  </si>
  <si>
    <t>(-1.183881, 3.079031, -0.3435072)</t>
  </si>
  <si>
    <t>(0.8112631, 3.186753, -0.4318055)</t>
  </si>
  <si>
    <t>(4.801551, 3.402199, -0.6084022)</t>
  </si>
  <si>
    <t>(-4.997572, -1.053861, -0.9558508)</t>
  </si>
  <si>
    <t>(-3.002428, -0.9461386, -1.044149)</t>
  </si>
  <si>
    <t>(-4.909274, -3.012584, -1.350321)</t>
  </si>
  <si>
    <t>(-2.91413, -2.904862, -1.438619)</t>
  </si>
  <si>
    <t>(-0.9189858, -2.797139, -1.526918)</t>
  </si>
  <si>
    <t>(1.076158, -2.689416, -1.615216)</t>
  </si>
  <si>
    <t>(-2.825831, -4.863585, -1.833089)</t>
  </si>
  <si>
    <t>(-0.8306875, -4.755862, -1.921388)</t>
  </si>
  <si>
    <t>(0.05386135, 0.9793616 ,-0.194807, 0)</t>
  </si>
  <si>
    <t>(0.9975719, -0.04414917, 0.05386135, 0)</t>
  </si>
  <si>
    <t>(-0.04414917, 0.1972351, 0.9793616, 0)</t>
  </si>
  <si>
    <t>(0, 0, 0, 1)</t>
  </si>
  <si>
    <t>Image After Scale</t>
  </si>
  <si>
    <t>(-20.61898, 8.865388, 6.558848)</t>
  </si>
  <si>
    <t>(19.2839, 9.942616, 5.234374)</t>
  </si>
  <si>
    <t>(-20.26578, 4.947942, 5.375438)</t>
  </si>
  <si>
    <t>(-4.304632, 5.378833, 4.845648)</t>
  </si>
  <si>
    <t>(3.675943, 5.594278, 4.580753)</t>
  </si>
  <si>
    <t>(19.63709, 6.025169, 4.050963)</t>
  </si>
  <si>
    <t>(-19.5594, -2.886951, 3.008617)</t>
  </si>
  <si>
    <t>(-11.57882, -2.671505, 2.743722)</t>
  </si>
  <si>
    <t>(-19.2062, -6.804397, 1.825207)</t>
  </si>
  <si>
    <t>(-11.22563, -6.588952, 1.560312)</t>
  </si>
  <si>
    <t>(-3.245052, -6.373507, 1.295417)</t>
  </si>
  <si>
    <t>(4.735523, -6.158061, 1.030522)</t>
  </si>
  <si>
    <t>(-10.87243, -10.5064, 0.3769011)</t>
  </si>
  <si>
    <t>(-2.891859, -10.29095, 0.1120061)</t>
  </si>
  <si>
    <t>(-21.04987, 9.644616, 0.6826789)</t>
  </si>
  <si>
    <t>(18.85301, 10.72184, -0.6417962)</t>
  </si>
  <si>
    <t>(-20.69667, 5.72717, -0.5007315)</t>
  </si>
  <si>
    <t>(-4.735523, 6.158061, -1.030522)</t>
  </si>
  <si>
    <t>(3.245052, 6.373507, -1.295417)</t>
  </si>
  <si>
    <t>(19.2062, 6.804397, -1.825207)</t>
  </si>
  <si>
    <t>(-19.99029, -2.107723, -2.867553)</t>
  </si>
  <si>
    <t>(-12.00971, -1.892277, -3.132447)</t>
  </si>
  <si>
    <t>(-19.63709, -6.025169, -4.050963)</t>
  </si>
  <si>
    <t>(-11.65652, -5.809724, -4.315858)</t>
  </si>
  <si>
    <t>(-3.675943, -5.594278, -4.580753)</t>
  </si>
  <si>
    <t>(4.304632, -5.378833, -4.845648)</t>
  </si>
  <si>
    <t>(-11.30333, -9.72717, -5.499269)</t>
  </si>
  <si>
    <t>(-3.32275, -9.511724, -5.764163)</t>
  </si>
  <si>
    <t>(4, 0, 0, 0)</t>
  </si>
  <si>
    <t>(0, 2, 0, 0)</t>
  </si>
  <si>
    <t>(0, 0, 3, 0)</t>
  </si>
  <si>
    <t>Translate Matrix</t>
  </si>
  <si>
    <t>(1, 0, 0, -3)</t>
  </si>
  <si>
    <t>(0, 1, 0, 1)</t>
  </si>
  <si>
    <t>(0, 0, 1, 4)</t>
  </si>
  <si>
    <t>Image After Translation</t>
  </si>
  <si>
    <t>Single Matrix</t>
  </si>
  <si>
    <t>(3.990288, -0.1765967, 0.2154454, -3)</t>
  </si>
  <si>
    <t>(0.1077227, 1.958723, -0.389614, 1)</t>
  </si>
  <si>
    <t>(-0.1324475, 0.5917052, 2.938085, 4)</t>
  </si>
  <si>
    <t>Proejction Matrix</t>
  </si>
  <si>
    <t>(1, 0, 0, 0)</t>
  </si>
  <si>
    <t>(0, 1, 0, 0)</t>
  </si>
  <si>
    <t>(0, 0, -1.002002, -2.002002)</t>
  </si>
  <si>
    <t>(0, 0, -1, 0)</t>
  </si>
  <si>
    <t>Single Matrix for Transformations</t>
  </si>
  <si>
    <t>Image After Single Matrix Transformations</t>
  </si>
  <si>
    <t>Image after Single Matrix</t>
  </si>
  <si>
    <t>(-23.61898, 9.865388, 10.55885)</t>
  </si>
  <si>
    <t>(16.2839, 10.94262, 9.234373)</t>
  </si>
  <si>
    <t>(-23.26578, 5.947942, 9.375438)</t>
  </si>
  <si>
    <t>(-7.304632, 6.378833, 8.845648)</t>
  </si>
  <si>
    <t>(0.6759431, 6.594278, 8.580753)</t>
  </si>
  <si>
    <t>(16.63709, 7.025169, 8.050962)</t>
  </si>
  <si>
    <t>(-22.5594, -1.886951, 7.008617)</t>
  </si>
  <si>
    <t>(-14.57882, -1.671505, 6.743722)</t>
  </si>
  <si>
    <t>(-22.2062, -5.804397, 5.825207)</t>
  </si>
  <si>
    <t>(-14.22563, -5.588952, 5.560311)</t>
  </si>
  <si>
    <t>(-6.245052, -5.373507, 5.295417)</t>
  </si>
  <si>
    <t>(1.735523, -5.158061, 5.030521)</t>
  </si>
  <si>
    <t>(-13.87243, -9.506398, 4.376901)</t>
  </si>
  <si>
    <t>(-5.891859, -9.290953, 4.112006)</t>
  </si>
  <si>
    <t>(-24.04987, 10.64462, 4.682679)</t>
  </si>
  <si>
    <t>(15.85301, 11.72184, 3.358204)</t>
  </si>
  <si>
    <t>(-23.69667, 6.72717, 3.499269)</t>
  </si>
  <si>
    <t>(-7.735523, 7.158061, 2.969478)</t>
  </si>
  <si>
    <t>(0.2450523, 7.373507, 2.704583)</t>
  </si>
  <si>
    <t>(16.2062, 7.804397, 2.174793)</t>
  </si>
  <si>
    <t>(-22.99029, -1.107723, 1.132447)</t>
  </si>
  <si>
    <t>(-15.00971, -0.8922772, 0.8675525)</t>
  </si>
  <si>
    <t>(-22.63709, -5.025169, -0.05096292)</t>
  </si>
  <si>
    <t>(-14.65652, -4.809724, -0.3158579)</t>
  </si>
  <si>
    <t>(-6.675943, -4.594278, -0.5807533)</t>
  </si>
  <si>
    <t>(1.304632, -4.378833, -0.8456478)</t>
  </si>
  <si>
    <t>(-14.30333, -8.72717, -1.499269)</t>
  </si>
  <si>
    <t>(-6.32275, -8.511724, -1.764163)</t>
  </si>
  <si>
    <t>(-14.22563, -5.588952, 5.560312)</t>
  </si>
  <si>
    <t>(1.735523, -5.158061, 5.030522)</t>
  </si>
  <si>
    <t>(-23.69667, 6.72717, 3.499268)</t>
  </si>
  <si>
    <t>(-22.63709, -5.025169, -0.0509629)</t>
  </si>
  <si>
    <t>(-6.675943, -4.594278, -0.580753)</t>
  </si>
  <si>
    <t>(1.304632, -4.378833, -0.8456479)</t>
  </si>
  <si>
    <t>(-14.30333, -8.72717, -1.499268)</t>
  </si>
  <si>
    <t>(-0.8882053, 0.3846044, -0.2513382, 14)</t>
  </si>
  <si>
    <t>(0.4175524, 0.9039482, -0.09234507, 6)</t>
  </si>
  <si>
    <t>(0.1916804, -0.1869682, -0.9634841, 53)</t>
  </si>
  <si>
    <t>(36.11893, 4.080583, 36.45491)</t>
  </si>
  <si>
    <t>(1.42418, 21.83819, 45.17821)</t>
  </si>
  <si>
    <t>(34.59599, 0.7961728, 38.39524)</t>
  </si>
  <si>
    <t>(20.71809, 7.899216, 41.88456)</t>
  </si>
  <si>
    <t>(13.77914, 11.45074, 43.62923)</t>
  </si>
  <si>
    <t>(-0.09875876, 18.55378, 47.11855)</t>
  </si>
  <si>
    <t>(31.55011, -5.772647, 42.27592)</t>
  </si>
  <si>
    <t>(24.61116, -2.221125, 44.02058)</t>
  </si>
  <si>
    <t>(30.02717, -9.057056, 44.21625)</t>
  </si>
  <si>
    <t>(23.08822, -5.505535, 45.96091)</t>
  </si>
  <si>
    <t>(16.14927, -1.954014, 47.70557)</t>
  </si>
  <si>
    <t>(9.210324, 1.597508, 49.45023)</t>
  </si>
  <si>
    <t>(21.56528, -8.789946, 47.90125)</t>
  </si>
  <si>
    <t>(14.62634, -5.238424, 49.64591)</t>
  </si>
  <si>
    <t>(38.27825, 5.14768, 41.88822)</t>
  </si>
  <si>
    <t>(3.5835, 22.90529, 50.61152)</t>
  </si>
  <si>
    <t>(36.75531, 1.863271, 43.82856)</t>
  </si>
  <si>
    <t>(22.87741, 8.966314, 47.31788)</t>
  </si>
  <si>
    <t>(15.93846, 12.51784, 49.06254)</t>
  </si>
  <si>
    <t>(2.060561, 19.62088, 52.55186)</t>
  </si>
  <si>
    <t>(33.70943, -4.705549, 47.70923)</t>
  </si>
  <si>
    <t>(26.77048, -1.154028, 49.45389)</t>
  </si>
  <si>
    <t>(32.18649, -7.989959, 49.64956)</t>
  </si>
  <si>
    <t>(25.24754, -4.438438, 51.39422)</t>
  </si>
  <si>
    <t>(18.30859, -0.8869162, 53.13888)</t>
  </si>
  <si>
    <t>(11.36964, 2.664605, 54.88354)</t>
  </si>
  <si>
    <t>(23.72461, -7.722847, 53.33456)</t>
  </si>
  <si>
    <t>(16.78566, -4.171326, 55.07922)</t>
  </si>
  <si>
    <t>(36.11893, 4.080583, -38.5299)</t>
  </si>
  <si>
    <t>(1.42418, 21.83819, -47.27066)</t>
  </si>
  <si>
    <t>(20.71809, 7.899216, -43.97042)</t>
  </si>
  <si>
    <t>(13.77914, 11.45074, -45.71857)</t>
  </si>
  <si>
    <t>(24.61116, -2.221125, -46.11071)</t>
  </si>
  <si>
    <t>(30.02717, -9.057056, -46.30677)</t>
  </si>
  <si>
    <t>(23.08822, -5.505535, -48.05493)</t>
  </si>
  <si>
    <t>(16.14927, -1.954014, -49.80308)</t>
  </si>
  <si>
    <t>(21.56528, -8.789946, -49.99915)</t>
  </si>
  <si>
    <t>(14.62634, -5.238424, -51.7473)</t>
  </si>
  <si>
    <t>(36.75531, 1.863271, -45.9183)</t>
  </si>
  <si>
    <t>(22.87741, 8.966314, -49.41461)</t>
  </si>
  <si>
    <t>(15.93846, 12.51784, -51.16276)</t>
  </si>
  <si>
    <t>(33.70943, -4.705549, -49.80674)</t>
  </si>
  <si>
    <t>(26.77048, -1.154028, -51.5549)</t>
  </si>
  <si>
    <t>(32.18649, -7.989959, -51.75097)</t>
  </si>
  <si>
    <t>(-3.469475, 0.7614695, -1.07966, 16.04387)</t>
  </si>
  <si>
    <t>(1.775761, 1.642205, -0.5335488, 5.281911)</t>
  </si>
  <si>
    <t>(-0.8740765, 0.97211, 2.722095, -50.48292)</t>
  </si>
  <si>
    <t>(-0.8723301, 0.9701678, 2.716656, -48.38406)</t>
  </si>
  <si>
    <t>(34.59599, 0.7961732, -40.47411)</t>
  </si>
  <si>
    <t>(-0.09875941, 18.55378, -49.21488)</t>
  </si>
  <si>
    <t>(31.55011, -5.772647, -44.36255)</t>
  </si>
  <si>
    <t>(9.210323, 1.597508, -51.55124)</t>
  </si>
  <si>
    <t>(38.27825, 5.147681, -43.97408)</t>
  </si>
  <si>
    <t>(3.583499, 22.90529, -52.71485)</t>
  </si>
  <si>
    <t>(2.06056, 19.62088, -54.65907)</t>
  </si>
  <si>
    <t>(25.24754, -4.438437, -53.49911)</t>
  </si>
  <si>
    <t>(18.30859, -0.886916, -55.24727)</t>
  </si>
  <si>
    <t>(11.36964, 2.664606, -56.99542)</t>
  </si>
  <si>
    <t>(23.72461, -7.722847, -55.44334)</t>
  </si>
  <si>
    <t>(16.78565, -4.171326, -57.19149)</t>
  </si>
  <si>
    <t>Image after Projection</t>
  </si>
  <si>
    <t>X</t>
  </si>
  <si>
    <t>Y</t>
  </si>
  <si>
    <t>Projection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</si>
</sst>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Values!$X$8:$X$35</c:f>
              <c:numCache>
                <c:formatCode>General</c:formatCode>
                <c:ptCount val="28"/>
                <c:pt idx="0">
                  <c:v>-0.93742599902932533</c:v>
                </c:pt>
                <c:pt idx="1">
                  <c:v>-3.0128202144839949E-2</c:v>
                </c:pt>
                <c:pt idx="2">
                  <c:v>-0.85476839391897674</c:v>
                </c:pt>
                <c:pt idx="3">
                  <c:v>-0.47118244492547495</c:v>
                </c:pt>
                <c:pt idx="4">
                  <c:v>-0.30139044156455463</c:v>
                </c:pt>
                <c:pt idx="5">
                  <c:v>2.0066849700740913E-3</c:v>
                </c:pt>
                <c:pt idx="6">
                  <c:v>-0.71118776734255185</c:v>
                </c:pt>
                <c:pt idx="7">
                  <c:v>-0.53374064290053225</c:v>
                </c:pt>
                <c:pt idx="8">
                  <c:v>-0.64844017408253696</c:v>
                </c:pt>
                <c:pt idx="9">
                  <c:v>-0.48045476291402361</c:v>
                </c:pt>
                <c:pt idx="10">
                  <c:v>-0.32426247533285091</c:v>
                </c:pt>
                <c:pt idx="11">
                  <c:v>-0.17866348122760967</c:v>
                </c:pt>
                <c:pt idx="12">
                  <c:v>-0.43131293231984946</c:v>
                </c:pt>
                <c:pt idx="13">
                  <c:v>-0.28264933629387429</c:v>
                </c:pt>
                <c:pt idx="14">
                  <c:v>-0.87047301501248009</c:v>
                </c:pt>
                <c:pt idx="15">
                  <c:v>-6.7978947108831761E-2</c:v>
                </c:pt>
                <c:pt idx="16">
                  <c:v>-0.80045014732688269</c:v>
                </c:pt>
                <c:pt idx="17">
                  <c:v>-0.4629685431090117</c:v>
                </c:pt>
                <c:pt idx="18">
                  <c:v>-0.31152463236932487</c:v>
                </c:pt>
                <c:pt idx="19">
                  <c:v>-3.7698427726633475E-2</c:v>
                </c:pt>
                <c:pt idx="20">
                  <c:v>-0.67680458508225994</c:v>
                </c:pt>
                <c:pt idx="21">
                  <c:v>-0.51926160267986166</c:v>
                </c:pt>
                <c:pt idx="22">
                  <c:v>-0.62194950162286811</c:v>
                </c:pt>
                <c:pt idx="23">
                  <c:v>-0.47192448622042499</c:v>
                </c:pt>
                <c:pt idx="24">
                  <c:v>-0.33139356931120756</c:v>
                </c:pt>
                <c:pt idx="25">
                  <c:v>-0.199483397086994</c:v>
                </c:pt>
                <c:pt idx="26">
                  <c:v>-0.4279073785791726</c:v>
                </c:pt>
                <c:pt idx="27">
                  <c:v>-0.29349926011719574</c:v>
                </c:pt>
              </c:numCache>
            </c:numRef>
          </c:xVal>
          <c:yVal>
            <c:numRef>
              <c:f>Values!$Y$8:$Y$35</c:f>
              <c:numCache>
                <c:formatCode>General</c:formatCode>
                <c:ptCount val="28"/>
                <c:pt idx="0">
                  <c:v>-0.10590691904209458</c:v>
                </c:pt>
                <c:pt idx="1">
                  <c:v>-0.46198191436294733</c:v>
                </c:pt>
                <c:pt idx="2">
                  <c:v>-1.96711626271708E-2</c:v>
                </c:pt>
                <c:pt idx="3">
                  <c:v>-0.17964840908956523</c:v>
                </c:pt>
                <c:pt idx="4">
                  <c:v>-0.25046146456461782</c:v>
                </c:pt>
                <c:pt idx="5">
                  <c:v>-0.37699533149323944</c:v>
                </c:pt>
                <c:pt idx="6">
                  <c:v>0.13012429850757035</c:v>
                </c:pt>
                <c:pt idx="7">
                  <c:v>4.8169394919314837E-2</c:v>
                </c:pt>
                <c:pt idx="8">
                  <c:v>0.19558816129909296</c:v>
                </c:pt>
                <c:pt idx="9">
                  <c:v>0.11456753760748377</c:v>
                </c:pt>
                <c:pt idx="10">
                  <c:v>3.9234802345557741E-2</c:v>
                </c:pt>
                <c:pt idx="11">
                  <c:v>-3.0988740523021367E-2</c:v>
                </c:pt>
                <c:pt idx="12">
                  <c:v>0.17580190863244677</c:v>
                </c:pt>
                <c:pt idx="13">
                  <c:v>0.1012308661514707</c:v>
                </c:pt>
                <c:pt idx="14">
                  <c:v>-0.1170616872484882</c:v>
                </c:pt>
                <c:pt idx="15">
                  <c:v>-0.43451304518555972</c:v>
                </c:pt>
                <c:pt idx="16">
                  <c:v>-4.0577961292121004E-2</c:v>
                </c:pt>
                <c:pt idx="17">
                  <c:v>-0.18145066813236005</c:v>
                </c:pt>
                <c:pt idx="18">
                  <c:v>-0.24466701952748443</c:v>
                </c:pt>
                <c:pt idx="19">
                  <c:v>-0.35896842006276358</c:v>
                </c:pt>
                <c:pt idx="20">
                  <c:v>9.447614921193398E-2</c:v>
                </c:pt>
                <c:pt idx="21">
                  <c:v>2.238444842294331E-2</c:v>
                </c:pt>
                <c:pt idx="22">
                  <c:v>0.15439244906907057</c:v>
                </c:pt>
                <c:pt idx="23">
                  <c:v>8.2962838073381021E-2</c:v>
                </c:pt>
                <c:pt idx="24">
                  <c:v>1.6053575135929796E-2</c:v>
                </c:pt>
                <c:pt idx="25">
                  <c:v>-4.675121264129644E-2</c:v>
                </c:pt>
                <c:pt idx="26">
                  <c:v>0.13929262546098872</c:v>
                </c:pt>
                <c:pt idx="27">
                  <c:v>7.2936130882409245E-2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7-466E-A78B-698DBF41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82320"/>
        <c:axId val="721881488"/>
      </c:scatterChart>
      <c:valAx>
        <c:axId val="7218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1488"/>
        <c:crosses val="autoZero"/>
        <c:crossBetween val="midCat"/>
      </c:valAx>
      <c:valAx>
        <c:axId val="721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Values!$X$8:$X$35</c:f>
              <c:numCache>
                <c:formatCode>General</c:formatCode>
                <c:ptCount val="28"/>
                <c:pt idx="0">
                  <c:v>-0.93742599902932533</c:v>
                </c:pt>
                <c:pt idx="1">
                  <c:v>-3.0128202144839949E-2</c:v>
                </c:pt>
                <c:pt idx="2">
                  <c:v>-0.85476839391897674</c:v>
                </c:pt>
                <c:pt idx="3">
                  <c:v>-0.47118244492547495</c:v>
                </c:pt>
                <c:pt idx="4">
                  <c:v>-0.30139044156455463</c:v>
                </c:pt>
                <c:pt idx="5">
                  <c:v>2.0066849700740913E-3</c:v>
                </c:pt>
                <c:pt idx="6">
                  <c:v>-0.71118776734255185</c:v>
                </c:pt>
                <c:pt idx="7">
                  <c:v>-0.53374064290053225</c:v>
                </c:pt>
                <c:pt idx="8">
                  <c:v>-0.64844017408253696</c:v>
                </c:pt>
                <c:pt idx="9">
                  <c:v>-0.48045476291402361</c:v>
                </c:pt>
                <c:pt idx="10">
                  <c:v>-0.32426247533285091</c:v>
                </c:pt>
                <c:pt idx="11">
                  <c:v>-0.17866348122760967</c:v>
                </c:pt>
                <c:pt idx="12">
                  <c:v>-0.43131293231984946</c:v>
                </c:pt>
                <c:pt idx="13">
                  <c:v>-0.28264933629387429</c:v>
                </c:pt>
                <c:pt idx="14">
                  <c:v>-0.87047301501248009</c:v>
                </c:pt>
                <c:pt idx="15">
                  <c:v>-6.7978947108831761E-2</c:v>
                </c:pt>
                <c:pt idx="16">
                  <c:v>-0.80045014732688269</c:v>
                </c:pt>
                <c:pt idx="17">
                  <c:v>-0.4629685431090117</c:v>
                </c:pt>
                <c:pt idx="18">
                  <c:v>-0.31152463236932487</c:v>
                </c:pt>
                <c:pt idx="19">
                  <c:v>-3.7698427726633475E-2</c:v>
                </c:pt>
                <c:pt idx="20">
                  <c:v>-0.67680458508225994</c:v>
                </c:pt>
                <c:pt idx="21">
                  <c:v>-0.51926160267986166</c:v>
                </c:pt>
                <c:pt idx="22">
                  <c:v>-0.62194950162286811</c:v>
                </c:pt>
                <c:pt idx="23">
                  <c:v>-0.47192448622042499</c:v>
                </c:pt>
                <c:pt idx="24">
                  <c:v>-0.33139356931120756</c:v>
                </c:pt>
                <c:pt idx="25">
                  <c:v>-0.199483397086994</c:v>
                </c:pt>
                <c:pt idx="26">
                  <c:v>-0.4279073785791726</c:v>
                </c:pt>
                <c:pt idx="27">
                  <c:v>-0.29349926011719574</c:v>
                </c:pt>
              </c:numCache>
            </c:numRef>
          </c:xVal>
          <c:yVal>
            <c:numRef>
              <c:f>Values!$Y$8:$Y$35</c:f>
              <c:numCache>
                <c:formatCode>General</c:formatCode>
                <c:ptCount val="28"/>
                <c:pt idx="0">
                  <c:v>-0.10590691904209458</c:v>
                </c:pt>
                <c:pt idx="1">
                  <c:v>-0.46198191436294733</c:v>
                </c:pt>
                <c:pt idx="2">
                  <c:v>-1.96711626271708E-2</c:v>
                </c:pt>
                <c:pt idx="3">
                  <c:v>-0.17964840908956523</c:v>
                </c:pt>
                <c:pt idx="4">
                  <c:v>-0.25046146456461782</c:v>
                </c:pt>
                <c:pt idx="5">
                  <c:v>-0.37699533149323944</c:v>
                </c:pt>
                <c:pt idx="6">
                  <c:v>0.13012429850757035</c:v>
                </c:pt>
                <c:pt idx="7">
                  <c:v>4.8169394919314837E-2</c:v>
                </c:pt>
                <c:pt idx="8">
                  <c:v>0.19558816129909296</c:v>
                </c:pt>
                <c:pt idx="9">
                  <c:v>0.11456753760748377</c:v>
                </c:pt>
                <c:pt idx="10">
                  <c:v>3.9234802345557741E-2</c:v>
                </c:pt>
                <c:pt idx="11">
                  <c:v>-3.0988740523021367E-2</c:v>
                </c:pt>
                <c:pt idx="12">
                  <c:v>0.17580190863244677</c:v>
                </c:pt>
                <c:pt idx="13">
                  <c:v>0.1012308661514707</c:v>
                </c:pt>
                <c:pt idx="14">
                  <c:v>-0.1170616872484882</c:v>
                </c:pt>
                <c:pt idx="15">
                  <c:v>-0.43451304518555972</c:v>
                </c:pt>
                <c:pt idx="16">
                  <c:v>-4.0577961292121004E-2</c:v>
                </c:pt>
                <c:pt idx="17">
                  <c:v>-0.18145066813236005</c:v>
                </c:pt>
                <c:pt idx="18">
                  <c:v>-0.24466701952748443</c:v>
                </c:pt>
                <c:pt idx="19">
                  <c:v>-0.35896842006276358</c:v>
                </c:pt>
                <c:pt idx="20">
                  <c:v>9.447614921193398E-2</c:v>
                </c:pt>
                <c:pt idx="21">
                  <c:v>2.238444842294331E-2</c:v>
                </c:pt>
                <c:pt idx="22">
                  <c:v>0.15439244906907057</c:v>
                </c:pt>
                <c:pt idx="23">
                  <c:v>8.2962838073381021E-2</c:v>
                </c:pt>
                <c:pt idx="24">
                  <c:v>1.6053575135929796E-2</c:v>
                </c:pt>
                <c:pt idx="25">
                  <c:v>-4.675121264129644E-2</c:v>
                </c:pt>
                <c:pt idx="26">
                  <c:v>0.13929262546098872</c:v>
                </c:pt>
                <c:pt idx="27">
                  <c:v>7.2936130882409245E-2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8-49CC-A471-0BB588916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82320"/>
        <c:axId val="721881488"/>
      </c:scatterChart>
      <c:valAx>
        <c:axId val="7218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1488"/>
        <c:crosses val="autoZero"/>
        <c:crossBetween val="midCat"/>
      </c:valAx>
      <c:valAx>
        <c:axId val="721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chart" Target="../charts/chart2.xml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6.emf"/><Relationship Id="rId2" Type="http://schemas.openxmlformats.org/officeDocument/2006/relationships/image" Target="../media/image2.emf"/><Relationship Id="rId16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1024465</xdr:colOff>
      <xdr:row>2</xdr:row>
      <xdr:rowOff>0</xdr:rowOff>
    </xdr:from>
    <xdr:to>
      <xdr:col>4</xdr:col>
      <xdr:colOff>211665</xdr:colOff>
      <xdr:row>2</xdr:row>
      <xdr:rowOff>5190067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62069C-6AF2-3009-0DE7-B48F62CD9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4065" y="321733"/>
          <a:ext cx="1761067" cy="5190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516467</xdr:colOff>
      <xdr:row>8</xdr:row>
      <xdr:rowOff>0</xdr:rowOff>
    </xdr:from>
    <xdr:to>
      <xdr:col>4</xdr:col>
      <xdr:colOff>711200</xdr:colOff>
      <xdr:row>8</xdr:row>
      <xdr:rowOff>5177374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0B2547-0FC6-D51D-C2B3-236FE95C0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067" y="7374467"/>
          <a:ext cx="2768600" cy="5177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829733</xdr:colOff>
      <xdr:row>5</xdr:row>
      <xdr:rowOff>42334</xdr:rowOff>
    </xdr:from>
    <xdr:to>
      <xdr:col>4</xdr:col>
      <xdr:colOff>550333</xdr:colOff>
      <xdr:row>5</xdr:row>
      <xdr:rowOff>736602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530479-3103-9664-65C6-E0B7CF79E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9333" y="6129867"/>
          <a:ext cx="2294467" cy="694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914399</xdr:colOff>
      <xdr:row>11</xdr:row>
      <xdr:rowOff>16932</xdr:rowOff>
    </xdr:from>
    <xdr:to>
      <xdr:col>4</xdr:col>
      <xdr:colOff>601131</xdr:colOff>
      <xdr:row>12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060FA4-4720-F377-075C-E401C2C3C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3999" y="12784665"/>
          <a:ext cx="2260599" cy="745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812799</xdr:colOff>
      <xdr:row>13</xdr:row>
      <xdr:rowOff>160866</xdr:rowOff>
    </xdr:from>
    <xdr:to>
      <xdr:col>4</xdr:col>
      <xdr:colOff>491065</xdr:colOff>
      <xdr:row>14</xdr:row>
      <xdr:rowOff>5174974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5C6F2B-DF19-3E1A-1AAB-1592124EA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399" y="13851466"/>
          <a:ext cx="2252133" cy="517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872066</xdr:colOff>
      <xdr:row>17</xdr:row>
      <xdr:rowOff>16932</xdr:rowOff>
    </xdr:from>
    <xdr:to>
      <xdr:col>4</xdr:col>
      <xdr:colOff>432942</xdr:colOff>
      <xdr:row>17</xdr:row>
      <xdr:rowOff>736599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425E272-C09A-0882-42C0-FC440CD64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666" y="19388665"/>
          <a:ext cx="2134743" cy="719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169334</xdr:colOff>
      <xdr:row>11</xdr:row>
      <xdr:rowOff>8466</xdr:rowOff>
    </xdr:from>
    <xdr:to>
      <xdr:col>8</xdr:col>
      <xdr:colOff>857841</xdr:colOff>
      <xdr:row>11</xdr:row>
      <xdr:rowOff>753533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39D4C5-5C97-3D35-C1F2-BA2422FB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2534" y="12776199"/>
          <a:ext cx="2576574" cy="74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1151466</xdr:colOff>
      <xdr:row>29</xdr:row>
      <xdr:rowOff>16932</xdr:rowOff>
    </xdr:from>
    <xdr:to>
      <xdr:col>4</xdr:col>
      <xdr:colOff>360679</xdr:colOff>
      <xdr:row>29</xdr:row>
      <xdr:rowOff>761999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30FA42-4198-D840-1445-69CD99CF0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066" y="32588199"/>
          <a:ext cx="1783080" cy="74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795866</xdr:colOff>
      <xdr:row>20</xdr:row>
      <xdr:rowOff>8465</xdr:rowOff>
    </xdr:from>
    <xdr:to>
      <xdr:col>4</xdr:col>
      <xdr:colOff>550332</xdr:colOff>
      <xdr:row>20</xdr:row>
      <xdr:rowOff>5176024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ED92F3-1A7E-AA20-5263-32352332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466" y="20463932"/>
          <a:ext cx="2328333" cy="516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59266</xdr:colOff>
      <xdr:row>19</xdr:row>
      <xdr:rowOff>152401</xdr:rowOff>
    </xdr:from>
    <xdr:to>
      <xdr:col>9</xdr:col>
      <xdr:colOff>8466</xdr:colOff>
      <xdr:row>20</xdr:row>
      <xdr:rowOff>5171330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333131-CE3B-3680-622B-761E5CCC5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20447001"/>
          <a:ext cx="2760133" cy="517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745065</xdr:colOff>
      <xdr:row>23</xdr:row>
      <xdr:rowOff>8466</xdr:rowOff>
    </xdr:from>
    <xdr:to>
      <xdr:col>4</xdr:col>
      <xdr:colOff>750679</xdr:colOff>
      <xdr:row>23</xdr:row>
      <xdr:rowOff>728133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D867ECE-BED7-72E3-942E-C3F2AFA5F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4665" y="25984199"/>
          <a:ext cx="2579481" cy="719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643466</xdr:colOff>
      <xdr:row>26</xdr:row>
      <xdr:rowOff>8467</xdr:rowOff>
    </xdr:from>
    <xdr:to>
      <xdr:col>4</xdr:col>
      <xdr:colOff>748579</xdr:colOff>
      <xdr:row>26</xdr:row>
      <xdr:rowOff>5190067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51CECCF-3247-176B-D7C8-9388AA88C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066" y="27051000"/>
          <a:ext cx="2678980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762000</xdr:colOff>
      <xdr:row>32</xdr:row>
      <xdr:rowOff>8465</xdr:rowOff>
    </xdr:from>
    <xdr:to>
      <xdr:col>4</xdr:col>
      <xdr:colOff>651933</xdr:colOff>
      <xdr:row>32</xdr:row>
      <xdr:rowOff>5196740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3A611F2-9CA7-99DE-1C69-06E2B3FE7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3680398"/>
          <a:ext cx="2463800" cy="518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508000</xdr:colOff>
      <xdr:row>23</xdr:row>
      <xdr:rowOff>8467</xdr:rowOff>
    </xdr:from>
    <xdr:to>
      <xdr:col>12</xdr:col>
      <xdr:colOff>615404</xdr:colOff>
      <xdr:row>24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76C1238-A93D-4E92-7D18-85A7A98AD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2667" y="25984200"/>
          <a:ext cx="306227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482599</xdr:colOff>
      <xdr:row>31</xdr:row>
      <xdr:rowOff>169332</xdr:rowOff>
    </xdr:from>
    <xdr:to>
      <xdr:col>12</xdr:col>
      <xdr:colOff>643466</xdr:colOff>
      <xdr:row>32</xdr:row>
      <xdr:rowOff>5195694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3991B21-9C7D-ADF1-F7E3-EBE6D5A19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7266" y="33671932"/>
          <a:ext cx="3115733" cy="519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33867</xdr:colOff>
      <xdr:row>35</xdr:row>
      <xdr:rowOff>1</xdr:rowOff>
    </xdr:from>
    <xdr:to>
      <xdr:col>4</xdr:col>
      <xdr:colOff>1270000</xdr:colOff>
      <xdr:row>35</xdr:row>
      <xdr:rowOff>2709335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2C0B135-0DBF-4E0D-8F55-F7FD2833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101600</xdr:colOff>
      <xdr:row>29</xdr:row>
      <xdr:rowOff>8467</xdr:rowOff>
    </xdr:from>
    <xdr:to>
      <xdr:col>1</xdr:col>
      <xdr:colOff>889000</xdr:colOff>
      <xdr:row>29</xdr:row>
      <xdr:rowOff>4771596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2C403E6-3D7A-E568-A2E8-757CD21A7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32579734"/>
          <a:ext cx="1413933" cy="4763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491066</xdr:rowOff>
    </xdr:from>
    <xdr:to>
      <xdr:col>1</xdr:col>
      <xdr:colOff>3158067</xdr:colOff>
      <xdr:row>32</xdr:row>
      <xdr:rowOff>3200400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A8413A-C3F4-4CC8-A57D-C23A1881E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E12" sqref="E12"/>
    </sheetView>
  </sheetViews>
  <sheetFormatPr defaultColWidth="9.109375" defaultRowHeight="12.75" customHeight="1" x14ac:dyDescent="0.25"/>
  <cols>
    <col min="1" max="1" width="46.6640625" customWidth="1"/>
    <col min="2" max="2" width="22.5546875" customWidth="1"/>
    <col min="3" max="3" width="10.88671875" customWidth="1"/>
    <col min="4" max="6" width="9.109375" customWidth="1"/>
    <col min="11" max="11" width="39.5546875" customWidth="1"/>
    <col min="12" max="12" width="57" customWidth="1"/>
  </cols>
  <sheetData>
    <row r="1" spans="1:12" ht="12.75" customHeight="1" x14ac:dyDescent="0.25">
      <c r="A1" s="35" t="s">
        <v>20</v>
      </c>
      <c r="B1" s="35"/>
      <c r="C1" s="35"/>
      <c r="D1" s="35"/>
      <c r="E1" s="35"/>
      <c r="F1" s="35"/>
    </row>
    <row r="2" spans="1:12" ht="12.75" customHeight="1" x14ac:dyDescent="0.25">
      <c r="A2" s="36" t="s">
        <v>19</v>
      </c>
      <c r="B2" s="36"/>
      <c r="C2" s="36"/>
      <c r="D2" s="36"/>
      <c r="E2" s="36"/>
      <c r="F2" s="36"/>
      <c r="K2" s="28" t="s">
        <v>36</v>
      </c>
    </row>
    <row r="3" spans="1:12" ht="12.75" customHeight="1" x14ac:dyDescent="0.25">
      <c r="A3" s="1" t="s">
        <v>26</v>
      </c>
    </row>
    <row r="4" spans="1:12" ht="12.75" customHeight="1" x14ac:dyDescent="0.25">
      <c r="B4" s="1" t="s">
        <v>23</v>
      </c>
      <c r="C4" s="2">
        <v>172862</v>
      </c>
    </row>
    <row r="5" spans="1:12" ht="12.75" customHeight="1" x14ac:dyDescent="0.25">
      <c r="K5" s="30" t="s">
        <v>37</v>
      </c>
    </row>
    <row r="6" spans="1:12" ht="12.75" customHeight="1" x14ac:dyDescent="0.3">
      <c r="A6" s="1" t="s">
        <v>17</v>
      </c>
      <c r="B6" s="1" t="s">
        <v>5</v>
      </c>
      <c r="C6" s="27">
        <f>MOD(C4,100)-50</f>
        <v>12</v>
      </c>
    </row>
    <row r="7" spans="1:12" ht="12.75" customHeight="1" x14ac:dyDescent="0.3">
      <c r="A7" s="1" t="s">
        <v>24</v>
      </c>
      <c r="B7" s="1" t="s">
        <v>25</v>
      </c>
      <c r="C7" s="29">
        <f>INT((C4/10000))-5</f>
        <v>12</v>
      </c>
      <c r="D7" s="29">
        <f>MOD(INT((C4/100)),10)-5</f>
        <v>3</v>
      </c>
      <c r="E7" s="29">
        <f>MOD(INT((C4/100)),10)-5</f>
        <v>3</v>
      </c>
    </row>
    <row r="8" spans="1:12" ht="12.75" customHeight="1" x14ac:dyDescent="0.3">
      <c r="A8" s="1" t="s">
        <v>8</v>
      </c>
      <c r="B8" s="1" t="s">
        <v>14</v>
      </c>
      <c r="C8" s="31">
        <f>INT((C4/10000))-5</f>
        <v>12</v>
      </c>
      <c r="D8" s="31">
        <f>MOD(INT((C4/1000)),10)-4</f>
        <v>-2</v>
      </c>
      <c r="E8" s="31">
        <f>MOD(INT((C4/100)),10)-5</f>
        <v>3</v>
      </c>
      <c r="F8">
        <v>4</v>
      </c>
      <c r="G8">
        <v>2</v>
      </c>
      <c r="H8">
        <v>3</v>
      </c>
      <c r="K8" s="32" t="s">
        <v>38</v>
      </c>
      <c r="L8" t="s">
        <v>39</v>
      </c>
    </row>
    <row r="9" spans="1:12" ht="12.75" customHeight="1" x14ac:dyDescent="0.3">
      <c r="A9" s="1" t="s">
        <v>27</v>
      </c>
      <c r="B9" s="1" t="s">
        <v>2</v>
      </c>
      <c r="C9" s="27">
        <f>MOD(C4,10)-5</f>
        <v>-3</v>
      </c>
      <c r="D9" s="27">
        <f>MOD(INT((C4/10)),10)-5</f>
        <v>1</v>
      </c>
      <c r="E9" s="27">
        <f>MOD(INT((C4/100)),10)-4</f>
        <v>4</v>
      </c>
    </row>
    <row r="11" spans="1:12" ht="12.75" customHeight="1" x14ac:dyDescent="0.3">
      <c r="A11" s="3" t="s">
        <v>30</v>
      </c>
      <c r="B11" s="1" t="s">
        <v>6</v>
      </c>
      <c r="C11" s="27">
        <f>2+C7</f>
        <v>14</v>
      </c>
      <c r="D11" s="27">
        <f>3+D7</f>
        <v>6</v>
      </c>
      <c r="E11" s="27">
        <f>E7+50</f>
        <v>53</v>
      </c>
    </row>
    <row r="12" spans="1:12" ht="12.75" customHeight="1" x14ac:dyDescent="0.3">
      <c r="A12" s="3"/>
      <c r="B12" s="1" t="s">
        <v>9</v>
      </c>
      <c r="C12" s="29">
        <f>D7</f>
        <v>3</v>
      </c>
      <c r="D12" s="29">
        <f>C8</f>
        <v>12</v>
      </c>
      <c r="E12" s="29">
        <f>E8</f>
        <v>3</v>
      </c>
    </row>
    <row r="13" spans="1:12" ht="12.75" customHeight="1" x14ac:dyDescent="0.3">
      <c r="A13" s="3"/>
      <c r="B13" s="1" t="s">
        <v>29</v>
      </c>
      <c r="C13" s="29">
        <f>E9</f>
        <v>4</v>
      </c>
      <c r="D13" s="29">
        <f>D7</f>
        <v>3</v>
      </c>
      <c r="E13" s="29">
        <f>C7</f>
        <v>12</v>
      </c>
    </row>
    <row r="15" spans="1:12" ht="12.75" customHeight="1" x14ac:dyDescent="0.25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B21" zoomScale="90" zoomScaleNormal="90" workbookViewId="0">
      <selection activeCell="F36" sqref="F36"/>
    </sheetView>
  </sheetViews>
  <sheetFormatPr defaultColWidth="9.109375" defaultRowHeight="12.75" customHeight="1" x14ac:dyDescent="0.25"/>
  <cols>
    <col min="1" max="1" width="9.109375" customWidth="1"/>
    <col min="2" max="2" width="47.109375" customWidth="1"/>
    <col min="3" max="3" width="9.109375" customWidth="1"/>
    <col min="4" max="4" width="37.5546875" customWidth="1"/>
    <col min="5" max="5" width="19" customWidth="1"/>
    <col min="6" max="6" width="15.21875" customWidth="1"/>
    <col min="7" max="7" width="9.109375" customWidth="1"/>
    <col min="8" max="8" width="27.5546875" customWidth="1"/>
    <col min="9" max="9" width="13.44140625" customWidth="1"/>
    <col min="10" max="10" width="9.109375" customWidth="1"/>
    <col min="11" max="11" width="3.6640625" customWidth="1"/>
    <col min="12" max="12" width="43.109375" customWidth="1"/>
    <col min="13" max="13" width="14.44140625" customWidth="1"/>
  </cols>
  <sheetData>
    <row r="1" spans="3:13" ht="12.75" customHeight="1" x14ac:dyDescent="0.25">
      <c r="D1" s="4"/>
      <c r="E1" s="4"/>
    </row>
    <row r="2" spans="3:13" ht="12.75" customHeight="1" x14ac:dyDescent="0.25">
      <c r="C2" s="5"/>
      <c r="D2" s="39" t="s">
        <v>40</v>
      </c>
      <c r="E2" s="40"/>
      <c r="F2" s="8"/>
      <c r="G2" s="4"/>
      <c r="H2" s="4"/>
      <c r="I2" s="4"/>
      <c r="J2" s="4"/>
      <c r="K2" s="4"/>
      <c r="L2" s="4"/>
    </row>
    <row r="3" spans="3:13" ht="409.2" customHeight="1" x14ac:dyDescent="0.25">
      <c r="C3" s="5"/>
      <c r="D3" s="37"/>
      <c r="E3" s="38"/>
      <c r="F3" s="33"/>
      <c r="G3" s="11"/>
      <c r="H3" s="34"/>
      <c r="I3" s="33"/>
      <c r="J3" s="11"/>
      <c r="K3" s="11"/>
      <c r="L3" s="34"/>
      <c r="M3" s="12"/>
    </row>
    <row r="4" spans="3:13" ht="31.8" customHeight="1" x14ac:dyDescent="0.25">
      <c r="D4" s="13"/>
      <c r="E4" s="14"/>
      <c r="H4" s="15"/>
      <c r="I4" s="12"/>
      <c r="L4" s="15"/>
      <c r="M4" s="12"/>
    </row>
    <row r="5" spans="3:13" ht="12.75" customHeight="1" x14ac:dyDescent="0.25">
      <c r="C5" s="5"/>
      <c r="D5" s="39" t="s">
        <v>13</v>
      </c>
      <c r="E5" s="40"/>
      <c r="F5" s="8"/>
      <c r="H5" s="15"/>
      <c r="I5" s="12"/>
      <c r="L5" s="15"/>
      <c r="M5" s="12"/>
    </row>
    <row r="6" spans="3:13" ht="60" customHeight="1" x14ac:dyDescent="0.25">
      <c r="C6" s="5"/>
      <c r="D6" s="37"/>
      <c r="E6" s="38"/>
      <c r="F6" s="16"/>
      <c r="G6" s="12"/>
      <c r="H6" s="15"/>
      <c r="I6" s="12"/>
      <c r="L6" s="15"/>
      <c r="M6" s="12"/>
    </row>
    <row r="7" spans="3:13" ht="12.75" customHeight="1" x14ac:dyDescent="0.2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5">
      <c r="C8" s="5"/>
      <c r="D8" s="39" t="s">
        <v>31</v>
      </c>
      <c r="E8" s="40"/>
      <c r="F8" s="17"/>
      <c r="G8" s="12"/>
      <c r="H8" s="15"/>
      <c r="I8" s="12"/>
      <c r="L8" s="15"/>
      <c r="M8" s="12"/>
    </row>
    <row r="9" spans="3:13" ht="409.2" customHeight="1" x14ac:dyDescent="0.25">
      <c r="C9" s="5"/>
      <c r="D9" s="37"/>
      <c r="E9" s="38"/>
      <c r="F9" s="17"/>
      <c r="G9" s="12"/>
      <c r="H9" s="15"/>
      <c r="I9" s="12"/>
      <c r="L9" s="15"/>
      <c r="M9" s="12"/>
    </row>
    <row r="10" spans="3:13" ht="12.75" customHeight="1" x14ac:dyDescent="0.2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5">
      <c r="C11" s="5"/>
      <c r="D11" s="39" t="s">
        <v>4</v>
      </c>
      <c r="E11" s="40"/>
      <c r="F11" s="18"/>
      <c r="G11" s="19"/>
      <c r="H11" s="41" t="s">
        <v>16</v>
      </c>
      <c r="I11" s="42"/>
      <c r="J11" s="8"/>
      <c r="L11" s="15"/>
      <c r="M11" s="12"/>
    </row>
    <row r="12" spans="3:13" ht="60" customHeight="1" x14ac:dyDescent="0.25">
      <c r="C12" s="5"/>
      <c r="D12" s="37"/>
      <c r="E12" s="38"/>
      <c r="F12" s="16"/>
      <c r="G12" s="16"/>
      <c r="H12" s="37"/>
      <c r="I12" s="38"/>
      <c r="J12" s="16"/>
      <c r="K12" s="12"/>
      <c r="L12" s="15"/>
      <c r="M12" s="12"/>
    </row>
    <row r="13" spans="3:13" ht="12.75" customHeight="1" x14ac:dyDescent="0.2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5">
      <c r="C14" s="5"/>
      <c r="D14" s="39" t="s">
        <v>11</v>
      </c>
      <c r="E14" s="40"/>
      <c r="F14" s="17"/>
      <c r="G14" s="12"/>
      <c r="H14" s="15"/>
      <c r="I14" s="12"/>
      <c r="J14" s="15"/>
      <c r="K14" s="12"/>
      <c r="L14" s="15"/>
      <c r="M14" s="12"/>
    </row>
    <row r="15" spans="3:13" ht="409.2" customHeight="1" x14ac:dyDescent="0.25">
      <c r="C15" s="5"/>
      <c r="D15" s="37"/>
      <c r="E15" s="38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5">
      <c r="C17" s="5"/>
      <c r="D17" s="39" t="s">
        <v>3</v>
      </c>
      <c r="E17" s="40"/>
      <c r="F17" s="18"/>
      <c r="G17" s="12"/>
      <c r="H17" s="15"/>
      <c r="I17" s="12"/>
      <c r="J17" s="15"/>
      <c r="K17" s="12"/>
      <c r="L17" s="15"/>
      <c r="M17" s="12"/>
    </row>
    <row r="18" spans="1:13" ht="60" customHeight="1" x14ac:dyDescent="0.25">
      <c r="C18" s="5"/>
      <c r="D18" s="37"/>
      <c r="E18" s="38"/>
      <c r="F18" s="20"/>
      <c r="H18" s="15"/>
      <c r="I18" s="12"/>
      <c r="J18" s="15"/>
      <c r="K18" s="12"/>
      <c r="L18" s="15"/>
      <c r="M18" s="12"/>
    </row>
    <row r="19" spans="1:13" ht="12.75" customHeight="1" x14ac:dyDescent="0.2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5">
      <c r="C20" s="5"/>
      <c r="D20" s="39" t="s">
        <v>7</v>
      </c>
      <c r="E20" s="40"/>
      <c r="F20" s="43" t="s">
        <v>33</v>
      </c>
      <c r="G20" s="44"/>
      <c r="H20" s="41" t="s">
        <v>1</v>
      </c>
      <c r="I20" s="42"/>
      <c r="J20" s="17"/>
      <c r="K20" s="12"/>
      <c r="L20" s="15"/>
      <c r="M20" s="12"/>
    </row>
    <row r="21" spans="1:13" ht="409.2" customHeight="1" x14ac:dyDescent="0.25">
      <c r="C21" s="5"/>
      <c r="D21" s="37"/>
      <c r="E21" s="38"/>
      <c r="F21" s="43"/>
      <c r="G21" s="44"/>
      <c r="H21" s="37"/>
      <c r="I21" s="38"/>
      <c r="J21" s="17"/>
      <c r="K21" s="12"/>
      <c r="L21" s="15"/>
      <c r="M21" s="12"/>
    </row>
    <row r="22" spans="1:13" ht="12.75" customHeight="1" x14ac:dyDescent="0.2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5">
      <c r="C23" s="5"/>
      <c r="D23" s="39" t="s">
        <v>10</v>
      </c>
      <c r="E23" s="40"/>
      <c r="F23" s="9"/>
      <c r="G23" s="22"/>
      <c r="H23" s="22"/>
      <c r="I23" s="22"/>
      <c r="J23" s="10"/>
      <c r="K23" s="18"/>
      <c r="L23" s="41" t="s">
        <v>22</v>
      </c>
      <c r="M23" s="42"/>
    </row>
    <row r="24" spans="1:13" ht="58.8" customHeight="1" x14ac:dyDescent="0.25">
      <c r="C24" s="5"/>
      <c r="D24" s="37"/>
      <c r="E24" s="38"/>
      <c r="F24" s="6"/>
      <c r="G24" s="11"/>
      <c r="H24" s="11"/>
      <c r="I24" s="11"/>
      <c r="J24" s="7"/>
      <c r="K24" s="23"/>
      <c r="L24" s="37"/>
      <c r="M24" s="38"/>
    </row>
    <row r="25" spans="1:13" ht="12.75" customHeight="1" x14ac:dyDescent="0.25">
      <c r="D25" s="13"/>
      <c r="E25" s="14"/>
      <c r="J25" s="15"/>
      <c r="K25" s="12"/>
      <c r="L25" s="7"/>
      <c r="M25" s="20"/>
    </row>
    <row r="26" spans="1:13" ht="12.75" customHeight="1" x14ac:dyDescent="0.25">
      <c r="B26" s="4"/>
      <c r="C26" s="24"/>
      <c r="D26" s="41" t="s">
        <v>18</v>
      </c>
      <c r="E26" s="42"/>
      <c r="F26" s="12"/>
      <c r="J26" s="15"/>
      <c r="K26" s="12"/>
      <c r="L26" s="15"/>
      <c r="M26" s="12"/>
    </row>
    <row r="27" spans="1:13" ht="409.2" customHeight="1" x14ac:dyDescent="0.25">
      <c r="A27" s="5"/>
      <c r="B27" s="6"/>
      <c r="C27" s="7"/>
      <c r="D27" s="37"/>
      <c r="E27" s="38"/>
      <c r="F27" s="12"/>
      <c r="J27" s="15"/>
      <c r="K27" s="12"/>
      <c r="L27" s="15"/>
      <c r="M27" s="12"/>
    </row>
    <row r="28" spans="1:13" ht="12.75" customHeight="1" x14ac:dyDescent="0.25">
      <c r="A28" s="24"/>
      <c r="B28" s="9"/>
      <c r="D28" s="13"/>
      <c r="E28" s="14"/>
      <c r="J28" s="15"/>
      <c r="K28" s="12"/>
      <c r="L28" s="15"/>
      <c r="M28" s="12"/>
    </row>
    <row r="29" spans="1:13" ht="13.2" x14ac:dyDescent="0.25">
      <c r="A29" s="41" t="s">
        <v>34</v>
      </c>
      <c r="B29" s="42"/>
      <c r="C29" s="25"/>
      <c r="D29" s="39" t="s">
        <v>15</v>
      </c>
      <c r="E29" s="40"/>
      <c r="F29" s="9"/>
      <c r="G29" s="22"/>
      <c r="H29" s="22"/>
      <c r="I29" s="22"/>
      <c r="J29" s="10"/>
      <c r="K29" s="12"/>
      <c r="L29" s="15"/>
      <c r="M29" s="12"/>
    </row>
    <row r="30" spans="1:13" ht="380.4" customHeight="1" x14ac:dyDescent="0.25">
      <c r="A30" s="37"/>
      <c r="B30" s="38"/>
      <c r="C30" s="25"/>
      <c r="D30" s="37"/>
      <c r="E30" s="38"/>
      <c r="F30" s="20"/>
      <c r="G30" s="21"/>
      <c r="H30" s="21"/>
      <c r="I30" s="21"/>
      <c r="J30" s="21"/>
      <c r="L30" s="15"/>
      <c r="M30" s="12"/>
    </row>
    <row r="31" spans="1:13" ht="13.2" x14ac:dyDescent="0.25">
      <c r="A31" s="13"/>
      <c r="B31" s="14"/>
      <c r="D31" s="13"/>
      <c r="E31" s="14"/>
      <c r="L31" s="10"/>
      <c r="M31" s="8"/>
    </row>
    <row r="32" spans="1:13" ht="13.2" x14ac:dyDescent="0.25">
      <c r="A32" s="39" t="s">
        <v>12</v>
      </c>
      <c r="B32" s="40"/>
      <c r="C32" s="17" t="s">
        <v>33</v>
      </c>
      <c r="D32" s="39" t="s">
        <v>12</v>
      </c>
      <c r="E32" s="40"/>
      <c r="F32" s="43" t="s">
        <v>32</v>
      </c>
      <c r="G32" s="46"/>
      <c r="H32" s="46"/>
      <c r="I32" s="46"/>
      <c r="J32" s="46"/>
      <c r="K32" s="44"/>
      <c r="L32" s="39" t="s">
        <v>12</v>
      </c>
      <c r="M32" s="40"/>
    </row>
    <row r="33" spans="1:13" ht="409.2" customHeight="1" x14ac:dyDescent="0.25">
      <c r="A33" s="47"/>
      <c r="B33" s="45"/>
      <c r="C33" s="17"/>
      <c r="D33" s="37"/>
      <c r="E33" s="45"/>
      <c r="F33" s="43"/>
      <c r="G33" s="46"/>
      <c r="H33" s="46"/>
      <c r="I33" s="46"/>
      <c r="J33" s="46"/>
      <c r="K33" s="44"/>
      <c r="L33" s="37"/>
      <c r="M33" s="45"/>
    </row>
    <row r="34" spans="1:13" ht="13.2" x14ac:dyDescent="0.25">
      <c r="A34" s="21"/>
      <c r="B34" s="21"/>
      <c r="D34" s="13"/>
      <c r="E34" s="14"/>
      <c r="L34" s="21"/>
      <c r="M34" s="21"/>
    </row>
    <row r="35" spans="1:13" ht="13.2" x14ac:dyDescent="0.25">
      <c r="C35" s="5"/>
      <c r="D35" s="41" t="s">
        <v>21</v>
      </c>
      <c r="E35" s="42"/>
      <c r="F35" s="12"/>
    </row>
    <row r="36" spans="1:13" ht="217.2" customHeight="1" x14ac:dyDescent="0.25">
      <c r="C36" s="5"/>
      <c r="D36" s="37"/>
      <c r="E36" s="38"/>
      <c r="F36" s="12"/>
    </row>
    <row r="38" spans="1:13" ht="15.75" customHeight="1" x14ac:dyDescent="0.25">
      <c r="E38" s="26"/>
      <c r="F38" s="26"/>
    </row>
  </sheetData>
  <mergeCells count="40">
    <mergeCell ref="L32:M32"/>
    <mergeCell ref="A33:B33"/>
    <mergeCell ref="D33:E33"/>
    <mergeCell ref="F33:K33"/>
    <mergeCell ref="L33:M33"/>
    <mergeCell ref="A32:B32"/>
    <mergeCell ref="D32:E32"/>
    <mergeCell ref="D35:E35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A895-FEE6-478C-8C34-A4B60CD9139B}">
  <dimension ref="B1:AC35"/>
  <sheetViews>
    <sheetView topLeftCell="Q1" workbookViewId="0">
      <selection activeCell="X6" sqref="X6:Y6"/>
    </sheetView>
  </sheetViews>
  <sheetFormatPr defaultRowHeight="13.2" x14ac:dyDescent="0.25"/>
  <cols>
    <col min="2" max="2" width="22.33203125" customWidth="1"/>
    <col min="5" max="5" width="36.5546875" customWidth="1"/>
    <col min="8" max="8" width="29.77734375" style="26" customWidth="1"/>
    <col min="11" max="11" width="30.77734375" style="26" customWidth="1"/>
    <col min="14" max="14" width="36.44140625" style="26" customWidth="1"/>
    <col min="17" max="17" width="35.33203125" style="26" customWidth="1"/>
    <col min="18" max="18" width="8.88671875" customWidth="1"/>
    <col min="19" max="19" width="9" customWidth="1"/>
    <col min="20" max="20" width="15.109375" style="26" customWidth="1"/>
    <col min="21" max="27" width="10.109375" customWidth="1"/>
    <col min="28" max="28" width="41.5546875" customWidth="1"/>
    <col min="29" max="29" width="41" style="26" customWidth="1"/>
  </cols>
  <sheetData>
    <row r="1" spans="2:29" x14ac:dyDescent="0.25">
      <c r="B1" s="26" t="s">
        <v>69</v>
      </c>
      <c r="E1" s="26" t="s">
        <v>13</v>
      </c>
      <c r="H1" s="26" t="s">
        <v>4</v>
      </c>
      <c r="K1" s="26" t="s">
        <v>135</v>
      </c>
      <c r="N1" s="26" t="s">
        <v>149</v>
      </c>
      <c r="Q1" s="26" t="s">
        <v>10</v>
      </c>
      <c r="U1" s="26" t="s">
        <v>144</v>
      </c>
      <c r="AB1" s="26" t="s">
        <v>140</v>
      </c>
      <c r="AC1"/>
    </row>
    <row r="2" spans="2:29" x14ac:dyDescent="0.25">
      <c r="B2" s="26" t="s">
        <v>41</v>
      </c>
      <c r="E2" s="26" t="s">
        <v>100</v>
      </c>
      <c r="H2" s="26" t="s">
        <v>132</v>
      </c>
      <c r="K2" s="26" t="s">
        <v>136</v>
      </c>
      <c r="N2" s="26" t="s">
        <v>141</v>
      </c>
      <c r="Q2" s="26" t="s">
        <v>187</v>
      </c>
      <c r="U2" s="26" t="s">
        <v>145</v>
      </c>
      <c r="AB2" s="26" t="s">
        <v>234</v>
      </c>
      <c r="AC2"/>
    </row>
    <row r="3" spans="2:29" x14ac:dyDescent="0.25">
      <c r="B3" s="26" t="s">
        <v>42</v>
      </c>
      <c r="E3" s="26" t="s">
        <v>99</v>
      </c>
      <c r="H3" s="26" t="s">
        <v>133</v>
      </c>
      <c r="K3" s="26" t="s">
        <v>137</v>
      </c>
      <c r="N3" s="26" t="s">
        <v>142</v>
      </c>
      <c r="Q3" s="26" t="s">
        <v>188</v>
      </c>
      <c r="U3" s="26" t="s">
        <v>146</v>
      </c>
      <c r="AB3" s="26" t="s">
        <v>235</v>
      </c>
      <c r="AC3"/>
    </row>
    <row r="4" spans="2:29" x14ac:dyDescent="0.25">
      <c r="B4" s="26" t="s">
        <v>43</v>
      </c>
      <c r="E4" s="26" t="s">
        <v>101</v>
      </c>
      <c r="H4" s="26" t="s">
        <v>134</v>
      </c>
      <c r="K4" s="26" t="s">
        <v>138</v>
      </c>
      <c r="N4" s="26" t="s">
        <v>143</v>
      </c>
      <c r="Q4" s="26" t="s">
        <v>189</v>
      </c>
      <c r="U4" s="26" t="s">
        <v>147</v>
      </c>
      <c r="AB4" s="26" t="s">
        <v>236</v>
      </c>
      <c r="AC4"/>
    </row>
    <row r="5" spans="2:29" x14ac:dyDescent="0.25">
      <c r="B5" s="26" t="s">
        <v>44</v>
      </c>
      <c r="E5" s="26" t="s">
        <v>102</v>
      </c>
      <c r="H5" s="26" t="s">
        <v>102</v>
      </c>
      <c r="K5" s="26" t="s">
        <v>102</v>
      </c>
      <c r="N5" s="26" t="s">
        <v>102</v>
      </c>
      <c r="Q5" s="26" t="s">
        <v>102</v>
      </c>
      <c r="U5" s="26" t="s">
        <v>148</v>
      </c>
      <c r="AB5" s="26" t="s">
        <v>237</v>
      </c>
      <c r="AC5"/>
    </row>
    <row r="6" spans="2:29" x14ac:dyDescent="0.25">
      <c r="B6" s="26" t="s">
        <v>45</v>
      </c>
      <c r="X6" s="48" t="s">
        <v>253</v>
      </c>
      <c r="Y6" s="48"/>
      <c r="AC6"/>
    </row>
    <row r="7" spans="2:29" x14ac:dyDescent="0.25">
      <c r="B7" s="26" t="s">
        <v>46</v>
      </c>
      <c r="E7" s="26" t="s">
        <v>70</v>
      </c>
      <c r="H7" s="26" t="s">
        <v>103</v>
      </c>
      <c r="K7" s="26" t="s">
        <v>139</v>
      </c>
      <c r="N7" s="26" t="s">
        <v>150</v>
      </c>
      <c r="Q7" s="26" t="s">
        <v>18</v>
      </c>
      <c r="T7" s="48" t="s">
        <v>250</v>
      </c>
      <c r="U7" s="48"/>
      <c r="V7" s="48"/>
      <c r="W7" s="26"/>
      <c r="X7" s="26" t="s">
        <v>251</v>
      </c>
      <c r="Y7" s="26" t="s">
        <v>252</v>
      </c>
      <c r="Z7" s="26"/>
      <c r="AA7" s="26"/>
      <c r="AB7" s="26" t="s">
        <v>151</v>
      </c>
      <c r="AC7"/>
    </row>
    <row r="8" spans="2:29" x14ac:dyDescent="0.25">
      <c r="B8" s="26" t="s">
        <v>47</v>
      </c>
      <c r="E8" s="26" t="s">
        <v>71</v>
      </c>
      <c r="H8" s="26" t="s">
        <v>104</v>
      </c>
      <c r="K8" s="26" t="s">
        <v>152</v>
      </c>
      <c r="N8" s="26" t="s">
        <v>152</v>
      </c>
      <c r="Q8" s="26" t="s">
        <v>190</v>
      </c>
      <c r="T8" s="26">
        <v>36.118929999999999</v>
      </c>
      <c r="U8" s="26">
        <v>4.0805829999999998</v>
      </c>
      <c r="V8" s="26">
        <v>-38.529899999999998</v>
      </c>
      <c r="W8" s="26"/>
      <c r="X8" s="26">
        <f>T8/V8</f>
        <v>-0.93742599902932533</v>
      </c>
      <c r="Y8" s="26">
        <f>U8/V8</f>
        <v>-0.10590691904209458</v>
      </c>
      <c r="Z8" s="26"/>
      <c r="AA8" s="26"/>
      <c r="AB8" s="26" t="s">
        <v>218</v>
      </c>
      <c r="AC8"/>
    </row>
    <row r="9" spans="2:29" x14ac:dyDescent="0.25">
      <c r="B9" s="26" t="s">
        <v>48</v>
      </c>
      <c r="E9" s="26" t="s">
        <v>72</v>
      </c>
      <c r="H9" s="26" t="s">
        <v>105</v>
      </c>
      <c r="K9" s="26" t="s">
        <v>153</v>
      </c>
      <c r="N9" s="26" t="s">
        <v>153</v>
      </c>
      <c r="Q9" s="26" t="s">
        <v>191</v>
      </c>
      <c r="T9" s="26">
        <v>1.42418</v>
      </c>
      <c r="U9" s="26">
        <v>21.838190000000001</v>
      </c>
      <c r="V9" s="26">
        <v>-47.270659999999999</v>
      </c>
      <c r="W9" s="26"/>
      <c r="X9" s="26">
        <f>T9/V9</f>
        <v>-3.0128202144839949E-2</v>
      </c>
      <c r="Y9" s="26">
        <f t="shared" ref="Y9:Y35" si="0">U9/V9</f>
        <v>-0.46198191436294733</v>
      </c>
      <c r="Z9" s="26"/>
      <c r="AA9" s="26"/>
      <c r="AB9" s="26" t="s">
        <v>219</v>
      </c>
      <c r="AC9"/>
    </row>
    <row r="10" spans="2:29" x14ac:dyDescent="0.25">
      <c r="B10" s="26" t="s">
        <v>49</v>
      </c>
      <c r="E10" s="26" t="s">
        <v>73</v>
      </c>
      <c r="H10" s="26" t="s">
        <v>106</v>
      </c>
      <c r="K10" s="26" t="s">
        <v>154</v>
      </c>
      <c r="N10" s="26" t="s">
        <v>154</v>
      </c>
      <c r="Q10" s="26" t="s">
        <v>192</v>
      </c>
      <c r="T10" s="26">
        <v>34.59599</v>
      </c>
      <c r="U10" s="26">
        <v>0.79617280000000001</v>
      </c>
      <c r="V10" s="26">
        <v>-40.474110000000003</v>
      </c>
      <c r="W10" s="26"/>
      <c r="X10" s="26">
        <f t="shared" ref="X9:X35" si="1">T10/V10</f>
        <v>-0.85476839391897674</v>
      </c>
      <c r="Y10" s="26">
        <f t="shared" si="0"/>
        <v>-1.96711626271708E-2</v>
      </c>
      <c r="Z10" s="26"/>
      <c r="AA10" s="26"/>
      <c r="AB10" s="26" t="s">
        <v>238</v>
      </c>
      <c r="AC10"/>
    </row>
    <row r="11" spans="2:29" x14ac:dyDescent="0.25">
      <c r="B11" s="26" t="s">
        <v>50</v>
      </c>
      <c r="E11" s="26" t="s">
        <v>74</v>
      </c>
      <c r="H11" s="26" t="s">
        <v>107</v>
      </c>
      <c r="K11" s="26" t="s">
        <v>155</v>
      </c>
      <c r="N11" s="26" t="s">
        <v>155</v>
      </c>
      <c r="Q11" s="26" t="s">
        <v>193</v>
      </c>
      <c r="T11" s="26">
        <v>20.71809</v>
      </c>
      <c r="U11" s="26">
        <v>7.899216</v>
      </c>
      <c r="V11" s="26">
        <v>-43.970419999999997</v>
      </c>
      <c r="W11" s="26"/>
      <c r="X11" s="26">
        <f t="shared" si="1"/>
        <v>-0.47118244492547495</v>
      </c>
      <c r="Y11" s="26">
        <f t="shared" si="0"/>
        <v>-0.17964840908956523</v>
      </c>
      <c r="Z11" s="26"/>
      <c r="AA11" s="26"/>
      <c r="AB11" s="26" t="s">
        <v>220</v>
      </c>
      <c r="AC11"/>
    </row>
    <row r="12" spans="2:29" x14ac:dyDescent="0.25">
      <c r="B12" s="26" t="s">
        <v>51</v>
      </c>
      <c r="E12" s="26" t="s">
        <v>75</v>
      </c>
      <c r="H12" s="26" t="s">
        <v>108</v>
      </c>
      <c r="K12" s="26" t="s">
        <v>156</v>
      </c>
      <c r="N12" s="26" t="s">
        <v>156</v>
      </c>
      <c r="Q12" s="26" t="s">
        <v>194</v>
      </c>
      <c r="T12" s="26">
        <v>13.77914</v>
      </c>
      <c r="U12" s="26">
        <v>11.45074</v>
      </c>
      <c r="V12" s="26">
        <v>-45.71857</v>
      </c>
      <c r="W12" s="26"/>
      <c r="X12" s="26">
        <f t="shared" si="1"/>
        <v>-0.30139044156455463</v>
      </c>
      <c r="Y12" s="26">
        <f t="shared" si="0"/>
        <v>-0.25046146456461782</v>
      </c>
      <c r="Z12" s="26"/>
      <c r="AA12" s="26"/>
      <c r="AB12" s="26" t="s">
        <v>221</v>
      </c>
      <c r="AC12"/>
    </row>
    <row r="13" spans="2:29" x14ac:dyDescent="0.25">
      <c r="B13" s="26" t="s">
        <v>52</v>
      </c>
      <c r="E13" s="26" t="s">
        <v>76</v>
      </c>
      <c r="H13" s="26" t="s">
        <v>109</v>
      </c>
      <c r="K13" s="26" t="s">
        <v>157</v>
      </c>
      <c r="N13" s="26" t="s">
        <v>157</v>
      </c>
      <c r="Q13" s="26" t="s">
        <v>195</v>
      </c>
      <c r="T13" s="26">
        <v>-9.8758760000000001E-2</v>
      </c>
      <c r="U13" s="26">
        <v>18.55378</v>
      </c>
      <c r="V13" s="26">
        <v>-49.214880000000001</v>
      </c>
      <c r="W13" s="26"/>
      <c r="X13" s="26">
        <f t="shared" si="1"/>
        <v>2.0066849700740913E-3</v>
      </c>
      <c r="Y13" s="26">
        <f t="shared" si="0"/>
        <v>-0.37699533149323944</v>
      </c>
      <c r="Z13" s="26"/>
      <c r="AA13" s="26"/>
      <c r="AB13" s="26" t="s">
        <v>239</v>
      </c>
      <c r="AC13"/>
    </row>
    <row r="14" spans="2:29" x14ac:dyDescent="0.25">
      <c r="B14" s="26" t="s">
        <v>53</v>
      </c>
      <c r="E14" s="26" t="s">
        <v>77</v>
      </c>
      <c r="H14" s="26" t="s">
        <v>110</v>
      </c>
      <c r="K14" s="26" t="s">
        <v>158</v>
      </c>
      <c r="N14" s="26" t="s">
        <v>158</v>
      </c>
      <c r="Q14" s="26" t="s">
        <v>196</v>
      </c>
      <c r="T14" s="26">
        <v>31.55011</v>
      </c>
      <c r="U14" s="26">
        <v>-5.7726470000000001</v>
      </c>
      <c r="V14" s="26">
        <v>-44.362560000000002</v>
      </c>
      <c r="W14" s="26"/>
      <c r="X14" s="26">
        <f t="shared" si="1"/>
        <v>-0.71118776734255185</v>
      </c>
      <c r="Y14" s="26">
        <f t="shared" si="0"/>
        <v>0.13012429850757035</v>
      </c>
      <c r="Z14" s="26"/>
      <c r="AA14" s="26"/>
      <c r="AB14" s="26" t="s">
        <v>240</v>
      </c>
      <c r="AC14"/>
    </row>
    <row r="15" spans="2:29" x14ac:dyDescent="0.25">
      <c r="B15" s="26" t="s">
        <v>54</v>
      </c>
      <c r="E15" s="26" t="s">
        <v>78</v>
      </c>
      <c r="H15" s="26" t="s">
        <v>111</v>
      </c>
      <c r="K15" s="26" t="s">
        <v>159</v>
      </c>
      <c r="N15" s="26" t="s">
        <v>159</v>
      </c>
      <c r="Q15" s="26" t="s">
        <v>197</v>
      </c>
      <c r="T15" s="26">
        <v>24.611160000000002</v>
      </c>
      <c r="U15" s="26">
        <v>-2.2211249999999998</v>
      </c>
      <c r="V15" s="26">
        <v>-46.110709999999997</v>
      </c>
      <c r="W15" s="26"/>
      <c r="X15" s="26">
        <f t="shared" si="1"/>
        <v>-0.53374064290053225</v>
      </c>
      <c r="Y15" s="26">
        <f t="shared" si="0"/>
        <v>4.8169394919314837E-2</v>
      </c>
      <c r="Z15" s="26"/>
      <c r="AA15" s="26"/>
      <c r="AB15" s="26" t="s">
        <v>222</v>
      </c>
      <c r="AC15"/>
    </row>
    <row r="16" spans="2:29" x14ac:dyDescent="0.25">
      <c r="B16" s="26" t="s">
        <v>55</v>
      </c>
      <c r="E16" s="26" t="s">
        <v>79</v>
      </c>
      <c r="H16" s="26" t="s">
        <v>112</v>
      </c>
      <c r="K16" s="26" t="s">
        <v>160</v>
      </c>
      <c r="N16" s="26" t="s">
        <v>160</v>
      </c>
      <c r="Q16" s="26" t="s">
        <v>198</v>
      </c>
      <c r="T16" s="26">
        <v>30.027170000000002</v>
      </c>
      <c r="U16" s="26">
        <v>-9.0570559999999993</v>
      </c>
      <c r="V16" s="26">
        <v>-46.30677</v>
      </c>
      <c r="W16" s="26"/>
      <c r="X16" s="26">
        <f t="shared" si="1"/>
        <v>-0.64844017408253696</v>
      </c>
      <c r="Y16" s="26">
        <f t="shared" si="0"/>
        <v>0.19558816129909296</v>
      </c>
      <c r="Z16" s="26"/>
      <c r="AA16" s="26"/>
      <c r="AB16" s="26" t="s">
        <v>223</v>
      </c>
      <c r="AC16"/>
    </row>
    <row r="17" spans="2:29" x14ac:dyDescent="0.25">
      <c r="B17" s="26" t="s">
        <v>56</v>
      </c>
      <c r="E17" s="26" t="s">
        <v>80</v>
      </c>
      <c r="H17" s="26" t="s">
        <v>113</v>
      </c>
      <c r="K17" s="26" t="s">
        <v>161</v>
      </c>
      <c r="N17" s="26" t="s">
        <v>180</v>
      </c>
      <c r="Q17" s="26" t="s">
        <v>199</v>
      </c>
      <c r="T17" s="26">
        <v>23.08822</v>
      </c>
      <c r="U17" s="26">
        <v>-5.5055350000000001</v>
      </c>
      <c r="V17" s="26">
        <v>-48.054929999999999</v>
      </c>
      <c r="W17" s="26"/>
      <c r="X17" s="26">
        <f t="shared" si="1"/>
        <v>-0.48045476291402361</v>
      </c>
      <c r="Y17" s="26">
        <f t="shared" si="0"/>
        <v>0.11456753760748377</v>
      </c>
      <c r="Z17" s="26"/>
      <c r="AA17" s="26"/>
      <c r="AB17" s="26" t="s">
        <v>224</v>
      </c>
      <c r="AC17"/>
    </row>
    <row r="18" spans="2:29" x14ac:dyDescent="0.25">
      <c r="B18" s="26" t="s">
        <v>57</v>
      </c>
      <c r="E18" s="26" t="s">
        <v>81</v>
      </c>
      <c r="H18" s="26" t="s">
        <v>114</v>
      </c>
      <c r="K18" s="26" t="s">
        <v>162</v>
      </c>
      <c r="N18" s="26" t="s">
        <v>162</v>
      </c>
      <c r="Q18" s="26" t="s">
        <v>200</v>
      </c>
      <c r="T18" s="26">
        <v>16.149270000000001</v>
      </c>
      <c r="U18" s="26">
        <v>-1.9540139999999999</v>
      </c>
      <c r="V18" s="26">
        <v>-49.803080000000001</v>
      </c>
      <c r="W18" s="26"/>
      <c r="X18" s="26">
        <f t="shared" si="1"/>
        <v>-0.32426247533285091</v>
      </c>
      <c r="Y18" s="26">
        <f t="shared" si="0"/>
        <v>3.9234802345557741E-2</v>
      </c>
      <c r="Z18" s="26"/>
      <c r="AA18" s="26"/>
      <c r="AB18" s="26" t="s">
        <v>225</v>
      </c>
      <c r="AC18"/>
    </row>
    <row r="19" spans="2:29" x14ac:dyDescent="0.25">
      <c r="B19" s="26" t="s">
        <v>58</v>
      </c>
      <c r="E19" s="26" t="s">
        <v>82</v>
      </c>
      <c r="H19" s="26" t="s">
        <v>115</v>
      </c>
      <c r="K19" s="26" t="s">
        <v>163</v>
      </c>
      <c r="N19" s="26" t="s">
        <v>181</v>
      </c>
      <c r="Q19" s="26" t="s">
        <v>201</v>
      </c>
      <c r="T19" s="26">
        <v>9.210324</v>
      </c>
      <c r="U19" s="26">
        <v>1.5975079999999999</v>
      </c>
      <c r="V19" s="26">
        <v>-51.55124</v>
      </c>
      <c r="W19" s="26"/>
      <c r="X19" s="26">
        <f t="shared" si="1"/>
        <v>-0.17866348122760967</v>
      </c>
      <c r="Y19" s="26">
        <f t="shared" si="0"/>
        <v>-3.0988740523021367E-2</v>
      </c>
      <c r="Z19" s="26"/>
      <c r="AA19" s="26"/>
      <c r="AB19" s="26" t="s">
        <v>241</v>
      </c>
      <c r="AC19"/>
    </row>
    <row r="20" spans="2:29" x14ac:dyDescent="0.25">
      <c r="B20" s="26" t="s">
        <v>59</v>
      </c>
      <c r="E20" s="26" t="s">
        <v>83</v>
      </c>
      <c r="H20" s="26" t="s">
        <v>116</v>
      </c>
      <c r="K20" s="26" t="s">
        <v>164</v>
      </c>
      <c r="N20" s="26" t="s">
        <v>164</v>
      </c>
      <c r="Q20" s="26" t="s">
        <v>202</v>
      </c>
      <c r="T20" s="26">
        <v>21.565280000000001</v>
      </c>
      <c r="U20" s="26">
        <v>-8.7899460000000005</v>
      </c>
      <c r="V20" s="26">
        <v>-49.99915</v>
      </c>
      <c r="W20" s="26"/>
      <c r="X20" s="26">
        <f t="shared" si="1"/>
        <v>-0.43131293231984946</v>
      </c>
      <c r="Y20" s="26">
        <f t="shared" si="0"/>
        <v>0.17580190863244677</v>
      </c>
      <c r="Z20" s="26"/>
      <c r="AA20" s="26"/>
      <c r="AB20" s="26" t="s">
        <v>226</v>
      </c>
      <c r="AC20"/>
    </row>
    <row r="21" spans="2:29" x14ac:dyDescent="0.25">
      <c r="B21" s="26" t="s">
        <v>60</v>
      </c>
      <c r="E21" s="26" t="s">
        <v>84</v>
      </c>
      <c r="H21" s="26" t="s">
        <v>117</v>
      </c>
      <c r="K21" s="26" t="s">
        <v>165</v>
      </c>
      <c r="N21" s="26" t="s">
        <v>165</v>
      </c>
      <c r="Q21" s="26" t="s">
        <v>203</v>
      </c>
      <c r="T21" s="26">
        <v>14.626340000000001</v>
      </c>
      <c r="U21">
        <v>-5.2384240000000002</v>
      </c>
      <c r="V21" s="26">
        <v>-51.747300000000003</v>
      </c>
      <c r="W21" s="26"/>
      <c r="X21" s="26">
        <f t="shared" si="1"/>
        <v>-0.28264933629387429</v>
      </c>
      <c r="Y21" s="26">
        <f t="shared" si="0"/>
        <v>0.1012308661514707</v>
      </c>
      <c r="Z21" s="26"/>
      <c r="AA21" s="26"/>
      <c r="AB21" s="26" t="s">
        <v>227</v>
      </c>
      <c r="AC21"/>
    </row>
    <row r="22" spans="2:29" x14ac:dyDescent="0.25">
      <c r="B22" s="26" t="s">
        <v>61</v>
      </c>
      <c r="E22" s="26" t="s">
        <v>85</v>
      </c>
      <c r="H22" s="26" t="s">
        <v>118</v>
      </c>
      <c r="K22" s="26" t="s">
        <v>166</v>
      </c>
      <c r="N22" s="26" t="s">
        <v>166</v>
      </c>
      <c r="Q22" s="26" t="s">
        <v>204</v>
      </c>
      <c r="T22" s="26">
        <v>38.27825</v>
      </c>
      <c r="U22" s="26">
        <v>5.1476800000000003</v>
      </c>
      <c r="V22" s="26">
        <v>-43.974080000000001</v>
      </c>
      <c r="W22" s="26"/>
      <c r="X22" s="26">
        <f t="shared" si="1"/>
        <v>-0.87047301501248009</v>
      </c>
      <c r="Y22" s="26">
        <f t="shared" si="0"/>
        <v>-0.1170616872484882</v>
      </c>
      <c r="Z22" s="26"/>
      <c r="AA22" s="26"/>
      <c r="AB22" s="26" t="s">
        <v>242</v>
      </c>
      <c r="AC22"/>
    </row>
    <row r="23" spans="2:29" x14ac:dyDescent="0.25">
      <c r="B23" s="26" t="s">
        <v>62</v>
      </c>
      <c r="E23" s="26" t="s">
        <v>86</v>
      </c>
      <c r="H23" s="26" t="s">
        <v>119</v>
      </c>
      <c r="K23" s="26" t="s">
        <v>167</v>
      </c>
      <c r="N23" s="26" t="s">
        <v>167</v>
      </c>
      <c r="Q23" s="26" t="s">
        <v>205</v>
      </c>
      <c r="T23" s="26">
        <v>3.5834999999999999</v>
      </c>
      <c r="U23" s="26">
        <v>22.905290000000001</v>
      </c>
      <c r="V23" s="26">
        <v>-52.714849999999998</v>
      </c>
      <c r="W23" s="26"/>
      <c r="X23" s="26">
        <f t="shared" si="1"/>
        <v>-6.7978947108831761E-2</v>
      </c>
      <c r="Y23" s="26">
        <f t="shared" si="0"/>
        <v>-0.43451304518555972</v>
      </c>
      <c r="Z23" s="26"/>
      <c r="AA23" s="26"/>
      <c r="AB23" s="26" t="s">
        <v>243</v>
      </c>
      <c r="AC23"/>
    </row>
    <row r="24" spans="2:29" x14ac:dyDescent="0.25">
      <c r="B24" s="26" t="s">
        <v>63</v>
      </c>
      <c r="E24" s="26" t="s">
        <v>87</v>
      </c>
      <c r="H24" s="26" t="s">
        <v>120</v>
      </c>
      <c r="K24" s="26" t="s">
        <v>168</v>
      </c>
      <c r="N24" s="26" t="s">
        <v>182</v>
      </c>
      <c r="Q24" s="26" t="s">
        <v>206</v>
      </c>
      <c r="T24" s="26">
        <v>36.755310000000001</v>
      </c>
      <c r="U24" s="26">
        <v>1.8632709999999999</v>
      </c>
      <c r="V24" s="26">
        <v>-45.918300000000002</v>
      </c>
      <c r="W24" s="26"/>
      <c r="X24" s="26">
        <f t="shared" si="1"/>
        <v>-0.80045014732688269</v>
      </c>
      <c r="Y24" s="26">
        <f t="shared" si="0"/>
        <v>-4.0577961292121004E-2</v>
      </c>
      <c r="Z24" s="26"/>
      <c r="AA24" s="26"/>
      <c r="AB24" s="26" t="s">
        <v>228</v>
      </c>
      <c r="AC24"/>
    </row>
    <row r="25" spans="2:29" x14ac:dyDescent="0.25">
      <c r="B25" s="26" t="s">
        <v>64</v>
      </c>
      <c r="E25" s="26" t="s">
        <v>88</v>
      </c>
      <c r="H25" s="26" t="s">
        <v>121</v>
      </c>
      <c r="K25" s="26" t="s">
        <v>169</v>
      </c>
      <c r="N25" s="26" t="s">
        <v>169</v>
      </c>
      <c r="Q25" s="26" t="s">
        <v>207</v>
      </c>
      <c r="T25" s="26">
        <v>22.877410000000001</v>
      </c>
      <c r="U25" s="26">
        <v>8.9663140000000006</v>
      </c>
      <c r="V25" s="26">
        <v>-49.414610000000003</v>
      </c>
      <c r="W25" s="26"/>
      <c r="X25" s="26">
        <f t="shared" si="1"/>
        <v>-0.4629685431090117</v>
      </c>
      <c r="Y25" s="26">
        <f t="shared" si="0"/>
        <v>-0.18145066813236005</v>
      </c>
      <c r="Z25" s="26"/>
      <c r="AA25" s="26"/>
      <c r="AB25" s="26" t="s">
        <v>229</v>
      </c>
      <c r="AC25"/>
    </row>
    <row r="26" spans="2:29" x14ac:dyDescent="0.25">
      <c r="B26" s="26" t="s">
        <v>65</v>
      </c>
      <c r="E26" s="26" t="s">
        <v>89</v>
      </c>
      <c r="H26" s="26" t="s">
        <v>122</v>
      </c>
      <c r="K26" s="26" t="s">
        <v>170</v>
      </c>
      <c r="N26" s="26" t="s">
        <v>170</v>
      </c>
      <c r="Q26" s="26" t="s">
        <v>208</v>
      </c>
      <c r="T26" s="26">
        <v>15.938459999999999</v>
      </c>
      <c r="U26" s="26">
        <v>12.51784</v>
      </c>
      <c r="V26" s="26">
        <v>-51.162759999999999</v>
      </c>
      <c r="W26" s="26"/>
      <c r="X26" s="26">
        <f t="shared" si="1"/>
        <v>-0.31152463236932487</v>
      </c>
      <c r="Y26" s="26">
        <f t="shared" si="0"/>
        <v>-0.24466701952748443</v>
      </c>
      <c r="Z26" s="26"/>
      <c r="AA26" s="26"/>
      <c r="AB26" s="26" t="s">
        <v>230</v>
      </c>
      <c r="AC26"/>
    </row>
    <row r="27" spans="2:29" x14ac:dyDescent="0.25">
      <c r="B27" s="26" t="s">
        <v>66</v>
      </c>
      <c r="E27" s="26" t="s">
        <v>90</v>
      </c>
      <c r="H27" s="26" t="s">
        <v>123</v>
      </c>
      <c r="K27" s="26" t="s">
        <v>171</v>
      </c>
      <c r="N27" s="26" t="s">
        <v>171</v>
      </c>
      <c r="Q27" s="26" t="s">
        <v>209</v>
      </c>
      <c r="T27" s="26">
        <v>2.0605609999999999</v>
      </c>
      <c r="U27" s="26">
        <v>19.62088</v>
      </c>
      <c r="V27" s="26">
        <v>-54.65907</v>
      </c>
      <c r="W27" s="26"/>
      <c r="X27" s="26">
        <f t="shared" si="1"/>
        <v>-3.7698427726633475E-2</v>
      </c>
      <c r="Y27" s="26">
        <f t="shared" si="0"/>
        <v>-0.35896842006276358</v>
      </c>
      <c r="Z27" s="26"/>
      <c r="AA27" s="26"/>
      <c r="AB27" s="26" t="s">
        <v>244</v>
      </c>
      <c r="AC27"/>
    </row>
    <row r="28" spans="2:29" x14ac:dyDescent="0.25">
      <c r="B28" s="26" t="s">
        <v>67</v>
      </c>
      <c r="E28" s="26" t="s">
        <v>91</v>
      </c>
      <c r="H28" s="26" t="s">
        <v>124</v>
      </c>
      <c r="K28" s="26" t="s">
        <v>172</v>
      </c>
      <c r="N28" s="26" t="s">
        <v>172</v>
      </c>
      <c r="Q28" s="26" t="s">
        <v>210</v>
      </c>
      <c r="T28" s="26">
        <v>33.709429999999998</v>
      </c>
      <c r="U28" s="26">
        <v>-4.7055490000000004</v>
      </c>
      <c r="V28" s="26">
        <v>-49.806739999999998</v>
      </c>
      <c r="W28" s="26"/>
      <c r="X28" s="26">
        <f t="shared" si="1"/>
        <v>-0.67680458508225994</v>
      </c>
      <c r="Y28" s="26">
        <f t="shared" si="0"/>
        <v>9.447614921193398E-2</v>
      </c>
      <c r="Z28" s="26"/>
      <c r="AA28" s="26"/>
      <c r="AB28" s="26" t="s">
        <v>231</v>
      </c>
      <c r="AC28"/>
    </row>
    <row r="29" spans="2:29" x14ac:dyDescent="0.25">
      <c r="B29" s="26" t="s">
        <v>68</v>
      </c>
      <c r="E29" s="26" t="s">
        <v>92</v>
      </c>
      <c r="H29" s="26" t="s">
        <v>125</v>
      </c>
      <c r="K29" s="26" t="s">
        <v>173</v>
      </c>
      <c r="N29" s="26" t="s">
        <v>173</v>
      </c>
      <c r="Q29" s="26" t="s">
        <v>211</v>
      </c>
      <c r="T29" s="26">
        <v>26.770479999999999</v>
      </c>
      <c r="U29" s="26">
        <v>-1.1540280000000001</v>
      </c>
      <c r="V29" s="26">
        <v>-51.554900000000004</v>
      </c>
      <c r="W29" s="26"/>
      <c r="X29" s="26">
        <f t="shared" si="1"/>
        <v>-0.51926160267986166</v>
      </c>
      <c r="Y29" s="26">
        <f t="shared" si="0"/>
        <v>2.238444842294331E-2</v>
      </c>
      <c r="Z29" s="26"/>
      <c r="AA29" s="26"/>
      <c r="AB29" s="26" t="s">
        <v>232</v>
      </c>
      <c r="AC29"/>
    </row>
    <row r="30" spans="2:29" x14ac:dyDescent="0.25">
      <c r="E30" s="26" t="s">
        <v>93</v>
      </c>
      <c r="H30" s="26" t="s">
        <v>126</v>
      </c>
      <c r="K30" s="26" t="s">
        <v>174</v>
      </c>
      <c r="N30" s="26" t="s">
        <v>183</v>
      </c>
      <c r="Q30" s="26" t="s">
        <v>212</v>
      </c>
      <c r="T30" s="26">
        <v>32.186489999999999</v>
      </c>
      <c r="U30" s="26">
        <v>-7.9899589999999998</v>
      </c>
      <c r="V30" s="26">
        <v>-51.750970000000002</v>
      </c>
      <c r="W30" s="26"/>
      <c r="X30" s="26">
        <f t="shared" si="1"/>
        <v>-0.62194950162286811</v>
      </c>
      <c r="Y30" s="26">
        <f t="shared" si="0"/>
        <v>0.15439244906907057</v>
      </c>
      <c r="Z30" s="26"/>
      <c r="AA30" s="26"/>
      <c r="AB30" s="26" t="s">
        <v>233</v>
      </c>
      <c r="AC30"/>
    </row>
    <row r="31" spans="2:29" x14ac:dyDescent="0.25">
      <c r="E31" s="26" t="s">
        <v>94</v>
      </c>
      <c r="H31" s="26" t="s">
        <v>127</v>
      </c>
      <c r="K31" s="26" t="s">
        <v>175</v>
      </c>
      <c r="N31" s="26" t="s">
        <v>175</v>
      </c>
      <c r="Q31" s="26" t="s">
        <v>213</v>
      </c>
      <c r="T31" s="26">
        <v>25.247540000000001</v>
      </c>
      <c r="U31" s="26">
        <v>-4.4384379999999997</v>
      </c>
      <c r="V31" s="26">
        <v>-53.499110000000002</v>
      </c>
      <c r="W31" s="26"/>
      <c r="X31" s="26">
        <f t="shared" si="1"/>
        <v>-0.47192448622042499</v>
      </c>
      <c r="Y31" s="26">
        <f t="shared" si="0"/>
        <v>8.2962838073381021E-2</v>
      </c>
      <c r="Z31" s="26"/>
      <c r="AA31" s="26"/>
      <c r="AB31" s="26" t="s">
        <v>245</v>
      </c>
      <c r="AC31"/>
    </row>
    <row r="32" spans="2:29" x14ac:dyDescent="0.25">
      <c r="E32" s="26" t="s">
        <v>95</v>
      </c>
      <c r="H32" s="26" t="s">
        <v>128</v>
      </c>
      <c r="K32" s="26" t="s">
        <v>176</v>
      </c>
      <c r="N32" s="26" t="s">
        <v>184</v>
      </c>
      <c r="Q32" s="26" t="s">
        <v>214</v>
      </c>
      <c r="T32" s="26">
        <v>18.308589999999999</v>
      </c>
      <c r="U32" s="26">
        <v>-0.88691620000000004</v>
      </c>
      <c r="V32" s="26">
        <v>-55.24727</v>
      </c>
      <c r="W32" s="26"/>
      <c r="X32" s="26">
        <f t="shared" si="1"/>
        <v>-0.33139356931120756</v>
      </c>
      <c r="Y32" s="26">
        <f t="shared" si="0"/>
        <v>1.6053575135929796E-2</v>
      </c>
      <c r="Z32" s="26"/>
      <c r="AA32" s="26"/>
      <c r="AB32" s="26" t="s">
        <v>246</v>
      </c>
      <c r="AC32"/>
    </row>
    <row r="33" spans="5:29" x14ac:dyDescent="0.25">
      <c r="E33" s="26" t="s">
        <v>96</v>
      </c>
      <c r="H33" s="26" t="s">
        <v>129</v>
      </c>
      <c r="K33" s="26" t="s">
        <v>177</v>
      </c>
      <c r="N33" s="26" t="s">
        <v>185</v>
      </c>
      <c r="Q33" s="26" t="s">
        <v>215</v>
      </c>
      <c r="T33" s="26">
        <v>11.36964</v>
      </c>
      <c r="U33" s="26">
        <v>2.6646049999999999</v>
      </c>
      <c r="V33" s="26">
        <v>-56.995420000000003</v>
      </c>
      <c r="W33" s="26"/>
      <c r="X33" s="26">
        <f t="shared" si="1"/>
        <v>-0.199483397086994</v>
      </c>
      <c r="Y33" s="26">
        <f t="shared" si="0"/>
        <v>-4.675121264129644E-2</v>
      </c>
      <c r="Z33" s="26"/>
      <c r="AA33" s="26"/>
      <c r="AB33" s="26" t="s">
        <v>247</v>
      </c>
      <c r="AC33"/>
    </row>
    <row r="34" spans="5:29" x14ac:dyDescent="0.25">
      <c r="E34" s="26" t="s">
        <v>97</v>
      </c>
      <c r="H34" s="26" t="s">
        <v>130</v>
      </c>
      <c r="K34" s="26" t="s">
        <v>178</v>
      </c>
      <c r="N34" s="26" t="s">
        <v>186</v>
      </c>
      <c r="Q34" s="26" t="s">
        <v>216</v>
      </c>
      <c r="T34" s="26">
        <v>23.724609999999998</v>
      </c>
      <c r="U34" s="26">
        <v>-7.7228469999999998</v>
      </c>
      <c r="V34" s="26">
        <v>-55.443330000000003</v>
      </c>
      <c r="W34" s="26"/>
      <c r="X34" s="26">
        <f t="shared" si="1"/>
        <v>-0.4279073785791726</v>
      </c>
      <c r="Y34" s="26">
        <f t="shared" si="0"/>
        <v>0.13929262546098872</v>
      </c>
      <c r="Z34" s="26"/>
      <c r="AA34" s="26"/>
      <c r="AB34" s="26" t="s">
        <v>248</v>
      </c>
      <c r="AC34"/>
    </row>
    <row r="35" spans="5:29" x14ac:dyDescent="0.25">
      <c r="E35" s="26" t="s">
        <v>98</v>
      </c>
      <c r="H35" s="26" t="s">
        <v>131</v>
      </c>
      <c r="K35" s="26" t="s">
        <v>179</v>
      </c>
      <c r="N35" s="26" t="s">
        <v>179</v>
      </c>
      <c r="Q35" s="26" t="s">
        <v>217</v>
      </c>
      <c r="T35" s="26">
        <v>16.78566</v>
      </c>
      <c r="U35" s="26">
        <v>-4.1713259999999996</v>
      </c>
      <c r="V35" s="26">
        <v>-57.191490000000002</v>
      </c>
      <c r="W35" s="26"/>
      <c r="X35" s="26">
        <f t="shared" si="1"/>
        <v>-0.29349926011719574</v>
      </c>
      <c r="Y35" s="26">
        <f t="shared" si="0"/>
        <v>7.2936130882409245E-2</v>
      </c>
      <c r="Z35" s="26"/>
      <c r="AA35" s="26"/>
      <c r="AB35" s="26" t="s">
        <v>249</v>
      </c>
      <c r="AC35"/>
    </row>
  </sheetData>
  <mergeCells count="2">
    <mergeCell ref="T7:V7"/>
    <mergeCell ref="X6:Y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joseph</cp:lastModifiedBy>
  <dcterms:created xsi:type="dcterms:W3CDTF">2011-10-19T09:55:01Z</dcterms:created>
  <dcterms:modified xsi:type="dcterms:W3CDTF">2022-10-11T09:46:09Z</dcterms:modified>
</cp:coreProperties>
</file>