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xr:revisionPtr revIDLastSave="0" documentId="11_C2E6CD1C80AF25F96784694EABD2F3BEE32D4C2E" xr6:coauthVersionLast="47" xr6:coauthVersionMax="47" xr10:uidLastSave="{00000000-0000-0000-0000-000000000000}"/>
  <workbookProtection workbookPassword="E4DE" lockStructure="1"/>
  <bookViews>
    <workbookView xWindow="-120" yWindow="-120" windowWidth="24240" windowHeight="13740" firstSheet="1" activeTab="1" xr2:uid="{00000000-000D-0000-FFFF-FFFF00000000}"/>
  </bookViews>
  <sheets>
    <sheet name="Política" sheetId="1" state="hidden" r:id="rId1"/>
    <sheet name="Valores_Com_Desconto_e_MarkUp" sheetId="6" r:id="rId2"/>
    <sheet name="Planilha2" sheetId="10" state="hidden" r:id="rId3"/>
    <sheet name="Planilha1" sheetId="9" state="hidden" r:id="rId4"/>
    <sheet name="Financeiro" sheetId="8" state="hidden" r:id="rId5"/>
  </sheets>
  <definedNames>
    <definedName name="_xlnm.Print_Area" localSheetId="1">Valores_Com_Desconto_e_MarkUp!$A$2:$Q$155</definedName>
    <definedName name="Desconto">Política!$E$26</definedName>
    <definedName name="Export">Financeiro!$B$2</definedName>
    <definedName name="MK">Política!$J$22</definedName>
    <definedName name="Modalidade">Financeiro!$A$1:$A$2</definedName>
    <definedName name="MTabela">Política!$F$20</definedName>
    <definedName name="Nacional">Financeiro!$B$1</definedName>
    <definedName name="_xlnm.Print_Titles" localSheetId="1">Valores_Com_Desconto_e_MarkUp!$1:$1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5" i="6" l="1"/>
  <c r="H115" i="6"/>
  <c r="I115" i="6"/>
  <c r="J115" i="6"/>
  <c r="K115" i="6"/>
  <c r="L115" i="6"/>
  <c r="M115" i="6"/>
  <c r="P115" i="6"/>
  <c r="G120" i="6"/>
  <c r="H120" i="6"/>
  <c r="I120" i="6"/>
  <c r="J120" i="6"/>
  <c r="K120" i="6"/>
  <c r="L120" i="6"/>
  <c r="M120" i="6"/>
  <c r="P120" i="6"/>
  <c r="G125" i="6"/>
  <c r="H125" i="6"/>
  <c r="I125" i="6"/>
  <c r="J125" i="6"/>
  <c r="K125" i="6"/>
  <c r="L125" i="6"/>
  <c r="M125" i="6"/>
  <c r="P125" i="6"/>
  <c r="G130" i="6"/>
  <c r="H130" i="6"/>
  <c r="I130" i="6"/>
  <c r="J130" i="6"/>
  <c r="K130" i="6"/>
  <c r="L130" i="6"/>
  <c r="M130" i="6"/>
  <c r="P130" i="6"/>
  <c r="E21" i="1"/>
  <c r="E22" i="1"/>
  <c r="E23" i="1"/>
  <c r="E24" i="1"/>
  <c r="E25" i="1"/>
  <c r="E26" i="1"/>
  <c r="O115" i="6"/>
  <c r="O120" i="6"/>
  <c r="N125" i="6"/>
  <c r="O130" i="6"/>
  <c r="N120" i="6"/>
  <c r="N115" i="6"/>
  <c r="O125" i="6"/>
  <c r="N130" i="6"/>
  <c r="G57" i="6"/>
  <c r="H57" i="6"/>
  <c r="I57" i="6"/>
  <c r="L57" i="6"/>
  <c r="M57" i="6"/>
  <c r="N57" i="6"/>
  <c r="O57" i="6"/>
  <c r="P57" i="6"/>
  <c r="J57" i="6"/>
  <c r="K64" i="6"/>
  <c r="K92" i="6"/>
  <c r="K99" i="6"/>
  <c r="K85" i="6"/>
  <c r="K57" i="6"/>
  <c r="K78" i="6"/>
  <c r="K71" i="6"/>
  <c r="V37" i="6"/>
  <c r="K37" i="6"/>
  <c r="F37" i="6"/>
  <c r="P44" i="6"/>
  <c r="O44" i="6"/>
  <c r="N44" i="6"/>
  <c r="M44" i="6"/>
  <c r="L44" i="6"/>
  <c r="K44" i="6"/>
  <c r="J44" i="6"/>
  <c r="I44" i="6"/>
  <c r="V43" i="6"/>
  <c r="P43" i="6"/>
  <c r="O43" i="6"/>
  <c r="N43" i="6"/>
  <c r="M43" i="6"/>
  <c r="L43" i="6"/>
  <c r="J43" i="6"/>
  <c r="I43" i="6"/>
  <c r="H43" i="6"/>
  <c r="G43" i="6"/>
  <c r="V42" i="6"/>
  <c r="P42" i="6"/>
  <c r="O42" i="6"/>
  <c r="N42" i="6"/>
  <c r="M42" i="6"/>
  <c r="L42" i="6"/>
  <c r="J42" i="6"/>
  <c r="I42" i="6"/>
  <c r="H42" i="6"/>
  <c r="G42" i="6"/>
  <c r="F42" i="6"/>
  <c r="V41" i="6"/>
  <c r="K41" i="6"/>
  <c r="P41" i="6"/>
  <c r="O41" i="6"/>
  <c r="N41" i="6"/>
  <c r="M41" i="6"/>
  <c r="L41" i="6"/>
  <c r="J41" i="6"/>
  <c r="I41" i="6"/>
  <c r="H41" i="6"/>
  <c r="G41" i="6"/>
  <c r="P38" i="6"/>
  <c r="O38" i="6"/>
  <c r="N38" i="6"/>
  <c r="M38" i="6"/>
  <c r="L38" i="6"/>
  <c r="K38" i="6"/>
  <c r="J38" i="6"/>
  <c r="I38" i="6"/>
  <c r="V36" i="6"/>
  <c r="P36" i="6"/>
  <c r="O36" i="6"/>
  <c r="N36" i="6"/>
  <c r="M36" i="6"/>
  <c r="L36" i="6"/>
  <c r="J36" i="6"/>
  <c r="I36" i="6"/>
  <c r="H36" i="6"/>
  <c r="G36" i="6"/>
  <c r="F36" i="6"/>
  <c r="V35" i="6"/>
  <c r="P35" i="6"/>
  <c r="O35" i="6"/>
  <c r="N35" i="6"/>
  <c r="M35" i="6"/>
  <c r="L35" i="6"/>
  <c r="J35" i="6"/>
  <c r="I35" i="6"/>
  <c r="H35" i="6"/>
  <c r="G35" i="6"/>
  <c r="F35" i="6"/>
  <c r="V34" i="6"/>
  <c r="P34" i="6"/>
  <c r="O34" i="6"/>
  <c r="N34" i="6"/>
  <c r="M34" i="6"/>
  <c r="L34" i="6"/>
  <c r="J34" i="6"/>
  <c r="I34" i="6"/>
  <c r="H34" i="6"/>
  <c r="G34" i="6"/>
  <c r="F34" i="6"/>
  <c r="K43" i="6"/>
  <c r="K35" i="6"/>
  <c r="K36" i="6"/>
  <c r="K42" i="6"/>
  <c r="K34" i="6"/>
  <c r="V24" i="6"/>
  <c r="V23" i="6"/>
  <c r="V22" i="6"/>
  <c r="V30" i="6"/>
  <c r="V29" i="6"/>
  <c r="V28" i="6"/>
  <c r="V18" i="6"/>
  <c r="V17" i="6"/>
  <c r="V16" i="6"/>
  <c r="V12" i="6"/>
  <c r="V11" i="6"/>
  <c r="V10" i="6"/>
  <c r="V5" i="6"/>
  <c r="V6" i="6"/>
  <c r="V4" i="6"/>
  <c r="K7" i="6"/>
  <c r="K5" i="6"/>
  <c r="K6" i="6"/>
  <c r="P31" i="6"/>
  <c r="O31" i="6"/>
  <c r="N31" i="6"/>
  <c r="M31" i="6"/>
  <c r="L31" i="6"/>
  <c r="K31" i="6"/>
  <c r="J31" i="6"/>
  <c r="I31" i="6"/>
  <c r="P30" i="6"/>
  <c r="O30" i="6"/>
  <c r="N30" i="6"/>
  <c r="M30" i="6"/>
  <c r="L30" i="6"/>
  <c r="J30" i="6"/>
  <c r="I30" i="6"/>
  <c r="H30" i="6"/>
  <c r="G30" i="6"/>
  <c r="F30" i="6"/>
  <c r="P29" i="6"/>
  <c r="O29" i="6"/>
  <c r="N29" i="6"/>
  <c r="M29" i="6"/>
  <c r="L29" i="6"/>
  <c r="J29" i="6"/>
  <c r="I29" i="6"/>
  <c r="H29" i="6"/>
  <c r="G29" i="6"/>
  <c r="F29" i="6"/>
  <c r="P28" i="6"/>
  <c r="O28" i="6"/>
  <c r="N28" i="6"/>
  <c r="M28" i="6"/>
  <c r="L28" i="6"/>
  <c r="J28" i="6"/>
  <c r="I28" i="6"/>
  <c r="H28" i="6"/>
  <c r="G28" i="6"/>
  <c r="F28" i="6"/>
  <c r="P25" i="6"/>
  <c r="O25" i="6"/>
  <c r="N25" i="6"/>
  <c r="M25" i="6"/>
  <c r="L25" i="6"/>
  <c r="K25" i="6"/>
  <c r="J25" i="6"/>
  <c r="I25" i="6"/>
  <c r="P24" i="6"/>
  <c r="O24" i="6"/>
  <c r="N24" i="6"/>
  <c r="M24" i="6"/>
  <c r="L24" i="6"/>
  <c r="J24" i="6"/>
  <c r="I24" i="6"/>
  <c r="H24" i="6"/>
  <c r="G24" i="6"/>
  <c r="F24" i="6"/>
  <c r="P23" i="6"/>
  <c r="O23" i="6"/>
  <c r="N23" i="6"/>
  <c r="M23" i="6"/>
  <c r="L23" i="6"/>
  <c r="J23" i="6"/>
  <c r="I23" i="6"/>
  <c r="H23" i="6"/>
  <c r="G23" i="6"/>
  <c r="F23" i="6"/>
  <c r="P22" i="6"/>
  <c r="O22" i="6"/>
  <c r="N22" i="6"/>
  <c r="M22" i="6"/>
  <c r="L22" i="6"/>
  <c r="J22" i="6"/>
  <c r="I22" i="6"/>
  <c r="H22" i="6"/>
  <c r="G22" i="6"/>
  <c r="F22" i="6"/>
  <c r="P19" i="6"/>
  <c r="O19" i="6"/>
  <c r="N19" i="6"/>
  <c r="M19" i="6"/>
  <c r="L19" i="6"/>
  <c r="K19" i="6"/>
  <c r="J19" i="6"/>
  <c r="I19" i="6"/>
  <c r="P18" i="6"/>
  <c r="O18" i="6"/>
  <c r="N18" i="6"/>
  <c r="M18" i="6"/>
  <c r="L18" i="6"/>
  <c r="J18" i="6"/>
  <c r="I18" i="6"/>
  <c r="H18" i="6"/>
  <c r="G18" i="6"/>
  <c r="F18" i="6"/>
  <c r="P17" i="6"/>
  <c r="O17" i="6"/>
  <c r="N17" i="6"/>
  <c r="M17" i="6"/>
  <c r="L17" i="6"/>
  <c r="J17" i="6"/>
  <c r="I17" i="6"/>
  <c r="H17" i="6"/>
  <c r="G17" i="6"/>
  <c r="F17" i="6"/>
  <c r="P16" i="6"/>
  <c r="O16" i="6"/>
  <c r="N16" i="6"/>
  <c r="M16" i="6"/>
  <c r="L16" i="6"/>
  <c r="J16" i="6"/>
  <c r="I16" i="6"/>
  <c r="H16" i="6"/>
  <c r="G16" i="6"/>
  <c r="F16" i="6"/>
  <c r="P13" i="6"/>
  <c r="O13" i="6"/>
  <c r="N13" i="6"/>
  <c r="M13" i="6"/>
  <c r="L13" i="6"/>
  <c r="K13" i="6"/>
  <c r="J13" i="6"/>
  <c r="I13" i="6"/>
  <c r="P12" i="6"/>
  <c r="O12" i="6"/>
  <c r="N12" i="6"/>
  <c r="M12" i="6"/>
  <c r="L12" i="6"/>
  <c r="J12" i="6"/>
  <c r="I12" i="6"/>
  <c r="H12" i="6"/>
  <c r="G12" i="6"/>
  <c r="F12" i="6"/>
  <c r="P11" i="6"/>
  <c r="O11" i="6"/>
  <c r="N11" i="6"/>
  <c r="M11" i="6"/>
  <c r="L11" i="6"/>
  <c r="J11" i="6"/>
  <c r="I11" i="6"/>
  <c r="H11" i="6"/>
  <c r="G11" i="6"/>
  <c r="F11" i="6"/>
  <c r="P10" i="6"/>
  <c r="O10" i="6"/>
  <c r="N10" i="6"/>
  <c r="M10" i="6"/>
  <c r="L10" i="6"/>
  <c r="J10" i="6"/>
  <c r="I10" i="6"/>
  <c r="H10" i="6"/>
  <c r="G10" i="6"/>
  <c r="F10" i="6"/>
  <c r="K29" i="6"/>
  <c r="K17" i="6"/>
  <c r="K16" i="6"/>
  <c r="K22" i="6"/>
  <c r="K23" i="6"/>
  <c r="K30" i="6"/>
  <c r="K12" i="6"/>
  <c r="K11" i="6"/>
  <c r="K28" i="6"/>
  <c r="K24" i="6"/>
  <c r="K10" i="6"/>
  <c r="K18" i="6"/>
  <c r="F6" i="6"/>
  <c r="F5" i="6"/>
  <c r="F4" i="6"/>
  <c r="N7" i="6"/>
  <c r="M5" i="6"/>
  <c r="P5" i="6"/>
  <c r="J7" i="6"/>
  <c r="I5" i="6"/>
  <c r="N5" i="6"/>
  <c r="O7" i="6"/>
  <c r="P7" i="6"/>
  <c r="O5" i="6"/>
  <c r="G5" i="6"/>
  <c r="L7" i="6"/>
  <c r="H5" i="6"/>
  <c r="I7" i="6"/>
  <c r="J5" i="6"/>
  <c r="L5" i="6"/>
  <c r="M6" i="6"/>
  <c r="P6" i="6"/>
  <c r="N6" i="6"/>
  <c r="L6" i="6"/>
  <c r="J6" i="6"/>
  <c r="G6" i="6"/>
  <c r="H6" i="6"/>
  <c r="I6" i="6"/>
  <c r="M7" i="6"/>
  <c r="O6" i="6"/>
  <c r="I71" i="6"/>
  <c r="P99" i="6"/>
  <c r="O92" i="6"/>
  <c r="J99" i="6"/>
  <c r="I99" i="6"/>
  <c r="H92" i="6"/>
  <c r="N71" i="6"/>
  <c r="O71" i="6"/>
  <c r="P85" i="6"/>
  <c r="J64" i="6"/>
  <c r="P71" i="6"/>
  <c r="M71" i="6"/>
  <c r="N92" i="6"/>
  <c r="H78" i="6"/>
  <c r="L78" i="6"/>
  <c r="H71" i="6"/>
  <c r="I64" i="6"/>
  <c r="O85" i="6"/>
  <c r="M92" i="6"/>
  <c r="G92" i="6"/>
  <c r="N78" i="6"/>
  <c r="L85" i="6"/>
  <c r="G71" i="6"/>
  <c r="M64" i="6"/>
  <c r="N64" i="6"/>
  <c r="J71" i="6"/>
  <c r="H64" i="6"/>
  <c r="P92" i="6"/>
  <c r="I78" i="6"/>
  <c r="P64" i="6"/>
  <c r="G85" i="6"/>
  <c r="L71" i="6"/>
  <c r="I85" i="6"/>
  <c r="I92" i="6"/>
  <c r="G99" i="6"/>
  <c r="O64" i="6"/>
  <c r="L92" i="6"/>
  <c r="G64" i="6"/>
  <c r="N99" i="6"/>
  <c r="H85" i="6"/>
  <c r="O99" i="6"/>
  <c r="J92" i="6"/>
  <c r="M85" i="6"/>
  <c r="N85" i="6"/>
  <c r="H99" i="6"/>
  <c r="P78" i="6"/>
  <c r="M78" i="6"/>
  <c r="G78" i="6"/>
  <c r="O78" i="6"/>
  <c r="L99" i="6"/>
  <c r="J85" i="6"/>
  <c r="M99" i="6"/>
  <c r="J78" i="6"/>
  <c r="O4" i="6"/>
  <c r="N4" i="6"/>
  <c r="L4" i="6"/>
  <c r="J4" i="6"/>
  <c r="I4" i="6"/>
  <c r="H4" i="6"/>
  <c r="G4" i="6"/>
  <c r="P4" i="6"/>
  <c r="M4" i="6"/>
  <c r="L64" i="6"/>
  <c r="K4" i="6"/>
</calcChain>
</file>

<file path=xl/sharedStrings.xml><?xml version="1.0" encoding="utf-8"?>
<sst xmlns="http://schemas.openxmlformats.org/spreadsheetml/2006/main" count="100" uniqueCount="77">
  <si>
    <t>Prezado Cliente:</t>
  </si>
  <si>
    <t>INDICES</t>
  </si>
  <si>
    <t>DESCONTOS</t>
  </si>
  <si>
    <t xml:space="preserve">MARKUP </t>
  </si>
  <si>
    <t>para sua compra</t>
  </si>
  <si>
    <t>para calcular os preços a seus clientes</t>
  </si>
  <si>
    <t>Antes de imprimir visualize a impressão e configure conforme sua impressora</t>
  </si>
  <si>
    <t>M³</t>
  </si>
  <si>
    <t>Produto</t>
  </si>
  <si>
    <t>Esp.</t>
  </si>
  <si>
    <t>Lar.</t>
  </si>
  <si>
    <t>Prof.</t>
  </si>
  <si>
    <t>Alt.</t>
  </si>
  <si>
    <t>1 Lug.</t>
  </si>
  <si>
    <t>2 Lug.</t>
  </si>
  <si>
    <t>3 Lug.</t>
  </si>
  <si>
    <t>Pé Alumínio Ref.: 313</t>
  </si>
  <si>
    <t>Detalhe da Borda</t>
  </si>
  <si>
    <t>Lapela Grande</t>
  </si>
  <si>
    <t>Opcional com  ziper, especificar</t>
  </si>
  <si>
    <t>Produtos</t>
  </si>
  <si>
    <t>Epoxi</t>
  </si>
  <si>
    <t>Alumín.</t>
  </si>
  <si>
    <t>Banhados</t>
  </si>
  <si>
    <t>Pé Alumínio Ref.: 311</t>
  </si>
  <si>
    <t>Pé Alumínio Ref.: 315</t>
  </si>
  <si>
    <t>Pé Alumínio Ref.: 317</t>
  </si>
  <si>
    <t>ALMOFADA DECORATIVA REF. 01</t>
  </si>
  <si>
    <t>ALMOFADAS E TECIDOS</t>
  </si>
  <si>
    <t>ALMOFADA DECORATIVA REF. 02</t>
  </si>
  <si>
    <t>ALMOFADA DECORATIVA REF. 03</t>
  </si>
  <si>
    <t>ALMOFADA DECORATIVA REF. 04</t>
  </si>
  <si>
    <t>ALMOFADA DECORATIVA REF. 05</t>
  </si>
  <si>
    <t>ALMOFADA DECORATIVA REF. 06</t>
  </si>
  <si>
    <t>ALMOFADA DECORATIVA REF. 07</t>
  </si>
  <si>
    <t>London com borda achatada</t>
  </si>
  <si>
    <t>Com borda grossa</t>
  </si>
  <si>
    <t>Lombar London com borda achatada</t>
  </si>
  <si>
    <t>Pásis com borda achatada</t>
  </si>
  <si>
    <t>Lapela dupla pequena</t>
  </si>
  <si>
    <t>Spice sem borda com botão</t>
  </si>
  <si>
    <t>Prazo de Pagamento</t>
  </si>
  <si>
    <t>Descontos</t>
  </si>
  <si>
    <t>Antecipado</t>
  </si>
  <si>
    <t>14 dias</t>
  </si>
  <si>
    <t>28 dias</t>
  </si>
  <si>
    <t>28/42/56 dias</t>
  </si>
  <si>
    <t>28/56/84 dias</t>
  </si>
  <si>
    <t>Nacional</t>
  </si>
  <si>
    <t>Export</t>
  </si>
  <si>
    <t>Tipo de Tabela</t>
  </si>
  <si>
    <t>PÉS METÁLICOS</t>
  </si>
  <si>
    <t>CPN 100</t>
  </si>
  <si>
    <t>G3000</t>
  </si>
  <si>
    <t>CPN 101</t>
  </si>
  <si>
    <t>CPN 102</t>
  </si>
  <si>
    <t>CPN 103</t>
  </si>
  <si>
    <t>CPN 104</t>
  </si>
  <si>
    <t>Pé madeira Ref.118</t>
  </si>
  <si>
    <t>Pé madeira Ref.109</t>
  </si>
  <si>
    <t xml:space="preserve">Requadro madeira </t>
  </si>
  <si>
    <t xml:space="preserve">Em caso de dúvidas, favor entrar em contato pelo fone:(54) 3259 2200 </t>
  </si>
  <si>
    <t>CPN 105</t>
  </si>
  <si>
    <t>CPN 106</t>
  </si>
  <si>
    <t xml:space="preserve">Retrátil modular </t>
  </si>
  <si>
    <t xml:space="preserve">Braço </t>
  </si>
  <si>
    <t>Sofá-Cama pé madeira Ref.124</t>
  </si>
  <si>
    <t>Mód. 80</t>
  </si>
  <si>
    <t>Mód. 90</t>
  </si>
  <si>
    <t>Mód. 100</t>
  </si>
  <si>
    <r>
      <t xml:space="preserve">               Você está recebendo a lista de preços,</t>
    </r>
    <r>
      <rPr>
        <b/>
        <u/>
        <sz val="14"/>
        <color indexed="23"/>
        <rFont val="Century Gothic"/>
        <family val="2"/>
      </rPr>
      <t xml:space="preserve"> 07/2021</t>
    </r>
    <r>
      <rPr>
        <b/>
        <sz val="14"/>
        <color indexed="23"/>
        <rFont val="Century Gothic"/>
        <family val="2"/>
      </rPr>
      <t xml:space="preserve">, </t>
    </r>
    <r>
      <rPr>
        <sz val="11"/>
        <color indexed="8"/>
        <rFont val="Century Gothic"/>
        <family val="2"/>
      </rPr>
      <t xml:space="preserve"> nela você insere seus índices e ela será calculada automaticamente.</t>
    </r>
  </si>
  <si>
    <t>10% + 6% + 4%</t>
  </si>
  <si>
    <t xml:space="preserve">   10% + 4,5% + 4%</t>
  </si>
  <si>
    <t>10% + 3% + 4%</t>
  </si>
  <si>
    <t xml:space="preserve">  10% + 1,5% + 4%</t>
  </si>
  <si>
    <t xml:space="preserve">10% + 4% </t>
  </si>
  <si>
    <t>10% + 4%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</si>
</sst>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.0000_-;\-* #,##0.000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entury Gothic"/>
      <family val="2"/>
    </font>
    <font>
      <b/>
      <u/>
      <sz val="14"/>
      <color indexed="23"/>
      <name val="Century Gothic"/>
      <family val="2"/>
    </font>
    <font>
      <b/>
      <sz val="14"/>
      <color indexed="23"/>
      <name val="Century Gothic"/>
      <family val="2"/>
    </font>
    <font>
      <i/>
      <sz val="20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rgb="FFFF0000"/>
      <name val="Century Gothic"/>
      <family val="2"/>
    </font>
    <font>
      <sz val="14"/>
      <color theme="1"/>
      <name val="Century Gothic"/>
      <family val="2"/>
    </font>
    <font>
      <b/>
      <u/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color theme="1"/>
      <name val="Baskerville Old Face"/>
      <family val="1"/>
    </font>
    <font>
      <sz val="11"/>
      <color theme="0"/>
      <name val="Century Gothic"/>
      <family val="2"/>
    </font>
    <font>
      <sz val="9"/>
      <color theme="1"/>
      <name val="Calibri"/>
      <family val="2"/>
      <scheme val="minor"/>
    </font>
    <font>
      <u/>
      <sz val="10"/>
      <color theme="1"/>
      <name val="Baskerville Old Face"/>
      <family val="1"/>
    </font>
    <font>
      <u/>
      <sz val="8"/>
      <color theme="1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u/>
      <sz val="12"/>
      <color theme="1"/>
      <name val="Baskerville Old Face"/>
      <family val="1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sz val="13"/>
      <color theme="5"/>
      <name val="Times New Roman"/>
      <family val="1"/>
    </font>
    <font>
      <sz val="11"/>
      <color theme="5"/>
      <name val="Century Gothic"/>
      <family val="2"/>
    </font>
    <font>
      <sz val="9"/>
      <color theme="5"/>
      <name val="Century Gothic"/>
      <family val="2"/>
    </font>
    <font>
      <sz val="24"/>
      <color theme="1"/>
      <name val="Century Gothic"/>
      <family val="2"/>
    </font>
    <font>
      <i/>
      <sz val="20"/>
      <color theme="0" tint="-0.499984740745262"/>
      <name val="Century Gothic"/>
      <family val="2"/>
    </font>
    <font>
      <b/>
      <sz val="14"/>
      <color theme="1" tint="0.34998626667073579"/>
      <name val="Calibri"/>
      <family val="2"/>
      <scheme val="minor"/>
    </font>
    <font>
      <u/>
      <sz val="11"/>
      <color rgb="FF0070C0"/>
      <name val="Century Gothic"/>
      <family val="2"/>
    </font>
    <font>
      <u/>
      <sz val="11"/>
      <color theme="1"/>
      <name val="Century Gothic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Baskerville Old Face"/>
      <family val="1"/>
    </font>
    <font>
      <sz val="11"/>
      <color theme="1"/>
      <name val="Baskerville Old Face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/>
      </right>
      <top style="medium">
        <color theme="0" tint="-0.24994659260841701"/>
      </top>
      <bottom/>
      <diagonal/>
    </border>
    <border>
      <left style="medium">
        <color theme="0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/>
      </left>
      <right style="medium">
        <color theme="0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/>
      </left>
      <right style="medium">
        <color theme="0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/>
      </left>
      <right/>
      <top style="medium">
        <color theme="0" tint="-0.24994659260841701"/>
      </top>
      <bottom/>
      <diagonal/>
    </border>
    <border>
      <left style="medium">
        <color theme="0"/>
      </left>
      <right/>
      <top/>
      <bottom style="medium">
        <color theme="0" tint="-0.2499465926084170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4.9989318521683403E-2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indexed="64"/>
      </right>
      <top/>
      <bottom style="medium">
        <color theme="0" tint="-0.24994659260841701"/>
      </bottom>
      <diagonal/>
    </border>
    <border>
      <left/>
      <right style="medium">
        <color theme="0"/>
      </right>
      <top style="medium">
        <color theme="0" tint="-0.24994659260841701"/>
      </top>
      <bottom/>
      <diagonal/>
    </border>
    <border>
      <left/>
      <right/>
      <top style="hair">
        <color indexed="64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Border="1"/>
    <xf numFmtId="0" fontId="6" fillId="0" borderId="0" xfId="0" applyFont="1" applyBorder="1"/>
    <xf numFmtId="0" fontId="6" fillId="0" borderId="0" xfId="0" applyFont="1"/>
    <xf numFmtId="0" fontId="7" fillId="0" borderId="0" xfId="0" applyFont="1" applyBorder="1" applyAlignment="1">
      <alignment horizontal="left" wrapText="1" indent="5"/>
    </xf>
    <xf numFmtId="0" fontId="6" fillId="0" borderId="0" xfId="0" applyFont="1" applyBorder="1" applyAlignment="1">
      <alignment horizontal="left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left" vertical="center"/>
    </xf>
    <xf numFmtId="0" fontId="9" fillId="2" borderId="0" xfId="0" applyFont="1" applyFill="1"/>
    <xf numFmtId="0" fontId="6" fillId="2" borderId="0" xfId="0" applyFont="1" applyFill="1"/>
    <xf numFmtId="0" fontId="10" fillId="0" borderId="0" xfId="0" applyFont="1" applyBorder="1" applyAlignment="1">
      <alignment horizont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0" fontId="6" fillId="0" borderId="0" xfId="0" applyFont="1" applyBorder="1" applyAlignment="1">
      <alignment horizontal="left" wrapText="1" indent="5"/>
    </xf>
    <xf numFmtId="0" fontId="11" fillId="0" borderId="0" xfId="0" applyFont="1" applyBorder="1" applyAlignment="1">
      <alignment horizontal="left" wrapText="1" indent="5"/>
    </xf>
    <xf numFmtId="0" fontId="6" fillId="0" borderId="0" xfId="0" applyFont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  <xf numFmtId="164" fontId="7" fillId="3" borderId="3" xfId="1" applyNumberFormat="1" applyFont="1" applyFill="1" applyBorder="1" applyAlignment="1" applyProtection="1">
      <alignment horizontal="center"/>
      <protection locked="0"/>
    </xf>
    <xf numFmtId="10" fontId="7" fillId="3" borderId="3" xfId="1" applyNumberFormat="1" applyFont="1" applyFill="1" applyBorder="1" applyProtection="1">
      <protection locked="0"/>
    </xf>
    <xf numFmtId="164" fontId="7" fillId="0" borderId="0" xfId="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horizontal="centerContinuous"/>
    </xf>
    <xf numFmtId="164" fontId="13" fillId="0" borderId="0" xfId="0" applyNumberFormat="1" applyFont="1" applyBorder="1"/>
    <xf numFmtId="0" fontId="13" fillId="0" borderId="0" xfId="0" applyFont="1" applyBorder="1"/>
    <xf numFmtId="0" fontId="0" fillId="4" borderId="4" xfId="0" applyFill="1" applyBorder="1"/>
    <xf numFmtId="0" fontId="0" fillId="0" borderId="0" xfId="0" applyFill="1"/>
    <xf numFmtId="0" fontId="14" fillId="4" borderId="4" xfId="0" applyFont="1" applyFill="1" applyBorder="1"/>
    <xf numFmtId="3" fontId="14" fillId="0" borderId="9" xfId="0" applyNumberFormat="1" applyFont="1" applyBorder="1"/>
    <xf numFmtId="0" fontId="0" fillId="0" borderId="10" xfId="0" applyFill="1" applyBorder="1"/>
    <xf numFmtId="0" fontId="0" fillId="0" borderId="11" xfId="0" applyFill="1" applyBorder="1"/>
    <xf numFmtId="0" fontId="15" fillId="0" borderId="0" xfId="0" applyFont="1" applyBorder="1" applyAlignment="1">
      <alignment horizontal="centerContinuous"/>
    </xf>
    <xf numFmtId="0" fontId="0" fillId="0" borderId="12" xfId="0" applyFill="1" applyBorder="1"/>
    <xf numFmtId="43" fontId="5" fillId="4" borderId="4" xfId="2" applyFont="1" applyFill="1" applyBorder="1" applyAlignment="1">
      <alignment horizontal="center"/>
    </xf>
    <xf numFmtId="43" fontId="5" fillId="4" borderId="13" xfId="2" applyFont="1" applyFill="1" applyBorder="1" applyAlignment="1">
      <alignment horizontal="center"/>
    </xf>
    <xf numFmtId="43" fontId="5" fillId="4" borderId="15" xfId="2" applyFont="1" applyFill="1" applyBorder="1" applyAlignment="1">
      <alignment horizontal="center"/>
    </xf>
    <xf numFmtId="43" fontId="14" fillId="4" borderId="13" xfId="2" applyFont="1" applyFill="1" applyBorder="1" applyAlignment="1">
      <alignment horizontal="center"/>
    </xf>
    <xf numFmtId="43" fontId="5" fillId="4" borderId="0" xfId="2" applyFont="1" applyFill="1" applyAlignment="1">
      <alignment horizontal="center"/>
    </xf>
    <xf numFmtId="3" fontId="0" fillId="0" borderId="0" xfId="0" applyNumberFormat="1"/>
    <xf numFmtId="0" fontId="0" fillId="0" borderId="4" xfId="0" applyFill="1" applyBorder="1"/>
    <xf numFmtId="43" fontId="5" fillId="0" borderId="4" xfId="2" applyFont="1" applyFill="1" applyBorder="1" applyAlignment="1">
      <alignment horizontal="center"/>
    </xf>
    <xf numFmtId="43" fontId="5" fillId="0" borderId="0" xfId="2" applyFont="1" applyFill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43" fontId="17" fillId="4" borderId="5" xfId="2" applyFont="1" applyFill="1" applyBorder="1" applyAlignment="1">
      <alignment horizontal="center"/>
    </xf>
    <xf numFmtId="43" fontId="17" fillId="4" borderId="17" xfId="2" applyFont="1" applyFill="1" applyBorder="1" applyAlignment="1">
      <alignment horizontal="center"/>
    </xf>
    <xf numFmtId="43" fontId="14" fillId="4" borderId="14" xfId="2" applyFont="1" applyFill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6" xfId="0" applyFont="1" applyBorder="1" applyAlignment="1">
      <alignment horizontal="right" vertical="center"/>
    </xf>
    <xf numFmtId="0" fontId="0" fillId="0" borderId="0" xfId="0" applyBorder="1"/>
    <xf numFmtId="0" fontId="0" fillId="0" borderId="0" xfId="0" applyFill="1" applyBorder="1"/>
    <xf numFmtId="0" fontId="0" fillId="0" borderId="22" xfId="0" applyFill="1" applyBorder="1"/>
    <xf numFmtId="43" fontId="5" fillId="4" borderId="23" xfId="2" applyFont="1" applyFill="1" applyBorder="1" applyAlignment="1">
      <alignment horizontal="center"/>
    </xf>
    <xf numFmtId="0" fontId="18" fillId="0" borderId="24" xfId="0" applyFont="1" applyBorder="1" applyAlignment="1">
      <alignment horizontal="centerContinuous"/>
    </xf>
    <xf numFmtId="0" fontId="12" fillId="0" borderId="24" xfId="0" applyFont="1" applyBorder="1" applyAlignment="1">
      <alignment horizontal="centerContinuous"/>
    </xf>
    <xf numFmtId="43" fontId="5" fillId="4" borderId="25" xfId="2" applyFont="1" applyFill="1" applyBorder="1" applyAlignment="1">
      <alignment horizontal="center"/>
    </xf>
    <xf numFmtId="0" fontId="16" fillId="0" borderId="26" xfId="0" applyFont="1" applyBorder="1" applyAlignment="1">
      <alignment horizontal="right" vertical="center"/>
    </xf>
    <xf numFmtId="43" fontId="5" fillId="4" borderId="27" xfId="2" applyFont="1" applyFill="1" applyBorder="1" applyAlignment="1">
      <alignment horizontal="center"/>
    </xf>
    <xf numFmtId="0" fontId="0" fillId="0" borderId="28" xfId="0" applyFill="1" applyBorder="1"/>
    <xf numFmtId="0" fontId="0" fillId="0" borderId="29" xfId="0" applyFill="1" applyBorder="1"/>
    <xf numFmtId="43" fontId="5" fillId="4" borderId="30" xfId="2" applyFont="1" applyFill="1" applyBorder="1" applyAlignment="1">
      <alignment horizontal="center"/>
    </xf>
    <xf numFmtId="0" fontId="0" fillId="0" borderId="31" xfId="0" applyBorder="1"/>
    <xf numFmtId="43" fontId="5" fillId="4" borderId="32" xfId="2" applyFont="1" applyFill="1" applyBorder="1" applyAlignment="1">
      <alignment horizontal="center"/>
    </xf>
    <xf numFmtId="0" fontId="14" fillId="4" borderId="23" xfId="0" applyFont="1" applyFill="1" applyBorder="1"/>
    <xf numFmtId="0" fontId="14" fillId="4" borderId="30" xfId="0" applyFont="1" applyFill="1" applyBorder="1"/>
    <xf numFmtId="0" fontId="17" fillId="3" borderId="18" xfId="0" applyFont="1" applyFill="1" applyBorder="1" applyAlignment="1">
      <alignment horizontal="center"/>
    </xf>
    <xf numFmtId="43" fontId="17" fillId="3" borderId="18" xfId="2" applyFont="1" applyFill="1" applyBorder="1" applyAlignment="1">
      <alignment horizontal="center"/>
    </xf>
    <xf numFmtId="43" fontId="17" fillId="5" borderId="5" xfId="2" applyFont="1" applyFill="1" applyBorder="1" applyAlignment="1">
      <alignment horizontal="center"/>
    </xf>
    <xf numFmtId="43" fontId="5" fillId="5" borderId="4" xfId="2" applyFont="1" applyFill="1" applyBorder="1" applyAlignment="1">
      <alignment horizontal="center"/>
    </xf>
    <xf numFmtId="43" fontId="5" fillId="5" borderId="23" xfId="2" applyFont="1" applyFill="1" applyBorder="1" applyAlignment="1">
      <alignment horizontal="center"/>
    </xf>
    <xf numFmtId="43" fontId="5" fillId="5" borderId="30" xfId="2" applyFont="1" applyFill="1" applyBorder="1" applyAlignment="1">
      <alignment horizontal="center"/>
    </xf>
    <xf numFmtId="0" fontId="19" fillId="6" borderId="35" xfId="0" applyFont="1" applyFill="1" applyBorder="1" applyAlignment="1">
      <alignment horizontal="center"/>
    </xf>
    <xf numFmtId="0" fontId="19" fillId="6" borderId="36" xfId="0" applyFont="1" applyFill="1" applyBorder="1" applyAlignment="1">
      <alignment horizontal="centerContinuous"/>
    </xf>
    <xf numFmtId="0" fontId="19" fillId="6" borderId="36" xfId="0" applyFont="1" applyFill="1" applyBorder="1" applyAlignment="1">
      <alignment horizontal="center"/>
    </xf>
    <xf numFmtId="0" fontId="19" fillId="6" borderId="36" xfId="0" applyFont="1" applyFill="1" applyBorder="1"/>
    <xf numFmtId="0" fontId="20" fillId="6" borderId="36" xfId="0" applyFont="1" applyFill="1" applyBorder="1" applyAlignment="1">
      <alignment horizontal="center"/>
    </xf>
    <xf numFmtId="0" fontId="19" fillId="6" borderId="37" xfId="0" applyFont="1" applyFill="1" applyBorder="1"/>
    <xf numFmtId="43" fontId="21" fillId="4" borderId="4" xfId="2" applyFont="1" applyFill="1" applyBorder="1" applyAlignment="1">
      <alignment horizontal="center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 indent="5"/>
    </xf>
    <xf numFmtId="0" fontId="6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22" fillId="0" borderId="0" xfId="0" applyFont="1" applyBorder="1" applyAlignment="1"/>
    <xf numFmtId="0" fontId="23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5" fontId="0" fillId="0" borderId="0" xfId="2" applyNumberFormat="1" applyFont="1"/>
    <xf numFmtId="0" fontId="16" fillId="0" borderId="39" xfId="0" applyFont="1" applyBorder="1" applyAlignment="1">
      <alignment horizontal="center" vertical="center"/>
    </xf>
    <xf numFmtId="0" fontId="0" fillId="2" borderId="4" xfId="0" applyFill="1" applyBorder="1"/>
    <xf numFmtId="43" fontId="5" fillId="2" borderId="4" xfId="2" applyFont="1" applyFill="1" applyBorder="1" applyAlignment="1">
      <alignment horizontal="center"/>
    </xf>
    <xf numFmtId="0" fontId="0" fillId="2" borderId="0" xfId="0" applyFill="1"/>
    <xf numFmtId="43" fontId="5" fillId="2" borderId="0" xfId="2" applyFont="1" applyFill="1" applyAlignment="1">
      <alignment horizontal="center"/>
    </xf>
    <xf numFmtId="0" fontId="6" fillId="0" borderId="0" xfId="0" applyFont="1" applyBorder="1" applyAlignment="1">
      <alignment horizontal="center"/>
    </xf>
    <xf numFmtId="0" fontId="27" fillId="4" borderId="33" xfId="0" applyFont="1" applyFill="1" applyBorder="1" applyAlignment="1">
      <alignment horizontal="center" vertical="center"/>
    </xf>
    <xf numFmtId="0" fontId="27" fillId="4" borderId="40" xfId="0" applyFont="1" applyFill="1" applyBorder="1" applyAlignment="1">
      <alignment horizontal="center" vertical="center"/>
    </xf>
    <xf numFmtId="43" fontId="5" fillId="0" borderId="0" xfId="2" applyFont="1" applyFill="1" applyBorder="1" applyAlignment="1">
      <alignment horizontal="center"/>
    </xf>
    <xf numFmtId="0" fontId="0" fillId="0" borderId="42" xfId="0" applyFill="1" applyBorder="1"/>
    <xf numFmtId="43" fontId="17" fillId="3" borderId="43" xfId="2" applyFont="1" applyFill="1" applyBorder="1" applyAlignment="1">
      <alignment horizontal="center"/>
    </xf>
    <xf numFmtId="0" fontId="0" fillId="0" borderId="35" xfId="0" applyFill="1" applyBorder="1"/>
    <xf numFmtId="0" fontId="17" fillId="3" borderId="36" xfId="0" applyFont="1" applyFill="1" applyBorder="1" applyAlignment="1">
      <alignment horizontal="center"/>
    </xf>
    <xf numFmtId="43" fontId="17" fillId="3" borderId="36" xfId="2" applyFont="1" applyFill="1" applyBorder="1" applyAlignment="1">
      <alignment horizontal="center"/>
    </xf>
    <xf numFmtId="43" fontId="17" fillId="3" borderId="37" xfId="2" applyFont="1" applyFill="1" applyBorder="1" applyAlignment="1">
      <alignment horizontal="center"/>
    </xf>
    <xf numFmtId="0" fontId="0" fillId="4" borderId="5" xfId="0" applyFont="1" applyFill="1" applyBorder="1"/>
    <xf numFmtId="43" fontId="0" fillId="4" borderId="5" xfId="2" applyFont="1" applyFill="1" applyBorder="1" applyAlignment="1">
      <alignment horizontal="center"/>
    </xf>
    <xf numFmtId="43" fontId="0" fillId="5" borderId="33" xfId="2" applyFont="1" applyFill="1" applyBorder="1" applyAlignment="1">
      <alignment horizontal="center"/>
    </xf>
    <xf numFmtId="0" fontId="0" fillId="4" borderId="4" xfId="0" applyFont="1" applyFill="1" applyBorder="1"/>
    <xf numFmtId="43" fontId="0" fillId="4" borderId="4" xfId="2" applyFont="1" applyFill="1" applyBorder="1" applyAlignment="1">
      <alignment horizontal="center"/>
    </xf>
    <xf numFmtId="43" fontId="0" fillId="5" borderId="20" xfId="2" applyFont="1" applyFill="1" applyBorder="1" applyAlignment="1">
      <alignment horizontal="center"/>
    </xf>
    <xf numFmtId="3" fontId="0" fillId="0" borderId="9" xfId="0" applyNumberFormat="1" applyFont="1" applyBorder="1"/>
    <xf numFmtId="0" fontId="0" fillId="4" borderId="7" xfId="0" applyFont="1" applyFill="1" applyBorder="1"/>
    <xf numFmtId="43" fontId="0" fillId="4" borderId="7" xfId="2" applyFont="1" applyFill="1" applyBorder="1" applyAlignment="1">
      <alignment horizontal="center"/>
    </xf>
    <xf numFmtId="43" fontId="0" fillId="5" borderId="34" xfId="2" applyFont="1" applyFill="1" applyBorder="1" applyAlignment="1">
      <alignment horizontal="center"/>
    </xf>
    <xf numFmtId="3" fontId="0" fillId="0" borderId="38" xfId="0" applyNumberFormat="1" applyFont="1" applyBorder="1"/>
    <xf numFmtId="43" fontId="0" fillId="4" borderId="15" xfId="2" applyFont="1" applyFill="1" applyBorder="1" applyAlignment="1">
      <alignment horizontal="center"/>
    </xf>
    <xf numFmtId="43" fontId="0" fillId="4" borderId="13" xfId="2" applyFont="1" applyFill="1" applyBorder="1" applyAlignment="1">
      <alignment horizontal="center"/>
    </xf>
    <xf numFmtId="0" fontId="30" fillId="4" borderId="4" xfId="0" applyFont="1" applyFill="1" applyBorder="1"/>
    <xf numFmtId="0" fontId="31" fillId="0" borderId="0" xfId="0" applyFont="1" applyBorder="1" applyAlignment="1">
      <alignment horizontal="centerContinuous"/>
    </xf>
    <xf numFmtId="0" fontId="32" fillId="0" borderId="0" xfId="0" applyFont="1" applyBorder="1" applyAlignment="1">
      <alignment horizontal="centerContinuous"/>
    </xf>
    <xf numFmtId="0" fontId="0" fillId="0" borderId="0" xfId="0" applyFont="1" applyBorder="1"/>
    <xf numFmtId="0" fontId="0" fillId="0" borderId="8" xfId="0" applyFont="1" applyBorder="1"/>
    <xf numFmtId="43" fontId="0" fillId="4" borderId="14" xfId="2" applyFont="1" applyFill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horizontal="left" wrapText="1" indent="5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center" wrapText="1"/>
    </xf>
    <xf numFmtId="0" fontId="24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9" fontId="6" fillId="0" borderId="0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0" fillId="7" borderId="0" xfId="0" applyFont="1" applyFill="1" applyBorder="1" applyAlignment="1">
      <alignment horizontal="center" wrapText="1"/>
    </xf>
    <xf numFmtId="9" fontId="6" fillId="0" borderId="41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28" fillId="0" borderId="21" xfId="0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 /><Relationship Id="rId13" Type="http://schemas.openxmlformats.org/officeDocument/2006/relationships/image" Target="../media/image19.png" /><Relationship Id="rId18" Type="http://schemas.openxmlformats.org/officeDocument/2006/relationships/image" Target="../media/image24.jpeg" /><Relationship Id="rId3" Type="http://schemas.openxmlformats.org/officeDocument/2006/relationships/image" Target="../media/image9.jpeg" /><Relationship Id="rId21" Type="http://schemas.openxmlformats.org/officeDocument/2006/relationships/image" Target="../media/image27.jpeg" /><Relationship Id="rId7" Type="http://schemas.openxmlformats.org/officeDocument/2006/relationships/image" Target="../media/image13.jpeg" /><Relationship Id="rId12" Type="http://schemas.openxmlformats.org/officeDocument/2006/relationships/image" Target="../media/image18.jpeg" /><Relationship Id="rId17" Type="http://schemas.openxmlformats.org/officeDocument/2006/relationships/image" Target="../media/image23.png" /><Relationship Id="rId2" Type="http://schemas.openxmlformats.org/officeDocument/2006/relationships/image" Target="../media/image8.png" /><Relationship Id="rId16" Type="http://schemas.openxmlformats.org/officeDocument/2006/relationships/image" Target="../media/image22.png" /><Relationship Id="rId20" Type="http://schemas.openxmlformats.org/officeDocument/2006/relationships/image" Target="../media/image26.jpeg" /><Relationship Id="rId1" Type="http://schemas.openxmlformats.org/officeDocument/2006/relationships/image" Target="../media/image7.jpeg" /><Relationship Id="rId6" Type="http://schemas.openxmlformats.org/officeDocument/2006/relationships/image" Target="../media/image12.png" /><Relationship Id="rId11" Type="http://schemas.openxmlformats.org/officeDocument/2006/relationships/image" Target="../media/image17.png" /><Relationship Id="rId24" Type="http://schemas.openxmlformats.org/officeDocument/2006/relationships/image" Target="../media/image30.jpg" /><Relationship Id="rId5" Type="http://schemas.openxmlformats.org/officeDocument/2006/relationships/image" Target="../media/image11.jpeg" /><Relationship Id="rId15" Type="http://schemas.openxmlformats.org/officeDocument/2006/relationships/image" Target="../media/image21.png" /><Relationship Id="rId23" Type="http://schemas.openxmlformats.org/officeDocument/2006/relationships/image" Target="../media/image29.jpeg" /><Relationship Id="rId10" Type="http://schemas.openxmlformats.org/officeDocument/2006/relationships/image" Target="../media/image16.jpeg" /><Relationship Id="rId19" Type="http://schemas.openxmlformats.org/officeDocument/2006/relationships/image" Target="../media/image25.jpeg" /><Relationship Id="rId4" Type="http://schemas.openxmlformats.org/officeDocument/2006/relationships/image" Target="../media/image10.jpeg" /><Relationship Id="rId9" Type="http://schemas.openxmlformats.org/officeDocument/2006/relationships/image" Target="../media/image15.png" /><Relationship Id="rId14" Type="http://schemas.openxmlformats.org/officeDocument/2006/relationships/image" Target="../media/image20.png" /><Relationship Id="rId22" Type="http://schemas.openxmlformats.org/officeDocument/2006/relationships/image" Target="../media/image28.jpeg" 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 /><Relationship Id="rId2" Type="http://schemas.openxmlformats.org/officeDocument/2006/relationships/image" Target="../media/image4.emf" /><Relationship Id="rId1" Type="http://schemas.openxmlformats.org/officeDocument/2006/relationships/image" Target="../media/image3.emf" /><Relationship Id="rId4" Type="http://schemas.openxmlformats.org/officeDocument/2006/relationships/image" Target="../media/image6.emf" 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302559</xdr:colOff>
      <xdr:row>0</xdr:row>
      <xdr:rowOff>85725</xdr:rowOff>
    </xdr:from>
    <xdr:to>
      <xdr:col>13</xdr:col>
      <xdr:colOff>73269</xdr:colOff>
      <xdr:row>29</xdr:row>
      <xdr:rowOff>161925</xdr:rowOff>
    </xdr:to>
    <xdr:sp macro="" textlink="">
      <xdr:nvSpPr>
        <xdr:cNvPr id="6" name="Retângulo de cantos arredondado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02559" y="85725"/>
          <a:ext cx="6685860" cy="6134100"/>
        </a:xfrm>
        <a:prstGeom prst="roundRect">
          <a:avLst>
            <a:gd name="adj" fmla="val 4070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0</xdr:col>
      <xdr:colOff>228600</xdr:colOff>
      <xdr:row>0</xdr:row>
      <xdr:rowOff>19049</xdr:rowOff>
    </xdr:from>
    <xdr:to>
      <xdr:col>13</xdr:col>
      <xdr:colOff>142875</xdr:colOff>
      <xdr:row>30</xdr:row>
      <xdr:rowOff>19050</xdr:rowOff>
    </xdr:to>
    <xdr:sp macro="" textlink="">
      <xdr:nvSpPr>
        <xdr:cNvPr id="7" name="Retângulo de cantos arredondado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8600" y="19049"/>
          <a:ext cx="6829425" cy="6267451"/>
        </a:xfrm>
        <a:prstGeom prst="roundRect">
          <a:avLst>
            <a:gd name="adj" fmla="val 5339"/>
          </a:avLst>
        </a:prstGeom>
        <a:noFill/>
        <a:ln w="762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 editAs="oneCell">
    <xdr:from>
      <xdr:col>4</xdr:col>
      <xdr:colOff>205741</xdr:colOff>
      <xdr:row>0</xdr:row>
      <xdr:rowOff>114300</xdr:rowOff>
    </xdr:from>
    <xdr:to>
      <xdr:col>8</xdr:col>
      <xdr:colOff>624841</xdr:colOff>
      <xdr:row>6</xdr:row>
      <xdr:rowOff>53463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114300"/>
          <a:ext cx="2880360" cy="967863"/>
        </a:xfrm>
        <a:prstGeom prst="rect">
          <a:avLst/>
        </a:prstGeom>
      </xdr:spPr>
    </xdr:pic>
    <xdr:clientData/>
  </xdr:twoCellAnchor>
  <xdr:twoCellAnchor editAs="oneCell">
    <xdr:from>
      <xdr:col>5</xdr:col>
      <xdr:colOff>350520</xdr:colOff>
      <xdr:row>15</xdr:row>
      <xdr:rowOff>22860</xdr:rowOff>
    </xdr:from>
    <xdr:to>
      <xdr:col>6</xdr:col>
      <xdr:colOff>518160</xdr:colOff>
      <xdr:row>16</xdr:row>
      <xdr:rowOff>173421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" y="2948940"/>
          <a:ext cx="617220" cy="33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53</xdr:row>
      <xdr:rowOff>114300</xdr:rowOff>
    </xdr:from>
    <xdr:to>
      <xdr:col>0</xdr:col>
      <xdr:colOff>1276350</xdr:colOff>
      <xdr:row>59</xdr:row>
      <xdr:rowOff>85725</xdr:rowOff>
    </xdr:to>
    <xdr:pic>
      <xdr:nvPicPr>
        <xdr:cNvPr id="7137" name="Imagem 1">
          <a:extLst>
            <a:ext uri="{FF2B5EF4-FFF2-40B4-BE49-F238E27FC236}">
              <a16:creationId xmlns:a16="http://schemas.microsoft.com/office/drawing/2014/main" id="{00000000-0008-0000-0100-0000E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471048">
          <a:off x="200025" y="151904700"/>
          <a:ext cx="10763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1400175</xdr:colOff>
      <xdr:row>54</xdr:row>
      <xdr:rowOff>200025</xdr:rowOff>
    </xdr:from>
    <xdr:to>
      <xdr:col>1</xdr:col>
      <xdr:colOff>0</xdr:colOff>
      <xdr:row>59</xdr:row>
      <xdr:rowOff>142875</xdr:rowOff>
    </xdr:to>
    <xdr:pic>
      <xdr:nvPicPr>
        <xdr:cNvPr id="7138" name="Imagem 2">
          <a:extLst>
            <a:ext uri="{FF2B5EF4-FFF2-40B4-BE49-F238E27FC236}">
              <a16:creationId xmlns:a16="http://schemas.microsoft.com/office/drawing/2014/main" id="{00000000-0008-0000-0100-0000E2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152228550"/>
          <a:ext cx="9334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60</xdr:row>
      <xdr:rowOff>123825</xdr:rowOff>
    </xdr:from>
    <xdr:to>
      <xdr:col>0</xdr:col>
      <xdr:colOff>1352550</xdr:colOff>
      <xdr:row>66</xdr:row>
      <xdr:rowOff>57150</xdr:rowOff>
    </xdr:to>
    <xdr:pic>
      <xdr:nvPicPr>
        <xdr:cNvPr id="7139" name="Imagem 3">
          <a:extLst>
            <a:ext uri="{FF2B5EF4-FFF2-40B4-BE49-F238E27FC236}">
              <a16:creationId xmlns:a16="http://schemas.microsoft.com/office/drawing/2014/main" id="{00000000-0008-0000-0100-0000E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95338">
          <a:off x="228600" y="153314400"/>
          <a:ext cx="11239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1504950</xdr:colOff>
      <xdr:row>61</xdr:row>
      <xdr:rowOff>171450</xdr:rowOff>
    </xdr:from>
    <xdr:to>
      <xdr:col>1</xdr:col>
      <xdr:colOff>0</xdr:colOff>
      <xdr:row>66</xdr:row>
      <xdr:rowOff>76200</xdr:rowOff>
    </xdr:to>
    <xdr:pic>
      <xdr:nvPicPr>
        <xdr:cNvPr id="7140" name="Imagem 4">
          <a:extLst>
            <a:ext uri="{FF2B5EF4-FFF2-40B4-BE49-F238E27FC236}">
              <a16:creationId xmlns:a16="http://schemas.microsoft.com/office/drawing/2014/main" id="{00000000-0008-0000-0100-0000E4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53552525"/>
          <a:ext cx="8286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68</xdr:row>
      <xdr:rowOff>38100</xdr:rowOff>
    </xdr:from>
    <xdr:to>
      <xdr:col>0</xdr:col>
      <xdr:colOff>1552575</xdr:colOff>
      <xdr:row>73</xdr:row>
      <xdr:rowOff>28575</xdr:rowOff>
    </xdr:to>
    <xdr:pic>
      <xdr:nvPicPr>
        <xdr:cNvPr id="7141" name="Imagem 5">
          <a:extLst>
            <a:ext uri="{FF2B5EF4-FFF2-40B4-BE49-F238E27FC236}">
              <a16:creationId xmlns:a16="http://schemas.microsoft.com/office/drawing/2014/main" id="{00000000-0008-0000-0100-0000E5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4781250"/>
          <a:ext cx="15335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1571625</xdr:colOff>
      <xdr:row>69</xdr:row>
      <xdr:rowOff>47625</xdr:rowOff>
    </xdr:from>
    <xdr:to>
      <xdr:col>1</xdr:col>
      <xdr:colOff>0</xdr:colOff>
      <xdr:row>73</xdr:row>
      <xdr:rowOff>104775</xdr:rowOff>
    </xdr:to>
    <xdr:pic>
      <xdr:nvPicPr>
        <xdr:cNvPr id="7142" name="Imagem 6">
          <a:extLst>
            <a:ext uri="{FF2B5EF4-FFF2-40B4-BE49-F238E27FC236}">
              <a16:creationId xmlns:a16="http://schemas.microsoft.com/office/drawing/2014/main" id="{00000000-0008-0000-0100-0000E6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154990800"/>
          <a:ext cx="7620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74</xdr:row>
      <xdr:rowOff>66675</xdr:rowOff>
    </xdr:from>
    <xdr:to>
      <xdr:col>0</xdr:col>
      <xdr:colOff>1343025</xdr:colOff>
      <xdr:row>80</xdr:row>
      <xdr:rowOff>104775</xdr:rowOff>
    </xdr:to>
    <xdr:pic>
      <xdr:nvPicPr>
        <xdr:cNvPr id="7143" name="Imagem 7">
          <a:extLst>
            <a:ext uri="{FF2B5EF4-FFF2-40B4-BE49-F238E27FC236}">
              <a16:creationId xmlns:a16="http://schemas.microsoft.com/office/drawing/2014/main" id="{00000000-0008-0000-0100-0000E7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8" t="1532" r="10628" b="2055"/>
        <a:stretch>
          <a:fillRect/>
        </a:stretch>
      </xdr:blipFill>
      <xdr:spPr bwMode="auto">
        <a:xfrm rot="-282665">
          <a:off x="190500" y="155981400"/>
          <a:ext cx="11525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1647825</xdr:colOff>
      <xdr:row>76</xdr:row>
      <xdr:rowOff>57150</xdr:rowOff>
    </xdr:from>
    <xdr:to>
      <xdr:col>1</xdr:col>
      <xdr:colOff>9525</xdr:colOff>
      <xdr:row>80</xdr:row>
      <xdr:rowOff>114300</xdr:rowOff>
    </xdr:to>
    <xdr:pic>
      <xdr:nvPicPr>
        <xdr:cNvPr id="7144" name="Imagem 6">
          <a:extLst>
            <a:ext uri="{FF2B5EF4-FFF2-40B4-BE49-F238E27FC236}">
              <a16:creationId xmlns:a16="http://schemas.microsoft.com/office/drawing/2014/main" id="{00000000-0008-0000-0100-0000E8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1563624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81</xdr:row>
      <xdr:rowOff>76200</xdr:rowOff>
    </xdr:from>
    <xdr:to>
      <xdr:col>0</xdr:col>
      <xdr:colOff>1362075</xdr:colOff>
      <xdr:row>87</xdr:row>
      <xdr:rowOff>104775</xdr:rowOff>
    </xdr:to>
    <xdr:pic>
      <xdr:nvPicPr>
        <xdr:cNvPr id="7145" name="Imagem 11">
          <a:extLst>
            <a:ext uri="{FF2B5EF4-FFF2-40B4-BE49-F238E27FC236}">
              <a16:creationId xmlns:a16="http://schemas.microsoft.com/office/drawing/2014/main" id="{00000000-0008-0000-0100-0000E9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0"/>
        <a:stretch>
          <a:fillRect/>
        </a:stretch>
      </xdr:blipFill>
      <xdr:spPr bwMode="auto">
        <a:xfrm rot="-217999">
          <a:off x="190500" y="157353000"/>
          <a:ext cx="11715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1514475</xdr:colOff>
      <xdr:row>83</xdr:row>
      <xdr:rowOff>19050</xdr:rowOff>
    </xdr:from>
    <xdr:to>
      <xdr:col>1</xdr:col>
      <xdr:colOff>0</xdr:colOff>
      <xdr:row>87</xdr:row>
      <xdr:rowOff>104775</xdr:rowOff>
    </xdr:to>
    <xdr:pic>
      <xdr:nvPicPr>
        <xdr:cNvPr id="7146" name="Imagem 12">
          <a:extLst>
            <a:ext uri="{FF2B5EF4-FFF2-40B4-BE49-F238E27FC236}">
              <a16:creationId xmlns:a16="http://schemas.microsoft.com/office/drawing/2014/main" id="{00000000-0008-0000-0100-0000EA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57686375"/>
          <a:ext cx="8191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88</xdr:row>
      <xdr:rowOff>85725</xdr:rowOff>
    </xdr:from>
    <xdr:to>
      <xdr:col>0</xdr:col>
      <xdr:colOff>1409700</xdr:colOff>
      <xdr:row>94</xdr:row>
      <xdr:rowOff>76200</xdr:rowOff>
    </xdr:to>
    <xdr:pic>
      <xdr:nvPicPr>
        <xdr:cNvPr id="7147" name="Imagem 9">
          <a:extLst>
            <a:ext uri="{FF2B5EF4-FFF2-40B4-BE49-F238E27FC236}">
              <a16:creationId xmlns:a16="http://schemas.microsoft.com/office/drawing/2014/main" id="{00000000-0008-0000-0100-0000EB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393764">
          <a:off x="219075" y="158715075"/>
          <a:ext cx="11906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1485900</xdr:colOff>
      <xdr:row>90</xdr:row>
      <xdr:rowOff>47625</xdr:rowOff>
    </xdr:from>
    <xdr:to>
      <xdr:col>1</xdr:col>
      <xdr:colOff>0</xdr:colOff>
      <xdr:row>94</xdr:row>
      <xdr:rowOff>57150</xdr:rowOff>
    </xdr:to>
    <xdr:pic>
      <xdr:nvPicPr>
        <xdr:cNvPr id="7148" name="Imagem 10">
          <a:extLst>
            <a:ext uri="{FF2B5EF4-FFF2-40B4-BE49-F238E27FC236}">
              <a16:creationId xmlns:a16="http://schemas.microsoft.com/office/drawing/2014/main" id="{00000000-0008-0000-0100-0000EC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573" r="10573"/>
        <a:stretch>
          <a:fillRect/>
        </a:stretch>
      </xdr:blipFill>
      <xdr:spPr bwMode="auto">
        <a:xfrm>
          <a:off x="1485900" y="159067500"/>
          <a:ext cx="8477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95</xdr:row>
      <xdr:rowOff>66675</xdr:rowOff>
    </xdr:from>
    <xdr:to>
      <xdr:col>0</xdr:col>
      <xdr:colOff>1447800</xdr:colOff>
      <xdr:row>101</xdr:row>
      <xdr:rowOff>85725</xdr:rowOff>
    </xdr:to>
    <xdr:pic>
      <xdr:nvPicPr>
        <xdr:cNvPr id="7149" name="Imagem 13">
          <a:extLst>
            <a:ext uri="{FF2B5EF4-FFF2-40B4-BE49-F238E27FC236}">
              <a16:creationId xmlns:a16="http://schemas.microsoft.com/office/drawing/2014/main" id="{00000000-0008-0000-0100-0000ED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46" b="3815"/>
        <a:stretch>
          <a:fillRect/>
        </a:stretch>
      </xdr:blipFill>
      <xdr:spPr bwMode="auto">
        <a:xfrm rot="-247235">
          <a:off x="142875" y="160048575"/>
          <a:ext cx="13049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1600200</xdr:colOff>
      <xdr:row>97</xdr:row>
      <xdr:rowOff>47625</xdr:rowOff>
    </xdr:from>
    <xdr:to>
      <xdr:col>1</xdr:col>
      <xdr:colOff>0</xdr:colOff>
      <xdr:row>101</xdr:row>
      <xdr:rowOff>85725</xdr:rowOff>
    </xdr:to>
    <xdr:pic>
      <xdr:nvPicPr>
        <xdr:cNvPr id="7150" name="Imagem 14">
          <a:extLst>
            <a:ext uri="{FF2B5EF4-FFF2-40B4-BE49-F238E27FC236}">
              <a16:creationId xmlns:a16="http://schemas.microsoft.com/office/drawing/2014/main" id="{00000000-0008-0000-0100-0000EE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0420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112</xdr:row>
          <xdr:rowOff>0</xdr:rowOff>
        </xdr:from>
        <xdr:to>
          <xdr:col>1</xdr:col>
          <xdr:colOff>0</xdr:colOff>
          <xdr:row>116</xdr:row>
          <xdr:rowOff>38100</xdr:rowOff>
        </xdr:to>
        <xdr:sp macro="" textlink="">
          <xdr:nvSpPr>
            <xdr:cNvPr id="4440" name="Object 1368" hidden="1">
              <a:extLst>
                <a:ext uri="{63B3BB69-23CF-44E3-9099-C40C66FF867C}">
                  <a14:compatExt spid="_x0000_s4440"/>
                </a:ext>
                <a:ext uri="{FF2B5EF4-FFF2-40B4-BE49-F238E27FC236}">
                  <a16:creationId xmlns:a16="http://schemas.microsoft.com/office/drawing/2014/main" id="{00000000-0008-0000-0100-00005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112</xdr:row>
          <xdr:rowOff>123825</xdr:rowOff>
        </xdr:from>
        <xdr:to>
          <xdr:col>1</xdr:col>
          <xdr:colOff>0</xdr:colOff>
          <xdr:row>117</xdr:row>
          <xdr:rowOff>38100</xdr:rowOff>
        </xdr:to>
        <xdr:sp macro="" textlink="">
          <xdr:nvSpPr>
            <xdr:cNvPr id="4441" name="Object 1369" hidden="1">
              <a:extLst>
                <a:ext uri="{63B3BB69-23CF-44E3-9099-C40C66FF867C}">
                  <a14:compatExt spid="_x0000_s4441"/>
                </a:ext>
                <a:ext uri="{FF2B5EF4-FFF2-40B4-BE49-F238E27FC236}">
                  <a16:creationId xmlns:a16="http://schemas.microsoft.com/office/drawing/2014/main" id="{00000000-0008-0000-0100-00005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117</xdr:row>
          <xdr:rowOff>0</xdr:rowOff>
        </xdr:from>
        <xdr:to>
          <xdr:col>1</xdr:col>
          <xdr:colOff>0</xdr:colOff>
          <xdr:row>121</xdr:row>
          <xdr:rowOff>104775</xdr:rowOff>
        </xdr:to>
        <xdr:sp macro="" textlink="">
          <xdr:nvSpPr>
            <xdr:cNvPr id="4442" name="Object 1370" hidden="1">
              <a:extLst>
                <a:ext uri="{63B3BB69-23CF-44E3-9099-C40C66FF867C}">
                  <a14:compatExt spid="_x0000_s4442"/>
                </a:ext>
                <a:ext uri="{FF2B5EF4-FFF2-40B4-BE49-F238E27FC236}">
                  <a16:creationId xmlns:a16="http://schemas.microsoft.com/office/drawing/2014/main" id="{00000000-0008-0000-0100-00005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128</xdr:row>
          <xdr:rowOff>0</xdr:rowOff>
        </xdr:from>
        <xdr:to>
          <xdr:col>1</xdr:col>
          <xdr:colOff>0</xdr:colOff>
          <xdr:row>132</xdr:row>
          <xdr:rowOff>28575</xdr:rowOff>
        </xdr:to>
        <xdr:sp macro="" textlink="">
          <xdr:nvSpPr>
            <xdr:cNvPr id="4450" name="Object 1378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00000000-0008-0000-0100-00006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914400</xdr:colOff>
      <xdr:row>122</xdr:row>
      <xdr:rowOff>28575</xdr:rowOff>
    </xdr:from>
    <xdr:to>
      <xdr:col>0</xdr:col>
      <xdr:colOff>1752600</xdr:colOff>
      <xdr:row>126</xdr:row>
      <xdr:rowOff>171450</xdr:rowOff>
    </xdr:to>
    <xdr:pic>
      <xdr:nvPicPr>
        <xdr:cNvPr id="7153" name="Imagem 23">
          <a:extLst>
            <a:ext uri="{FF2B5EF4-FFF2-40B4-BE49-F238E27FC236}">
              <a16:creationId xmlns:a16="http://schemas.microsoft.com/office/drawing/2014/main" id="{00000000-0008-0000-0100-0000F1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69" t="43018" r="44463" b="36699"/>
        <a:stretch>
          <a:fillRect/>
        </a:stretch>
      </xdr:blipFill>
      <xdr:spPr bwMode="auto">
        <a:xfrm>
          <a:off x="914400" y="170468925"/>
          <a:ext cx="8382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904875</xdr:colOff>
      <xdr:row>117</xdr:row>
      <xdr:rowOff>28575</xdr:rowOff>
    </xdr:from>
    <xdr:to>
      <xdr:col>0</xdr:col>
      <xdr:colOff>1666875</xdr:colOff>
      <xdr:row>121</xdr:row>
      <xdr:rowOff>152400</xdr:rowOff>
    </xdr:to>
    <xdr:pic>
      <xdr:nvPicPr>
        <xdr:cNvPr id="7155" name="Imagem 25">
          <a:extLst>
            <a:ext uri="{FF2B5EF4-FFF2-40B4-BE49-F238E27FC236}">
              <a16:creationId xmlns:a16="http://schemas.microsoft.com/office/drawing/2014/main" id="{00000000-0008-0000-0100-0000F31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51" t="38979" r="55286" b="41754"/>
        <a:stretch>
          <a:fillRect/>
        </a:stretch>
      </xdr:blipFill>
      <xdr:spPr bwMode="auto">
        <a:xfrm>
          <a:off x="904875" y="167554275"/>
          <a:ext cx="7620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466725</xdr:colOff>
      <xdr:row>112</xdr:row>
      <xdr:rowOff>32573</xdr:rowOff>
    </xdr:from>
    <xdr:to>
      <xdr:col>0</xdr:col>
      <xdr:colOff>1876424</xdr:colOff>
      <xdr:row>116</xdr:row>
      <xdr:rowOff>148925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51916" t="31677" r="26849" b="51604"/>
        <a:stretch/>
      </xdr:blipFill>
      <xdr:spPr>
        <a:xfrm>
          <a:off x="466725" y="165615173"/>
          <a:ext cx="1409699" cy="887877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127</xdr:row>
      <xdr:rowOff>34865</xdr:rowOff>
    </xdr:from>
    <xdr:to>
      <xdr:col>0</xdr:col>
      <xdr:colOff>2009775</xdr:colOff>
      <xdr:row>131</xdr:row>
      <xdr:rowOff>169113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0008" t="64012" r="40419" b="19369"/>
        <a:stretch/>
      </xdr:blipFill>
      <xdr:spPr>
        <a:xfrm>
          <a:off x="676275" y="172418315"/>
          <a:ext cx="1333500" cy="905773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1</xdr:row>
      <xdr:rowOff>38101</xdr:rowOff>
    </xdr:from>
    <xdr:to>
      <xdr:col>0</xdr:col>
      <xdr:colOff>2101257</xdr:colOff>
      <xdr:row>6</xdr:row>
      <xdr:rowOff>213360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87" r="12215"/>
        <a:stretch/>
      </xdr:blipFill>
      <xdr:spPr>
        <a:xfrm>
          <a:off x="259080" y="586741"/>
          <a:ext cx="1842177" cy="1356359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7</xdr:row>
      <xdr:rowOff>45720</xdr:rowOff>
    </xdr:from>
    <xdr:to>
      <xdr:col>0</xdr:col>
      <xdr:colOff>2085790</xdr:colOff>
      <xdr:row>12</xdr:row>
      <xdr:rowOff>199491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06" t="2155" r="13182" b="1683"/>
        <a:stretch/>
      </xdr:blipFill>
      <xdr:spPr>
        <a:xfrm>
          <a:off x="266700" y="2011680"/>
          <a:ext cx="1819090" cy="1334871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13</xdr:row>
      <xdr:rowOff>37676</xdr:rowOff>
    </xdr:from>
    <xdr:to>
      <xdr:col>0</xdr:col>
      <xdr:colOff>2179320</xdr:colOff>
      <xdr:row>18</xdr:row>
      <xdr:rowOff>195336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8" t="3097" r="13181" b="3300"/>
        <a:stretch/>
      </xdr:blipFill>
      <xdr:spPr>
        <a:xfrm>
          <a:off x="281940" y="3420956"/>
          <a:ext cx="1897380" cy="1338760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19</xdr:row>
      <xdr:rowOff>33388</xdr:rowOff>
    </xdr:from>
    <xdr:to>
      <xdr:col>0</xdr:col>
      <xdr:colOff>2202180</xdr:colOff>
      <xdr:row>24</xdr:row>
      <xdr:rowOff>211496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4" t="3098" r="10530" b="2087"/>
        <a:stretch/>
      </xdr:blipFill>
      <xdr:spPr>
        <a:xfrm>
          <a:off x="198120" y="4833988"/>
          <a:ext cx="2004060" cy="1359208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236221</xdr:colOff>
      <xdr:row>25</xdr:row>
      <xdr:rowOff>30480</xdr:rowOff>
    </xdr:from>
    <xdr:to>
      <xdr:col>0</xdr:col>
      <xdr:colOff>2159371</xdr:colOff>
      <xdr:row>30</xdr:row>
      <xdr:rowOff>190500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64" t="2290" r="11288" b="1819"/>
        <a:stretch/>
      </xdr:blipFill>
      <xdr:spPr>
        <a:xfrm>
          <a:off x="236221" y="5935980"/>
          <a:ext cx="1923150" cy="134112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31</xdr:row>
      <xdr:rowOff>190499</xdr:rowOff>
    </xdr:from>
    <xdr:to>
      <xdr:col>0</xdr:col>
      <xdr:colOff>2332435</xdr:colOff>
      <xdr:row>36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5" t="6710" r="2059" b="6050"/>
        <a:stretch/>
      </xdr:blipFill>
      <xdr:spPr>
        <a:xfrm>
          <a:off x="22860" y="7513319"/>
          <a:ext cx="2328625" cy="108966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38</xdr:row>
      <xdr:rowOff>64595</xdr:rowOff>
    </xdr:from>
    <xdr:to>
      <xdr:col>0</xdr:col>
      <xdr:colOff>2316480</xdr:colOff>
      <xdr:row>43</xdr:row>
      <xdr:rowOff>200463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43" t="14517" r="15294" b="8060"/>
        <a:stretch/>
      </xdr:blipFill>
      <xdr:spPr>
        <a:xfrm>
          <a:off x="152400" y="9040955"/>
          <a:ext cx="2164080" cy="1316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 /><Relationship Id="rId3" Type="http://schemas.openxmlformats.org/officeDocument/2006/relationships/vmlDrawing" Target="../drawings/vmlDrawing1.vml" /><Relationship Id="rId7" Type="http://schemas.openxmlformats.org/officeDocument/2006/relationships/oleObject" Target="../embeddings/oleObject2.bin" /><Relationship Id="rId12" Type="http://schemas.openxmlformats.org/officeDocument/2006/relationships/image" Target="../media/image6.emf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6" Type="http://schemas.openxmlformats.org/officeDocument/2006/relationships/image" Target="../media/image3.emf" /><Relationship Id="rId11" Type="http://schemas.openxmlformats.org/officeDocument/2006/relationships/oleObject" Target="../embeddings/oleObject4.bin" /><Relationship Id="rId5" Type="http://schemas.openxmlformats.org/officeDocument/2006/relationships/oleObject" Target="../embeddings/oleObject1.bin" /><Relationship Id="rId10" Type="http://schemas.openxmlformats.org/officeDocument/2006/relationships/image" Target="../media/image5.emf" /><Relationship Id="rId4" Type="http://schemas.openxmlformats.org/officeDocument/2006/relationships/vmlDrawing" Target="../drawings/vmlDrawing2.vml" /><Relationship Id="rId9" Type="http://schemas.openxmlformats.org/officeDocument/2006/relationships/oleObject" Target="../embeddings/oleObject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9"/>
  <sheetViews>
    <sheetView showGridLines="0" workbookViewId="0">
      <selection activeCell="J23" sqref="J23"/>
    </sheetView>
  </sheetViews>
  <sheetFormatPr defaultRowHeight="15" x14ac:dyDescent="0.2"/>
  <cols>
    <col min="1" max="1" width="6.58984375" customWidth="1"/>
    <col min="2" max="2" width="4.83984375" customWidth="1"/>
    <col min="3" max="3" width="6.05078125" customWidth="1"/>
    <col min="4" max="4" width="9.14453125" customWidth="1"/>
    <col min="5" max="5" width="8.47265625" customWidth="1"/>
    <col min="6" max="6" width="6.58984375" customWidth="1"/>
    <col min="7" max="7" width="11.97265625" customWidth="1"/>
    <col min="9" max="9" width="10.35546875" customWidth="1"/>
    <col min="10" max="10" width="9.953125" bestFit="1" customWidth="1"/>
    <col min="11" max="11" width="8.203125" customWidth="1"/>
    <col min="12" max="12" width="2.015625" customWidth="1"/>
    <col min="13" max="13" width="0.94140625" customWidth="1"/>
    <col min="20" max="20" width="19.7734375" customWidth="1"/>
    <col min="21" max="21" width="3.765625" customWidth="1"/>
    <col min="22" max="22" width="2.6875" customWidth="1"/>
  </cols>
  <sheetData>
    <row r="1" spans="2:20" ht="16.5" customHeight="1" x14ac:dyDescent="0.2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"/>
    </row>
    <row r="2" spans="2:20" x14ac:dyDescent="0.2"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"/>
      <c r="O2" s="122"/>
      <c r="P2" s="122"/>
      <c r="Q2" s="122"/>
      <c r="R2" s="122"/>
      <c r="S2" s="122"/>
      <c r="T2" s="122"/>
    </row>
    <row r="3" spans="2:20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"/>
      <c r="O3" s="122"/>
      <c r="P3" s="122"/>
      <c r="Q3" s="122"/>
      <c r="R3" s="122"/>
      <c r="S3" s="122"/>
      <c r="T3" s="122"/>
    </row>
    <row r="4" spans="2:20" x14ac:dyDescent="0.2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2"/>
      <c r="O4" s="122"/>
      <c r="P4" s="122"/>
      <c r="Q4" s="122"/>
      <c r="R4" s="122"/>
      <c r="S4" s="122"/>
      <c r="T4" s="122"/>
    </row>
    <row r="5" spans="2:20" ht="7.5" customHeight="1" x14ac:dyDescent="0.2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2"/>
      <c r="O5" s="3"/>
      <c r="P5" s="3"/>
      <c r="Q5" s="3"/>
      <c r="R5" s="3"/>
      <c r="S5" s="3"/>
      <c r="T5" s="3"/>
    </row>
    <row r="6" spans="2:20" x14ac:dyDescent="0.2">
      <c r="B6" s="125" t="s">
        <v>0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4"/>
      <c r="O6" s="3"/>
      <c r="P6" s="3"/>
      <c r="Q6" s="3"/>
      <c r="R6" s="3"/>
      <c r="S6" s="3"/>
      <c r="T6" s="3"/>
    </row>
    <row r="7" spans="2:20" ht="33.75" customHeight="1" x14ac:dyDescent="0.2">
      <c r="B7" s="5"/>
      <c r="C7" s="127" t="s">
        <v>70</v>
      </c>
      <c r="D7" s="127"/>
      <c r="E7" s="127"/>
      <c r="F7" s="127"/>
      <c r="G7" s="127"/>
      <c r="H7" s="127"/>
      <c r="I7" s="127"/>
      <c r="J7" s="127"/>
      <c r="K7" s="127"/>
      <c r="L7" s="127"/>
      <c r="M7" s="5"/>
      <c r="P7" s="6"/>
      <c r="Q7" s="7"/>
      <c r="R7" s="8"/>
      <c r="S7" s="9"/>
      <c r="T7" s="10"/>
    </row>
    <row r="8" spans="2:20" ht="12" customHeight="1" x14ac:dyDescent="0.2"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1"/>
      <c r="P8" s="12"/>
      <c r="Q8" s="13"/>
      <c r="R8" s="13"/>
      <c r="S8" s="3"/>
      <c r="T8" s="3"/>
    </row>
    <row r="9" spans="2:20" ht="7.5" customHeight="1" x14ac:dyDescent="0.2"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4"/>
      <c r="P9" s="120"/>
      <c r="Q9" s="120"/>
      <c r="R9" s="120"/>
      <c r="S9" s="120"/>
      <c r="T9" s="3"/>
    </row>
    <row r="10" spans="2:20" ht="18.75" customHeight="1" x14ac:dyDescent="0.2">
      <c r="B10" s="80"/>
      <c r="C10" s="80"/>
      <c r="D10" s="81"/>
      <c r="E10" s="82"/>
      <c r="F10" s="129" t="s">
        <v>41</v>
      </c>
      <c r="G10" s="129"/>
      <c r="H10" s="130" t="s">
        <v>42</v>
      </c>
      <c r="I10" s="130"/>
      <c r="J10" s="80"/>
      <c r="K10" s="80"/>
      <c r="L10" s="80"/>
      <c r="M10" s="14"/>
      <c r="P10" s="121"/>
      <c r="Q10" s="121"/>
      <c r="R10" s="121"/>
      <c r="S10" s="121"/>
      <c r="T10" s="3"/>
    </row>
    <row r="11" spans="2:20" ht="18.75" customHeight="1" x14ac:dyDescent="0.2">
      <c r="B11" s="80"/>
      <c r="C11" s="80"/>
      <c r="D11" s="80"/>
      <c r="E11" s="83"/>
      <c r="F11" s="131" t="s">
        <v>43</v>
      </c>
      <c r="G11" s="131"/>
      <c r="H11" s="131" t="s">
        <v>71</v>
      </c>
      <c r="I11" s="131"/>
      <c r="J11" s="80"/>
      <c r="K11" s="80"/>
      <c r="L11" s="80"/>
      <c r="M11" s="15"/>
      <c r="P11" s="121"/>
      <c r="Q11" s="121"/>
      <c r="R11" s="121"/>
      <c r="S11" s="121"/>
      <c r="T11" s="3"/>
    </row>
    <row r="12" spans="2:20" x14ac:dyDescent="0.2">
      <c r="B12" s="79"/>
      <c r="C12" s="79"/>
      <c r="D12" s="79"/>
      <c r="E12" s="83"/>
      <c r="F12" s="131" t="s">
        <v>44</v>
      </c>
      <c r="G12" s="131"/>
      <c r="H12" s="131" t="s">
        <v>72</v>
      </c>
      <c r="I12" s="131"/>
      <c r="J12" s="79"/>
      <c r="K12" s="79"/>
      <c r="L12" s="79"/>
      <c r="M12" s="15"/>
      <c r="P12" s="121"/>
      <c r="Q12" s="121"/>
      <c r="R12" s="121"/>
      <c r="S12" s="121"/>
      <c r="T12" s="3"/>
    </row>
    <row r="13" spans="2:20" ht="16.5" customHeight="1" x14ac:dyDescent="0.2">
      <c r="B13" s="3"/>
      <c r="C13" s="79"/>
      <c r="D13" s="79"/>
      <c r="E13" s="83"/>
      <c r="F13" s="131" t="s">
        <v>45</v>
      </c>
      <c r="G13" s="131"/>
      <c r="H13" s="131" t="s">
        <v>73</v>
      </c>
      <c r="I13" s="131"/>
      <c r="J13" s="79"/>
      <c r="K13" s="79"/>
      <c r="L13" s="79"/>
      <c r="M13" s="15"/>
      <c r="O13" s="3"/>
      <c r="P13" s="121"/>
      <c r="Q13" s="121"/>
      <c r="R13" s="121"/>
      <c r="S13" s="121"/>
      <c r="T13" s="3"/>
    </row>
    <row r="14" spans="2:20" x14ac:dyDescent="0.2">
      <c r="B14" s="77"/>
      <c r="C14" s="79"/>
      <c r="D14" s="79"/>
      <c r="E14" s="83"/>
      <c r="F14" s="131" t="s">
        <v>46</v>
      </c>
      <c r="G14" s="131"/>
      <c r="H14" s="131" t="s">
        <v>74</v>
      </c>
      <c r="I14" s="131"/>
      <c r="J14" s="79"/>
      <c r="K14" s="79"/>
      <c r="L14" s="79"/>
      <c r="M14" s="16"/>
      <c r="O14" s="3"/>
      <c r="P14" s="121"/>
      <c r="Q14" s="121"/>
      <c r="R14" s="134"/>
      <c r="S14" s="134"/>
      <c r="T14" s="3"/>
    </row>
    <row r="15" spans="2:20" x14ac:dyDescent="0.2">
      <c r="B15" s="78"/>
      <c r="C15" s="78"/>
      <c r="D15" s="78"/>
      <c r="E15" s="83"/>
      <c r="F15" s="131" t="s">
        <v>47</v>
      </c>
      <c r="G15" s="131"/>
      <c r="H15" s="135" t="s">
        <v>75</v>
      </c>
      <c r="I15" s="135"/>
      <c r="J15" s="78"/>
      <c r="K15" s="78"/>
      <c r="L15" s="78"/>
      <c r="M15" s="14"/>
      <c r="O15" s="3"/>
      <c r="Q15" s="3"/>
      <c r="R15" s="3"/>
      <c r="S15" s="3"/>
      <c r="T15" s="3"/>
    </row>
    <row r="16" spans="2:20" x14ac:dyDescent="0.2">
      <c r="B16" s="78"/>
      <c r="C16" s="78"/>
      <c r="D16" s="78"/>
      <c r="E16" s="83"/>
      <c r="F16" s="91"/>
      <c r="G16" s="91"/>
      <c r="H16" s="137" t="s">
        <v>76</v>
      </c>
      <c r="I16" s="137"/>
      <c r="J16" s="78"/>
      <c r="K16" s="78"/>
      <c r="L16" s="78"/>
      <c r="M16" s="78"/>
      <c r="O16" s="3"/>
      <c r="Q16" s="3"/>
      <c r="R16" s="3"/>
      <c r="S16" s="3"/>
      <c r="T16" s="3"/>
    </row>
    <row r="17" spans="2:20" x14ac:dyDescent="0.2">
      <c r="B17" s="78"/>
      <c r="C17" s="78"/>
      <c r="D17" s="78"/>
      <c r="E17" s="83"/>
      <c r="F17" s="84"/>
      <c r="G17" s="84"/>
      <c r="H17" s="138"/>
      <c r="I17" s="138"/>
      <c r="J17" s="78"/>
      <c r="K17" s="78"/>
      <c r="L17" s="78"/>
      <c r="M17" s="78"/>
      <c r="O17" s="3"/>
      <c r="Q17" s="3"/>
      <c r="R17" s="3"/>
      <c r="S17" s="3"/>
      <c r="T17" s="3"/>
    </row>
    <row r="18" spans="2:20" ht="15" customHeight="1" x14ac:dyDescent="0.2">
      <c r="B18" s="17"/>
      <c r="C18" s="136" t="s">
        <v>1</v>
      </c>
      <c r="D18" s="136"/>
      <c r="E18" s="136"/>
      <c r="F18" s="136"/>
      <c r="G18" s="136"/>
      <c r="H18" s="136"/>
      <c r="I18" s="136"/>
      <c r="J18" s="136"/>
      <c r="K18" s="136"/>
      <c r="L18" s="136"/>
      <c r="M18" s="17"/>
      <c r="O18" s="3"/>
      <c r="P18" s="3"/>
      <c r="Q18" s="3"/>
      <c r="R18" s="3"/>
      <c r="S18" s="3"/>
      <c r="T18" s="3"/>
    </row>
    <row r="19" spans="2:20" x14ac:dyDescent="0.2">
      <c r="B19" s="11"/>
      <c r="C19" s="133" t="s">
        <v>2</v>
      </c>
      <c r="D19" s="133"/>
      <c r="E19" s="133"/>
      <c r="F19" s="133" t="s">
        <v>50</v>
      </c>
      <c r="G19" s="133"/>
      <c r="H19" s="133"/>
      <c r="I19" s="133" t="s">
        <v>3</v>
      </c>
      <c r="J19" s="133"/>
      <c r="K19" s="133"/>
      <c r="L19" s="11"/>
      <c r="M19" s="11"/>
      <c r="O19" s="3"/>
      <c r="P19" s="3"/>
      <c r="Q19" s="3"/>
      <c r="R19" s="3"/>
      <c r="S19" s="3"/>
      <c r="T19" s="3"/>
    </row>
    <row r="20" spans="2:20" ht="15.75" customHeight="1" thickBot="1" x14ac:dyDescent="0.25">
      <c r="B20" s="11"/>
      <c r="C20" s="132" t="s">
        <v>4</v>
      </c>
      <c r="D20" s="132"/>
      <c r="E20" s="132"/>
      <c r="F20" s="132" t="s">
        <v>48</v>
      </c>
      <c r="G20" s="132"/>
      <c r="H20" s="132"/>
      <c r="I20" s="126" t="s">
        <v>5</v>
      </c>
      <c r="J20" s="126"/>
      <c r="K20" s="126"/>
      <c r="L20" s="11"/>
      <c r="M20" s="11"/>
      <c r="O20" s="3"/>
      <c r="P20" s="3"/>
    </row>
    <row r="21" spans="2:20" ht="15.75" thickBot="1" x14ac:dyDescent="0.25">
      <c r="B21" s="2"/>
      <c r="C21" s="2"/>
      <c r="D21" s="18">
        <v>0</v>
      </c>
      <c r="E21" s="22">
        <f>1-D21</f>
        <v>1</v>
      </c>
      <c r="F21" s="2"/>
      <c r="G21" s="2"/>
      <c r="H21" s="2"/>
      <c r="I21" s="126"/>
      <c r="J21" s="126"/>
      <c r="K21" s="126"/>
      <c r="L21" s="2"/>
      <c r="M21" s="2"/>
      <c r="O21" s="3"/>
      <c r="P21" s="3"/>
    </row>
    <row r="22" spans="2:20" ht="15.75" thickBot="1" x14ac:dyDescent="0.25">
      <c r="B22" s="2"/>
      <c r="C22" s="2"/>
      <c r="D22" s="18">
        <v>0</v>
      </c>
      <c r="E22" s="22">
        <f>1-D22</f>
        <v>1</v>
      </c>
      <c r="F22" s="2"/>
      <c r="G22" s="2"/>
      <c r="H22" s="2"/>
      <c r="I22" s="2"/>
      <c r="J22" s="19">
        <v>3</v>
      </c>
      <c r="K22" s="2"/>
      <c r="L22" s="2"/>
      <c r="M22" s="2"/>
      <c r="O22" s="3"/>
      <c r="P22" s="3"/>
    </row>
    <row r="23" spans="2:20" ht="15.75" thickBot="1" x14ac:dyDescent="0.25">
      <c r="B23" s="2"/>
      <c r="C23" s="2"/>
      <c r="D23" s="18">
        <v>0</v>
      </c>
      <c r="E23" s="22">
        <f>1-D23</f>
        <v>1</v>
      </c>
      <c r="F23" s="2"/>
      <c r="G23" s="2"/>
      <c r="H23" s="2"/>
      <c r="I23" s="2"/>
      <c r="J23" s="2"/>
      <c r="K23" s="2"/>
      <c r="L23" s="2"/>
      <c r="M23" s="2"/>
      <c r="P23" s="3"/>
    </row>
    <row r="24" spans="2:20" ht="15.75" thickBot="1" x14ac:dyDescent="0.25">
      <c r="B24" s="2"/>
      <c r="C24" s="2"/>
      <c r="D24" s="18">
        <v>0</v>
      </c>
      <c r="E24" s="22">
        <f>1-D24</f>
        <v>1</v>
      </c>
      <c r="F24" s="2"/>
      <c r="G24" s="2"/>
      <c r="H24" s="2"/>
      <c r="I24" s="2"/>
      <c r="J24" s="2"/>
      <c r="K24" s="2"/>
      <c r="L24" s="2"/>
      <c r="M24" s="2"/>
      <c r="P24" s="3"/>
    </row>
    <row r="25" spans="2:20" ht="15.75" thickBot="1" x14ac:dyDescent="0.25">
      <c r="B25" s="2"/>
      <c r="C25" s="2"/>
      <c r="D25" s="18">
        <v>0</v>
      </c>
      <c r="E25" s="22">
        <f>1-D25</f>
        <v>1</v>
      </c>
      <c r="F25" s="2"/>
      <c r="G25" s="2"/>
      <c r="H25" s="2"/>
      <c r="I25" s="2"/>
      <c r="J25" s="2"/>
      <c r="K25" s="2"/>
      <c r="L25" s="2"/>
      <c r="M25" s="2"/>
    </row>
    <row r="26" spans="2:20" x14ac:dyDescent="0.2">
      <c r="B26" s="2"/>
      <c r="C26" s="2"/>
      <c r="D26" s="20"/>
      <c r="E26" s="23">
        <f>PRODUCT(E21:E25)</f>
        <v>1</v>
      </c>
      <c r="F26" s="2"/>
      <c r="G26" s="2"/>
      <c r="H26" s="2"/>
      <c r="I26" s="2"/>
      <c r="J26" s="2"/>
      <c r="K26" s="2"/>
      <c r="L26" s="2"/>
      <c r="M26" s="2"/>
    </row>
    <row r="27" spans="2:20" ht="16.5" customHeight="1" x14ac:dyDescent="0.2">
      <c r="B27" s="2"/>
      <c r="C27" s="128" t="s">
        <v>6</v>
      </c>
      <c r="D27" s="128"/>
      <c r="E27" s="128"/>
      <c r="F27" s="128"/>
      <c r="G27" s="128"/>
      <c r="H27" s="128"/>
      <c r="I27" s="128"/>
      <c r="J27" s="128"/>
      <c r="K27" s="128"/>
      <c r="L27" s="128"/>
      <c r="M27" s="128"/>
    </row>
    <row r="28" spans="2:20" x14ac:dyDescent="0.2">
      <c r="B28" s="2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2:20" ht="30" customHeight="1" x14ac:dyDescent="0.2">
      <c r="B29" s="128" t="s">
        <v>61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6"/>
    </row>
    <row r="30" spans="2:20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6" spans="4:6" ht="17.25" x14ac:dyDescent="0.2">
      <c r="D36" s="12"/>
      <c r="E36" s="13"/>
      <c r="F36" s="13"/>
    </row>
    <row r="37" spans="4:6" ht="17.25" x14ac:dyDescent="0.2">
      <c r="D37" s="12"/>
      <c r="E37" s="13"/>
      <c r="F37" s="13"/>
    </row>
    <row r="38" spans="4:6" ht="17.25" x14ac:dyDescent="0.2">
      <c r="D38" s="12"/>
      <c r="E38" s="13"/>
      <c r="F38" s="13"/>
    </row>
    <row r="39" spans="4:6" ht="17.25" x14ac:dyDescent="0.2">
      <c r="D39" s="12"/>
      <c r="E39" s="13"/>
      <c r="F39" s="13"/>
    </row>
  </sheetData>
  <sheetProtection algorithmName="SHA-512" hashValue="83krQB7IDNYcE5MFgIzu2hDhLiiv5v8SESFbayXZTcGw2xKtlnHo8eZieRmOl7Oy87ttyBJXNR9MYRmrAiCL6g==" saltValue="6ZiWPRj4ozJlrBOTp4CEzg==" spinCount="100000" sheet="1" objects="1" scenarios="1"/>
  <mergeCells count="43">
    <mergeCell ref="B29:L29"/>
    <mergeCell ref="C18:L18"/>
    <mergeCell ref="C19:E19"/>
    <mergeCell ref="I19:K19"/>
    <mergeCell ref="P14:Q14"/>
    <mergeCell ref="H16:I17"/>
    <mergeCell ref="H12:I12"/>
    <mergeCell ref="R14:S14"/>
    <mergeCell ref="F15:G15"/>
    <mergeCell ref="H15:I15"/>
    <mergeCell ref="F14:G14"/>
    <mergeCell ref="R12:S12"/>
    <mergeCell ref="P13:Q13"/>
    <mergeCell ref="R13:S13"/>
    <mergeCell ref="P12:Q12"/>
    <mergeCell ref="F12:G12"/>
    <mergeCell ref="B1:L1"/>
    <mergeCell ref="B2:L2"/>
    <mergeCell ref="I20:K21"/>
    <mergeCell ref="C7:L7"/>
    <mergeCell ref="C27:M27"/>
    <mergeCell ref="B8:L9"/>
    <mergeCell ref="F10:G10"/>
    <mergeCell ref="H10:I10"/>
    <mergeCell ref="F11:G11"/>
    <mergeCell ref="H14:I14"/>
    <mergeCell ref="C20:E20"/>
    <mergeCell ref="F13:G13"/>
    <mergeCell ref="H13:I13"/>
    <mergeCell ref="F19:H19"/>
    <mergeCell ref="F20:H20"/>
    <mergeCell ref="H11:I11"/>
    <mergeCell ref="O2:T4"/>
    <mergeCell ref="B3:L3"/>
    <mergeCell ref="B4:L4"/>
    <mergeCell ref="B5:L5"/>
    <mergeCell ref="B6:L6"/>
    <mergeCell ref="R9:S9"/>
    <mergeCell ref="P10:Q10"/>
    <mergeCell ref="R10:S10"/>
    <mergeCell ref="P11:Q11"/>
    <mergeCell ref="R11:S11"/>
    <mergeCell ref="P9:Q9"/>
  </mergeCells>
  <dataValidations count="1">
    <dataValidation type="list" allowBlank="1" showInputMessage="1" showErrorMessage="1" sqref="F20:H20" xr:uid="{00000000-0002-0000-0000-000000000000}">
      <formula1>Modalidade</formula1>
    </dataValidation>
  </dataValidation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5"/>
  <sheetViews>
    <sheetView showGridLines="0" tabSelected="1" zoomScaleNormal="100" workbookViewId="0">
      <pane ySplit="1" topLeftCell="A2" activePane="bottomLeft" state="frozen"/>
      <selection pane="bottomLeft" activeCell="A222" sqref="A222"/>
    </sheetView>
  </sheetViews>
  <sheetFormatPr defaultColWidth="3.765625" defaultRowHeight="15" outlineLevelCol="1" x14ac:dyDescent="0.2"/>
  <cols>
    <col min="1" max="1" width="34.97265625" style="25" customWidth="1"/>
    <col min="2" max="2" width="9.01171875" style="24" bestFit="1" customWidth="1"/>
    <col min="3" max="3" width="5.6484375" style="32" customWidth="1"/>
    <col min="4" max="5" width="6.05078125" style="32" bestFit="1" customWidth="1"/>
    <col min="6" max="6" width="6.05078125" style="67" bestFit="1" customWidth="1"/>
    <col min="7" max="7" width="5.109375" customWidth="1"/>
    <col min="8" max="8" width="6.05078125" bestFit="1" customWidth="1"/>
    <col min="9" max="14" width="6.3203125" bestFit="1" customWidth="1"/>
    <col min="15" max="16" width="5.37890625" customWidth="1"/>
    <col min="17" max="17" width="5.91796875" style="36" customWidth="1"/>
    <col min="18" max="27" width="5.51171875" hidden="1" customWidth="1" outlineLevel="1"/>
    <col min="28" max="30" width="6.58984375" hidden="1" customWidth="1" outlineLevel="1"/>
    <col min="31" max="31" width="5.51171875" bestFit="1" customWidth="1" collapsed="1"/>
    <col min="32" max="32" width="5.6484375" bestFit="1" customWidth="1"/>
  </cols>
  <sheetData>
    <row r="1" spans="1:30" ht="19.5" thickBot="1" x14ac:dyDescent="0.25">
      <c r="A1" s="41" t="s">
        <v>8</v>
      </c>
      <c r="B1" s="42" t="s">
        <v>9</v>
      </c>
      <c r="C1" s="43" t="s">
        <v>10</v>
      </c>
      <c r="D1" s="43" t="s">
        <v>11</v>
      </c>
      <c r="E1" s="43" t="s">
        <v>12</v>
      </c>
      <c r="F1" s="66" t="s">
        <v>7</v>
      </c>
      <c r="G1" s="42"/>
      <c r="H1" s="42"/>
      <c r="I1" s="42"/>
      <c r="J1" s="42"/>
      <c r="K1" s="92" t="s">
        <v>53</v>
      </c>
      <c r="L1" s="93"/>
      <c r="M1" s="42"/>
      <c r="N1" s="42"/>
      <c r="O1" s="42"/>
      <c r="P1" s="42"/>
      <c r="Q1" s="44"/>
    </row>
    <row r="2" spans="1:30" ht="18.75" customHeight="1" x14ac:dyDescent="0.2">
      <c r="A2" s="28"/>
      <c r="B2" s="101"/>
      <c r="C2" s="102"/>
      <c r="D2" s="102"/>
      <c r="E2" s="102"/>
      <c r="F2" s="103"/>
      <c r="G2" s="140" t="s">
        <v>52</v>
      </c>
      <c r="H2" s="140"/>
      <c r="I2" s="140"/>
      <c r="J2" s="140"/>
      <c r="K2" s="140"/>
      <c r="L2" s="140"/>
      <c r="M2" s="140"/>
      <c r="N2" s="140"/>
      <c r="O2" s="140"/>
      <c r="P2" s="140"/>
      <c r="Q2" s="34"/>
    </row>
    <row r="3" spans="1:30" ht="18.600000000000001" customHeight="1" x14ac:dyDescent="0.2">
      <c r="A3" s="29"/>
      <c r="B3" s="104"/>
      <c r="C3" s="105"/>
      <c r="D3" s="105"/>
      <c r="E3" s="105"/>
      <c r="F3" s="106"/>
      <c r="G3" s="139" t="s">
        <v>58</v>
      </c>
      <c r="H3" s="139"/>
      <c r="I3" s="139"/>
      <c r="J3" s="139"/>
      <c r="K3" s="139"/>
      <c r="L3" s="139"/>
      <c r="M3" s="139"/>
      <c r="N3" s="139"/>
      <c r="O3" s="139"/>
      <c r="P3" s="139"/>
      <c r="Q3" s="33"/>
    </row>
    <row r="4" spans="1:30" ht="18.600000000000001" customHeight="1" x14ac:dyDescent="0.2">
      <c r="A4" s="29"/>
      <c r="B4" s="104" t="s">
        <v>13</v>
      </c>
      <c r="C4" s="105">
        <v>0.9</v>
      </c>
      <c r="D4" s="105">
        <v>0.79</v>
      </c>
      <c r="E4" s="105">
        <v>0.86</v>
      </c>
      <c r="F4" s="106">
        <f t="shared" ref="F4:F6" si="0">E4*D4*C4</f>
        <v>0.61146</v>
      </c>
      <c r="G4" s="107" t="str">
        <f t="shared" ref="G4:O7" ca="1" si="1">IF(R4&lt;=0,"",ROUND((R4*Desconto*(1+MK))*INDIRECT(MTabela),0))</f>
        <v/>
      </c>
      <c r="H4" s="107" t="str">
        <f t="shared" ca="1" si="1"/>
        <v/>
      </c>
      <c r="I4" s="107" t="str">
        <f t="shared" ca="1" si="1"/>
        <v/>
      </c>
      <c r="J4" s="107" t="str">
        <f t="shared" ca="1" si="1"/>
        <v/>
      </c>
      <c r="K4" s="107">
        <f t="shared" ca="1" si="1"/>
        <v>4080</v>
      </c>
      <c r="L4" s="107" t="str">
        <f t="shared" ca="1" si="1"/>
        <v/>
      </c>
      <c r="M4" s="107" t="str">
        <f t="shared" ca="1" si="1"/>
        <v/>
      </c>
      <c r="N4" s="107" t="str">
        <f t="shared" ca="1" si="1"/>
        <v/>
      </c>
      <c r="O4" s="107" t="str">
        <f t="shared" ca="1" si="1"/>
        <v/>
      </c>
      <c r="P4" s="107" t="str">
        <f ca="1">IF(AB4&lt;=0,"",ROUND((AB4*Desconto*(1+MK))*INDIRECT(MTabela),0))</f>
        <v/>
      </c>
      <c r="Q4" s="35"/>
      <c r="R4" s="37"/>
      <c r="S4" s="37"/>
      <c r="T4" s="37"/>
      <c r="U4" s="37"/>
      <c r="V4" s="37">
        <f>SUM(AD4+(AC4*2))</f>
        <v>1020</v>
      </c>
      <c r="W4" s="37"/>
      <c r="X4" s="37"/>
      <c r="Y4" s="37"/>
      <c r="Z4" s="37"/>
      <c r="AA4" s="37"/>
      <c r="AB4" s="37"/>
      <c r="AC4" s="37">
        <v>151</v>
      </c>
      <c r="AD4" s="37">
        <v>718</v>
      </c>
    </row>
    <row r="5" spans="1:30" ht="18.600000000000001" customHeight="1" x14ac:dyDescent="0.2">
      <c r="A5" s="46"/>
      <c r="B5" s="104" t="s">
        <v>14</v>
      </c>
      <c r="C5" s="105">
        <v>1.57</v>
      </c>
      <c r="D5" s="105">
        <v>0.79</v>
      </c>
      <c r="E5" s="105">
        <v>0.86</v>
      </c>
      <c r="F5" s="106">
        <f t="shared" si="0"/>
        <v>1.0666580000000001</v>
      </c>
      <c r="G5" s="107" t="str">
        <f t="shared" ca="1" si="1"/>
        <v/>
      </c>
      <c r="H5" s="107" t="str">
        <f t="shared" ca="1" si="1"/>
        <v/>
      </c>
      <c r="I5" s="107" t="str">
        <f t="shared" ca="1" si="1"/>
        <v/>
      </c>
      <c r="J5" s="107" t="str">
        <f t="shared" ca="1" si="1"/>
        <v/>
      </c>
      <c r="K5" s="107">
        <f t="shared" ca="1" si="1"/>
        <v>5588</v>
      </c>
      <c r="L5" s="107" t="str">
        <f t="shared" ca="1" si="1"/>
        <v/>
      </c>
      <c r="M5" s="107" t="str">
        <f t="shared" ca="1" si="1"/>
        <v/>
      </c>
      <c r="N5" s="107" t="str">
        <f t="shared" ca="1" si="1"/>
        <v/>
      </c>
      <c r="O5" s="107" t="str">
        <f t="shared" ca="1" si="1"/>
        <v/>
      </c>
      <c r="P5" s="107" t="str">
        <f ca="1">IF(AB5&lt;=0,"",ROUND((AB5*Desconto*(1+MK))*INDIRECT(MTabela),0))</f>
        <v/>
      </c>
      <c r="Q5" s="35"/>
      <c r="R5" s="37"/>
      <c r="S5" s="37"/>
      <c r="T5" s="37"/>
      <c r="U5" s="37"/>
      <c r="V5" s="37">
        <f t="shared" ref="V5:V6" si="2">SUM(AD5+(AC5*2))</f>
        <v>1397</v>
      </c>
      <c r="W5" s="37"/>
      <c r="X5" s="37"/>
      <c r="Y5" s="37"/>
      <c r="Z5" s="37"/>
      <c r="AA5" s="37"/>
      <c r="AB5" s="37"/>
      <c r="AC5" s="37">
        <v>151</v>
      </c>
      <c r="AD5" s="37">
        <v>1095</v>
      </c>
    </row>
    <row r="6" spans="1:30" ht="18.600000000000001" customHeight="1" x14ac:dyDescent="0.2">
      <c r="A6" s="46"/>
      <c r="B6" s="104" t="s">
        <v>15</v>
      </c>
      <c r="C6" s="105">
        <v>2.19</v>
      </c>
      <c r="D6" s="105">
        <v>0.79</v>
      </c>
      <c r="E6" s="105">
        <v>0.86</v>
      </c>
      <c r="F6" s="106">
        <f t="shared" si="0"/>
        <v>1.487886</v>
      </c>
      <c r="G6" s="107" t="str">
        <f t="shared" ref="G6" ca="1" si="3">IF(R6&lt;=0,"",ROUND((R6*Desconto*(1+MK))*INDIRECT(MTabela),0))</f>
        <v/>
      </c>
      <c r="H6" s="107" t="str">
        <f t="shared" ref="H6" ca="1" si="4">IF(S6&lt;=0,"",ROUND((S6*Desconto*(1+MK))*INDIRECT(MTabela),0))</f>
        <v/>
      </c>
      <c r="I6" s="107" t="str">
        <f t="shared" ref="I6" ca="1" si="5">IF(T6&lt;=0,"",ROUND((T6*Desconto*(1+MK))*INDIRECT(MTabela),0))</f>
        <v/>
      </c>
      <c r="J6" s="107" t="str">
        <f t="shared" ref="J6" ca="1" si="6">IF(U6&lt;=0,"",ROUND((U6*Desconto*(1+MK))*INDIRECT(MTabela),0))</f>
        <v/>
      </c>
      <c r="K6" s="107">
        <f t="shared" ca="1" si="1"/>
        <v>6848</v>
      </c>
      <c r="L6" s="107" t="str">
        <f t="shared" ref="L6" ca="1" si="7">IF(W6&lt;=0,"",ROUND((W6*Desconto*(1+MK))*INDIRECT(MTabela),0))</f>
        <v/>
      </c>
      <c r="M6" s="107" t="str">
        <f t="shared" ref="M6" ca="1" si="8">IF(X6&lt;=0,"",ROUND((X6*Desconto*(1+MK))*INDIRECT(MTabela),0))</f>
        <v/>
      </c>
      <c r="N6" s="107" t="str">
        <f t="shared" ref="N6" ca="1" si="9">IF(Y6&lt;=0,"",ROUND((Y6*Desconto*(1+MK))*INDIRECT(MTabela),0))</f>
        <v/>
      </c>
      <c r="O6" s="107" t="str">
        <f t="shared" ref="O6" ca="1" si="10">IF(Z6&lt;=0,"",ROUND((Z6*Desconto*(1+MK))*INDIRECT(MTabela),0))</f>
        <v/>
      </c>
      <c r="P6" s="107" t="str">
        <f ca="1">IF(AB6&lt;=0,"",ROUND((AB6*Desconto*(1+MK))*INDIRECT(MTabela),0))</f>
        <v/>
      </c>
      <c r="Q6" s="35"/>
      <c r="R6" s="37"/>
      <c r="S6" s="37"/>
      <c r="T6" s="37"/>
      <c r="U6" s="37"/>
      <c r="V6" s="37">
        <f t="shared" si="2"/>
        <v>1712</v>
      </c>
      <c r="W6" s="37"/>
      <c r="X6" s="37"/>
      <c r="Y6" s="37"/>
      <c r="Z6" s="37"/>
      <c r="AA6" s="37"/>
      <c r="AB6" s="37"/>
      <c r="AC6" s="37">
        <v>151</v>
      </c>
      <c r="AD6" s="37">
        <v>1410</v>
      </c>
    </row>
    <row r="7" spans="1:30" ht="18.600000000000001" customHeight="1" thickBot="1" x14ac:dyDescent="0.25">
      <c r="A7" s="46"/>
      <c r="B7" s="104"/>
      <c r="C7" s="105"/>
      <c r="D7" s="105"/>
      <c r="E7" s="105"/>
      <c r="F7" s="106"/>
      <c r="G7" s="107"/>
      <c r="H7" s="107"/>
      <c r="I7" s="107" t="str">
        <f t="shared" ca="1" si="1"/>
        <v/>
      </c>
      <c r="J7" s="107" t="str">
        <f t="shared" ca="1" si="1"/>
        <v/>
      </c>
      <c r="K7" s="107" t="str">
        <f t="shared" ca="1" si="1"/>
        <v/>
      </c>
      <c r="L7" s="107" t="str">
        <f t="shared" ca="1" si="1"/>
        <v/>
      </c>
      <c r="M7" s="107" t="str">
        <f t="shared" ca="1" si="1"/>
        <v/>
      </c>
      <c r="N7" s="107" t="str">
        <f t="shared" ca="1" si="1"/>
        <v/>
      </c>
      <c r="O7" s="107" t="str">
        <f t="shared" ca="1" si="1"/>
        <v/>
      </c>
      <c r="P7" s="107" t="str">
        <f ca="1">IF(AB7&lt;=0,"",ROUND((AB7*Desconto*(1+MK))*INDIRECT(MTabela),0))</f>
        <v/>
      </c>
      <c r="Q7" s="35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 spans="1:30" ht="18.75" customHeight="1" x14ac:dyDescent="0.2">
      <c r="A8" s="28"/>
      <c r="B8" s="101"/>
      <c r="C8" s="102"/>
      <c r="D8" s="102"/>
      <c r="E8" s="102"/>
      <c r="F8" s="103"/>
      <c r="G8" s="140" t="s">
        <v>54</v>
      </c>
      <c r="H8" s="140"/>
      <c r="I8" s="140"/>
      <c r="J8" s="140"/>
      <c r="K8" s="140"/>
      <c r="L8" s="140"/>
      <c r="M8" s="140"/>
      <c r="N8" s="140"/>
      <c r="O8" s="140"/>
      <c r="P8" s="140"/>
      <c r="Q8" s="34"/>
    </row>
    <row r="9" spans="1:30" ht="18.75" customHeight="1" x14ac:dyDescent="0.2">
      <c r="A9" s="29"/>
      <c r="B9" s="104"/>
      <c r="C9" s="105"/>
      <c r="D9" s="105"/>
      <c r="E9" s="105"/>
      <c r="F9" s="106"/>
      <c r="G9" s="139" t="s">
        <v>59</v>
      </c>
      <c r="H9" s="139"/>
      <c r="I9" s="139"/>
      <c r="J9" s="139"/>
      <c r="K9" s="139"/>
      <c r="L9" s="139"/>
      <c r="M9" s="139"/>
      <c r="N9" s="139"/>
      <c r="O9" s="139"/>
      <c r="P9" s="139"/>
      <c r="Q9" s="33"/>
    </row>
    <row r="10" spans="1:30" ht="18.75" customHeight="1" x14ac:dyDescent="0.2">
      <c r="A10" s="29"/>
      <c r="B10" s="104" t="s">
        <v>13</v>
      </c>
      <c r="C10" s="105">
        <v>0.9</v>
      </c>
      <c r="D10" s="105">
        <v>0.79</v>
      </c>
      <c r="E10" s="105">
        <v>0.93</v>
      </c>
      <c r="F10" s="106">
        <f t="shared" ref="F10:F12" si="11">E10*D10*C10</f>
        <v>0.66122999999999998</v>
      </c>
      <c r="G10" s="107" t="str">
        <f t="shared" ref="G10:G12" ca="1" si="12">IF(R10&lt;=0,"",ROUND((R10*Desconto*(1+MK))*INDIRECT(MTabela),0))</f>
        <v/>
      </c>
      <c r="H10" s="107" t="str">
        <f t="shared" ref="H10:H12" ca="1" si="13">IF(S10&lt;=0,"",ROUND((S10*Desconto*(1+MK))*INDIRECT(MTabela),0))</f>
        <v/>
      </c>
      <c r="I10" s="107" t="str">
        <f t="shared" ref="I10:I13" ca="1" si="14">IF(T10&lt;=0,"",ROUND((T10*Desconto*(1+MK))*INDIRECT(MTabela),0))</f>
        <v/>
      </c>
      <c r="J10" s="107" t="str">
        <f t="shared" ref="J10:J13" ca="1" si="15">IF(U10&lt;=0,"",ROUND((U10*Desconto*(1+MK))*INDIRECT(MTabela),0))</f>
        <v/>
      </c>
      <c r="K10" s="107">
        <f t="shared" ref="K10:K13" ca="1" si="16">IF(V10&lt;=0,"",ROUND((V10*Desconto*(1+MK))*INDIRECT(MTabela),0))</f>
        <v>4264</v>
      </c>
      <c r="L10" s="107" t="str">
        <f t="shared" ref="L10:L13" ca="1" si="17">IF(W10&lt;=0,"",ROUND((W10*Desconto*(1+MK))*INDIRECT(MTabela),0))</f>
        <v/>
      </c>
      <c r="M10" s="107" t="str">
        <f t="shared" ref="M10:M13" ca="1" si="18">IF(X10&lt;=0,"",ROUND((X10*Desconto*(1+MK))*INDIRECT(MTabela),0))</f>
        <v/>
      </c>
      <c r="N10" s="107" t="str">
        <f t="shared" ref="N10:N13" ca="1" si="19">IF(Y10&lt;=0,"",ROUND((Y10*Desconto*(1+MK))*INDIRECT(MTabela),0))</f>
        <v/>
      </c>
      <c r="O10" s="107" t="str">
        <f t="shared" ref="O10:O13" ca="1" si="20">IF(Z10&lt;=0,"",ROUND((Z10*Desconto*(1+MK))*INDIRECT(MTabela),0))</f>
        <v/>
      </c>
      <c r="P10" s="107" t="str">
        <f ca="1">IF(AB10&lt;=0,"",ROUND((AB10*Desconto*(1+MK))*INDIRECT(MTabela),0))</f>
        <v/>
      </c>
      <c r="Q10" s="35"/>
      <c r="V10" s="37">
        <f>SUM(AD10+(AC10*2))</f>
        <v>1066</v>
      </c>
      <c r="W10" s="37"/>
      <c r="X10" s="37"/>
      <c r="Y10" s="37"/>
      <c r="Z10" s="37"/>
      <c r="AA10" s="37"/>
      <c r="AB10" s="37"/>
      <c r="AC10" s="37">
        <v>174</v>
      </c>
      <c r="AD10" s="37">
        <v>718</v>
      </c>
    </row>
    <row r="11" spans="1:30" ht="18.75" customHeight="1" x14ac:dyDescent="0.2">
      <c r="A11" s="46"/>
      <c r="B11" s="104" t="s">
        <v>14</v>
      </c>
      <c r="C11" s="105">
        <v>1.57</v>
      </c>
      <c r="D11" s="105">
        <v>0.79</v>
      </c>
      <c r="E11" s="105">
        <v>0.93</v>
      </c>
      <c r="F11" s="106">
        <f t="shared" si="11"/>
        <v>1.1534790000000001</v>
      </c>
      <c r="G11" s="107" t="str">
        <f t="shared" ca="1" si="12"/>
        <v/>
      </c>
      <c r="H11" s="107" t="str">
        <f t="shared" ca="1" si="13"/>
        <v/>
      </c>
      <c r="I11" s="107" t="str">
        <f t="shared" ca="1" si="14"/>
        <v/>
      </c>
      <c r="J11" s="107" t="str">
        <f t="shared" ca="1" si="15"/>
        <v/>
      </c>
      <c r="K11" s="107">
        <f t="shared" ca="1" si="16"/>
        <v>5768</v>
      </c>
      <c r="L11" s="107" t="str">
        <f t="shared" ca="1" si="17"/>
        <v/>
      </c>
      <c r="M11" s="107" t="str">
        <f t="shared" ca="1" si="18"/>
        <v/>
      </c>
      <c r="N11" s="107" t="str">
        <f t="shared" ca="1" si="19"/>
        <v/>
      </c>
      <c r="O11" s="107" t="str">
        <f t="shared" ca="1" si="20"/>
        <v/>
      </c>
      <c r="P11" s="107" t="str">
        <f ca="1">IF(AB11&lt;=0,"",ROUND((AB11*Desconto*(1+MK))*INDIRECT(MTabela),0))</f>
        <v/>
      </c>
      <c r="Q11" s="35"/>
      <c r="V11" s="37">
        <f t="shared" ref="V11:V12" si="21">SUM(AD11+(AC11*2))</f>
        <v>1442</v>
      </c>
      <c r="W11" s="37"/>
      <c r="X11" s="37"/>
      <c r="Y11" s="37"/>
      <c r="Z11" s="37"/>
      <c r="AA11" s="37"/>
      <c r="AB11" s="37"/>
      <c r="AC11" s="37">
        <v>174</v>
      </c>
      <c r="AD11" s="37">
        <v>1094</v>
      </c>
    </row>
    <row r="12" spans="1:30" ht="18.75" customHeight="1" x14ac:dyDescent="0.2">
      <c r="A12" s="46"/>
      <c r="B12" s="104" t="s">
        <v>15</v>
      </c>
      <c r="C12" s="105">
        <v>2.19</v>
      </c>
      <c r="D12" s="105">
        <v>0.79</v>
      </c>
      <c r="E12" s="105">
        <v>0.93</v>
      </c>
      <c r="F12" s="106">
        <f t="shared" si="11"/>
        <v>1.6089929999999999</v>
      </c>
      <c r="G12" s="107" t="str">
        <f t="shared" ca="1" si="12"/>
        <v/>
      </c>
      <c r="H12" s="107" t="str">
        <f t="shared" ca="1" si="13"/>
        <v/>
      </c>
      <c r="I12" s="107" t="str">
        <f t="shared" ca="1" si="14"/>
        <v/>
      </c>
      <c r="J12" s="107" t="str">
        <f t="shared" ca="1" si="15"/>
        <v/>
      </c>
      <c r="K12" s="107">
        <f t="shared" ca="1" si="16"/>
        <v>7120</v>
      </c>
      <c r="L12" s="107" t="str">
        <f t="shared" ca="1" si="17"/>
        <v/>
      </c>
      <c r="M12" s="107" t="str">
        <f t="shared" ca="1" si="18"/>
        <v/>
      </c>
      <c r="N12" s="107" t="str">
        <f t="shared" ca="1" si="19"/>
        <v/>
      </c>
      <c r="O12" s="107" t="str">
        <f t="shared" ca="1" si="20"/>
        <v/>
      </c>
      <c r="P12" s="107" t="str">
        <f ca="1">IF(AB12&lt;=0,"",ROUND((AB12*Desconto*(1+MK))*INDIRECT(MTabela),0))</f>
        <v/>
      </c>
      <c r="Q12" s="35"/>
      <c r="V12" s="37">
        <f t="shared" si="21"/>
        <v>1780</v>
      </c>
      <c r="W12" s="37"/>
      <c r="X12" s="37"/>
      <c r="Y12" s="37"/>
      <c r="Z12" s="37"/>
      <c r="AA12" s="37"/>
      <c r="AB12" s="37"/>
      <c r="AC12" s="37">
        <v>174</v>
      </c>
      <c r="AD12" s="37">
        <v>1432</v>
      </c>
    </row>
    <row r="13" spans="1:30" ht="18.75" customHeight="1" thickBot="1" x14ac:dyDescent="0.25">
      <c r="A13" s="86"/>
      <c r="B13" s="108"/>
      <c r="C13" s="109"/>
      <c r="D13" s="109"/>
      <c r="E13" s="109"/>
      <c r="F13" s="110"/>
      <c r="G13" s="111"/>
      <c r="H13" s="111"/>
      <c r="I13" s="111" t="str">
        <f t="shared" ca="1" si="14"/>
        <v/>
      </c>
      <c r="J13" s="111" t="str">
        <f t="shared" ca="1" si="15"/>
        <v/>
      </c>
      <c r="K13" s="111" t="str">
        <f t="shared" ca="1" si="16"/>
        <v/>
      </c>
      <c r="L13" s="111" t="str">
        <f t="shared" ca="1" si="17"/>
        <v/>
      </c>
      <c r="M13" s="111" t="str">
        <f t="shared" ca="1" si="18"/>
        <v/>
      </c>
      <c r="N13" s="111" t="str">
        <f t="shared" ca="1" si="19"/>
        <v/>
      </c>
      <c r="O13" s="111" t="str">
        <f t="shared" ca="1" si="20"/>
        <v/>
      </c>
      <c r="P13" s="111" t="str">
        <f ca="1">IF(AB13&lt;=0,"",ROUND((AB13*Desconto*(1+MK))*INDIRECT(MTabela),0))</f>
        <v/>
      </c>
      <c r="Q13" s="45"/>
    </row>
    <row r="14" spans="1:30" ht="18.75" customHeight="1" x14ac:dyDescent="0.2">
      <c r="A14" s="28"/>
      <c r="B14" s="101"/>
      <c r="C14" s="102"/>
      <c r="D14" s="102"/>
      <c r="E14" s="102"/>
      <c r="F14" s="103"/>
      <c r="G14" s="140" t="s">
        <v>55</v>
      </c>
      <c r="H14" s="140"/>
      <c r="I14" s="140"/>
      <c r="J14" s="140"/>
      <c r="K14" s="140"/>
      <c r="L14" s="140"/>
      <c r="M14" s="140"/>
      <c r="N14" s="140"/>
      <c r="O14" s="140"/>
      <c r="P14" s="140"/>
      <c r="Q14" s="34"/>
    </row>
    <row r="15" spans="1:30" ht="18.75" customHeight="1" x14ac:dyDescent="0.2">
      <c r="A15" s="29"/>
      <c r="B15" s="104"/>
      <c r="C15" s="105"/>
      <c r="D15" s="105"/>
      <c r="E15" s="105"/>
      <c r="F15" s="106"/>
      <c r="G15" s="139" t="s">
        <v>59</v>
      </c>
      <c r="H15" s="139"/>
      <c r="I15" s="139"/>
      <c r="J15" s="139"/>
      <c r="K15" s="139"/>
      <c r="L15" s="139"/>
      <c r="M15" s="139"/>
      <c r="N15" s="139"/>
      <c r="O15" s="139"/>
      <c r="P15" s="139"/>
      <c r="Q15" s="33"/>
    </row>
    <row r="16" spans="1:30" ht="18.75" customHeight="1" x14ac:dyDescent="0.2">
      <c r="A16" s="29"/>
      <c r="B16" s="104" t="s">
        <v>13</v>
      </c>
      <c r="C16" s="105">
        <v>0.8</v>
      </c>
      <c r="D16" s="105">
        <v>0.79</v>
      </c>
      <c r="E16" s="105">
        <v>0.86</v>
      </c>
      <c r="F16" s="106">
        <f t="shared" ref="F16:F18" si="22">E16*D16*C16</f>
        <v>0.54352</v>
      </c>
      <c r="G16" s="107" t="str">
        <f t="shared" ref="G16:G18" ca="1" si="23">IF(R16&lt;=0,"",ROUND((R16*Desconto*(1+MK))*INDIRECT(MTabela),0))</f>
        <v/>
      </c>
      <c r="H16" s="107" t="str">
        <f t="shared" ref="H16:H18" ca="1" si="24">IF(S16&lt;=0,"",ROUND((S16*Desconto*(1+MK))*INDIRECT(MTabela),0))</f>
        <v/>
      </c>
      <c r="I16" s="107" t="str">
        <f t="shared" ref="I16:I19" ca="1" si="25">IF(T16&lt;=0,"",ROUND((T16*Desconto*(1+MK))*INDIRECT(MTabela),0))</f>
        <v/>
      </c>
      <c r="J16" s="107" t="str">
        <f t="shared" ref="J16:J19" ca="1" si="26">IF(U16&lt;=0,"",ROUND((U16*Desconto*(1+MK))*INDIRECT(MTabela),0))</f>
        <v/>
      </c>
      <c r="K16" s="107">
        <f t="shared" ref="K16:K19" ca="1" si="27">IF(V16&lt;=0,"",ROUND((V16*Desconto*(1+MK))*INDIRECT(MTabela),0))</f>
        <v>3760</v>
      </c>
      <c r="L16" s="107" t="str">
        <f t="shared" ref="L16:L19" ca="1" si="28">IF(W16&lt;=0,"",ROUND((W16*Desconto*(1+MK))*INDIRECT(MTabela),0))</f>
        <v/>
      </c>
      <c r="M16" s="107" t="str">
        <f t="shared" ref="M16:M19" ca="1" si="29">IF(X16&lt;=0,"",ROUND((X16*Desconto*(1+MK))*INDIRECT(MTabela),0))</f>
        <v/>
      </c>
      <c r="N16" s="107" t="str">
        <f t="shared" ref="N16:N19" ca="1" si="30">IF(Y16&lt;=0,"",ROUND((Y16*Desconto*(1+MK))*INDIRECT(MTabela),0))</f>
        <v/>
      </c>
      <c r="O16" s="107" t="str">
        <f t="shared" ref="O16:O19" ca="1" si="31">IF(Z16&lt;=0,"",ROUND((Z16*Desconto*(1+MK))*INDIRECT(MTabela),0))</f>
        <v/>
      </c>
      <c r="P16" s="107" t="str">
        <f ca="1">IF(AB16&lt;=0,"",ROUND((AB16*Desconto*(1+MK))*INDIRECT(MTabela),0))</f>
        <v/>
      </c>
      <c r="Q16" s="35"/>
      <c r="V16" s="37">
        <f>SUM(AD16+(AC16*2))</f>
        <v>940</v>
      </c>
      <c r="W16" s="37"/>
      <c r="X16" s="37"/>
      <c r="Y16" s="37"/>
      <c r="Z16" s="37"/>
      <c r="AA16" s="37"/>
      <c r="AB16" s="37"/>
      <c r="AC16" s="37">
        <v>100</v>
      </c>
      <c r="AD16" s="37">
        <v>740</v>
      </c>
    </row>
    <row r="17" spans="1:30" ht="18.75" customHeight="1" x14ac:dyDescent="0.2">
      <c r="A17" s="46"/>
      <c r="B17" s="104" t="s">
        <v>14</v>
      </c>
      <c r="C17" s="105">
        <v>1.45</v>
      </c>
      <c r="D17" s="105">
        <v>0.79</v>
      </c>
      <c r="E17" s="105">
        <v>0.86</v>
      </c>
      <c r="F17" s="106">
        <f t="shared" si="22"/>
        <v>0.98512999999999995</v>
      </c>
      <c r="G17" s="107" t="str">
        <f t="shared" ca="1" si="23"/>
        <v/>
      </c>
      <c r="H17" s="107" t="str">
        <f t="shared" ca="1" si="24"/>
        <v/>
      </c>
      <c r="I17" s="107" t="str">
        <f t="shared" ca="1" si="25"/>
        <v/>
      </c>
      <c r="J17" s="107" t="str">
        <f t="shared" ca="1" si="26"/>
        <v/>
      </c>
      <c r="K17" s="107">
        <f t="shared" ca="1" si="27"/>
        <v>5348</v>
      </c>
      <c r="L17" s="107" t="str">
        <f t="shared" ca="1" si="28"/>
        <v/>
      </c>
      <c r="M17" s="107" t="str">
        <f t="shared" ca="1" si="29"/>
        <v/>
      </c>
      <c r="N17" s="107" t="str">
        <f t="shared" ca="1" si="30"/>
        <v/>
      </c>
      <c r="O17" s="107" t="str">
        <f t="shared" ca="1" si="31"/>
        <v/>
      </c>
      <c r="P17" s="107" t="str">
        <f ca="1">IF(AB17&lt;=0,"",ROUND((AB17*Desconto*(1+MK))*INDIRECT(MTabela),0))</f>
        <v/>
      </c>
      <c r="Q17" s="35"/>
      <c r="V17" s="37">
        <f t="shared" ref="V17:V18" si="32">SUM(AD17+(AC17*2))</f>
        <v>1337</v>
      </c>
      <c r="W17" s="37"/>
      <c r="X17" s="37"/>
      <c r="Y17" s="37"/>
      <c r="Z17" s="37"/>
      <c r="AA17" s="37"/>
      <c r="AB17" s="37"/>
      <c r="AC17" s="37">
        <v>100</v>
      </c>
      <c r="AD17" s="37">
        <v>1137</v>
      </c>
    </row>
    <row r="18" spans="1:30" ht="18.75" customHeight="1" x14ac:dyDescent="0.2">
      <c r="A18" s="46"/>
      <c r="B18" s="104" t="s">
        <v>15</v>
      </c>
      <c r="C18" s="105">
        <v>2.1</v>
      </c>
      <c r="D18" s="105">
        <v>0.79</v>
      </c>
      <c r="E18" s="105">
        <v>0.86</v>
      </c>
      <c r="F18" s="106">
        <f t="shared" si="22"/>
        <v>1.4267400000000001</v>
      </c>
      <c r="G18" s="107" t="str">
        <f t="shared" ca="1" si="23"/>
        <v/>
      </c>
      <c r="H18" s="107" t="str">
        <f t="shared" ca="1" si="24"/>
        <v/>
      </c>
      <c r="I18" s="107" t="str">
        <f t="shared" ca="1" si="25"/>
        <v/>
      </c>
      <c r="J18" s="107" t="str">
        <f t="shared" ca="1" si="26"/>
        <v/>
      </c>
      <c r="K18" s="107">
        <f t="shared" ca="1" si="27"/>
        <v>7148</v>
      </c>
      <c r="L18" s="107" t="str">
        <f t="shared" ca="1" si="28"/>
        <v/>
      </c>
      <c r="M18" s="107" t="str">
        <f t="shared" ca="1" si="29"/>
        <v/>
      </c>
      <c r="N18" s="107" t="str">
        <f t="shared" ca="1" si="30"/>
        <v/>
      </c>
      <c r="O18" s="107" t="str">
        <f t="shared" ca="1" si="31"/>
        <v/>
      </c>
      <c r="P18" s="107" t="str">
        <f ca="1">IF(AB18&lt;=0,"",ROUND((AB18*Desconto*(1+MK))*INDIRECT(MTabela),0))</f>
        <v/>
      </c>
      <c r="Q18" s="35"/>
      <c r="V18" s="37">
        <f t="shared" si="32"/>
        <v>1787</v>
      </c>
      <c r="W18" s="37"/>
      <c r="X18" s="37"/>
      <c r="Y18" s="37"/>
      <c r="Z18" s="37"/>
      <c r="AA18" s="37"/>
      <c r="AB18" s="37"/>
      <c r="AC18" s="37">
        <v>100</v>
      </c>
      <c r="AD18" s="37">
        <v>1587</v>
      </c>
    </row>
    <row r="19" spans="1:30" ht="18.75" customHeight="1" thickBot="1" x14ac:dyDescent="0.25">
      <c r="A19" s="46"/>
      <c r="B19" s="104"/>
      <c r="C19" s="105"/>
      <c r="D19" s="105"/>
      <c r="E19" s="105"/>
      <c r="F19" s="106"/>
      <c r="G19" s="107"/>
      <c r="H19" s="107"/>
      <c r="I19" s="107" t="str">
        <f t="shared" ca="1" si="25"/>
        <v/>
      </c>
      <c r="J19" s="107" t="str">
        <f t="shared" ca="1" si="26"/>
        <v/>
      </c>
      <c r="K19" s="107" t="str">
        <f t="shared" ca="1" si="27"/>
        <v/>
      </c>
      <c r="L19" s="107" t="str">
        <f t="shared" ca="1" si="28"/>
        <v/>
      </c>
      <c r="M19" s="107" t="str">
        <f t="shared" ca="1" si="29"/>
        <v/>
      </c>
      <c r="N19" s="107" t="str">
        <f t="shared" ca="1" si="30"/>
        <v/>
      </c>
      <c r="O19" s="107" t="str">
        <f t="shared" ca="1" si="31"/>
        <v/>
      </c>
      <c r="P19" s="107" t="str">
        <f ca="1">IF(AB19&lt;=0,"",ROUND((AB19*Desconto*(1+MK))*INDIRECT(MTabela),0))</f>
        <v/>
      </c>
      <c r="Q19" s="35"/>
    </row>
    <row r="20" spans="1:30" ht="18.75" customHeight="1" x14ac:dyDescent="0.2">
      <c r="A20" s="28"/>
      <c r="B20" s="101"/>
      <c r="C20" s="102"/>
      <c r="D20" s="102"/>
      <c r="E20" s="102"/>
      <c r="F20" s="103"/>
      <c r="G20" s="140" t="s">
        <v>56</v>
      </c>
      <c r="H20" s="140"/>
      <c r="I20" s="140"/>
      <c r="J20" s="140"/>
      <c r="K20" s="140"/>
      <c r="L20" s="140"/>
      <c r="M20" s="140"/>
      <c r="N20" s="140"/>
      <c r="O20" s="140"/>
      <c r="P20" s="140"/>
      <c r="Q20" s="34"/>
    </row>
    <row r="21" spans="1:30" ht="18.75" customHeight="1" x14ac:dyDescent="0.2">
      <c r="A21" s="29"/>
      <c r="B21" s="104"/>
      <c r="C21" s="105"/>
      <c r="D21" s="105"/>
      <c r="E21" s="105"/>
      <c r="F21" s="106"/>
      <c r="G21" s="139" t="s">
        <v>59</v>
      </c>
      <c r="H21" s="139"/>
      <c r="I21" s="139"/>
      <c r="J21" s="139"/>
      <c r="K21" s="139"/>
      <c r="L21" s="139"/>
      <c r="M21" s="139"/>
      <c r="N21" s="139"/>
      <c r="O21" s="139"/>
      <c r="P21" s="139"/>
      <c r="Q21" s="33"/>
    </row>
    <row r="22" spans="1:30" ht="18.75" customHeight="1" x14ac:dyDescent="0.2">
      <c r="A22" s="29"/>
      <c r="B22" s="104" t="s">
        <v>13</v>
      </c>
      <c r="C22" s="105">
        <v>1.06</v>
      </c>
      <c r="D22" s="105">
        <v>0.79</v>
      </c>
      <c r="E22" s="105">
        <v>0.86</v>
      </c>
      <c r="F22" s="106">
        <f t="shared" ref="F22:F24" si="33">E22*D22*C22</f>
        <v>0.72016400000000003</v>
      </c>
      <c r="G22" s="107" t="str">
        <f t="shared" ref="G22:G24" ca="1" si="34">IF(R22&lt;=0,"",ROUND((R22*Desconto*(1+MK))*INDIRECT(MTabela),0))</f>
        <v/>
      </c>
      <c r="H22" s="107" t="str">
        <f t="shared" ref="H22:H24" ca="1" si="35">IF(S22&lt;=0,"",ROUND((S22*Desconto*(1+MK))*INDIRECT(MTabela),0))</f>
        <v/>
      </c>
      <c r="I22" s="107" t="str">
        <f t="shared" ref="I22:I25" ca="1" si="36">IF(T22&lt;=0,"",ROUND((T22*Desconto*(1+MK))*INDIRECT(MTabela),0))</f>
        <v/>
      </c>
      <c r="J22" s="107" t="str">
        <f t="shared" ref="J22:J25" ca="1" si="37">IF(U22&lt;=0,"",ROUND((U22*Desconto*(1+MK))*INDIRECT(MTabela),0))</f>
        <v/>
      </c>
      <c r="K22" s="107">
        <f t="shared" ref="K22:K25" ca="1" si="38">IF(V22&lt;=0,"",ROUND((V22*Desconto*(1+MK))*INDIRECT(MTabela),0))</f>
        <v>3820</v>
      </c>
      <c r="L22" s="107" t="str">
        <f t="shared" ref="L22:L25" ca="1" si="39">IF(W22&lt;=0,"",ROUND((W22*Desconto*(1+MK))*INDIRECT(MTabela),0))</f>
        <v/>
      </c>
      <c r="M22" s="107" t="str">
        <f t="shared" ref="M22:M25" ca="1" si="40">IF(X22&lt;=0,"",ROUND((X22*Desconto*(1+MK))*INDIRECT(MTabela),0))</f>
        <v/>
      </c>
      <c r="N22" s="107" t="str">
        <f t="shared" ref="N22:N25" ca="1" si="41">IF(Y22&lt;=0,"",ROUND((Y22*Desconto*(1+MK))*INDIRECT(MTabela),0))</f>
        <v/>
      </c>
      <c r="O22" s="107" t="str">
        <f t="shared" ref="O22:O25" ca="1" si="42">IF(Z22&lt;=0,"",ROUND((Z22*Desconto*(1+MK))*INDIRECT(MTabela),0))</f>
        <v/>
      </c>
      <c r="P22" s="107" t="str">
        <f ca="1">IF(AB22&lt;=0,"",ROUND((AB22*Desconto*(1+MK))*INDIRECT(MTabela),0))</f>
        <v/>
      </c>
      <c r="Q22" s="35"/>
      <c r="V22" s="37">
        <f>SUM(AD22+(AC22*2))</f>
        <v>955</v>
      </c>
      <c r="W22" s="37"/>
      <c r="X22" s="37"/>
      <c r="Y22" s="37"/>
      <c r="Z22" s="37"/>
      <c r="AA22" s="37"/>
      <c r="AB22" s="37"/>
      <c r="AC22" s="37">
        <v>108</v>
      </c>
      <c r="AD22" s="37">
        <v>739</v>
      </c>
    </row>
    <row r="23" spans="1:30" ht="18.75" customHeight="1" x14ac:dyDescent="0.2">
      <c r="A23" s="46"/>
      <c r="B23" s="104" t="s">
        <v>14</v>
      </c>
      <c r="C23" s="105">
        <v>1.7</v>
      </c>
      <c r="D23" s="105">
        <v>0.79</v>
      </c>
      <c r="E23" s="105">
        <v>0.86</v>
      </c>
      <c r="F23" s="106">
        <f t="shared" si="33"/>
        <v>1.1549799999999999</v>
      </c>
      <c r="G23" s="107" t="str">
        <f t="shared" ca="1" si="34"/>
        <v/>
      </c>
      <c r="H23" s="107" t="str">
        <f t="shared" ca="1" si="35"/>
        <v/>
      </c>
      <c r="I23" s="107" t="str">
        <f t="shared" ca="1" si="36"/>
        <v/>
      </c>
      <c r="J23" s="107" t="str">
        <f t="shared" ca="1" si="37"/>
        <v/>
      </c>
      <c r="K23" s="107">
        <f t="shared" ca="1" si="38"/>
        <v>5368</v>
      </c>
      <c r="L23" s="107" t="str">
        <f t="shared" ca="1" si="39"/>
        <v/>
      </c>
      <c r="M23" s="107" t="str">
        <f t="shared" ca="1" si="40"/>
        <v/>
      </c>
      <c r="N23" s="107" t="str">
        <f t="shared" ca="1" si="41"/>
        <v/>
      </c>
      <c r="O23" s="107" t="str">
        <f t="shared" ca="1" si="42"/>
        <v/>
      </c>
      <c r="P23" s="107" t="str">
        <f ca="1">IF(AB23&lt;=0,"",ROUND((AB23*Desconto*(1+MK))*INDIRECT(MTabela),0))</f>
        <v/>
      </c>
      <c r="Q23" s="35"/>
      <c r="V23" s="37">
        <f t="shared" ref="V23:V24" si="43">SUM(AD23+(AC23*2))</f>
        <v>1342</v>
      </c>
      <c r="W23" s="37"/>
      <c r="X23" s="37"/>
      <c r="Y23" s="37"/>
      <c r="Z23" s="37"/>
      <c r="AA23" s="37"/>
      <c r="AB23" s="37"/>
      <c r="AC23" s="37">
        <v>108</v>
      </c>
      <c r="AD23" s="37">
        <v>1126</v>
      </c>
    </row>
    <row r="24" spans="1:30" ht="18.75" customHeight="1" x14ac:dyDescent="0.2">
      <c r="A24" s="46"/>
      <c r="B24" s="104" t="s">
        <v>15</v>
      </c>
      <c r="C24" s="105">
        <v>2.35</v>
      </c>
      <c r="D24" s="105">
        <v>0.79</v>
      </c>
      <c r="E24" s="105">
        <v>0.86</v>
      </c>
      <c r="F24" s="106">
        <f t="shared" si="33"/>
        <v>1.5965900000000002</v>
      </c>
      <c r="G24" s="107" t="str">
        <f t="shared" ca="1" si="34"/>
        <v/>
      </c>
      <c r="H24" s="107" t="str">
        <f t="shared" ca="1" si="35"/>
        <v/>
      </c>
      <c r="I24" s="107" t="str">
        <f t="shared" ca="1" si="36"/>
        <v/>
      </c>
      <c r="J24" s="107" t="str">
        <f t="shared" ca="1" si="37"/>
        <v/>
      </c>
      <c r="K24" s="107">
        <f t="shared" ca="1" si="38"/>
        <v>6672</v>
      </c>
      <c r="L24" s="107" t="str">
        <f t="shared" ca="1" si="39"/>
        <v/>
      </c>
      <c r="M24" s="107" t="str">
        <f t="shared" ca="1" si="40"/>
        <v/>
      </c>
      <c r="N24" s="107" t="str">
        <f t="shared" ca="1" si="41"/>
        <v/>
      </c>
      <c r="O24" s="107" t="str">
        <f t="shared" ca="1" si="42"/>
        <v/>
      </c>
      <c r="P24" s="107" t="str">
        <f ca="1">IF(AB24&lt;=0,"",ROUND((AB24*Desconto*(1+MK))*INDIRECT(MTabela),0))</f>
        <v/>
      </c>
      <c r="Q24" s="35"/>
      <c r="V24" s="37">
        <f t="shared" si="43"/>
        <v>1668</v>
      </c>
      <c r="W24" s="37"/>
      <c r="X24" s="37"/>
      <c r="Y24" s="37"/>
      <c r="Z24" s="37"/>
      <c r="AA24" s="37"/>
      <c r="AB24" s="37"/>
      <c r="AC24" s="37">
        <v>108</v>
      </c>
      <c r="AD24" s="37">
        <v>1452</v>
      </c>
    </row>
    <row r="25" spans="1:30" ht="18.75" customHeight="1" thickBot="1" x14ac:dyDescent="0.25">
      <c r="A25" s="86"/>
      <c r="B25" s="108"/>
      <c r="C25" s="109"/>
      <c r="D25" s="109"/>
      <c r="E25" s="109"/>
      <c r="F25" s="110"/>
      <c r="G25" s="111"/>
      <c r="H25" s="111"/>
      <c r="I25" s="111" t="str">
        <f t="shared" ca="1" si="36"/>
        <v/>
      </c>
      <c r="J25" s="111" t="str">
        <f t="shared" ca="1" si="37"/>
        <v/>
      </c>
      <c r="K25" s="111" t="str">
        <f t="shared" ca="1" si="38"/>
        <v/>
      </c>
      <c r="L25" s="111" t="str">
        <f t="shared" ca="1" si="39"/>
        <v/>
      </c>
      <c r="M25" s="111" t="str">
        <f t="shared" ca="1" si="40"/>
        <v/>
      </c>
      <c r="N25" s="111" t="str">
        <f t="shared" ca="1" si="41"/>
        <v/>
      </c>
      <c r="O25" s="111" t="str">
        <f t="shared" ca="1" si="42"/>
        <v/>
      </c>
      <c r="P25" s="111" t="str">
        <f ca="1">IF(AB25&lt;=0,"",ROUND((AB25*Desconto*(1+MK))*INDIRECT(MTabela),0))</f>
        <v/>
      </c>
      <c r="Q25" s="45"/>
    </row>
    <row r="26" spans="1:30" ht="18.75" customHeight="1" x14ac:dyDescent="0.2">
      <c r="A26" s="28"/>
      <c r="B26" s="101"/>
      <c r="C26" s="102"/>
      <c r="D26" s="102"/>
      <c r="E26" s="102"/>
      <c r="F26" s="103"/>
      <c r="G26" s="140" t="s">
        <v>57</v>
      </c>
      <c r="H26" s="140"/>
      <c r="I26" s="140"/>
      <c r="J26" s="140"/>
      <c r="K26" s="140"/>
      <c r="L26" s="140"/>
      <c r="M26" s="140"/>
      <c r="N26" s="140"/>
      <c r="O26" s="140"/>
      <c r="P26" s="140"/>
      <c r="Q26" s="34"/>
    </row>
    <row r="27" spans="1:30" ht="18.75" customHeight="1" x14ac:dyDescent="0.2">
      <c r="A27" s="29"/>
      <c r="B27" s="104"/>
      <c r="C27" s="105"/>
      <c r="D27" s="105"/>
      <c r="E27" s="105"/>
      <c r="F27" s="106"/>
      <c r="G27" s="139" t="s">
        <v>60</v>
      </c>
      <c r="H27" s="139"/>
      <c r="I27" s="139"/>
      <c r="J27" s="139"/>
      <c r="K27" s="139"/>
      <c r="L27" s="139"/>
      <c r="M27" s="139"/>
      <c r="N27" s="139"/>
      <c r="O27" s="139"/>
      <c r="P27" s="139"/>
      <c r="Q27" s="33"/>
    </row>
    <row r="28" spans="1:30" ht="18.75" customHeight="1" x14ac:dyDescent="0.2">
      <c r="A28" s="29"/>
      <c r="B28" s="104" t="s">
        <v>13</v>
      </c>
      <c r="C28" s="105">
        <v>0.97</v>
      </c>
      <c r="D28" s="105">
        <v>0.79</v>
      </c>
      <c r="E28" s="105">
        <v>0.86</v>
      </c>
      <c r="F28" s="106">
        <f t="shared" ref="F28:F30" si="44">E28*D28*C28</f>
        <v>0.65901799999999999</v>
      </c>
      <c r="G28" s="107" t="str">
        <f t="shared" ref="G28:G30" ca="1" si="45">IF(R28&lt;=0,"",ROUND((R28*Desconto*(1+MK))*INDIRECT(MTabela),0))</f>
        <v/>
      </c>
      <c r="H28" s="107" t="str">
        <f t="shared" ref="H28:H30" ca="1" si="46">IF(S28&lt;=0,"",ROUND((S28*Desconto*(1+MK))*INDIRECT(MTabela),0))</f>
        <v/>
      </c>
      <c r="I28" s="107" t="str">
        <f t="shared" ref="I28:I31" ca="1" si="47">IF(T28&lt;=0,"",ROUND((T28*Desconto*(1+MK))*INDIRECT(MTabela),0))</f>
        <v/>
      </c>
      <c r="J28" s="107" t="str">
        <f t="shared" ref="J28:J31" ca="1" si="48">IF(U28&lt;=0,"",ROUND((U28*Desconto*(1+MK))*INDIRECT(MTabela),0))</f>
        <v/>
      </c>
      <c r="K28" s="107">
        <f t="shared" ref="K28:K31" ca="1" si="49">IF(V28&lt;=0,"",ROUND((V28*Desconto*(1+MK))*INDIRECT(MTabela),0))</f>
        <v>4232</v>
      </c>
      <c r="L28" s="107" t="str">
        <f t="shared" ref="L28:L31" ca="1" si="50">IF(W28&lt;=0,"",ROUND((W28*Desconto*(1+MK))*INDIRECT(MTabela),0))</f>
        <v/>
      </c>
      <c r="M28" s="107" t="str">
        <f t="shared" ref="M28:M31" ca="1" si="51">IF(X28&lt;=0,"",ROUND((X28*Desconto*(1+MK))*INDIRECT(MTabela),0))</f>
        <v/>
      </c>
      <c r="N28" s="107" t="str">
        <f t="shared" ref="N28:N31" ca="1" si="52">IF(Y28&lt;=0,"",ROUND((Y28*Desconto*(1+MK))*INDIRECT(MTabela),0))</f>
        <v/>
      </c>
      <c r="O28" s="107" t="str">
        <f t="shared" ref="O28:O31" ca="1" si="53">IF(Z28&lt;=0,"",ROUND((Z28*Desconto*(1+MK))*INDIRECT(MTabela),0))</f>
        <v/>
      </c>
      <c r="P28" s="107" t="str">
        <f ca="1">IF(AB28&lt;=0,"",ROUND((AB28*Desconto*(1+MK))*INDIRECT(MTabela),0))</f>
        <v/>
      </c>
      <c r="Q28" s="35"/>
      <c r="V28" s="37">
        <f>SUM(AD28+(AC28*2))</f>
        <v>1058</v>
      </c>
      <c r="W28" s="37"/>
      <c r="X28" s="37"/>
      <c r="Y28" s="37"/>
      <c r="Z28" s="37"/>
      <c r="AA28" s="37"/>
      <c r="AB28" s="37"/>
      <c r="AC28" s="37">
        <v>90</v>
      </c>
      <c r="AD28" s="37">
        <v>878</v>
      </c>
    </row>
    <row r="29" spans="1:30" ht="18.75" customHeight="1" x14ac:dyDescent="0.2">
      <c r="A29" s="46"/>
      <c r="B29" s="104" t="s">
        <v>14</v>
      </c>
      <c r="C29" s="105">
        <v>1.62</v>
      </c>
      <c r="D29" s="105">
        <v>0.79</v>
      </c>
      <c r="E29" s="105">
        <v>0.86</v>
      </c>
      <c r="F29" s="106">
        <f t="shared" si="44"/>
        <v>1.1006280000000002</v>
      </c>
      <c r="G29" s="107" t="str">
        <f t="shared" ca="1" si="45"/>
        <v/>
      </c>
      <c r="H29" s="107" t="str">
        <f t="shared" ca="1" si="46"/>
        <v/>
      </c>
      <c r="I29" s="107" t="str">
        <f t="shared" ca="1" si="47"/>
        <v/>
      </c>
      <c r="J29" s="107" t="str">
        <f t="shared" ca="1" si="48"/>
        <v/>
      </c>
      <c r="K29" s="107">
        <f t="shared" ca="1" si="49"/>
        <v>5168</v>
      </c>
      <c r="L29" s="107" t="str">
        <f t="shared" ca="1" si="50"/>
        <v/>
      </c>
      <c r="M29" s="107" t="str">
        <f t="shared" ca="1" si="51"/>
        <v/>
      </c>
      <c r="N29" s="107" t="str">
        <f t="shared" ca="1" si="52"/>
        <v/>
      </c>
      <c r="O29" s="107" t="str">
        <f t="shared" ca="1" si="53"/>
        <v/>
      </c>
      <c r="P29" s="107" t="str">
        <f ca="1">IF(AB29&lt;=0,"",ROUND((AB29*Desconto*(1+MK))*INDIRECT(MTabela),0))</f>
        <v/>
      </c>
      <c r="Q29" s="35"/>
      <c r="V29" s="37">
        <f t="shared" ref="V29:V30" si="54">SUM(AD29+(AC29*2))</f>
        <v>1292</v>
      </c>
      <c r="W29" s="37"/>
      <c r="X29" s="37"/>
      <c r="Y29" s="37"/>
      <c r="Z29" s="37"/>
      <c r="AA29" s="37"/>
      <c r="AB29" s="37"/>
      <c r="AC29" s="37">
        <v>90</v>
      </c>
      <c r="AD29" s="37">
        <v>1112</v>
      </c>
    </row>
    <row r="30" spans="1:30" ht="18.75" customHeight="1" x14ac:dyDescent="0.2">
      <c r="A30" s="46"/>
      <c r="B30" s="104" t="s">
        <v>15</v>
      </c>
      <c r="C30" s="105">
        <v>2.2599999999999998</v>
      </c>
      <c r="D30" s="105">
        <v>0.79</v>
      </c>
      <c r="E30" s="105">
        <v>0.86</v>
      </c>
      <c r="F30" s="106">
        <f t="shared" si="44"/>
        <v>1.5354439999999998</v>
      </c>
      <c r="G30" s="107" t="str">
        <f t="shared" ca="1" si="45"/>
        <v/>
      </c>
      <c r="H30" s="107" t="str">
        <f t="shared" ca="1" si="46"/>
        <v/>
      </c>
      <c r="I30" s="107" t="str">
        <f t="shared" ca="1" si="47"/>
        <v/>
      </c>
      <c r="J30" s="107" t="str">
        <f t="shared" ca="1" si="48"/>
        <v/>
      </c>
      <c r="K30" s="107">
        <f t="shared" ca="1" si="49"/>
        <v>7244</v>
      </c>
      <c r="L30" s="107" t="str">
        <f t="shared" ca="1" si="50"/>
        <v/>
      </c>
      <c r="M30" s="107" t="str">
        <f t="shared" ca="1" si="51"/>
        <v/>
      </c>
      <c r="N30" s="107" t="str">
        <f t="shared" ca="1" si="52"/>
        <v/>
      </c>
      <c r="O30" s="107" t="str">
        <f t="shared" ca="1" si="53"/>
        <v/>
      </c>
      <c r="P30" s="107" t="str">
        <f ca="1">IF(AB30&lt;=0,"",ROUND((AB30*Desconto*(1+MK))*INDIRECT(MTabela),0))</f>
        <v/>
      </c>
      <c r="Q30" s="35"/>
      <c r="V30" s="37">
        <f t="shared" si="54"/>
        <v>1811</v>
      </c>
      <c r="W30" s="37"/>
      <c r="X30" s="37"/>
      <c r="Y30" s="37"/>
      <c r="Z30" s="37"/>
      <c r="AA30" s="37"/>
      <c r="AB30" s="37"/>
      <c r="AC30" s="37">
        <v>90</v>
      </c>
      <c r="AD30" s="37">
        <v>1631</v>
      </c>
    </row>
    <row r="31" spans="1:30" ht="18.75" customHeight="1" thickBot="1" x14ac:dyDescent="0.25">
      <c r="A31" s="86"/>
      <c r="B31" s="108"/>
      <c r="C31" s="109"/>
      <c r="D31" s="109"/>
      <c r="E31" s="109"/>
      <c r="F31" s="110"/>
      <c r="G31" s="111"/>
      <c r="H31" s="111"/>
      <c r="I31" s="111" t="str">
        <f t="shared" ca="1" si="47"/>
        <v/>
      </c>
      <c r="J31" s="111" t="str">
        <f t="shared" ca="1" si="48"/>
        <v/>
      </c>
      <c r="K31" s="111" t="str">
        <f t="shared" ca="1" si="49"/>
        <v/>
      </c>
      <c r="L31" s="111" t="str">
        <f t="shared" ca="1" si="50"/>
        <v/>
      </c>
      <c r="M31" s="111" t="str">
        <f t="shared" ca="1" si="51"/>
        <v/>
      </c>
      <c r="N31" s="111" t="str">
        <f t="shared" ca="1" si="52"/>
        <v/>
      </c>
      <c r="O31" s="111" t="str">
        <f t="shared" ca="1" si="53"/>
        <v/>
      </c>
      <c r="P31" s="111" t="str">
        <f ca="1">IF(AB31&lt;=0,"",ROUND((AB31*Desconto*(1+MK))*INDIRECT(MTabela),0))</f>
        <v/>
      </c>
      <c r="Q31" s="45"/>
    </row>
    <row r="32" spans="1:30" ht="18.600000000000001" customHeight="1" x14ac:dyDescent="0.2">
      <c r="A32" s="28"/>
      <c r="B32" s="101"/>
      <c r="C32" s="102"/>
      <c r="D32" s="102"/>
      <c r="E32" s="102"/>
      <c r="F32" s="103"/>
      <c r="G32" s="140" t="s">
        <v>62</v>
      </c>
      <c r="H32" s="140"/>
      <c r="I32" s="140"/>
      <c r="J32" s="140"/>
      <c r="K32" s="140"/>
      <c r="L32" s="140"/>
      <c r="M32" s="140"/>
      <c r="N32" s="140"/>
      <c r="O32" s="140"/>
      <c r="P32" s="140"/>
      <c r="Q32" s="34"/>
    </row>
    <row r="33" spans="1:30" ht="18.600000000000001" customHeight="1" x14ac:dyDescent="0.2">
      <c r="A33" s="29"/>
      <c r="B33" s="104"/>
      <c r="C33" s="105"/>
      <c r="D33" s="105"/>
      <c r="E33" s="105"/>
      <c r="F33" s="106"/>
      <c r="G33" s="139" t="s">
        <v>64</v>
      </c>
      <c r="H33" s="139"/>
      <c r="I33" s="139"/>
      <c r="J33" s="139"/>
      <c r="K33" s="139"/>
      <c r="L33" s="139"/>
      <c r="M33" s="139"/>
      <c r="N33" s="139"/>
      <c r="O33" s="139"/>
      <c r="P33" s="139"/>
      <c r="Q33" s="33"/>
    </row>
    <row r="34" spans="1:30" ht="18.600000000000001" customHeight="1" x14ac:dyDescent="0.2">
      <c r="A34" s="29"/>
      <c r="B34" s="104" t="s">
        <v>67</v>
      </c>
      <c r="C34" s="105">
        <v>0.8</v>
      </c>
      <c r="D34" s="105">
        <v>1.02</v>
      </c>
      <c r="E34" s="105">
        <v>0.98</v>
      </c>
      <c r="F34" s="106">
        <f t="shared" ref="F34:F37" si="55">E34*D34*C34</f>
        <v>0.79968000000000006</v>
      </c>
      <c r="G34" s="107" t="str">
        <f t="shared" ref="G34:G36" ca="1" si="56">IF(R34&lt;=0,"",ROUND((R34*Desconto*(1+MK))*INDIRECT(MTabela),0))</f>
        <v/>
      </c>
      <c r="H34" s="107" t="str">
        <f t="shared" ref="H34:H36" ca="1" si="57">IF(S34&lt;=0,"",ROUND((S34*Desconto*(1+MK))*INDIRECT(MTabela),0))</f>
        <v/>
      </c>
      <c r="I34" s="107" t="str">
        <f t="shared" ref="I34:I38" ca="1" si="58">IF(T34&lt;=0,"",ROUND((T34*Desconto*(1+MK))*INDIRECT(MTabela),0))</f>
        <v/>
      </c>
      <c r="J34" s="107" t="str">
        <f t="shared" ref="J34:J38" ca="1" si="59">IF(U34&lt;=0,"",ROUND((U34*Desconto*(1+MK))*INDIRECT(MTabela),0))</f>
        <v/>
      </c>
      <c r="K34" s="107">
        <f t="shared" ref="K34:K38" ca="1" si="60">IF(V34&lt;=0,"",ROUND((V34*Desconto*(1+MK))*INDIRECT(MTabela),0))</f>
        <v>4384</v>
      </c>
      <c r="L34" s="107" t="str">
        <f t="shared" ref="L34:L38" ca="1" si="61">IF(W34&lt;=0,"",ROUND((W34*Desconto*(1+MK))*INDIRECT(MTabela),0))</f>
        <v/>
      </c>
      <c r="M34" s="107" t="str">
        <f t="shared" ref="M34:M38" ca="1" si="62">IF(X34&lt;=0,"",ROUND((X34*Desconto*(1+MK))*INDIRECT(MTabela),0))</f>
        <v/>
      </c>
      <c r="N34" s="107" t="str">
        <f t="shared" ref="N34:N38" ca="1" si="63">IF(Y34&lt;=0,"",ROUND((Y34*Desconto*(1+MK))*INDIRECT(MTabela),0))</f>
        <v/>
      </c>
      <c r="O34" s="107" t="str">
        <f t="shared" ref="O34:O38" ca="1" si="64">IF(Z34&lt;=0,"",ROUND((Z34*Desconto*(1+MK))*INDIRECT(MTabela),0))</f>
        <v/>
      </c>
      <c r="P34" s="107" t="str">
        <f ca="1">IF(AB34&lt;=0,"",ROUND((AB34*Desconto*(1+MK))*INDIRECT(MTabela),0))</f>
        <v/>
      </c>
      <c r="Q34" s="35"/>
      <c r="V34" s="37">
        <f>SUM(AD34+(AC34*2))</f>
        <v>1096</v>
      </c>
      <c r="W34" s="37"/>
      <c r="X34" s="37"/>
      <c r="Y34" s="37"/>
      <c r="Z34" s="37"/>
      <c r="AA34" s="37"/>
      <c r="AB34" s="37"/>
      <c r="AC34" s="37">
        <v>0</v>
      </c>
      <c r="AD34" s="37">
        <v>1096</v>
      </c>
    </row>
    <row r="35" spans="1:30" ht="18.600000000000001" customHeight="1" x14ac:dyDescent="0.2">
      <c r="A35" s="46"/>
      <c r="B35" s="104" t="s">
        <v>68</v>
      </c>
      <c r="C35" s="105">
        <v>0.9</v>
      </c>
      <c r="D35" s="105">
        <v>1.02</v>
      </c>
      <c r="E35" s="105">
        <v>0.98</v>
      </c>
      <c r="F35" s="106">
        <f t="shared" si="55"/>
        <v>0.89964000000000011</v>
      </c>
      <c r="G35" s="107" t="str">
        <f t="shared" ca="1" si="56"/>
        <v/>
      </c>
      <c r="H35" s="107" t="str">
        <f t="shared" ca="1" si="57"/>
        <v/>
      </c>
      <c r="I35" s="107" t="str">
        <f t="shared" ca="1" si="58"/>
        <v/>
      </c>
      <c r="J35" s="107" t="str">
        <f t="shared" ca="1" si="59"/>
        <v/>
      </c>
      <c r="K35" s="107">
        <f t="shared" ca="1" si="60"/>
        <v>4648</v>
      </c>
      <c r="L35" s="107" t="str">
        <f t="shared" ca="1" si="61"/>
        <v/>
      </c>
      <c r="M35" s="107" t="str">
        <f t="shared" ca="1" si="62"/>
        <v/>
      </c>
      <c r="N35" s="107" t="str">
        <f t="shared" ca="1" si="63"/>
        <v/>
      </c>
      <c r="O35" s="107" t="str">
        <f t="shared" ca="1" si="64"/>
        <v/>
      </c>
      <c r="P35" s="107" t="str">
        <f ca="1">IF(AB35&lt;=0,"",ROUND((AB35*Desconto*(1+MK))*INDIRECT(MTabela),0))</f>
        <v/>
      </c>
      <c r="Q35" s="35"/>
      <c r="V35" s="37">
        <f t="shared" ref="V35:V37" si="65">SUM(AD35+(AC35*2))</f>
        <v>1162</v>
      </c>
      <c r="W35" s="37"/>
      <c r="X35" s="37"/>
      <c r="Y35" s="37"/>
      <c r="Z35" s="37"/>
      <c r="AA35" s="37"/>
      <c r="AB35" s="37"/>
      <c r="AC35" s="37">
        <v>0</v>
      </c>
      <c r="AD35" s="37">
        <v>1162</v>
      </c>
    </row>
    <row r="36" spans="1:30" ht="18.600000000000001" customHeight="1" x14ac:dyDescent="0.2">
      <c r="A36" s="46"/>
      <c r="B36" s="104" t="s">
        <v>69</v>
      </c>
      <c r="C36" s="105">
        <v>1</v>
      </c>
      <c r="D36" s="105">
        <v>1.02</v>
      </c>
      <c r="E36" s="105">
        <v>0.98</v>
      </c>
      <c r="F36" s="106">
        <f t="shared" si="55"/>
        <v>0.99960000000000004</v>
      </c>
      <c r="G36" s="107" t="str">
        <f t="shared" ca="1" si="56"/>
        <v/>
      </c>
      <c r="H36" s="107" t="str">
        <f t="shared" ca="1" si="57"/>
        <v/>
      </c>
      <c r="I36" s="107" t="str">
        <f t="shared" ca="1" si="58"/>
        <v/>
      </c>
      <c r="J36" s="107" t="str">
        <f t="shared" ca="1" si="59"/>
        <v/>
      </c>
      <c r="K36" s="107">
        <f t="shared" ca="1" si="60"/>
        <v>4944</v>
      </c>
      <c r="L36" s="107" t="str">
        <f t="shared" ca="1" si="61"/>
        <v/>
      </c>
      <c r="M36" s="107" t="str">
        <f t="shared" ca="1" si="62"/>
        <v/>
      </c>
      <c r="N36" s="107" t="str">
        <f t="shared" ca="1" si="63"/>
        <v/>
      </c>
      <c r="O36" s="107" t="str">
        <f t="shared" ca="1" si="64"/>
        <v/>
      </c>
      <c r="P36" s="107" t="str">
        <f ca="1">IF(AB36&lt;=0,"",ROUND((AB36*Desconto*(1+MK))*INDIRECT(MTabela),0))</f>
        <v/>
      </c>
      <c r="Q36" s="35"/>
      <c r="V36" s="37">
        <f t="shared" si="65"/>
        <v>1236</v>
      </c>
      <c r="W36" s="37"/>
      <c r="X36" s="37"/>
      <c r="Y36" s="37"/>
      <c r="Z36" s="37"/>
      <c r="AA36" s="37"/>
      <c r="AB36" s="37"/>
      <c r="AC36" s="37">
        <v>0</v>
      </c>
      <c r="AD36" s="37">
        <v>1236</v>
      </c>
    </row>
    <row r="37" spans="1:30" ht="18.600000000000001" customHeight="1" x14ac:dyDescent="0.2">
      <c r="A37" s="46"/>
      <c r="B37" s="104" t="s">
        <v>65</v>
      </c>
      <c r="C37" s="105">
        <v>0.2</v>
      </c>
      <c r="D37" s="105">
        <v>1.02</v>
      </c>
      <c r="E37" s="105">
        <v>0.62</v>
      </c>
      <c r="F37" s="106">
        <f t="shared" si="55"/>
        <v>0.12648000000000001</v>
      </c>
      <c r="G37" s="107"/>
      <c r="H37" s="107"/>
      <c r="I37" s="107"/>
      <c r="J37" s="107"/>
      <c r="K37" s="107">
        <f t="shared" ca="1" si="60"/>
        <v>956</v>
      </c>
      <c r="L37" s="107"/>
      <c r="M37" s="107"/>
      <c r="N37" s="107"/>
      <c r="O37" s="107"/>
      <c r="P37" s="107"/>
      <c r="Q37" s="35"/>
      <c r="V37" s="37">
        <f t="shared" si="65"/>
        <v>239</v>
      </c>
      <c r="W37" s="37"/>
      <c r="X37" s="37"/>
      <c r="Y37" s="37"/>
      <c r="Z37" s="37"/>
      <c r="AA37" s="37"/>
      <c r="AB37" s="37"/>
      <c r="AC37" s="37">
        <v>0</v>
      </c>
      <c r="AD37" s="37">
        <v>239</v>
      </c>
    </row>
    <row r="38" spans="1:30" ht="18.600000000000001" customHeight="1" thickBot="1" x14ac:dyDescent="0.25">
      <c r="A38" s="86"/>
      <c r="B38" s="108"/>
      <c r="C38" s="109"/>
      <c r="D38" s="109"/>
      <c r="E38" s="109"/>
      <c r="F38" s="110"/>
      <c r="G38" s="111"/>
      <c r="H38" s="111"/>
      <c r="I38" s="111" t="str">
        <f t="shared" ca="1" si="58"/>
        <v/>
      </c>
      <c r="J38" s="111" t="str">
        <f t="shared" ca="1" si="59"/>
        <v/>
      </c>
      <c r="K38" s="111" t="str">
        <f t="shared" ca="1" si="60"/>
        <v/>
      </c>
      <c r="L38" s="111" t="str">
        <f t="shared" ca="1" si="61"/>
        <v/>
      </c>
      <c r="M38" s="111" t="str">
        <f t="shared" ca="1" si="62"/>
        <v/>
      </c>
      <c r="N38" s="111" t="str">
        <f t="shared" ca="1" si="63"/>
        <v/>
      </c>
      <c r="O38" s="111" t="str">
        <f t="shared" ca="1" si="64"/>
        <v/>
      </c>
      <c r="P38" s="111" t="str">
        <f ca="1">IF(AB38&lt;=0,"",ROUND((AB38*Desconto*(1+MK))*INDIRECT(MTabela),0))</f>
        <v/>
      </c>
      <c r="Q38" s="45"/>
    </row>
    <row r="39" spans="1:30" ht="18.600000000000001" customHeight="1" x14ac:dyDescent="0.2">
      <c r="A39" s="28"/>
      <c r="B39" s="101"/>
      <c r="C39" s="102"/>
      <c r="D39" s="102"/>
      <c r="E39" s="102"/>
      <c r="F39" s="103"/>
      <c r="G39" s="140" t="s">
        <v>63</v>
      </c>
      <c r="H39" s="140"/>
      <c r="I39" s="140"/>
      <c r="J39" s="140"/>
      <c r="K39" s="140"/>
      <c r="L39" s="140"/>
      <c r="M39" s="140"/>
      <c r="N39" s="140"/>
      <c r="O39" s="140"/>
      <c r="P39" s="140"/>
      <c r="Q39" s="34"/>
    </row>
    <row r="40" spans="1:30" ht="18.600000000000001" customHeight="1" x14ac:dyDescent="0.2">
      <c r="A40" s="29"/>
      <c r="B40" s="104"/>
      <c r="C40" s="105"/>
      <c r="D40" s="105"/>
      <c r="E40" s="105"/>
      <c r="F40" s="106"/>
      <c r="G40" s="139" t="s">
        <v>66</v>
      </c>
      <c r="H40" s="139"/>
      <c r="I40" s="139"/>
      <c r="J40" s="139"/>
      <c r="K40" s="139"/>
      <c r="L40" s="139"/>
      <c r="M40" s="139"/>
      <c r="N40" s="139"/>
      <c r="O40" s="139"/>
      <c r="P40" s="139"/>
      <c r="Q40" s="33"/>
    </row>
    <row r="41" spans="1:30" ht="18.600000000000001" customHeight="1" x14ac:dyDescent="0.2">
      <c r="A41" s="29"/>
      <c r="B41" s="104"/>
      <c r="C41" s="105"/>
      <c r="D41" s="105"/>
      <c r="E41" s="105"/>
      <c r="F41" s="106"/>
      <c r="G41" s="107" t="str">
        <f t="shared" ref="G41:G43" ca="1" si="66">IF(R41&lt;=0,"",ROUND((R41*Desconto*(1+MK))*INDIRECT(MTabela),0))</f>
        <v/>
      </c>
      <c r="H41" s="107" t="str">
        <f t="shared" ref="H41:H43" ca="1" si="67">IF(S41&lt;=0,"",ROUND((S41*Desconto*(1+MK))*INDIRECT(MTabela),0))</f>
        <v/>
      </c>
      <c r="I41" s="107" t="str">
        <f t="shared" ref="I41:I44" ca="1" si="68">IF(T41&lt;=0,"",ROUND((T41*Desconto*(1+MK))*INDIRECT(MTabela),0))</f>
        <v/>
      </c>
      <c r="J41" s="107" t="str">
        <f t="shared" ref="J41:J44" ca="1" si="69">IF(U41&lt;=0,"",ROUND((U41*Desconto*(1+MK))*INDIRECT(MTabela),0))</f>
        <v/>
      </c>
      <c r="K41" s="107" t="str">
        <f t="shared" ref="K41:K44" ca="1" si="70">IF(V41&lt;=0,"",ROUND((V41*Desconto*(1+MK))*INDIRECT(MTabela),0))</f>
        <v/>
      </c>
      <c r="L41" s="107" t="str">
        <f t="shared" ref="L41:L44" ca="1" si="71">IF(W41&lt;=0,"",ROUND((W41*Desconto*(1+MK))*INDIRECT(MTabela),0))</f>
        <v/>
      </c>
      <c r="M41" s="107" t="str">
        <f t="shared" ref="M41:M44" ca="1" si="72">IF(X41&lt;=0,"",ROUND((X41*Desconto*(1+MK))*INDIRECT(MTabela),0))</f>
        <v/>
      </c>
      <c r="N41" s="107" t="str">
        <f t="shared" ref="N41:N44" ca="1" si="73">IF(Y41&lt;=0,"",ROUND((Y41*Desconto*(1+MK))*INDIRECT(MTabela),0))</f>
        <v/>
      </c>
      <c r="O41" s="107" t="str">
        <f t="shared" ref="O41:O44" ca="1" si="74">IF(Z41&lt;=0,"",ROUND((Z41*Desconto*(1+MK))*INDIRECT(MTabela),0))</f>
        <v/>
      </c>
      <c r="P41" s="107" t="str">
        <f ca="1">IF(AB41&lt;=0,"",ROUND((AB41*Desconto*(1+MK))*INDIRECT(MTabela),0))</f>
        <v/>
      </c>
      <c r="Q41" s="35"/>
      <c r="V41" s="37">
        <f>SUM(AD41+(AC41*2))</f>
        <v>0</v>
      </c>
      <c r="W41" s="37"/>
      <c r="X41" s="37"/>
      <c r="Y41" s="37"/>
      <c r="Z41" s="37"/>
      <c r="AA41" s="37"/>
      <c r="AB41" s="37"/>
      <c r="AC41" s="37">
        <v>0</v>
      </c>
      <c r="AD41" s="37"/>
    </row>
    <row r="42" spans="1:30" ht="18.600000000000001" customHeight="1" x14ac:dyDescent="0.2">
      <c r="A42" s="46"/>
      <c r="B42" s="104"/>
      <c r="C42" s="105">
        <v>2</v>
      </c>
      <c r="D42" s="105">
        <v>1.1299999999999999</v>
      </c>
      <c r="E42" s="105">
        <v>0.86</v>
      </c>
      <c r="F42" s="106">
        <f t="shared" ref="F42" si="75">E42*D42*C42</f>
        <v>1.9435999999999998</v>
      </c>
      <c r="G42" s="107" t="str">
        <f t="shared" ca="1" si="66"/>
        <v/>
      </c>
      <c r="H42" s="107" t="str">
        <f t="shared" ca="1" si="67"/>
        <v/>
      </c>
      <c r="I42" s="107" t="str">
        <f t="shared" ca="1" si="68"/>
        <v/>
      </c>
      <c r="J42" s="107" t="str">
        <f t="shared" ca="1" si="69"/>
        <v/>
      </c>
      <c r="K42" s="107">
        <f t="shared" ca="1" si="70"/>
        <v>6524</v>
      </c>
      <c r="L42" s="107" t="str">
        <f t="shared" ca="1" si="71"/>
        <v/>
      </c>
      <c r="M42" s="107" t="str">
        <f t="shared" ca="1" si="72"/>
        <v/>
      </c>
      <c r="N42" s="107" t="str">
        <f t="shared" ca="1" si="73"/>
        <v/>
      </c>
      <c r="O42" s="107" t="str">
        <f t="shared" ca="1" si="74"/>
        <v/>
      </c>
      <c r="P42" s="107" t="str">
        <f ca="1">IF(AB42&lt;=0,"",ROUND((AB42*Desconto*(1+MK))*INDIRECT(MTabela),0))</f>
        <v/>
      </c>
      <c r="Q42" s="35"/>
      <c r="V42" s="37">
        <f t="shared" ref="V42:V43" si="76">SUM(AD42+(AC42*2))</f>
        <v>1631</v>
      </c>
      <c r="W42" s="37"/>
      <c r="X42" s="37"/>
      <c r="Y42" s="37"/>
      <c r="Z42" s="37"/>
      <c r="AA42" s="37"/>
      <c r="AB42" s="37"/>
      <c r="AC42" s="37">
        <v>0</v>
      </c>
      <c r="AD42" s="37">
        <v>1631</v>
      </c>
    </row>
    <row r="43" spans="1:30" ht="18.600000000000001" customHeight="1" x14ac:dyDescent="0.2">
      <c r="A43" s="46"/>
      <c r="B43" s="104"/>
      <c r="C43" s="105"/>
      <c r="D43" s="105"/>
      <c r="E43" s="105"/>
      <c r="F43" s="106"/>
      <c r="G43" s="107" t="str">
        <f t="shared" ca="1" si="66"/>
        <v/>
      </c>
      <c r="H43" s="107" t="str">
        <f t="shared" ca="1" si="67"/>
        <v/>
      </c>
      <c r="I43" s="107" t="str">
        <f t="shared" ca="1" si="68"/>
        <v/>
      </c>
      <c r="J43" s="107" t="str">
        <f t="shared" ca="1" si="69"/>
        <v/>
      </c>
      <c r="K43" s="107" t="str">
        <f t="shared" ca="1" si="70"/>
        <v/>
      </c>
      <c r="L43" s="107" t="str">
        <f t="shared" ca="1" si="71"/>
        <v/>
      </c>
      <c r="M43" s="107" t="str">
        <f t="shared" ca="1" si="72"/>
        <v/>
      </c>
      <c r="N43" s="107" t="str">
        <f t="shared" ca="1" si="73"/>
        <v/>
      </c>
      <c r="O43" s="107" t="str">
        <f t="shared" ca="1" si="74"/>
        <v/>
      </c>
      <c r="P43" s="107" t="str">
        <f ca="1">IF(AB43&lt;=0,"",ROUND((AB43*Desconto*(1+MK))*INDIRECT(MTabela),0))</f>
        <v/>
      </c>
      <c r="Q43" s="35"/>
      <c r="V43" s="37">
        <f t="shared" si="76"/>
        <v>0</v>
      </c>
      <c r="W43" s="37"/>
      <c r="X43" s="37"/>
      <c r="Y43" s="37"/>
      <c r="Z43" s="37"/>
      <c r="AA43" s="37"/>
      <c r="AB43" s="37"/>
      <c r="AC43" s="37">
        <v>0</v>
      </c>
      <c r="AD43" s="37"/>
    </row>
    <row r="44" spans="1:30" ht="18.600000000000001" customHeight="1" thickBot="1" x14ac:dyDescent="0.25">
      <c r="A44" s="86"/>
      <c r="B44" s="108"/>
      <c r="C44" s="109"/>
      <c r="D44" s="109"/>
      <c r="E44" s="109"/>
      <c r="F44" s="110"/>
      <c r="G44" s="111"/>
      <c r="H44" s="111"/>
      <c r="I44" s="111" t="str">
        <f t="shared" ca="1" si="68"/>
        <v/>
      </c>
      <c r="J44" s="111" t="str">
        <f t="shared" ca="1" si="69"/>
        <v/>
      </c>
      <c r="K44" s="111" t="str">
        <f t="shared" ca="1" si="70"/>
        <v/>
      </c>
      <c r="L44" s="111" t="str">
        <f t="shared" ca="1" si="71"/>
        <v/>
      </c>
      <c r="M44" s="111" t="str">
        <f t="shared" ca="1" si="72"/>
        <v/>
      </c>
      <c r="N44" s="111" t="str">
        <f t="shared" ca="1" si="73"/>
        <v/>
      </c>
      <c r="O44" s="111" t="str">
        <f t="shared" ca="1" si="74"/>
        <v/>
      </c>
      <c r="P44" s="111" t="str">
        <f ca="1">IF(AB44&lt;=0,"",ROUND((AB44*Desconto*(1+MK))*INDIRECT(MTabela),0))</f>
        <v/>
      </c>
      <c r="Q44" s="45"/>
      <c r="AC44" s="37"/>
    </row>
    <row r="45" spans="1:30" x14ac:dyDescent="0.2">
      <c r="B45" s="49"/>
      <c r="C45" s="94"/>
      <c r="D45" s="94"/>
      <c r="E45" s="94"/>
      <c r="F45" s="94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40"/>
    </row>
    <row r="46" spans="1:30" x14ac:dyDescent="0.2">
      <c r="B46" s="49"/>
      <c r="C46" s="94"/>
      <c r="D46" s="94"/>
      <c r="E46" s="94"/>
      <c r="F46" s="94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40"/>
    </row>
    <row r="47" spans="1:30" x14ac:dyDescent="0.2">
      <c r="B47" s="49"/>
      <c r="C47" s="94"/>
      <c r="D47" s="94"/>
      <c r="E47" s="94"/>
      <c r="F47" s="9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40"/>
    </row>
    <row r="48" spans="1:30" x14ac:dyDescent="0.2">
      <c r="B48" s="49"/>
      <c r="C48" s="94"/>
      <c r="D48" s="94"/>
      <c r="E48" s="94"/>
      <c r="F48" s="94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40"/>
    </row>
    <row r="49" spans="1:30" x14ac:dyDescent="0.2">
      <c r="B49" s="49"/>
      <c r="C49" s="94"/>
      <c r="D49" s="94"/>
      <c r="E49" s="94"/>
      <c r="F49" s="94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40"/>
    </row>
    <row r="50" spans="1:30" x14ac:dyDescent="0.2">
      <c r="B50" s="49"/>
      <c r="C50" s="94"/>
      <c r="D50" s="94"/>
      <c r="E50" s="94"/>
      <c r="F50" s="9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40"/>
    </row>
    <row r="51" spans="1:30" x14ac:dyDescent="0.2">
      <c r="B51" s="49"/>
      <c r="C51" s="94"/>
      <c r="D51" s="94"/>
      <c r="E51" s="94"/>
      <c r="F51" s="94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40"/>
    </row>
    <row r="52" spans="1:30" ht="15.75" thickBot="1" x14ac:dyDescent="0.25">
      <c r="B52" s="49"/>
      <c r="C52" s="94"/>
      <c r="D52" s="94"/>
      <c r="E52" s="94"/>
      <c r="F52" s="94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40"/>
    </row>
    <row r="53" spans="1:30" ht="26.25" thickBot="1" x14ac:dyDescent="0.25">
      <c r="A53" s="95"/>
      <c r="B53" s="64"/>
      <c r="C53" s="65"/>
      <c r="D53" s="65"/>
      <c r="E53" s="65"/>
      <c r="F53" s="65"/>
      <c r="G53" s="143" t="s">
        <v>28</v>
      </c>
      <c r="H53" s="144"/>
      <c r="I53" s="144"/>
      <c r="J53" s="144"/>
      <c r="K53" s="144"/>
      <c r="L53" s="144"/>
      <c r="M53" s="144"/>
      <c r="N53" s="144"/>
      <c r="O53" s="144"/>
      <c r="P53" s="144"/>
      <c r="Q53" s="96"/>
    </row>
    <row r="54" spans="1:30" ht="18.75" customHeight="1" x14ac:dyDescent="0.2">
      <c r="A54" s="28"/>
      <c r="B54" s="101"/>
      <c r="C54" s="102"/>
      <c r="D54" s="102"/>
      <c r="E54" s="102"/>
      <c r="F54" s="103"/>
      <c r="G54" s="140" t="s">
        <v>27</v>
      </c>
      <c r="H54" s="140"/>
      <c r="I54" s="140"/>
      <c r="J54" s="140"/>
      <c r="K54" s="140"/>
      <c r="L54" s="140"/>
      <c r="M54" s="140"/>
      <c r="N54" s="140"/>
      <c r="O54" s="140"/>
      <c r="P54" s="140"/>
      <c r="Q54" s="112"/>
    </row>
    <row r="55" spans="1:30" x14ac:dyDescent="0.2">
      <c r="A55" s="47" t="s">
        <v>17</v>
      </c>
      <c r="B55" s="104"/>
      <c r="C55" s="105"/>
      <c r="D55" s="105"/>
      <c r="E55" s="105"/>
      <c r="F55" s="106"/>
      <c r="G55" s="139" t="s">
        <v>36</v>
      </c>
      <c r="H55" s="139"/>
      <c r="I55" s="139"/>
      <c r="J55" s="139"/>
      <c r="K55" s="139"/>
      <c r="L55" s="139"/>
      <c r="M55" s="139"/>
      <c r="N55" s="139"/>
      <c r="O55" s="139"/>
      <c r="P55" s="139"/>
      <c r="Q55" s="113"/>
    </row>
    <row r="56" spans="1:30" x14ac:dyDescent="0.2">
      <c r="A56" s="29"/>
      <c r="B56" s="114"/>
      <c r="C56" s="105"/>
      <c r="D56" s="105"/>
      <c r="E56" s="105"/>
      <c r="F56" s="106"/>
      <c r="G56" s="115"/>
      <c r="H56" s="116"/>
      <c r="I56" s="116"/>
      <c r="J56" s="116"/>
      <c r="K56" s="116"/>
      <c r="L56" s="116"/>
      <c r="M56" s="116"/>
      <c r="N56" s="116"/>
      <c r="O56" s="116"/>
      <c r="P56" s="116"/>
      <c r="Q56" s="113"/>
    </row>
    <row r="57" spans="1:30" x14ac:dyDescent="0.2">
      <c r="A57" s="29"/>
      <c r="B57" s="104"/>
      <c r="C57" s="105">
        <v>0.4</v>
      </c>
      <c r="D57" s="105"/>
      <c r="E57" s="105">
        <v>0.4</v>
      </c>
      <c r="F57" s="106"/>
      <c r="G57" s="107" t="str">
        <f t="shared" ref="G57:P57" ca="1" si="77">IF(S57&lt;=0,"",ROUND((S57*Desconto*(1+MK))*INDIRECT(MTabela),0))</f>
        <v/>
      </c>
      <c r="H57" s="107" t="str">
        <f t="shared" ca="1" si="77"/>
        <v/>
      </c>
      <c r="I57" s="107" t="str">
        <f t="shared" ca="1" si="77"/>
        <v/>
      </c>
      <c r="J57" s="107" t="str">
        <f t="shared" ca="1" si="77"/>
        <v/>
      </c>
      <c r="K57" s="107">
        <f t="shared" ca="1" si="77"/>
        <v>316</v>
      </c>
      <c r="L57" s="107" t="str">
        <f t="shared" ca="1" si="77"/>
        <v/>
      </c>
      <c r="M57" s="107" t="str">
        <f t="shared" ca="1" si="77"/>
        <v/>
      </c>
      <c r="N57" s="107" t="str">
        <f t="shared" ca="1" si="77"/>
        <v/>
      </c>
      <c r="O57" s="107" t="str">
        <f t="shared" ca="1" si="77"/>
        <v/>
      </c>
      <c r="P57" s="107" t="str">
        <f t="shared" ca="1" si="77"/>
        <v/>
      </c>
      <c r="Q57" s="113"/>
      <c r="R57" s="37"/>
      <c r="S57" s="37"/>
      <c r="T57" s="37"/>
      <c r="U57" s="37"/>
      <c r="V57" s="37"/>
      <c r="W57" s="37">
        <v>79</v>
      </c>
      <c r="X57" s="37"/>
      <c r="Y57" s="37"/>
      <c r="Z57" s="37"/>
      <c r="AA57" s="37"/>
      <c r="AB57" s="37"/>
      <c r="AC57" s="37"/>
      <c r="AD57" s="37"/>
    </row>
    <row r="58" spans="1:30" x14ac:dyDescent="0.2">
      <c r="A58" s="29"/>
      <c r="B58" s="104"/>
      <c r="C58" s="105"/>
      <c r="D58" s="105"/>
      <c r="E58" s="105"/>
      <c r="F58" s="106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3"/>
    </row>
    <row r="59" spans="1:30" x14ac:dyDescent="0.2">
      <c r="A59" s="29"/>
      <c r="B59" s="104"/>
      <c r="C59" s="105"/>
      <c r="D59" s="105"/>
      <c r="E59" s="105"/>
      <c r="F59" s="106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3"/>
    </row>
    <row r="60" spans="1:30" ht="15.75" thickBot="1" x14ac:dyDescent="0.25">
      <c r="A60" s="31"/>
      <c r="B60" s="108"/>
      <c r="C60" s="109"/>
      <c r="D60" s="109"/>
      <c r="E60" s="109"/>
      <c r="F60" s="110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9"/>
    </row>
    <row r="61" spans="1:30" x14ac:dyDescent="0.2">
      <c r="A61" s="28"/>
      <c r="B61" s="101"/>
      <c r="C61" s="102"/>
      <c r="D61" s="102"/>
      <c r="E61" s="102"/>
      <c r="F61" s="103"/>
      <c r="G61" s="140" t="s">
        <v>29</v>
      </c>
      <c r="H61" s="140"/>
      <c r="I61" s="140"/>
      <c r="J61" s="140"/>
      <c r="K61" s="140"/>
      <c r="L61" s="140"/>
      <c r="M61" s="140"/>
      <c r="N61" s="140"/>
      <c r="O61" s="140"/>
      <c r="P61" s="140"/>
      <c r="Q61" s="112"/>
    </row>
    <row r="62" spans="1:30" x14ac:dyDescent="0.2">
      <c r="A62" s="47" t="s">
        <v>17</v>
      </c>
      <c r="B62" s="104"/>
      <c r="C62" s="105"/>
      <c r="D62" s="105"/>
      <c r="E62" s="105"/>
      <c r="F62" s="106"/>
      <c r="G62" s="139" t="s">
        <v>35</v>
      </c>
      <c r="H62" s="139"/>
      <c r="I62" s="139"/>
      <c r="J62" s="139"/>
      <c r="K62" s="139"/>
      <c r="L62" s="139"/>
      <c r="M62" s="139"/>
      <c r="N62" s="139"/>
      <c r="O62" s="139"/>
      <c r="P62" s="139"/>
      <c r="Q62" s="113"/>
    </row>
    <row r="63" spans="1:30" x14ac:dyDescent="0.2">
      <c r="A63" s="29"/>
      <c r="B63" s="114"/>
      <c r="C63" s="105"/>
      <c r="D63" s="105"/>
      <c r="E63" s="105"/>
      <c r="F63" s="106"/>
      <c r="G63" s="115"/>
      <c r="H63" s="116"/>
      <c r="I63" s="116"/>
      <c r="J63" s="116"/>
      <c r="K63" s="116"/>
      <c r="L63" s="116"/>
      <c r="M63" s="116"/>
      <c r="N63" s="116"/>
      <c r="O63" s="116"/>
      <c r="P63" s="116"/>
      <c r="Q63" s="113"/>
    </row>
    <row r="64" spans="1:30" x14ac:dyDescent="0.2">
      <c r="A64" s="29"/>
      <c r="B64" s="104"/>
      <c r="C64" s="105">
        <v>0.4</v>
      </c>
      <c r="D64" s="105"/>
      <c r="E64" s="105">
        <v>0.4</v>
      </c>
      <c r="F64" s="106"/>
      <c r="G64" s="107" t="str">
        <f t="shared" ref="G64:O64" ca="1" si="78">IF(R64&lt;=0,"",ROUND((R64*Desconto*(1+MK))*INDIRECT(MTabela),0))</f>
        <v/>
      </c>
      <c r="H64" s="107" t="str">
        <f t="shared" ca="1" si="78"/>
        <v/>
      </c>
      <c r="I64" s="107" t="str">
        <f t="shared" ca="1" si="78"/>
        <v/>
      </c>
      <c r="J64" s="107" t="str">
        <f t="shared" ca="1" si="78"/>
        <v/>
      </c>
      <c r="K64" s="107">
        <f t="shared" ca="1" si="78"/>
        <v>244</v>
      </c>
      <c r="L64" s="107" t="str">
        <f t="shared" ca="1" si="78"/>
        <v/>
      </c>
      <c r="M64" s="107" t="str">
        <f t="shared" ca="1" si="78"/>
        <v/>
      </c>
      <c r="N64" s="107" t="str">
        <f t="shared" ca="1" si="78"/>
        <v/>
      </c>
      <c r="O64" s="107" t="str">
        <f t="shared" ca="1" si="78"/>
        <v/>
      </c>
      <c r="P64" s="107" t="str">
        <f ca="1">IF(AB64&lt;=0,"",ROUND((AB64*Desconto*(1+MK))*INDIRECT(MTabela),0))</f>
        <v/>
      </c>
      <c r="Q64" s="113"/>
      <c r="R64" s="37"/>
      <c r="S64" s="37"/>
      <c r="T64" s="37"/>
      <c r="U64" s="37"/>
      <c r="V64" s="37">
        <v>61</v>
      </c>
      <c r="W64" s="37"/>
      <c r="X64" s="37"/>
      <c r="Y64" s="37"/>
      <c r="Z64" s="37"/>
      <c r="AA64" s="37"/>
      <c r="AB64" s="37"/>
      <c r="AC64" s="37"/>
      <c r="AD64" s="37"/>
    </row>
    <row r="65" spans="1:30" x14ac:dyDescent="0.2">
      <c r="A65" s="29"/>
      <c r="B65" s="104"/>
      <c r="C65" s="105"/>
      <c r="D65" s="105"/>
      <c r="E65" s="105"/>
      <c r="F65" s="106"/>
      <c r="G65" s="139" t="s">
        <v>19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13"/>
    </row>
    <row r="66" spans="1:30" x14ac:dyDescent="0.2">
      <c r="A66" s="29"/>
      <c r="B66" s="104"/>
      <c r="C66" s="105"/>
      <c r="D66" s="105"/>
      <c r="E66" s="105"/>
      <c r="F66" s="106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3"/>
    </row>
    <row r="67" spans="1:30" ht="15.75" thickBot="1" x14ac:dyDescent="0.25">
      <c r="A67" s="31"/>
      <c r="B67" s="108"/>
      <c r="C67" s="109"/>
      <c r="D67" s="109"/>
      <c r="E67" s="109"/>
      <c r="F67" s="110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9"/>
    </row>
    <row r="68" spans="1:30" x14ac:dyDescent="0.2">
      <c r="A68" s="28"/>
      <c r="B68" s="101"/>
      <c r="C68" s="102"/>
      <c r="D68" s="102"/>
      <c r="E68" s="102"/>
      <c r="F68" s="103"/>
      <c r="G68" s="140" t="s">
        <v>30</v>
      </c>
      <c r="H68" s="140"/>
      <c r="I68" s="140"/>
      <c r="J68" s="140"/>
      <c r="K68" s="140"/>
      <c r="L68" s="140"/>
      <c r="M68" s="140"/>
      <c r="N68" s="140"/>
      <c r="O68" s="140"/>
      <c r="P68" s="140"/>
      <c r="Q68" s="112"/>
    </row>
    <row r="69" spans="1:30" x14ac:dyDescent="0.2">
      <c r="A69" s="47" t="s">
        <v>17</v>
      </c>
      <c r="B69" s="104"/>
      <c r="C69" s="105"/>
      <c r="D69" s="105"/>
      <c r="E69" s="105"/>
      <c r="F69" s="106"/>
      <c r="G69" s="139" t="s">
        <v>37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13"/>
    </row>
    <row r="70" spans="1:30" x14ac:dyDescent="0.2">
      <c r="A70" s="29"/>
      <c r="B70" s="114"/>
      <c r="C70" s="105"/>
      <c r="D70" s="105"/>
      <c r="E70" s="105"/>
      <c r="F70" s="106"/>
      <c r="G70" s="115"/>
      <c r="H70" s="116"/>
      <c r="I70" s="116"/>
      <c r="J70" s="116"/>
      <c r="K70" s="116"/>
      <c r="L70" s="116"/>
      <c r="M70" s="116"/>
      <c r="N70" s="116"/>
      <c r="O70" s="116"/>
      <c r="P70" s="116"/>
      <c r="Q70" s="113"/>
    </row>
    <row r="71" spans="1:30" x14ac:dyDescent="0.2">
      <c r="A71" s="29"/>
      <c r="B71" s="104"/>
      <c r="C71" s="105">
        <v>0.47</v>
      </c>
      <c r="D71" s="105"/>
      <c r="E71" s="105">
        <v>0.25</v>
      </c>
      <c r="F71" s="106"/>
      <c r="G71" s="107" t="str">
        <f t="shared" ref="G71:O71" ca="1" si="79">IF(R71&lt;=0,"",ROUND((R71*Desconto*(1+MK))*INDIRECT(MTabela),0))</f>
        <v/>
      </c>
      <c r="H71" s="107" t="str">
        <f t="shared" ca="1" si="79"/>
        <v/>
      </c>
      <c r="I71" s="107" t="str">
        <f t="shared" ca="1" si="79"/>
        <v/>
      </c>
      <c r="J71" s="107" t="str">
        <f t="shared" ca="1" si="79"/>
        <v/>
      </c>
      <c r="K71" s="107">
        <f t="shared" ca="1" si="79"/>
        <v>332</v>
      </c>
      <c r="L71" s="107" t="str">
        <f t="shared" ca="1" si="79"/>
        <v/>
      </c>
      <c r="M71" s="107" t="str">
        <f t="shared" ca="1" si="79"/>
        <v/>
      </c>
      <c r="N71" s="107" t="str">
        <f t="shared" ca="1" si="79"/>
        <v/>
      </c>
      <c r="O71" s="107" t="str">
        <f t="shared" ca="1" si="79"/>
        <v/>
      </c>
      <c r="P71" s="107" t="str">
        <f ca="1">IF(AB71&lt;=0,"",ROUND((AB71*Desconto*(1+MK))*INDIRECT(MTabela),0))</f>
        <v/>
      </c>
      <c r="Q71" s="113"/>
      <c r="R71" s="37"/>
      <c r="S71" s="37"/>
      <c r="T71" s="37"/>
      <c r="U71" s="37"/>
      <c r="V71" s="37">
        <v>83</v>
      </c>
      <c r="W71" s="37"/>
      <c r="X71" s="37"/>
      <c r="Y71" s="37"/>
      <c r="Z71" s="37"/>
      <c r="AA71" s="37"/>
      <c r="AB71" s="37"/>
      <c r="AC71" s="37"/>
      <c r="AD71" s="37"/>
    </row>
    <row r="72" spans="1:30" x14ac:dyDescent="0.2">
      <c r="A72" s="29"/>
      <c r="B72" s="104"/>
      <c r="C72" s="105"/>
      <c r="D72" s="105"/>
      <c r="E72" s="105"/>
      <c r="F72" s="106"/>
      <c r="G72" s="139" t="s">
        <v>19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13"/>
    </row>
    <row r="73" spans="1:30" x14ac:dyDescent="0.2">
      <c r="A73" s="29"/>
      <c r="B73" s="104"/>
      <c r="C73" s="105"/>
      <c r="D73" s="105"/>
      <c r="E73" s="105"/>
      <c r="F73" s="106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3"/>
    </row>
    <row r="74" spans="1:30" ht="15.75" thickBot="1" x14ac:dyDescent="0.25">
      <c r="A74" s="31"/>
      <c r="B74" s="108"/>
      <c r="C74" s="109"/>
      <c r="D74" s="109"/>
      <c r="E74" s="109"/>
      <c r="F74" s="110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9"/>
    </row>
    <row r="75" spans="1:30" x14ac:dyDescent="0.2">
      <c r="A75" s="28"/>
      <c r="B75" s="101"/>
      <c r="C75" s="102"/>
      <c r="D75" s="102"/>
      <c r="E75" s="102"/>
      <c r="F75" s="103"/>
      <c r="G75" s="140" t="s">
        <v>31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12"/>
    </row>
    <row r="76" spans="1:30" x14ac:dyDescent="0.2">
      <c r="A76" s="47" t="s">
        <v>17</v>
      </c>
      <c r="B76" s="104"/>
      <c r="C76" s="105"/>
      <c r="D76" s="105"/>
      <c r="E76" s="105"/>
      <c r="F76" s="106"/>
      <c r="G76" s="139" t="s">
        <v>38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13"/>
    </row>
    <row r="77" spans="1:30" x14ac:dyDescent="0.2">
      <c r="A77" s="29"/>
      <c r="B77" s="114"/>
      <c r="C77" s="105"/>
      <c r="D77" s="105"/>
      <c r="E77" s="105"/>
      <c r="F77" s="106"/>
      <c r="G77" s="115"/>
      <c r="H77" s="116"/>
      <c r="I77" s="116"/>
      <c r="J77" s="116"/>
      <c r="K77" s="116"/>
      <c r="L77" s="116"/>
      <c r="M77" s="116"/>
      <c r="N77" s="116"/>
      <c r="O77" s="116"/>
      <c r="P77" s="116"/>
      <c r="Q77" s="113"/>
    </row>
    <row r="78" spans="1:30" x14ac:dyDescent="0.2">
      <c r="A78" s="29"/>
      <c r="B78" s="104"/>
      <c r="C78" s="105">
        <v>0.5</v>
      </c>
      <c r="D78" s="105"/>
      <c r="E78" s="105">
        <v>0.5</v>
      </c>
      <c r="F78" s="106"/>
      <c r="G78" s="107" t="str">
        <f t="shared" ref="G78:O78" ca="1" si="80">IF(R78&lt;=0,"",ROUND((R78*Desconto*(1+MK))*INDIRECT(MTabela),0))</f>
        <v/>
      </c>
      <c r="H78" s="107" t="str">
        <f t="shared" ca="1" si="80"/>
        <v/>
      </c>
      <c r="I78" s="107" t="str">
        <f t="shared" ca="1" si="80"/>
        <v/>
      </c>
      <c r="J78" s="107" t="str">
        <f t="shared" ca="1" si="80"/>
        <v/>
      </c>
      <c r="K78" s="107">
        <f t="shared" ca="1" si="80"/>
        <v>276</v>
      </c>
      <c r="L78" s="107" t="str">
        <f t="shared" ca="1" si="80"/>
        <v/>
      </c>
      <c r="M78" s="107" t="str">
        <f t="shared" ca="1" si="80"/>
        <v/>
      </c>
      <c r="N78" s="107" t="str">
        <f t="shared" ca="1" si="80"/>
        <v/>
      </c>
      <c r="O78" s="107" t="str">
        <f t="shared" ca="1" si="80"/>
        <v/>
      </c>
      <c r="P78" s="107" t="str">
        <f ca="1">IF(AB78&lt;=0,"",ROUND((AB78*Desconto*(1+MK))*INDIRECT(MTabela),0))</f>
        <v/>
      </c>
      <c r="Q78" s="113"/>
      <c r="R78" s="37"/>
      <c r="S78" s="37"/>
      <c r="T78" s="37"/>
      <c r="U78" s="37"/>
      <c r="V78" s="37">
        <v>69</v>
      </c>
      <c r="W78" s="37"/>
      <c r="X78" s="37"/>
      <c r="Y78" s="37"/>
      <c r="Z78" s="37"/>
      <c r="AA78" s="37"/>
      <c r="AB78" s="37"/>
      <c r="AC78" s="37"/>
      <c r="AD78" s="37"/>
    </row>
    <row r="79" spans="1:30" x14ac:dyDescent="0.2">
      <c r="A79" s="29"/>
      <c r="B79" s="104"/>
      <c r="C79" s="105"/>
      <c r="D79" s="105"/>
      <c r="E79" s="105"/>
      <c r="F79" s="106"/>
      <c r="G79" s="139" t="s">
        <v>19</v>
      </c>
      <c r="H79" s="139"/>
      <c r="I79" s="139"/>
      <c r="J79" s="139"/>
      <c r="K79" s="139"/>
      <c r="L79" s="139"/>
      <c r="M79" s="139"/>
      <c r="N79" s="139"/>
      <c r="O79" s="139"/>
      <c r="P79" s="139"/>
      <c r="Q79" s="113"/>
    </row>
    <row r="80" spans="1:30" x14ac:dyDescent="0.2">
      <c r="A80" s="29"/>
      <c r="B80" s="104"/>
      <c r="C80" s="105"/>
      <c r="D80" s="105"/>
      <c r="E80" s="105"/>
      <c r="F80" s="106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3"/>
    </row>
    <row r="81" spans="1:30" ht="15.75" thickBot="1" x14ac:dyDescent="0.25">
      <c r="A81" s="31"/>
      <c r="B81" s="108"/>
      <c r="C81" s="109"/>
      <c r="D81" s="109"/>
      <c r="E81" s="109"/>
      <c r="F81" s="110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9"/>
    </row>
    <row r="82" spans="1:30" x14ac:dyDescent="0.2">
      <c r="A82" s="28"/>
      <c r="B82" s="101"/>
      <c r="C82" s="102"/>
      <c r="D82" s="102"/>
      <c r="E82" s="102"/>
      <c r="F82" s="103"/>
      <c r="G82" s="140" t="s">
        <v>32</v>
      </c>
      <c r="H82" s="140"/>
      <c r="I82" s="140"/>
      <c r="J82" s="140"/>
      <c r="K82" s="140"/>
      <c r="L82" s="140"/>
      <c r="M82" s="140"/>
      <c r="N82" s="140"/>
      <c r="O82" s="140"/>
      <c r="P82" s="140"/>
      <c r="Q82" s="112"/>
    </row>
    <row r="83" spans="1:30" x14ac:dyDescent="0.2">
      <c r="A83" s="47" t="s">
        <v>17</v>
      </c>
      <c r="B83" s="104"/>
      <c r="C83" s="105"/>
      <c r="D83" s="105"/>
      <c r="E83" s="105"/>
      <c r="F83" s="106"/>
      <c r="G83" s="139" t="s">
        <v>39</v>
      </c>
      <c r="H83" s="139"/>
      <c r="I83" s="139"/>
      <c r="J83" s="139"/>
      <c r="K83" s="139"/>
      <c r="L83" s="139"/>
      <c r="M83" s="139"/>
      <c r="N83" s="139"/>
      <c r="O83" s="139"/>
      <c r="P83" s="139"/>
      <c r="Q83" s="113"/>
    </row>
    <row r="84" spans="1:30" x14ac:dyDescent="0.2">
      <c r="A84" s="29"/>
      <c r="B84" s="114"/>
      <c r="C84" s="105"/>
      <c r="D84" s="105"/>
      <c r="E84" s="105"/>
      <c r="F84" s="106"/>
      <c r="G84" s="115"/>
      <c r="H84" s="116"/>
      <c r="I84" s="116"/>
      <c r="J84" s="116"/>
      <c r="K84" s="116"/>
      <c r="L84" s="116"/>
      <c r="M84" s="116"/>
      <c r="N84" s="116"/>
      <c r="O84" s="116"/>
      <c r="P84" s="116"/>
      <c r="Q84" s="113"/>
    </row>
    <row r="85" spans="1:30" x14ac:dyDescent="0.2">
      <c r="A85" s="29"/>
      <c r="B85" s="104"/>
      <c r="C85" s="105">
        <v>0.5</v>
      </c>
      <c r="D85" s="105"/>
      <c r="E85" s="105">
        <v>0.5</v>
      </c>
      <c r="F85" s="106"/>
      <c r="G85" s="107" t="str">
        <f t="shared" ref="G85:O85" ca="1" si="81">IF(R85&lt;=0,"",ROUND((R85*Desconto*(1+MK))*INDIRECT(MTabela),0))</f>
        <v/>
      </c>
      <c r="H85" s="107" t="str">
        <f t="shared" ca="1" si="81"/>
        <v/>
      </c>
      <c r="I85" s="107" t="str">
        <f t="shared" ca="1" si="81"/>
        <v/>
      </c>
      <c r="J85" s="107" t="str">
        <f t="shared" ca="1" si="81"/>
        <v/>
      </c>
      <c r="K85" s="107">
        <f t="shared" ca="1" si="81"/>
        <v>324</v>
      </c>
      <c r="L85" s="107" t="str">
        <f t="shared" ca="1" si="81"/>
        <v/>
      </c>
      <c r="M85" s="107" t="str">
        <f t="shared" ca="1" si="81"/>
        <v/>
      </c>
      <c r="N85" s="107" t="str">
        <f t="shared" ca="1" si="81"/>
        <v/>
      </c>
      <c r="O85" s="107" t="str">
        <f t="shared" ca="1" si="81"/>
        <v/>
      </c>
      <c r="P85" s="107" t="str">
        <f ca="1">IF(AB85&lt;=0,"",ROUND((AB85*Desconto*(1+MK))*INDIRECT(MTabela),0))</f>
        <v/>
      </c>
      <c r="Q85" s="113"/>
      <c r="R85" s="37"/>
      <c r="S85" s="37"/>
      <c r="T85" s="37"/>
      <c r="U85" s="37"/>
      <c r="V85" s="37">
        <v>81</v>
      </c>
      <c r="W85" s="37"/>
      <c r="X85" s="37"/>
      <c r="Y85" s="37"/>
      <c r="Z85" s="37"/>
      <c r="AA85" s="37"/>
      <c r="AB85" s="37"/>
      <c r="AC85" s="37"/>
      <c r="AD85" s="37"/>
    </row>
    <row r="86" spans="1:30" x14ac:dyDescent="0.2">
      <c r="A86" s="29"/>
      <c r="B86" s="104"/>
      <c r="C86" s="105"/>
      <c r="D86" s="105"/>
      <c r="E86" s="105"/>
      <c r="F86" s="106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3"/>
    </row>
    <row r="87" spans="1:30" x14ac:dyDescent="0.2">
      <c r="A87" s="29"/>
      <c r="B87" s="104"/>
      <c r="C87" s="105"/>
      <c r="D87" s="105"/>
      <c r="E87" s="105"/>
      <c r="F87" s="106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3"/>
    </row>
    <row r="88" spans="1:30" ht="15.75" thickBot="1" x14ac:dyDescent="0.25">
      <c r="A88" s="31"/>
      <c r="B88" s="108"/>
      <c r="C88" s="109"/>
      <c r="D88" s="109"/>
      <c r="E88" s="109"/>
      <c r="F88" s="110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9"/>
    </row>
    <row r="89" spans="1:30" x14ac:dyDescent="0.2">
      <c r="A89" s="28"/>
      <c r="B89" s="101"/>
      <c r="C89" s="102"/>
      <c r="D89" s="102"/>
      <c r="E89" s="102"/>
      <c r="F89" s="103"/>
      <c r="G89" s="140" t="s">
        <v>33</v>
      </c>
      <c r="H89" s="140"/>
      <c r="I89" s="140"/>
      <c r="J89" s="140"/>
      <c r="K89" s="140"/>
      <c r="L89" s="140"/>
      <c r="M89" s="140"/>
      <c r="N89" s="140"/>
      <c r="O89" s="140"/>
      <c r="P89" s="140"/>
      <c r="Q89" s="112"/>
    </row>
    <row r="90" spans="1:30" x14ac:dyDescent="0.2">
      <c r="A90" s="47" t="s">
        <v>17</v>
      </c>
      <c r="B90" s="104"/>
      <c r="C90" s="105"/>
      <c r="D90" s="105"/>
      <c r="E90" s="105"/>
      <c r="F90" s="106"/>
      <c r="G90" s="139" t="s">
        <v>40</v>
      </c>
      <c r="H90" s="139"/>
      <c r="I90" s="139"/>
      <c r="J90" s="139"/>
      <c r="K90" s="139"/>
      <c r="L90" s="139"/>
      <c r="M90" s="139"/>
      <c r="N90" s="139"/>
      <c r="O90" s="139"/>
      <c r="P90" s="139"/>
      <c r="Q90" s="113"/>
    </row>
    <row r="91" spans="1:30" x14ac:dyDescent="0.2">
      <c r="A91" s="29"/>
      <c r="B91" s="114"/>
      <c r="C91" s="105"/>
      <c r="D91" s="105"/>
      <c r="E91" s="105"/>
      <c r="F91" s="106"/>
      <c r="G91" s="115"/>
      <c r="H91" s="116"/>
      <c r="I91" s="116"/>
      <c r="J91" s="116"/>
      <c r="K91" s="116"/>
      <c r="L91" s="116"/>
      <c r="M91" s="116"/>
      <c r="N91" s="116"/>
      <c r="O91" s="116"/>
      <c r="P91" s="116"/>
      <c r="Q91" s="113"/>
    </row>
    <row r="92" spans="1:30" x14ac:dyDescent="0.2">
      <c r="A92" s="29"/>
      <c r="B92" s="104"/>
      <c r="C92" s="105">
        <v>0.55000000000000004</v>
      </c>
      <c r="D92" s="105"/>
      <c r="E92" s="105">
        <v>0.55000000000000004</v>
      </c>
      <c r="F92" s="106"/>
      <c r="G92" s="107" t="str">
        <f t="shared" ref="G92:O92" ca="1" si="82">IF(R92&lt;=0,"",ROUND((R92*Desconto*(1+MK))*INDIRECT(MTabela),0))</f>
        <v/>
      </c>
      <c r="H92" s="107" t="str">
        <f t="shared" ca="1" si="82"/>
        <v/>
      </c>
      <c r="I92" s="107" t="str">
        <f t="shared" ca="1" si="82"/>
        <v/>
      </c>
      <c r="J92" s="107" t="str">
        <f t="shared" ca="1" si="82"/>
        <v/>
      </c>
      <c r="K92" s="107">
        <f t="shared" ca="1" si="82"/>
        <v>348</v>
      </c>
      <c r="L92" s="107" t="str">
        <f t="shared" ca="1" si="82"/>
        <v/>
      </c>
      <c r="M92" s="107" t="str">
        <f t="shared" ca="1" si="82"/>
        <v/>
      </c>
      <c r="N92" s="107" t="str">
        <f t="shared" ca="1" si="82"/>
        <v/>
      </c>
      <c r="O92" s="107" t="str">
        <f t="shared" ca="1" si="82"/>
        <v/>
      </c>
      <c r="P92" s="107" t="str">
        <f ca="1">IF(AB92&lt;=0,"",ROUND((AB92*Desconto*(1+MK))*INDIRECT(MTabela),0))</f>
        <v/>
      </c>
      <c r="Q92" s="113"/>
      <c r="R92" s="37"/>
      <c r="S92" s="37"/>
      <c r="T92" s="37"/>
      <c r="U92" s="37"/>
      <c r="V92" s="37">
        <v>87</v>
      </c>
      <c r="W92" s="37"/>
      <c r="X92" s="37"/>
      <c r="Y92" s="37"/>
      <c r="Z92" s="37"/>
      <c r="AA92" s="37"/>
      <c r="AB92" s="37"/>
      <c r="AC92" s="37"/>
      <c r="AD92" s="37"/>
    </row>
    <row r="93" spans="1:30" x14ac:dyDescent="0.2">
      <c r="A93" s="29"/>
      <c r="B93" s="104"/>
      <c r="C93" s="105"/>
      <c r="D93" s="105"/>
      <c r="E93" s="105"/>
      <c r="F93" s="106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3"/>
    </row>
    <row r="94" spans="1:30" x14ac:dyDescent="0.2">
      <c r="A94" s="29"/>
      <c r="B94" s="104"/>
      <c r="C94" s="105"/>
      <c r="D94" s="105"/>
      <c r="E94" s="105"/>
      <c r="F94" s="106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3"/>
    </row>
    <row r="95" spans="1:30" ht="15.75" thickBot="1" x14ac:dyDescent="0.25">
      <c r="A95" s="31"/>
      <c r="B95" s="108"/>
      <c r="C95" s="109"/>
      <c r="D95" s="109"/>
      <c r="E95" s="109"/>
      <c r="F95" s="110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9"/>
    </row>
    <row r="96" spans="1:30" x14ac:dyDescent="0.2">
      <c r="A96" s="28"/>
      <c r="B96" s="101"/>
      <c r="C96" s="102"/>
      <c r="D96" s="102"/>
      <c r="E96" s="102"/>
      <c r="F96" s="103"/>
      <c r="G96" s="140" t="s">
        <v>34</v>
      </c>
      <c r="H96" s="140"/>
      <c r="I96" s="140"/>
      <c r="J96" s="140"/>
      <c r="K96" s="140"/>
      <c r="L96" s="140"/>
      <c r="M96" s="140"/>
      <c r="N96" s="140"/>
      <c r="O96" s="140"/>
      <c r="P96" s="140"/>
      <c r="Q96" s="112"/>
    </row>
    <row r="97" spans="1:30" x14ac:dyDescent="0.2">
      <c r="A97" s="47" t="s">
        <v>17</v>
      </c>
      <c r="B97" s="104"/>
      <c r="C97" s="105"/>
      <c r="D97" s="105"/>
      <c r="E97" s="105"/>
      <c r="F97" s="106"/>
      <c r="G97" s="139" t="s">
        <v>18</v>
      </c>
      <c r="H97" s="139"/>
      <c r="I97" s="139"/>
      <c r="J97" s="139"/>
      <c r="K97" s="139"/>
      <c r="L97" s="139"/>
      <c r="M97" s="139"/>
      <c r="N97" s="139"/>
      <c r="O97" s="139"/>
      <c r="P97" s="139"/>
      <c r="Q97" s="113"/>
    </row>
    <row r="98" spans="1:30" x14ac:dyDescent="0.2">
      <c r="A98" s="29"/>
      <c r="B98" s="114"/>
      <c r="C98" s="105"/>
      <c r="D98" s="105"/>
      <c r="E98" s="105"/>
      <c r="F98" s="106"/>
      <c r="G98" s="115"/>
      <c r="H98" s="116"/>
      <c r="I98" s="116"/>
      <c r="J98" s="116"/>
      <c r="K98" s="116"/>
      <c r="L98" s="116"/>
      <c r="M98" s="116"/>
      <c r="N98" s="116"/>
      <c r="O98" s="116"/>
      <c r="P98" s="116"/>
      <c r="Q98" s="113"/>
    </row>
    <row r="99" spans="1:30" x14ac:dyDescent="0.2">
      <c r="A99" s="29"/>
      <c r="B99" s="104"/>
      <c r="C99" s="105">
        <v>0.55000000000000004</v>
      </c>
      <c r="D99" s="105"/>
      <c r="E99" s="105">
        <v>0.55000000000000004</v>
      </c>
      <c r="F99" s="106"/>
      <c r="G99" s="107" t="str">
        <f t="shared" ref="G99:O99" ca="1" si="83">IF(R99&lt;=0,"",ROUND((R99*Desconto*(1+MK))*INDIRECT(MTabela),0))</f>
        <v/>
      </c>
      <c r="H99" s="107" t="str">
        <f t="shared" ca="1" si="83"/>
        <v/>
      </c>
      <c r="I99" s="107" t="str">
        <f t="shared" ca="1" si="83"/>
        <v/>
      </c>
      <c r="J99" s="107" t="str">
        <f t="shared" ca="1" si="83"/>
        <v/>
      </c>
      <c r="K99" s="107">
        <f t="shared" ca="1" si="83"/>
        <v>336</v>
      </c>
      <c r="L99" s="107" t="str">
        <f t="shared" ca="1" si="83"/>
        <v/>
      </c>
      <c r="M99" s="107" t="str">
        <f t="shared" ca="1" si="83"/>
        <v/>
      </c>
      <c r="N99" s="107" t="str">
        <f t="shared" ca="1" si="83"/>
        <v/>
      </c>
      <c r="O99" s="107" t="str">
        <f t="shared" ca="1" si="83"/>
        <v/>
      </c>
      <c r="P99" s="107" t="str">
        <f ca="1">IF(AB99&lt;=0,"",ROUND((AB99*Desconto*(1+MK))*INDIRECT(MTabela),0))</f>
        <v/>
      </c>
      <c r="Q99" s="113"/>
      <c r="R99" s="37"/>
      <c r="S99" s="37"/>
      <c r="T99" s="37"/>
      <c r="U99" s="37"/>
      <c r="V99" s="37">
        <v>84</v>
      </c>
      <c r="W99" s="37"/>
      <c r="X99" s="37"/>
      <c r="Y99" s="37"/>
      <c r="Z99" s="37"/>
      <c r="AA99" s="37"/>
      <c r="AB99" s="37"/>
      <c r="AC99" s="37"/>
      <c r="AD99" s="37"/>
    </row>
    <row r="100" spans="1:30" x14ac:dyDescent="0.2">
      <c r="A100" s="29"/>
      <c r="B100" s="104"/>
      <c r="C100" s="105"/>
      <c r="D100" s="105"/>
      <c r="E100" s="105"/>
      <c r="F100" s="106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3"/>
    </row>
    <row r="101" spans="1:30" x14ac:dyDescent="0.2">
      <c r="A101" s="29"/>
      <c r="B101" s="104"/>
      <c r="C101" s="105"/>
      <c r="D101" s="105"/>
      <c r="E101" s="105"/>
      <c r="F101" s="106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3"/>
    </row>
    <row r="102" spans="1:30" ht="15.6" customHeight="1" thickBot="1" x14ac:dyDescent="0.25">
      <c r="A102" s="31"/>
      <c r="B102" s="108"/>
      <c r="C102" s="109"/>
      <c r="D102" s="109"/>
      <c r="E102" s="109"/>
      <c r="F102" s="110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9"/>
    </row>
    <row r="103" spans="1:30" ht="15.6" customHeight="1" x14ac:dyDescent="0.2">
      <c r="A103" s="49"/>
      <c r="B103" s="49"/>
      <c r="C103" s="94"/>
      <c r="D103" s="94"/>
      <c r="E103" s="94"/>
      <c r="F103" s="9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94"/>
    </row>
    <row r="104" spans="1:30" ht="15.6" customHeight="1" x14ac:dyDescent="0.2">
      <c r="A104" s="49"/>
      <c r="B104" s="49"/>
      <c r="C104" s="94"/>
      <c r="D104" s="94"/>
      <c r="E104" s="94"/>
      <c r="F104" s="9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94"/>
    </row>
    <row r="105" spans="1:30" ht="15.6" customHeight="1" x14ac:dyDescent="0.2">
      <c r="A105" s="49"/>
      <c r="B105" s="49"/>
      <c r="C105" s="94"/>
      <c r="D105" s="94"/>
      <c r="E105" s="94"/>
      <c r="F105" s="9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94"/>
    </row>
    <row r="106" spans="1:30" ht="15.6" customHeight="1" x14ac:dyDescent="0.2">
      <c r="A106" s="49"/>
      <c r="B106" s="49"/>
      <c r="C106" s="94"/>
      <c r="D106" s="94"/>
      <c r="E106" s="94"/>
      <c r="F106" s="9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94"/>
    </row>
    <row r="107" spans="1:30" ht="15.6" customHeight="1" x14ac:dyDescent="0.2">
      <c r="A107" s="49"/>
      <c r="B107" s="49"/>
      <c r="C107" s="94"/>
      <c r="D107" s="94"/>
      <c r="E107" s="94"/>
      <c r="F107" s="9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94"/>
    </row>
    <row r="108" spans="1:30" ht="15.6" customHeight="1" x14ac:dyDescent="0.2">
      <c r="A108" s="49"/>
      <c r="B108" s="49"/>
      <c r="C108" s="94"/>
      <c r="D108" s="94"/>
      <c r="E108" s="94"/>
      <c r="F108" s="9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94"/>
    </row>
    <row r="109" spans="1:30" ht="15.6" customHeight="1" x14ac:dyDescent="0.2">
      <c r="A109" s="49"/>
      <c r="B109" s="49"/>
      <c r="C109" s="94"/>
      <c r="D109" s="94"/>
      <c r="E109" s="94"/>
      <c r="F109" s="9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94"/>
    </row>
    <row r="110" spans="1:30" ht="15.6" customHeight="1" thickBot="1" x14ac:dyDescent="0.25">
      <c r="A110" s="49"/>
      <c r="B110" s="49"/>
      <c r="C110" s="94"/>
      <c r="D110" s="94"/>
      <c r="E110" s="94"/>
      <c r="F110" s="9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94"/>
    </row>
    <row r="111" spans="1:30" ht="26.25" thickBot="1" x14ac:dyDescent="0.25">
      <c r="A111" s="97"/>
      <c r="B111" s="98"/>
      <c r="C111" s="99"/>
      <c r="D111" s="99"/>
      <c r="E111" s="99"/>
      <c r="F111" s="99"/>
      <c r="G111" s="141" t="s">
        <v>51</v>
      </c>
      <c r="H111" s="142"/>
      <c r="I111" s="142"/>
      <c r="J111" s="142"/>
      <c r="K111" s="142"/>
      <c r="L111" s="142"/>
      <c r="M111" s="142"/>
      <c r="N111" s="142"/>
      <c r="O111" s="142"/>
      <c r="P111" s="142"/>
      <c r="Q111" s="100"/>
    </row>
    <row r="112" spans="1:30" ht="15.75" thickBot="1" x14ac:dyDescent="0.25">
      <c r="A112" s="70" t="s">
        <v>20</v>
      </c>
      <c r="B112" s="71"/>
      <c r="C112" s="71"/>
      <c r="D112" s="71"/>
      <c r="E112" s="72"/>
      <c r="F112" s="72"/>
      <c r="G112" s="73"/>
      <c r="H112" s="73"/>
      <c r="I112" s="73"/>
      <c r="J112" s="73"/>
      <c r="K112" s="73"/>
      <c r="L112" s="73"/>
      <c r="M112" s="73"/>
      <c r="N112" s="73" t="s">
        <v>22</v>
      </c>
      <c r="O112" s="74" t="s">
        <v>21</v>
      </c>
      <c r="P112" s="74" t="s">
        <v>23</v>
      </c>
      <c r="Q112" s="75"/>
    </row>
    <row r="113" spans="1:30" ht="15.75" x14ac:dyDescent="0.2">
      <c r="A113" s="50"/>
      <c r="B113" s="62"/>
      <c r="C113" s="51"/>
      <c r="D113" s="51"/>
      <c r="E113" s="51"/>
      <c r="F113" s="68"/>
      <c r="G113" s="52" t="s">
        <v>24</v>
      </c>
      <c r="H113" s="53"/>
      <c r="I113" s="53"/>
      <c r="J113" s="53"/>
      <c r="K113" s="53"/>
      <c r="L113" s="53"/>
      <c r="M113" s="53"/>
      <c r="N113" s="53"/>
      <c r="O113" s="53"/>
      <c r="P113" s="53"/>
      <c r="Q113" s="54"/>
    </row>
    <row r="114" spans="1:30" x14ac:dyDescent="0.2">
      <c r="A114" s="55"/>
      <c r="B114" s="26"/>
      <c r="G114" s="30"/>
      <c r="H114" s="21"/>
      <c r="I114" s="21"/>
      <c r="J114" s="21"/>
      <c r="K114" s="21"/>
      <c r="L114" s="21"/>
      <c r="M114" s="21"/>
      <c r="N114" s="21"/>
      <c r="O114" s="21"/>
      <c r="P114" s="21"/>
      <c r="Q114" s="56"/>
    </row>
    <row r="115" spans="1:30" x14ac:dyDescent="0.2">
      <c r="A115" s="57"/>
      <c r="B115" s="26"/>
      <c r="E115" s="76">
        <v>17</v>
      </c>
      <c r="G115" s="27" t="str">
        <f t="shared" ref="G115:M115" ca="1" si="84">IF(R115&lt;=0,"",ROUND((R115*Desconto*(1+MK))*INDIRECT(MTabela),0))</f>
        <v/>
      </c>
      <c r="H115" s="27" t="str">
        <f t="shared" ca="1" si="84"/>
        <v/>
      </c>
      <c r="I115" s="27" t="str">
        <f t="shared" ca="1" si="84"/>
        <v/>
      </c>
      <c r="J115" s="27" t="str">
        <f t="shared" ca="1" si="84"/>
        <v/>
      </c>
      <c r="K115" s="27" t="str">
        <f t="shared" ca="1" si="84"/>
        <v/>
      </c>
      <c r="L115" s="27" t="str">
        <f t="shared" ca="1" si="84"/>
        <v/>
      </c>
      <c r="M115" s="27" t="str">
        <f t="shared" ca="1" si="84"/>
        <v/>
      </c>
      <c r="N115" s="27">
        <f t="shared" ref="N115" ca="1" si="85">IF(Y115&lt;=0,"",ROUND((Y115*Desconto*(1+MK))*INDIRECT(MTabela),0))</f>
        <v>892</v>
      </c>
      <c r="O115" s="27">
        <f ca="1">IF(Z115&lt;=0,"",ROUND((Z115*Desconto*(1+MK))*INDIRECT(MTabela),0))</f>
        <v>1296</v>
      </c>
      <c r="P115" s="27" t="str">
        <f t="shared" ref="P115" ca="1" si="86">IF(AA115&lt;=0,"",ROUND((AA115*Desconto*(1+MK))*INDIRECT(MTabela),0))</f>
        <v/>
      </c>
      <c r="Q115" s="56"/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223</v>
      </c>
      <c r="Z115" s="37">
        <v>324</v>
      </c>
      <c r="AA115" s="37">
        <v>0</v>
      </c>
      <c r="AB115" s="37"/>
      <c r="AC115" s="37"/>
      <c r="AD115" s="37"/>
    </row>
    <row r="116" spans="1:30" x14ac:dyDescent="0.2">
      <c r="A116" s="57"/>
      <c r="B116" s="26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56"/>
    </row>
    <row r="117" spans="1:30" ht="15.75" thickBot="1" x14ac:dyDescent="0.25">
      <c r="A117" s="58"/>
      <c r="B117" s="63"/>
      <c r="C117" s="59"/>
      <c r="D117" s="59"/>
      <c r="E117" s="59"/>
      <c r="F117" s="69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1"/>
    </row>
    <row r="118" spans="1:30" ht="15.75" x14ac:dyDescent="0.2">
      <c r="A118" s="50"/>
      <c r="B118" s="62"/>
      <c r="C118" s="51"/>
      <c r="D118" s="51"/>
      <c r="E118" s="51"/>
      <c r="F118" s="68"/>
      <c r="G118" s="52" t="s">
        <v>16</v>
      </c>
      <c r="H118" s="53"/>
      <c r="I118" s="53"/>
      <c r="J118" s="53"/>
      <c r="K118" s="53"/>
      <c r="L118" s="53"/>
      <c r="M118" s="53"/>
      <c r="N118" s="53"/>
      <c r="O118" s="53"/>
      <c r="P118" s="53"/>
      <c r="Q118" s="54"/>
    </row>
    <row r="119" spans="1:30" x14ac:dyDescent="0.2">
      <c r="A119" s="55"/>
      <c r="B119" s="26"/>
      <c r="G119" s="30"/>
      <c r="H119" s="21"/>
      <c r="I119" s="21"/>
      <c r="J119" s="21"/>
      <c r="K119" s="21"/>
      <c r="L119" s="21"/>
      <c r="M119" s="21"/>
      <c r="N119" s="21"/>
      <c r="O119" s="21"/>
      <c r="P119" s="21"/>
      <c r="Q119" s="56"/>
    </row>
    <row r="120" spans="1:30" x14ac:dyDescent="0.2">
      <c r="A120" s="57"/>
      <c r="B120" s="26"/>
      <c r="E120" s="76">
        <v>15</v>
      </c>
      <c r="G120" s="27" t="str">
        <f t="shared" ref="G120:M120" ca="1" si="87">IF(R120&lt;=0,"",ROUND((R120*Desconto*(1+MK))*INDIRECT(MTabela),0))</f>
        <v/>
      </c>
      <c r="H120" s="27" t="str">
        <f t="shared" ca="1" si="87"/>
        <v/>
      </c>
      <c r="I120" s="27" t="str">
        <f t="shared" ca="1" si="87"/>
        <v/>
      </c>
      <c r="J120" s="27" t="str">
        <f t="shared" ca="1" si="87"/>
        <v/>
      </c>
      <c r="K120" s="27" t="str">
        <f t="shared" ca="1" si="87"/>
        <v/>
      </c>
      <c r="L120" s="27" t="str">
        <f t="shared" ca="1" si="87"/>
        <v/>
      </c>
      <c r="M120" s="27" t="str">
        <f t="shared" ca="1" si="87"/>
        <v/>
      </c>
      <c r="N120" s="27">
        <f t="shared" ref="N120" ca="1" si="88">IF(Y120&lt;=0,"",ROUND((Y120*Desconto*(1+MK))*INDIRECT(MTabela),0))</f>
        <v>976</v>
      </c>
      <c r="O120" s="27">
        <f t="shared" ref="O120" ca="1" si="89">IF(Z120&lt;=0,"",ROUND((Z120*Desconto*(1+MK))*INDIRECT(MTabela),0))</f>
        <v>1380</v>
      </c>
      <c r="P120" s="27" t="str">
        <f t="shared" ref="P120" ca="1" si="90">IF(AA120&lt;=0,"",ROUND((AA120*Desconto*(1+MK))*INDIRECT(MTabela),0))</f>
        <v/>
      </c>
      <c r="Q120" s="56"/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244</v>
      </c>
      <c r="Z120" s="37">
        <v>345</v>
      </c>
      <c r="AA120" s="37">
        <v>0</v>
      </c>
      <c r="AB120" s="37"/>
      <c r="AC120" s="37"/>
      <c r="AD120" s="37"/>
    </row>
    <row r="121" spans="1:30" x14ac:dyDescent="0.2">
      <c r="A121" s="57"/>
      <c r="B121" s="26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56"/>
    </row>
    <row r="122" spans="1:30" ht="15.75" thickBot="1" x14ac:dyDescent="0.25">
      <c r="A122" s="58"/>
      <c r="B122" s="63"/>
      <c r="C122" s="59"/>
      <c r="D122" s="59"/>
      <c r="E122" s="59"/>
      <c r="F122" s="69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1"/>
    </row>
    <row r="123" spans="1:30" ht="15.75" x14ac:dyDescent="0.2">
      <c r="A123" s="50"/>
      <c r="B123" s="62"/>
      <c r="C123" s="51"/>
      <c r="D123" s="51"/>
      <c r="E123" s="51"/>
      <c r="F123" s="68"/>
      <c r="G123" s="52" t="s">
        <v>25</v>
      </c>
      <c r="H123" s="53"/>
      <c r="I123" s="53"/>
      <c r="J123" s="53"/>
      <c r="K123" s="53"/>
      <c r="L123" s="53"/>
      <c r="M123" s="53"/>
      <c r="N123" s="53"/>
      <c r="O123" s="53"/>
      <c r="P123" s="53"/>
      <c r="Q123" s="54"/>
    </row>
    <row r="124" spans="1:30" x14ac:dyDescent="0.2">
      <c r="A124" s="55"/>
      <c r="B124" s="26"/>
      <c r="G124" s="30"/>
      <c r="H124" s="21"/>
      <c r="I124" s="21"/>
      <c r="J124" s="21"/>
      <c r="K124" s="21"/>
      <c r="L124" s="21"/>
      <c r="M124" s="21"/>
      <c r="N124" s="21"/>
      <c r="O124" s="21"/>
      <c r="P124" s="21"/>
      <c r="Q124" s="56"/>
    </row>
    <row r="125" spans="1:30" x14ac:dyDescent="0.2">
      <c r="A125" s="57"/>
      <c r="B125" s="26"/>
      <c r="E125" s="76">
        <v>15</v>
      </c>
      <c r="G125" s="27" t="str">
        <f t="shared" ref="G125:M125" ca="1" si="91">IF(R125&lt;=0,"",ROUND((R125*Desconto*(1+MK))*INDIRECT(MTabela),0))</f>
        <v/>
      </c>
      <c r="H125" s="27" t="str">
        <f t="shared" ca="1" si="91"/>
        <v/>
      </c>
      <c r="I125" s="27" t="str">
        <f t="shared" ca="1" si="91"/>
        <v/>
      </c>
      <c r="J125" s="27" t="str">
        <f t="shared" ca="1" si="91"/>
        <v/>
      </c>
      <c r="K125" s="27" t="str">
        <f t="shared" ca="1" si="91"/>
        <v/>
      </c>
      <c r="L125" s="27" t="str">
        <f t="shared" ca="1" si="91"/>
        <v/>
      </c>
      <c r="M125" s="27" t="str">
        <f t="shared" ca="1" si="91"/>
        <v/>
      </c>
      <c r="N125" s="27">
        <f t="shared" ref="N125" ca="1" si="92">IF(Y125&lt;=0,"",ROUND((Y125*Desconto*(1+MK))*INDIRECT(MTabela),0))</f>
        <v>668</v>
      </c>
      <c r="O125" s="27">
        <f t="shared" ref="O125" ca="1" si="93">IF(Z125&lt;=0,"",ROUND((Z125*Desconto*(1+MK))*INDIRECT(MTabela),0))</f>
        <v>1076</v>
      </c>
      <c r="P125" s="27" t="str">
        <f t="shared" ref="P125" ca="1" si="94">IF(AA125&lt;=0,"",ROUND((AA125*Desconto*(1+MK))*INDIRECT(MTabela),0))</f>
        <v/>
      </c>
      <c r="Q125" s="56"/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167</v>
      </c>
      <c r="Z125" s="37">
        <v>269</v>
      </c>
      <c r="AA125" s="37">
        <v>0</v>
      </c>
      <c r="AB125" s="37"/>
      <c r="AC125" s="37"/>
      <c r="AD125" s="37"/>
    </row>
    <row r="126" spans="1:30" x14ac:dyDescent="0.2">
      <c r="A126" s="57"/>
      <c r="B126" s="26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56"/>
    </row>
    <row r="127" spans="1:30" ht="15.75" thickBot="1" x14ac:dyDescent="0.25">
      <c r="A127" s="58"/>
      <c r="B127" s="63"/>
      <c r="C127" s="59"/>
      <c r="D127" s="59"/>
      <c r="E127" s="59"/>
      <c r="F127" s="69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1"/>
    </row>
    <row r="128" spans="1:30" ht="15.75" x14ac:dyDescent="0.2">
      <c r="A128" s="50"/>
      <c r="B128" s="62"/>
      <c r="C128" s="51"/>
      <c r="D128" s="51"/>
      <c r="E128" s="51"/>
      <c r="F128" s="68"/>
      <c r="G128" s="52" t="s">
        <v>26</v>
      </c>
      <c r="H128" s="53"/>
      <c r="I128" s="53"/>
      <c r="J128" s="53"/>
      <c r="K128" s="53"/>
      <c r="L128" s="53"/>
      <c r="M128" s="53"/>
      <c r="N128" s="53"/>
      <c r="O128" s="53"/>
      <c r="P128" s="53"/>
      <c r="Q128" s="54"/>
    </row>
    <row r="129" spans="1:30" x14ac:dyDescent="0.2">
      <c r="A129" s="55"/>
      <c r="B129" s="26"/>
      <c r="G129" s="30"/>
      <c r="H129" s="21"/>
      <c r="I129" s="21"/>
      <c r="J129" s="21"/>
      <c r="K129" s="21"/>
      <c r="L129" s="21"/>
      <c r="M129" s="21"/>
      <c r="N129" s="21"/>
      <c r="O129" s="21"/>
      <c r="P129" s="21"/>
      <c r="Q129" s="56"/>
    </row>
    <row r="130" spans="1:30" x14ac:dyDescent="0.2">
      <c r="A130" s="57"/>
      <c r="B130" s="26"/>
      <c r="E130" s="76">
        <v>12.5</v>
      </c>
      <c r="G130" s="27" t="str">
        <f t="shared" ref="G130:M130" ca="1" si="95">IF(R130&lt;=0,"",ROUND((R130*Desconto*(1+MK))*INDIRECT(MTabela),0))</f>
        <v/>
      </c>
      <c r="H130" s="27" t="str">
        <f t="shared" ca="1" si="95"/>
        <v/>
      </c>
      <c r="I130" s="27" t="str">
        <f t="shared" ca="1" si="95"/>
        <v/>
      </c>
      <c r="J130" s="27" t="str">
        <f t="shared" ca="1" si="95"/>
        <v/>
      </c>
      <c r="K130" s="27" t="str">
        <f t="shared" ca="1" si="95"/>
        <v/>
      </c>
      <c r="L130" s="27" t="str">
        <f t="shared" ca="1" si="95"/>
        <v/>
      </c>
      <c r="M130" s="27" t="str">
        <f t="shared" ca="1" si="95"/>
        <v/>
      </c>
      <c r="N130" s="27">
        <f t="shared" ref="N130" ca="1" si="96">IF(Y130&lt;=0,"",ROUND((Y130*Desconto*(1+MK))*INDIRECT(MTabela),0))</f>
        <v>800</v>
      </c>
      <c r="O130" s="27">
        <f t="shared" ref="O130" ca="1" si="97">IF(Z130&lt;=0,"",ROUND((Z130*Desconto*(1+MK))*INDIRECT(MTabela),0))</f>
        <v>1208</v>
      </c>
      <c r="P130" s="27" t="str">
        <f t="shared" ref="P130" ca="1" si="98">IF(AA130&lt;=0,"",ROUND((AA130*Desconto*(1+MK))*INDIRECT(MTabela),0))</f>
        <v/>
      </c>
      <c r="Q130" s="56"/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200</v>
      </c>
      <c r="Z130" s="37">
        <v>302</v>
      </c>
      <c r="AA130" s="37">
        <v>0</v>
      </c>
      <c r="AB130" s="37"/>
      <c r="AC130" s="37"/>
      <c r="AD130" s="37"/>
    </row>
    <row r="131" spans="1:30" x14ac:dyDescent="0.2">
      <c r="A131" s="57"/>
      <c r="B131" s="26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56"/>
    </row>
    <row r="132" spans="1:30" ht="15.75" thickBot="1" x14ac:dyDescent="0.25">
      <c r="A132" s="58"/>
      <c r="B132" s="63"/>
      <c r="C132" s="59"/>
      <c r="D132" s="59"/>
      <c r="E132" s="59"/>
      <c r="F132" s="69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1"/>
    </row>
    <row r="133" spans="1:30" x14ac:dyDescent="0.2">
      <c r="B133" s="38"/>
      <c r="C133" s="39"/>
      <c r="D133" s="39"/>
      <c r="E133" s="39"/>
      <c r="F133" s="39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40"/>
    </row>
    <row r="134" spans="1:30" s="89" customFormat="1" x14ac:dyDescent="0.2">
      <c r="B134" s="87"/>
      <c r="C134" s="88"/>
      <c r="D134" s="88"/>
      <c r="E134" s="88"/>
      <c r="F134" s="88"/>
      <c r="Q134" s="90"/>
    </row>
    <row r="135" spans="1:30" s="89" customFormat="1" x14ac:dyDescent="0.2">
      <c r="B135" s="87"/>
      <c r="C135" s="88"/>
      <c r="D135" s="88"/>
      <c r="E135" s="88"/>
      <c r="F135" s="88"/>
      <c r="Q135" s="90"/>
    </row>
    <row r="136" spans="1:30" s="89" customFormat="1" x14ac:dyDescent="0.2">
      <c r="B136" s="87"/>
      <c r="C136" s="88"/>
      <c r="D136" s="88"/>
      <c r="E136" s="88"/>
      <c r="F136" s="88"/>
      <c r="Q136" s="90"/>
    </row>
    <row r="137" spans="1:30" s="89" customFormat="1" x14ac:dyDescent="0.2">
      <c r="B137" s="87"/>
      <c r="C137" s="88"/>
      <c r="D137" s="88"/>
      <c r="E137" s="88"/>
      <c r="F137" s="88"/>
      <c r="Q137" s="90"/>
    </row>
    <row r="138" spans="1:30" s="89" customFormat="1" x14ac:dyDescent="0.2">
      <c r="B138" s="87"/>
      <c r="C138" s="88"/>
      <c r="D138" s="88"/>
      <c r="E138" s="88"/>
      <c r="F138" s="88"/>
      <c r="Q138" s="90"/>
    </row>
    <row r="139" spans="1:30" s="89" customFormat="1" x14ac:dyDescent="0.2">
      <c r="B139" s="87"/>
      <c r="C139" s="88"/>
      <c r="D139" s="88"/>
      <c r="E139" s="88"/>
      <c r="F139" s="88"/>
      <c r="Q139" s="90"/>
    </row>
    <row r="140" spans="1:30" s="89" customFormat="1" x14ac:dyDescent="0.2">
      <c r="B140" s="87"/>
      <c r="C140" s="88"/>
      <c r="D140" s="88"/>
      <c r="E140" s="88"/>
      <c r="F140" s="88"/>
      <c r="Q140" s="90"/>
    </row>
    <row r="141" spans="1:30" s="89" customFormat="1" x14ac:dyDescent="0.2">
      <c r="B141" s="87"/>
      <c r="C141" s="88"/>
      <c r="D141" s="88"/>
      <c r="E141" s="88"/>
      <c r="F141" s="88"/>
      <c r="Q141" s="90"/>
    </row>
    <row r="142" spans="1:30" s="89" customFormat="1" x14ac:dyDescent="0.2">
      <c r="B142" s="87"/>
      <c r="C142" s="88"/>
      <c r="D142" s="88"/>
      <c r="E142" s="88"/>
      <c r="F142" s="88"/>
      <c r="Q142" s="90"/>
    </row>
    <row r="143" spans="1:30" s="89" customFormat="1" x14ac:dyDescent="0.2">
      <c r="B143" s="87"/>
      <c r="C143" s="88"/>
      <c r="D143" s="88"/>
      <c r="E143" s="88"/>
      <c r="F143" s="88"/>
      <c r="Q143" s="90"/>
    </row>
    <row r="144" spans="1:30" s="89" customFormat="1" x14ac:dyDescent="0.2">
      <c r="B144" s="87"/>
      <c r="C144" s="88"/>
      <c r="D144" s="88"/>
      <c r="E144" s="88"/>
      <c r="F144" s="88"/>
      <c r="Q144" s="90"/>
    </row>
    <row r="145" spans="2:17" s="89" customFormat="1" x14ac:dyDescent="0.2">
      <c r="B145" s="87"/>
      <c r="C145" s="88"/>
      <c r="D145" s="88"/>
      <c r="E145" s="88"/>
      <c r="F145" s="88"/>
      <c r="Q145" s="90"/>
    </row>
    <row r="146" spans="2:17" s="89" customFormat="1" x14ac:dyDescent="0.2">
      <c r="B146" s="87"/>
      <c r="C146" s="88"/>
      <c r="D146" s="88"/>
      <c r="E146" s="88"/>
      <c r="F146" s="88"/>
      <c r="Q146" s="90"/>
    </row>
    <row r="147" spans="2:17" s="89" customFormat="1" x14ac:dyDescent="0.2">
      <c r="B147" s="87"/>
      <c r="C147" s="88"/>
      <c r="D147" s="88"/>
      <c r="E147" s="88"/>
      <c r="F147" s="88"/>
      <c r="Q147" s="90"/>
    </row>
    <row r="148" spans="2:17" s="89" customFormat="1" x14ac:dyDescent="0.2">
      <c r="B148" s="87"/>
      <c r="C148" s="88"/>
      <c r="D148" s="88"/>
      <c r="E148" s="88"/>
      <c r="F148" s="88"/>
      <c r="Q148" s="90"/>
    </row>
    <row r="149" spans="2:17" s="89" customFormat="1" x14ac:dyDescent="0.2">
      <c r="B149" s="87"/>
      <c r="C149" s="88"/>
      <c r="D149" s="88"/>
      <c r="E149" s="88"/>
      <c r="F149" s="88"/>
      <c r="Q149" s="90"/>
    </row>
    <row r="150" spans="2:17" s="89" customFormat="1" x14ac:dyDescent="0.2">
      <c r="B150" s="87"/>
      <c r="C150" s="88"/>
      <c r="D150" s="88"/>
      <c r="E150" s="88"/>
      <c r="F150" s="88"/>
      <c r="Q150" s="90"/>
    </row>
    <row r="151" spans="2:17" s="89" customFormat="1" x14ac:dyDescent="0.2">
      <c r="B151" s="87"/>
      <c r="C151" s="88"/>
      <c r="D151" s="88"/>
      <c r="E151" s="88"/>
      <c r="F151" s="88"/>
      <c r="Q151" s="90"/>
    </row>
    <row r="152" spans="2:17" s="89" customFormat="1" x14ac:dyDescent="0.2">
      <c r="B152" s="87"/>
      <c r="C152" s="88"/>
      <c r="D152" s="88"/>
      <c r="E152" s="88"/>
      <c r="F152" s="88"/>
      <c r="Q152" s="90"/>
    </row>
    <row r="153" spans="2:17" s="89" customFormat="1" x14ac:dyDescent="0.2">
      <c r="B153" s="87"/>
      <c r="C153" s="88"/>
      <c r="D153" s="88"/>
      <c r="E153" s="88"/>
      <c r="F153" s="88"/>
      <c r="Q153" s="90"/>
    </row>
    <row r="154" spans="2:17" s="89" customFormat="1" x14ac:dyDescent="0.2">
      <c r="B154" s="87"/>
      <c r="C154" s="88"/>
      <c r="D154" s="88"/>
      <c r="E154" s="88"/>
      <c r="F154" s="88"/>
      <c r="Q154" s="90"/>
    </row>
    <row r="155" spans="2:17" s="89" customFormat="1" x14ac:dyDescent="0.2">
      <c r="B155" s="87"/>
      <c r="C155" s="88"/>
      <c r="D155" s="88"/>
      <c r="E155" s="88"/>
      <c r="F155" s="88"/>
      <c r="Q155" s="90"/>
    </row>
  </sheetData>
  <sheetProtection algorithmName="SHA-512" hashValue="9o7X2m0spcpPu2QmZU2SHBtYjWyKwjHQUZE1A7muvTSz76V0ZBKoOypbBkc1ukxGFyIFs2rK530pMekCjElVPA==" saltValue="RZdMx1oQIgikfLre4UY+4Q==" spinCount="100000" sheet="1" objects="1" scenarios="1"/>
  <mergeCells count="33">
    <mergeCell ref="G65:P65"/>
    <mergeCell ref="G72:P72"/>
    <mergeCell ref="G79:P79"/>
    <mergeCell ref="G111:P111"/>
    <mergeCell ref="G32:P32"/>
    <mergeCell ref="G33:P33"/>
    <mergeCell ref="G39:P39"/>
    <mergeCell ref="G40:P40"/>
    <mergeCell ref="G90:P90"/>
    <mergeCell ref="G62:P62"/>
    <mergeCell ref="G53:P53"/>
    <mergeCell ref="G54:P54"/>
    <mergeCell ref="G55:P55"/>
    <mergeCell ref="G61:P61"/>
    <mergeCell ref="G97:P97"/>
    <mergeCell ref="G68:P68"/>
    <mergeCell ref="G75:P75"/>
    <mergeCell ref="G82:P82"/>
    <mergeCell ref="G89:P89"/>
    <mergeCell ref="G96:P96"/>
    <mergeCell ref="G69:P69"/>
    <mergeCell ref="G76:P76"/>
    <mergeCell ref="G83:P83"/>
    <mergeCell ref="G27:P27"/>
    <mergeCell ref="G8:P8"/>
    <mergeCell ref="G9:P9"/>
    <mergeCell ref="G15:P15"/>
    <mergeCell ref="G2:P2"/>
    <mergeCell ref="G3:P3"/>
    <mergeCell ref="G14:P14"/>
    <mergeCell ref="G20:P20"/>
    <mergeCell ref="G21:P21"/>
    <mergeCell ref="G26:P26"/>
  </mergeCells>
  <phoneticPr fontId="19" type="noConversion"/>
  <printOptions horizontalCentered="1"/>
  <pageMargins left="3.937007874015748E-2" right="3.937007874015748E-2" top="1.3779527559055118" bottom="0.74803149606299213" header="0.31496062992125984" footer="0.31496062992125984"/>
  <pageSetup paperSize="9" scale="75" orientation="portrait" r:id="rId1"/>
  <headerFooter>
    <oddHeader>&amp;L&amp;"Century Gothic,Negrito"&amp;18 07&amp;K6D593F.2021&amp;"Century Gothic,Normal"
&amp;R&amp;G</oddHeader>
    <oddFooter>&amp;C&amp;"Times New Roman,Normal"&amp;10Móveis Casa de Peda LTDA - (54) 3259-2200 / E-mail: casadepedra@casadepedraestofados.com.br</oddFoot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CorelDraw.Graphic.16" shapeId="4440" r:id="rId5">
          <objectPr defaultSize="0" autoPict="0" r:id="rId6">
            <anchor moveWithCells="1">
              <from>
                <xdr:col>1</xdr:col>
                <xdr:colOff>0</xdr:colOff>
                <xdr:row>112</xdr:row>
                <xdr:rowOff>0</xdr:rowOff>
              </from>
              <to>
                <xdr:col>1</xdr:col>
                <xdr:colOff>0</xdr:colOff>
                <xdr:row>116</xdr:row>
                <xdr:rowOff>38100</xdr:rowOff>
              </to>
            </anchor>
          </objectPr>
        </oleObject>
      </mc:Choice>
      <mc:Fallback>
        <oleObject progId="CorelDraw.Graphic.16" shapeId="4440" r:id="rId5"/>
      </mc:Fallback>
    </mc:AlternateContent>
    <mc:AlternateContent xmlns:mc="http://schemas.openxmlformats.org/markup-compatibility/2006">
      <mc:Choice Requires="x14">
        <oleObject progId="CorelDraw.Graphic.16" shapeId="4441" r:id="rId7">
          <objectPr defaultSize="0" autoPict="0" r:id="rId8">
            <anchor moveWithCells="1">
              <from>
                <xdr:col>1</xdr:col>
                <xdr:colOff>0</xdr:colOff>
                <xdr:row>112</xdr:row>
                <xdr:rowOff>123825</xdr:rowOff>
              </from>
              <to>
                <xdr:col>1</xdr:col>
                <xdr:colOff>0</xdr:colOff>
                <xdr:row>117</xdr:row>
                <xdr:rowOff>38100</xdr:rowOff>
              </to>
            </anchor>
          </objectPr>
        </oleObject>
      </mc:Choice>
      <mc:Fallback>
        <oleObject progId="CorelDraw.Graphic.16" shapeId="4441" r:id="rId7"/>
      </mc:Fallback>
    </mc:AlternateContent>
    <mc:AlternateContent xmlns:mc="http://schemas.openxmlformats.org/markup-compatibility/2006">
      <mc:Choice Requires="x14">
        <oleObject progId="CorelDraw.Graphic.16" shapeId="4442" r:id="rId9">
          <objectPr defaultSize="0" autoPict="0" r:id="rId10">
            <anchor moveWithCells="1">
              <from>
                <xdr:col>1</xdr:col>
                <xdr:colOff>0</xdr:colOff>
                <xdr:row>117</xdr:row>
                <xdr:rowOff>0</xdr:rowOff>
              </from>
              <to>
                <xdr:col>1</xdr:col>
                <xdr:colOff>0</xdr:colOff>
                <xdr:row>121</xdr:row>
                <xdr:rowOff>104775</xdr:rowOff>
              </to>
            </anchor>
          </objectPr>
        </oleObject>
      </mc:Choice>
      <mc:Fallback>
        <oleObject progId="CorelDraw.Graphic.16" shapeId="4442" r:id="rId9"/>
      </mc:Fallback>
    </mc:AlternateContent>
    <mc:AlternateContent xmlns:mc="http://schemas.openxmlformats.org/markup-compatibility/2006">
      <mc:Choice Requires="x14">
        <oleObject progId="CorelDraw.Graphic.16" shapeId="4450" r:id="rId11">
          <objectPr defaultSize="0" autoPict="0" r:id="rId12">
            <anchor moveWithCells="1">
              <from>
                <xdr:col>1</xdr:col>
                <xdr:colOff>0</xdr:colOff>
                <xdr:row>128</xdr:row>
                <xdr:rowOff>0</xdr:rowOff>
              </from>
              <to>
                <xdr:col>1</xdr:col>
                <xdr:colOff>0</xdr:colOff>
                <xdr:row>132</xdr:row>
                <xdr:rowOff>28575</xdr:rowOff>
              </to>
            </anchor>
          </objectPr>
        </oleObject>
      </mc:Choice>
      <mc:Fallback>
        <oleObject progId="CorelDraw.Graphic.16" shapeId="4450" r:id="rId11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5" sqref="B5"/>
    </sheetView>
  </sheetViews>
  <sheetFormatPr defaultRowHeight="15" x14ac:dyDescent="0.2"/>
  <sheetData>
    <row r="1" spans="1:2" x14ac:dyDescent="0.2">
      <c r="A1" t="s">
        <v>48</v>
      </c>
      <c r="B1" s="85">
        <v>1</v>
      </c>
    </row>
    <row r="2" spans="1:2" x14ac:dyDescent="0.2">
      <c r="A2" t="s">
        <v>49</v>
      </c>
      <c r="B2" s="85">
        <v>0.51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</vt:i4>
      </vt:variant>
    </vt:vector>
  </HeadingPairs>
  <TitlesOfParts>
    <vt:vector size="13" baseType="lpstr">
      <vt:lpstr>Política</vt:lpstr>
      <vt:lpstr>Valores_Com_Desconto_e_MarkUp</vt:lpstr>
      <vt:lpstr>Planilha2</vt:lpstr>
      <vt:lpstr>Planilha1</vt:lpstr>
      <vt:lpstr>Financeiro</vt:lpstr>
      <vt:lpstr>Valores_Com_Desconto_e_MarkUp!Area_de_impressao</vt:lpstr>
      <vt:lpstr>Desconto</vt:lpstr>
      <vt:lpstr>Export</vt:lpstr>
      <vt:lpstr>MK</vt:lpstr>
      <vt:lpstr>Modalidade</vt:lpstr>
      <vt:lpstr>MTabela</vt:lpstr>
      <vt:lpstr>Nacional</vt:lpstr>
      <vt:lpstr>Valores_Com_Desconto_e_MarkUp!Titulos_de_impressao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2021-07-09T12:50:20Z</cp:lastPrinted>
  <dcterms:created xsi:type="dcterms:W3CDTF">2018-07-31T00:32:41Z</dcterms:created>
  <dcterms:modified xsi:type="dcterms:W3CDTF">2021-07-14T17:12:00Z</dcterms:modified>
</cp:coreProperties>
</file>