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3820"/>
  <mc:AlternateContent xmlns:mc="http://schemas.openxmlformats.org/markup-compatibility/2006">
    <mc:Choice Requires="x15">
      <x15ac:absPath xmlns:x15ac="http://schemas.microsoft.com/office/spreadsheetml/2010/11/ac" url="C:\Users\MURINABU\Downloads\"/>
    </mc:Choice>
  </mc:AlternateContent>
  <xr:revisionPtr revIDLastSave="0" documentId="8_{26CFC05E-EDEE-425C-AB03-355CA682BC04}" xr6:coauthVersionLast="47" xr6:coauthVersionMax="47" xr10:uidLastSave="{00000000-0000-0000-0000-000000000000}"/>
  <bookViews>
    <workbookView xWindow="-108" yWindow="-108" windowWidth="23256" windowHeight="12456" xr2:uid="{DCC7B4F2-24A4-4833-A40B-541D4880853E}"/>
  </bookViews>
  <sheets>
    <sheet name="NATUAROMA 2026" sheetId="1" r:id="rId1"/>
  </sheets>
  <externalReferences>
    <externalReference r:id="rId2"/>
    <externalReference r:id="rId3"/>
    <externalReference r:id="rId4"/>
    <externalReference r:id="rId5"/>
  </externalReferences>
  <definedNames>
    <definedName name="ALICANTE" localSheetId="0">#REF!</definedName>
    <definedName name="ALICANTE">#REF!</definedName>
    <definedName name="ALIMENTACIÓN_Y_BEBIDAS" localSheetId="0">#REF!</definedName>
    <definedName name="ALIMENTACIÓN_Y_BEBIDAS">#REF!</definedName>
    <definedName name="_xlnm.Print_Area" localSheetId="0">'NATUAROMA 2026'!$A$2:$T$521</definedName>
    <definedName name="ARTÍCULOS_DE__REGALO" localSheetId="0">#REF!</definedName>
    <definedName name="ARTÍCULOS_DE__REGALO">#REF!</definedName>
    <definedName name="ASTURIAS" localSheetId="0">#REF!</definedName>
    <definedName name="ASTURIAS">#REF!</definedName>
    <definedName name="AUTOMOCIÓN___ACCESORIOS" localSheetId="0">#REF!</definedName>
    <definedName name="AUTOMOCIÓN___ACCESORIOS">#REF!</definedName>
    <definedName name="BAILEN" localSheetId="0">#REF!</definedName>
    <definedName name="BAILEN">#REF!</definedName>
    <definedName name="BARCELONA" localSheetId="0">#REF!</definedName>
    <definedName name="BARCELONA">#REF!</definedName>
    <definedName name="BENAVENTE" localSheetId="0">#REF!</definedName>
    <definedName name="BENAVENTE">#REF!</definedName>
    <definedName name="BILBAO" localSheetId="0">#REF!</definedName>
    <definedName name="BILBAO">#REF!</definedName>
    <definedName name="CONFECCION_Y_CALZADO" localSheetId="0">#REF!</definedName>
    <definedName name="CONFECCION_Y_CALZADO">#REF!</definedName>
    <definedName name="CONSTRUCCION_Y_MOBILIARIO" localSheetId="0">#REF!</definedName>
    <definedName name="CONSTRUCCION_Y_MOBILIARIO">#REF!</definedName>
    <definedName name="EDITORIAL__ARTES_GRAFICAS" localSheetId="0">#REF!</definedName>
    <definedName name="EDITORIAL__ARTES_GRAFICAS">#REF!</definedName>
    <definedName name="EDITORIAL_ARTES_GRAFICAS" localSheetId="0">#REF!</definedName>
    <definedName name="EDITORIAL_ARTES_GRAFICAS">#REF!</definedName>
    <definedName name="EDITORIAL_y_ARTES_GRAFICAS" localSheetId="0">'[4]Introd  Datos NAC'!#REF!</definedName>
    <definedName name="EDITORIAL_y_ARTES_GRAFICAS">'[1]INTRODUCCIÓN DATOS'!#REF!</definedName>
    <definedName name="ELECTRODOMESTICOS" localSheetId="0">'[4]Introd  Datos NAC'!#REF!</definedName>
    <definedName name="ELECTRODOMESTICOS">'[1]INTRODUCCIÓN DATOS'!#REF!</definedName>
    <definedName name="ELECTRODOMÉSTICOS" localSheetId="0">#REF!</definedName>
    <definedName name="ELECTRODOMÉSTICOS">#REF!</definedName>
    <definedName name="ELECTRONICA_DE_CONSUMO_Y_TELECOMUNICACIONES" localSheetId="0">#REF!</definedName>
    <definedName name="ELECTRONICA_DE_CONSUMO_Y_TELECOMUNICACIONES">#REF!</definedName>
    <definedName name="estandar" localSheetId="0">'[4]Introd  Datos NAC'!#REF!</definedName>
    <definedName name="estandar">'[1]INTRODUCCIÓN DATOS'!#REF!</definedName>
    <definedName name="FARMACEÚTICO_Y_SALUD" localSheetId="0">#REF!</definedName>
    <definedName name="FARMACEÚTICO_Y_SALUD">#REF!</definedName>
    <definedName name="GRANADA" localSheetId="0">#REF!</definedName>
    <definedName name="GRANADA">#REF!</definedName>
    <definedName name="IND._METALURGICA_Y_MINERA" localSheetId="0">#REF!</definedName>
    <definedName name="IND._METALURGICA_Y_MINERA">#REF!</definedName>
    <definedName name="IND._PLÁSTICO_Y_CAUCHO" localSheetId="0">#REF!</definedName>
    <definedName name="IND._PLÁSTICO_Y_CAUCHO">#REF!</definedName>
    <definedName name="IND_METALURGICA_Y_MINERA" localSheetId="0">'[4]Introd  Datos NAC'!#REF!</definedName>
    <definedName name="IND_METALURGICA_Y_MINERA">'[1]INTRODUCCIÓN DATOS'!#REF!</definedName>
    <definedName name="INSTRUMENTOS_MUSICALES" localSheetId="0">#REF!</definedName>
    <definedName name="INSTRUMENTOS_MUSICALES">#REF!</definedName>
    <definedName name="JOYERÍA" localSheetId="0">#REF!</definedName>
    <definedName name="JOYERÍA">#REF!</definedName>
    <definedName name="JUGUETES___OCIO" localSheetId="0">#REF!</definedName>
    <definedName name="JUGUETES___OCIO">#REF!</definedName>
    <definedName name="l.o.t.t." localSheetId="0">'[4]Introd  Datos NAC'!#REF!</definedName>
    <definedName name="l.o.t.t.">'[1]INTRODUCCIÓN DATOS'!#REF!</definedName>
    <definedName name="LA_CORUÑA" localSheetId="0">#REF!</definedName>
    <definedName name="LA_CORUÑA">#REF!</definedName>
    <definedName name="LIBROS" localSheetId="0">'[4]Introd  Datos NAC'!#REF!</definedName>
    <definedName name="LIBROS">'[1]INTRODUCCIÓN DATOS'!#REF!</definedName>
    <definedName name="LOGROÑO" localSheetId="0">#REF!</definedName>
    <definedName name="LOGROÑO">#REF!</definedName>
    <definedName name="MADRID" localSheetId="0">#REF!</definedName>
    <definedName name="MADRID">#REF!</definedName>
    <definedName name="MATERIAL_DEPORTÍVO" localSheetId="0">#REF!</definedName>
    <definedName name="MATERIAL_DEPORTÍVO">#REF!</definedName>
    <definedName name="MATERIAL_OFICINA" localSheetId="0">#REF!</definedName>
    <definedName name="MATERIAL_OFICINA">#REF!</definedName>
    <definedName name="MATERIAL_OFICINA_VARIOS" localSheetId="0">'[4]Introd  Datos NAC'!#REF!</definedName>
    <definedName name="MATERIAL_OFICINA_VARIOS">'[1]INTRODUCCIÓN DATOS'!#REF!</definedName>
    <definedName name="MENAJE_Y_DECORACIÓN" localSheetId="0">#REF!</definedName>
    <definedName name="MENAJE_Y_DECORACIÓN">#REF!</definedName>
    <definedName name="MERIDA" localSheetId="0">#REF!</definedName>
    <definedName name="MERIDA">#REF!</definedName>
    <definedName name="MURCIA" localSheetId="0">#REF!</definedName>
    <definedName name="MURCIA">#REF!</definedName>
    <definedName name="ORDENADORES" localSheetId="0">'[4]Introd  Datos NAC'!#REF!</definedName>
    <definedName name="ORDENADORES">'[1]INTRODUCCIÓN DATOS'!#REF!</definedName>
    <definedName name="OTROS" localSheetId="0">'[4]Introd  Datos NAC'!#REF!</definedName>
    <definedName name="OTROS">'[1]INTRODUCCIÓN DATOS'!#REF!</definedName>
    <definedName name="PAMPLONA" localSheetId="0">#REF!</definedName>
    <definedName name="PAMPLONA">#REF!</definedName>
    <definedName name="PERFUMERIA_Y_COSMÉTICA" localSheetId="0">#REF!</definedName>
    <definedName name="PERFUMERIA_Y_COSMÉTICA">#REF!</definedName>
    <definedName name="PIENSOS_Y_SEMILLAS" localSheetId="0">#REF!</definedName>
    <definedName name="PIENSOS_Y_SEMILLAS">#REF!</definedName>
    <definedName name="PRODUCTOS__QUÍMICOS" localSheetId="0">#REF!</definedName>
    <definedName name="PRODUCTOS__QUÍMICOS">#REF!</definedName>
    <definedName name="PRODUCTOS_QUIMICOS" localSheetId="0">'[4]Introd  Datos NAC'!#REF!</definedName>
    <definedName name="PRODUCTOS_QUIMICOS">'[1]INTRODUCCIÓN DATOS'!#REF!</definedName>
    <definedName name="PRODUCTOS_QUÍMICOS" localSheetId="0">#REF!</definedName>
    <definedName name="PRODUCTOS_QUÍMICOS">#REF!</definedName>
    <definedName name="PRODUCTOS_QUÍMICOS_BÁSICOS" localSheetId="0">'[4]Introd  Datos NAC'!#REF!</definedName>
    <definedName name="PRODUCTOS_QUÍMICOS_BÁSICOS">'[1]INTRODUCCIÓN DATOS'!#REF!</definedName>
    <definedName name="PRODUCTOS_TRANSFORMADOS" localSheetId="0">#REF!</definedName>
    <definedName name="PRODUCTOS_TRANSFORMADOS">#REF!</definedName>
    <definedName name="PUERICULTURA" localSheetId="0">#REF!</definedName>
    <definedName name="PUERICULTURA">#REF!</definedName>
    <definedName name="REGALOS_PROMOCION_PUBLICIDAD" localSheetId="0">'[4]Introd  Datos NAC'!#REF!</definedName>
    <definedName name="REGALOS_PROMOCION_PUBLICIDAD">'[1]INTRODUCCIÓN DATOS'!#REF!</definedName>
    <definedName name="REGALOS_PROMOCIÓN_PUBLICIDAD" localSheetId="0">#REF!</definedName>
    <definedName name="REGALOS_PROMOCIÓN_PUBLICIDAD">#REF!</definedName>
    <definedName name="SECT" localSheetId="0">'[4]Introd  Datos NAC'!#REF!</definedName>
    <definedName name="SECT">'[1]INTRODUCCIÓN DATOS'!#REF!</definedName>
    <definedName name="SECTOR" localSheetId="0">#REF!</definedName>
    <definedName name="SECTOR">#REF!</definedName>
    <definedName name="SECTORES" localSheetId="0">'[4]Introd  Datos NAC'!$AF$3:$BB$3</definedName>
    <definedName name="SECTORES">'[1]INTRODUCCIÓN DATOS'!$AF$6:$BB$6</definedName>
    <definedName name="SEVILLA" localSheetId="0">#REF!</definedName>
    <definedName name="SEVILLA">#REF!</definedName>
    <definedName name="TRANSPORTES" localSheetId="0">#REF!</definedName>
    <definedName name="TRANSPORTES">#REF!</definedName>
    <definedName name="VALENCIA" localSheetId="0">#REF!</definedName>
    <definedName name="VALENCIA">#REF!</definedName>
    <definedName name="VIGO" localSheetId="0">#REF!</definedName>
    <definedName name="VIGO">#REF!</definedName>
    <definedName name="VITORIA" localSheetId="0">#REF!</definedName>
    <definedName name="VITORIA">#REF!</definedName>
    <definedName name="ZARAGOZA" localSheetId="0">#REF!</definedName>
    <definedName name="ZARAGOZ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50" i="1" l="1"/>
  <c r="P377" i="1"/>
  <c r="P376" i="1"/>
  <c r="P375" i="1"/>
  <c r="P374" i="1"/>
  <c r="O368" i="1"/>
  <c r="P307" i="1"/>
  <c r="P306" i="1"/>
  <c r="P305" i="1"/>
  <c r="P304" i="1"/>
  <c r="O298" i="1"/>
  <c r="O266" i="1"/>
  <c r="P254" i="1"/>
  <c r="P253" i="1"/>
  <c r="P252" i="1"/>
  <c r="P251" i="1"/>
  <c r="O245" i="1"/>
  <c r="B245" i="1"/>
  <c r="C240" i="1"/>
  <c r="Q234" i="1"/>
  <c r="N234" i="1"/>
  <c r="K234" i="1"/>
  <c r="G234" i="1"/>
  <c r="Q230" i="1"/>
  <c r="O230" i="1"/>
  <c r="M230" i="1"/>
  <c r="K230" i="1"/>
  <c r="I230" i="1"/>
  <c r="G230" i="1"/>
  <c r="E230" i="1"/>
  <c r="Q229" i="1"/>
  <c r="O229" i="1"/>
  <c r="M229" i="1"/>
  <c r="K229" i="1"/>
  <c r="I229" i="1"/>
  <c r="G229" i="1"/>
  <c r="E229" i="1"/>
  <c r="Q228" i="1"/>
  <c r="O228" i="1"/>
  <c r="M228" i="1"/>
  <c r="K228" i="1"/>
  <c r="I228" i="1"/>
  <c r="G228" i="1"/>
  <c r="E228" i="1"/>
  <c r="Q227" i="1"/>
  <c r="O227" i="1"/>
  <c r="M227" i="1"/>
  <c r="K227" i="1"/>
  <c r="I227" i="1"/>
  <c r="G227" i="1"/>
  <c r="E227" i="1"/>
  <c r="O226" i="1"/>
  <c r="M226" i="1"/>
  <c r="K226" i="1"/>
  <c r="I226" i="1"/>
  <c r="G226" i="1"/>
  <c r="R223" i="1"/>
  <c r="Q223" i="1"/>
  <c r="P223" i="1"/>
  <c r="O223" i="1"/>
  <c r="N223" i="1"/>
  <c r="M223" i="1"/>
  <c r="J223" i="1"/>
  <c r="I223" i="1"/>
  <c r="H223" i="1"/>
  <c r="G223" i="1"/>
  <c r="F223" i="1"/>
  <c r="E223" i="1"/>
  <c r="R222" i="1"/>
  <c r="Q222" i="1"/>
  <c r="P222" i="1"/>
  <c r="O222" i="1"/>
  <c r="N222" i="1"/>
  <c r="M222" i="1"/>
  <c r="J222" i="1"/>
  <c r="I222" i="1"/>
  <c r="H222" i="1"/>
  <c r="G222" i="1"/>
  <c r="F222" i="1"/>
  <c r="E222" i="1"/>
  <c r="R221" i="1"/>
  <c r="Q221" i="1"/>
  <c r="P221" i="1"/>
  <c r="O221" i="1"/>
  <c r="N221" i="1"/>
  <c r="M221" i="1"/>
  <c r="J221" i="1"/>
  <c r="I221" i="1"/>
  <c r="H221" i="1"/>
  <c r="G221" i="1"/>
  <c r="F221" i="1"/>
  <c r="E221" i="1"/>
  <c r="R220" i="1"/>
  <c r="Q220" i="1"/>
  <c r="P220" i="1"/>
  <c r="O220" i="1"/>
  <c r="N220" i="1"/>
  <c r="J220" i="1"/>
  <c r="I220" i="1"/>
  <c r="H220" i="1"/>
  <c r="G220" i="1"/>
  <c r="F220" i="1"/>
  <c r="O206" i="1"/>
  <c r="H206" i="1"/>
  <c r="K192" i="1"/>
  <c r="F192" i="1"/>
  <c r="H185" i="1"/>
  <c r="H184" i="1"/>
  <c r="H183" i="1"/>
  <c r="M174" i="1"/>
  <c r="M173" i="1"/>
  <c r="P167" i="1"/>
  <c r="P166" i="1"/>
  <c r="P165" i="1"/>
  <c r="P164" i="1"/>
  <c r="O158" i="1"/>
  <c r="O157" i="1"/>
  <c r="F152" i="1"/>
  <c r="K150" i="1"/>
  <c r="E150" i="1"/>
  <c r="B150" i="1"/>
  <c r="K149" i="1"/>
  <c r="E149" i="1"/>
  <c r="K148" i="1"/>
  <c r="E148" i="1"/>
  <c r="K147" i="1"/>
  <c r="E147" i="1"/>
  <c r="P93" i="1"/>
  <c r="P92" i="1"/>
  <c r="P91" i="1"/>
  <c r="P90" i="1"/>
  <c r="R85" i="1"/>
  <c r="R451" i="1" s="1"/>
  <c r="B84" i="1"/>
  <c r="B158" i="1" s="1"/>
  <c r="B83" i="1"/>
  <c r="B297" i="1" s="1"/>
  <c r="D17" i="1"/>
  <c r="O244" i="1" s="1"/>
  <c r="P13" i="1"/>
  <c r="P12" i="1"/>
  <c r="P11" i="1"/>
  <c r="P10" i="1"/>
  <c r="R246" i="1" l="1"/>
  <c r="O297" i="1"/>
  <c r="R159" i="1"/>
  <c r="B298" i="1"/>
  <c r="B367" i="1"/>
  <c r="O367" i="1"/>
  <c r="R299" i="1"/>
  <c r="B368" i="1"/>
  <c r="B449" i="1"/>
  <c r="B244" i="1"/>
  <c r="O449" i="1"/>
  <c r="B157" i="1"/>
  <c r="R369" i="1"/>
  <c r="B450" i="1"/>
  <c r="P372" i="1" l="1"/>
  <c r="P8" i="1"/>
  <c r="P88" i="1"/>
  <c r="P302" i="1"/>
  <c r="P162" i="1"/>
  <c r="P249" i="1"/>
</calcChain>
</file>

<file path=xl/sharedStrings.xml><?xml version="1.0" encoding="utf-8"?>
<sst xmlns="http://schemas.openxmlformats.org/spreadsheetml/2006/main" count="308" uniqueCount="237">
  <si>
    <t>Distinguido/a</t>
  </si>
  <si>
    <t>Le remito nuestra propuesta de servicios a través de la cual tengo el orgullo de abrirle las puertas del
Grupo Redur, donde llevamos más de 50 años aportando soluciones de alto valor añadido a nuestros
clientes.
A través de nuestra red propia de 60 delegaciones en península e islas, y de nuestra red internacional,
Eurodis, ponemos a su disposición nuestros servicios con la máxima fiabilidad y seguridad, y todo ello 
avalado por unos sistemas tecnológicos de vanguardia y un equipo humano altamente profesionalizado 
y motivado.
En esperas de que la misma resulte de su agrado y en aras de establecer un fuerte vínculo entre ambas
empresas, quedo a su disposición para lo que estime oportuno.</t>
  </si>
  <si>
    <t>Condiciones económicas de la oferta</t>
  </si>
  <si>
    <t>ZONA P</t>
  </si>
  <si>
    <t>Murcia (30).</t>
  </si>
  <si>
    <t>ZONA 1</t>
  </si>
  <si>
    <t>Albacete (02), Alicante (03).</t>
  </si>
  <si>
    <t>ZONA 2</t>
  </si>
  <si>
    <t>Almería (04), Valencia (46).</t>
  </si>
  <si>
    <t>ZONA 3</t>
  </si>
  <si>
    <t>Castellón (12), Ciudad Real (13), Cuenca (16), Granada (18), Jaén (23), Tarragona (43), Teruel (44), Toledo (45).</t>
  </si>
  <si>
    <t>ZONA 4</t>
  </si>
  <si>
    <t>Ávila (05), Barcelona (08), Córdoba (14), Guadalajara (19), Lérida (25), Madrid (28), Málaga (29), Segovia (40), Sevilla (41), Soria (42) Valladolid (47) Zaragoza (50), Melilla (52) suplemento 5xR1, Gibraltar (3292) suplemento 4xR1, Andorra (3020) suplemento 2xR1, La Seu d'Urgell suplemento 1xR1.</t>
  </si>
  <si>
    <t>ZONA 5</t>
  </si>
  <si>
    <t>Álava (01), Badajoz (06), Burgos (09), Cáceres (10), Cádiz (11), Gerona (17), Huelva (21), Huesca (22), La Rioja (26), León (24), Navarra (31), Palencia (34), Salamanca (37), Zamora (49), Ceuta (51) suplemento 4xR1.</t>
  </si>
  <si>
    <t>ZONA 6</t>
  </si>
  <si>
    <t>Asturias (33), Cantabria (39), La Coruña (15), Guipúzcoa (20), Lugo (27). Orense (32), Pontevedra (36),  Vizcaya (48).</t>
  </si>
  <si>
    <t>B2</t>
  </si>
  <si>
    <t>Baleares (07)</t>
  </si>
  <si>
    <t>Formentera suplemento 3xR1.</t>
  </si>
  <si>
    <t>PORTUGAL</t>
  </si>
  <si>
    <t>PT 3</t>
  </si>
  <si>
    <t>Lisboa  (10-21; 25-29), Porto (40-49), Azores y Madeira suplemento 10xR1, Porto Santo suplemento 11xR1.</t>
  </si>
  <si>
    <t>PT 4</t>
  </si>
  <si>
    <t>Resto Portugal Peninsular (22-24; 30-38; 50-64; 70-89).</t>
  </si>
  <si>
    <t>AEREO</t>
  </si>
  <si>
    <t>Canarias aéreo suplemento Islas Menores 3xR1, Canarias aéreo suplemento Islas Mayores 1xR1.</t>
  </si>
  <si>
    <t>MAR</t>
  </si>
  <si>
    <t>Canarias marítimo suplemento Islas Menores 3xR1, Canarias marítimo suplemento Islas Mayores 1xR1.</t>
  </si>
  <si>
    <t>R1</t>
  </si>
  <si>
    <t>Reexpedición x n según destino.</t>
  </si>
  <si>
    <t>PRE10</t>
  </si>
  <si>
    <t>Suplemento entregas antes de las 10</t>
  </si>
  <si>
    <t>PRE12</t>
  </si>
  <si>
    <t>Suplemento entregas antes de las 12</t>
  </si>
  <si>
    <t>PRE14</t>
  </si>
  <si>
    <t>Suplemento entregas antes de las 14</t>
  </si>
  <si>
    <t>URGENTE</t>
  </si>
  <si>
    <t>EXPRESS</t>
  </si>
  <si>
    <t>KILOS</t>
  </si>
  <si>
    <t>Zona P</t>
  </si>
  <si>
    <t>Zona 1</t>
  </si>
  <si>
    <t>Zona 2</t>
  </si>
  <si>
    <t>Zona 3</t>
  </si>
  <si>
    <t>Zona 4</t>
  </si>
  <si>
    <t>Zona 5</t>
  </si>
  <si>
    <t>Zona 6</t>
  </si>
  <si>
    <t>PT3</t>
  </si>
  <si>
    <t>PT4</t>
  </si>
  <si>
    <t>&gt;1000</t>
  </si>
  <si>
    <t>Precios válidos para recogidas en:</t>
  </si>
  <si>
    <t>Nº de recogidas al mes</t>
  </si>
  <si>
    <t>Dirección almacen 1</t>
  </si>
  <si>
    <t>Dirección almacen 2</t>
  </si>
  <si>
    <t>Dirección almacen 3</t>
  </si>
  <si>
    <t>* Tarifa servicios PRE10, PRE12, PRE14, se calcula sumando los portes según provincia destino más suplemento servicio PRE.</t>
  </si>
  <si>
    <t>*Estos precios se incrementaran un</t>
  </si>
  <si>
    <t>para mercancía ADR previa evaluación técnica favorable por parte de Redur.</t>
  </si>
  <si>
    <t>*La tasación de un envío no podrá ser inferior a la de otro de menor peso.</t>
  </si>
  <si>
    <t>*Impuesto de Valor Añadido (IVA) y otros tributos que puedan gravar el servicio no incluidos.</t>
  </si>
  <si>
    <t>Detalle específico de condiciones de la oferta</t>
  </si>
  <si>
    <t>1. Tipos de portes</t>
  </si>
  <si>
    <t>·</t>
  </si>
  <si>
    <t xml:space="preserve">Los precios arriba reflejados son válidos para portes </t>
  </si>
  <si>
    <t>PAGADOS DE SALIDA</t>
  </si>
  <si>
    <r>
      <rPr>
        <u/>
        <sz val="9"/>
        <rFont val="Nunito Sans Regular"/>
      </rPr>
      <t>Portes debidos de llegada</t>
    </r>
    <r>
      <rPr>
        <sz val="9"/>
        <rFont val="Nunito Sans regular"/>
      </rPr>
      <t>: se incrementará la tarifa de referencia en un</t>
    </r>
  </si>
  <si>
    <r>
      <rPr>
        <u/>
        <sz val="9"/>
        <rFont val="Nunito Sans Regular"/>
      </rPr>
      <t>Portes debidos de salida</t>
    </r>
    <r>
      <rPr>
        <sz val="9"/>
        <rFont val="Nunito Sans regular"/>
      </rPr>
      <t xml:space="preserve">: </t>
    </r>
  </si>
  <si>
    <t>Cualquier envío cuyo origen- destino sea distinto al su almacén,  se aplicará la tarifa especial de servicios triangulares (tarifa adjunta TRT)</t>
  </si>
  <si>
    <t>2. Factor volumétrico de la mercancía</t>
  </si>
  <si>
    <t xml:space="preserve">El peso facturable de un envío será el resultado mayor entre el peso real de la mercancía y el peso </t>
  </si>
  <si>
    <t xml:space="preserve"> volumétrico*, este último resulta de aplicar el siguiente factor de conversión:</t>
  </si>
  <si>
    <t>*alto (metros)x ancho (metros)x largo (metros)x factor volumétrico</t>
  </si>
  <si>
    <t>Kg/m3</t>
  </si>
  <si>
    <t>Península &amp; Baleares</t>
  </si>
  <si>
    <t>Marítimo &amp; Gibraltar</t>
  </si>
  <si>
    <t>Aéreo</t>
  </si>
  <si>
    <t>3. Seguro de mercancías</t>
  </si>
  <si>
    <t>La legislación vigente para el proceso de reclamaciones es la ley 15/2009 y C.M.R para Portugal</t>
  </si>
  <si>
    <r>
      <t>·</t>
    </r>
    <r>
      <rPr>
        <sz val="12"/>
        <rFont val="Times New Roman"/>
        <family val="1"/>
      </rPr>
      <t xml:space="preserve">          </t>
    </r>
    <r>
      <rPr>
        <sz val="12"/>
        <rFont val="Calibri"/>
        <family val="2"/>
      </rPr>
      <t>La legislación vigente para el proceso de reclamaciones en la ley 15/2009  y C.M.R para Portugal.</t>
    </r>
  </si>
  <si>
    <t>Cobertura limitada a la fact. Comercial.Las condiciones de seguro acordadas serán las siguientes:</t>
  </si>
  <si>
    <t>Modalidad</t>
  </si>
  <si>
    <t>Prima --  Cobertura</t>
  </si>
  <si>
    <t xml:space="preserve">Documentación necesaria para tramitar los siniestros : </t>
  </si>
  <si>
    <t>Factura de cargos sin IVA .</t>
  </si>
  <si>
    <t>Factura comercial del envío</t>
  </si>
  <si>
    <t>Factura de compra de la mercancía dañada / siniestrada en el caso de que sea compra proveedor .</t>
  </si>
  <si>
    <t>Reclamaciones:</t>
  </si>
  <si>
    <t>El cliente facilitará a Redur foto de la mercancía y embalaje.</t>
  </si>
  <si>
    <t xml:space="preserve">Reclamación por FAX O MAIL para conocer la fecha exacta , indicando siempre qué mercancía ha sido dañada. </t>
  </si>
  <si>
    <t>Valoración de la mercancía dañada</t>
  </si>
  <si>
    <t>4. Compromiso de facturación y duración del presente acuerdo</t>
  </si>
  <si>
    <t xml:space="preserve">Esta oferta está confeccionada con los datos proporcionados por su Cia. En base a un compromiso de </t>
  </si>
  <si>
    <t xml:space="preserve">        </t>
  </si>
  <si>
    <t>facturación mensual media  de</t>
  </si>
  <si>
    <t xml:space="preserve">   €/mes, de un total de facturación potencial de </t>
  </si>
  <si>
    <t xml:space="preserve">      €/mes</t>
  </si>
  <si>
    <r>
      <t xml:space="preserve">Las condiciones de la misma se revisarán en caso de no alcanzar este compromiso </t>
    </r>
    <r>
      <rPr>
        <u/>
        <sz val="9"/>
        <rFont val="Nunito Sans Regular"/>
      </rPr>
      <t>en el cuarto mes de colaboración</t>
    </r>
  </si>
  <si>
    <t xml:space="preserve">El presente acuerdo tiene validez un año desde la fecha de la firma del mismo. </t>
  </si>
  <si>
    <t>El mismo será renovado automáticamente actualizando los precios con al menos el índice de cierre del IPC del año</t>
  </si>
  <si>
    <t>5. Volumen y características de los envíos</t>
  </si>
  <si>
    <t>La presente oferta se ha confeccionado en base a la tipología de envíos y volumen mensual declarado.</t>
  </si>
  <si>
    <t>En la documentación del envío deberá aparecer el peso y volumen del envío correcto, Redur se reserva el derecho de modificación</t>
  </si>
  <si>
    <t>a través de sus sistemas automatizados de medición o medias de comportamiento.</t>
  </si>
  <si>
    <t>Los envíos de 7 palets o más, tendrán que ir fuera de la red bajo cotización spot. En caso de no preaviso se establece un cargo de un 30% sobre el porte.</t>
  </si>
  <si>
    <t>Medidas y pesos</t>
  </si>
  <si>
    <t>Paquetes</t>
  </si>
  <si>
    <t>Palets</t>
  </si>
  <si>
    <t>Tipología de envíos</t>
  </si>
  <si>
    <t>6. Facturación y forma de pago</t>
  </si>
  <si>
    <t xml:space="preserve">La facturación será </t>
  </si>
  <si>
    <t xml:space="preserve">y el plazo de pago será </t>
  </si>
  <si>
    <t>días,</t>
  </si>
  <si>
    <t>el día</t>
  </si>
  <si>
    <t>FF mediante</t>
  </si>
  <si>
    <t>Esta forma de pago queda condicionada a la cobertura de nuestra aseguradora de riesgo comercial.</t>
  </si>
  <si>
    <t>En caso de retrasos en el pago, se aplicarán los intereses de demora comerciales establecidos por la legislación vigente. "Real Decreto-Ley 7/2021"</t>
  </si>
  <si>
    <t>7. Ajuste por combustible</t>
  </si>
  <si>
    <t>se realizará un único apunte en factura. Según % mensual aplicable sobre la facturación total "Base imponible"  en Tabla Fuel.</t>
  </si>
  <si>
    <t>P.P Redur S.A</t>
  </si>
  <si>
    <t>P.P</t>
  </si>
  <si>
    <t>Servicios de valor añadido y suplementos</t>
  </si>
  <si>
    <t>SERVICIO DE VALOR AÑADIDO</t>
  </si>
  <si>
    <t>DEFINICIÓN SERVICIO</t>
  </si>
  <si>
    <t>TARIFA</t>
  </si>
  <si>
    <t>1. SEGURO  MERCANCÍA</t>
  </si>
  <si>
    <r>
      <t xml:space="preserve">Seguro </t>
    </r>
    <r>
      <rPr>
        <b/>
        <sz val="9"/>
        <rFont val="Nunito Sans Regular"/>
      </rPr>
      <t>PREMIUM</t>
    </r>
    <r>
      <rPr>
        <sz val="9"/>
        <rFont val="Nunito Sans regular"/>
      </rPr>
      <t xml:space="preserve"> Todo Riesgo</t>
    </r>
  </si>
  <si>
    <t>1% del valor declarado, con un minimo de 15,03 €</t>
  </si>
  <si>
    <r>
      <t xml:space="preserve">Seguro </t>
    </r>
    <r>
      <rPr>
        <b/>
        <sz val="9"/>
        <rFont val="Nunito Sans Regular"/>
      </rPr>
      <t>PLUS</t>
    </r>
  </si>
  <si>
    <t>8% de los portes. Inmdenización: 18,03 €/kg sobre el peso a tasar</t>
  </si>
  <si>
    <r>
      <t xml:space="preserve">Seguro </t>
    </r>
    <r>
      <rPr>
        <b/>
        <sz val="9"/>
        <rFont val="Nunito Sans Regular"/>
      </rPr>
      <t>PLUS ESPECIAL</t>
    </r>
  </si>
  <si>
    <t>Seguro personalizado</t>
  </si>
  <si>
    <t>2. ADUANAS</t>
  </si>
  <si>
    <t>DUA export a Canarias, Ceuta y Melilla</t>
  </si>
  <si>
    <t>DUA Export a Andorra</t>
  </si>
  <si>
    <t>El abono de impuestos devengados con motivo de la importación/exportación con importe superior a 1.000€ deben hacerse efectivos en el acto.</t>
  </si>
  <si>
    <t>3. SERVICIO  CONTRA-REEMBOLSO</t>
  </si>
  <si>
    <t>Pago contra-reembolso de sus mercancías. Limitación de pagos en efectivo a 1.000€ según artículo 18, Modificación de la Ley 7/2012</t>
  </si>
  <si>
    <t>4. DEVOLUCIÓN  GRÁFICAS  TEMPERATURA  CONTROLADA  FARMA 15-25</t>
  </si>
  <si>
    <t>Descarga grafico temperatura controlada tarifas FARMA 15-25</t>
  </si>
  <si>
    <t>2,64€/gráfico</t>
  </si>
  <si>
    <t xml:space="preserve">5. DEVOLUCION  DE  ALBARANES  FIRMADOS  POR  EL  DESTINATARIO </t>
  </si>
  <si>
    <t>Devolución de sus propios albaranes firmados por el destinatario</t>
  </si>
  <si>
    <t>1,27€/albarán</t>
  </si>
  <si>
    <t>6. TERCER  INTENTO  DE  ENTREGA</t>
  </si>
  <si>
    <t>Cuando por causas ajenas a Redur no se pueda entregar la mercancia en dos intentos (destinatario ausente, rechazo de mercancia,direccion incorrecta, festivo local,etc.)</t>
  </si>
  <si>
    <t>Tarifa adjunta  "3º intento de entrega"</t>
  </si>
  <si>
    <t>7. ENTREGAS  EN  PLANTA  DISTINTA  NIVEL  SUELO</t>
  </si>
  <si>
    <t>Servicio de entregas en sotanos, y entregas en planta. La manipulacion de la mercancía y la accesibilidad no podran requerir de una segunda persona. Redur se reserva el derecho de aplicar un recargo adicional en caso de requerir manipulación especial.</t>
  </si>
  <si>
    <t>Tarifa adjunta  "Entrega en planta"</t>
  </si>
  <si>
    <t>8. DESPALETIZADO MERCANCÍA</t>
  </si>
  <si>
    <t>Despaletizacion de la expedicion y entrega en tienda. No se manipularán las siguientes mercancías: ADR, mercancía de fragil rotura ( lunas, cristales, etc.), embajales sucios o defectuosos.</t>
  </si>
  <si>
    <t>Tarifa adjunta  "Despaletizado"</t>
  </si>
  <si>
    <t>9. GESTION PALLETS</t>
  </si>
  <si>
    <t>Control y devolucion de pallets en delegacion de recogida</t>
  </si>
  <si>
    <t>2,04€/expedición/pallet</t>
  </si>
  <si>
    <t>10. DIFERENCIAS EN TASACIÓN</t>
  </si>
  <si>
    <t>De aplicación cuando exista una diferencia de un 20% sobre los kilos tasados.</t>
  </si>
  <si>
    <t>10,49€/expedición</t>
  </si>
  <si>
    <t>11. EXPEDICIONES &gt;20 BULTOS</t>
  </si>
  <si>
    <t>De aplicación a las expediciones que contengan más de 20 bultos</t>
  </si>
  <si>
    <t>1€/bulto adicional.</t>
  </si>
  <si>
    <t>12. REDUR  CONNECTED</t>
  </si>
  <si>
    <t>Servicio pre-alerta envios a consignatario SMS o EMAIL</t>
  </si>
  <si>
    <t>0,13€/aviso</t>
  </si>
  <si>
    <t>SUPLEMENTOS</t>
  </si>
  <si>
    <t>1. MERCANCÍA  DIMENSIONES  FUERA  DE   NORMA</t>
  </si>
  <si>
    <r>
      <rPr>
        <b/>
        <sz val="9"/>
        <color rgb="FF0F4C4A"/>
        <rFont val="Nunito Sans Regular"/>
      </rPr>
      <t>Paquete:</t>
    </r>
    <r>
      <rPr>
        <sz val="9"/>
        <rFont val="Nunito Sans regular"/>
      </rPr>
      <t xml:space="preserve"> Unidad de carga no paletizada con medidas:				
	Longitud máxima: 2.4 metros				
Desarrollo (2 x ancho + 2 x alto + largo) &lt;= 3,5 metros			
	Peso máximo: 31,5 Kg				
</t>
    </r>
    <r>
      <rPr>
        <b/>
        <sz val="9"/>
        <color rgb="FF0F4C4A"/>
        <rFont val="Nunito Sans Regular"/>
      </rPr>
      <t>Palet:</t>
    </r>
    <r>
      <rPr>
        <sz val="9"/>
        <rFont val="Nunito Sans regular"/>
      </rPr>
      <t xml:space="preserve">	Unidad de carga sobre base, con las siguientes dimensiones máximas:				
	1,20x1,20 metros de base				
	2 metros de altura como máximo				
	Peso máximo de un palet 1.000Kg				
	Expedición máxima: Total &lt;4Tm, 8 palets remontables, 6 no remontables.				</t>
    </r>
  </si>
  <si>
    <t>Tarifa adjunta  "Irregulares E"</t>
  </si>
  <si>
    <t>2. MERCANCÍA  LARGOS  FUERA DE NORMA</t>
  </si>
  <si>
    <t>Aplicable a envíos en los que uno de sus bultos tenga una medida superior a 2,4 metros.</t>
  </si>
  <si>
    <t>Tarifa adjunta  "Irregulares L"</t>
  </si>
  <si>
    <t>3. DOCUMENTACIÓN  MANUAL  REDUR</t>
  </si>
  <si>
    <t>Solicitud de recogidas</t>
  </si>
  <si>
    <t>2,04€/solicitud</t>
  </si>
  <si>
    <t>Documentacion y etiquetaje de envios</t>
  </si>
  <si>
    <t>2,04€/expedición</t>
  </si>
  <si>
    <t>4. DESCARGA POD</t>
  </si>
  <si>
    <t xml:space="preserve">Descarga POD transcurridos 12 meses desde la entrega </t>
  </si>
  <si>
    <t>6,35€/POD</t>
  </si>
  <si>
    <t>5. RECOGIDAS  FALLIDAS</t>
  </si>
  <si>
    <t>Recogidas fallidas por causas ajenas a Redur</t>
  </si>
  <si>
    <t>7,61€/recogida fallida</t>
  </si>
  <si>
    <t>6. ALMACENAJE</t>
  </si>
  <si>
    <t>En caso de peticion de almacenar la mercancia por parte del cliente o del consignatario, se establecera un servicio de almacenaje a partir del 4ª dia.</t>
  </si>
  <si>
    <t>2€ bulto/dia (hasta 30kg). 
5€ pallet/dia ( a partir de 31 kg)</t>
  </si>
  <si>
    <t>7. ENTREGAS EN GRANDES SUPERFICIES</t>
  </si>
  <si>
    <t>Aplicable a envios entregados en GS que requieran gestion adicional de cita concertada.</t>
  </si>
  <si>
    <t>6,6% sobre porte neto. Minimo 3,3€</t>
  </si>
  <si>
    <t>https://redur.es/grandes-superficies/</t>
  </si>
  <si>
    <t>8. SUPLEMENTO MARITIMO .</t>
  </si>
  <si>
    <t>Cumplimiento normativa Europea ETS al sector maritimo</t>
  </si>
  <si>
    <t>1,1% sobre porte neto. Minimo 5,5€</t>
  </si>
  <si>
    <t>9. TEMPORADA ALTA</t>
  </si>
  <si>
    <t>Suplemento por temporada alta (Peak Season) del 01 Octubre al 31 Diciembre</t>
  </si>
  <si>
    <t>0,55€ por expedicion</t>
  </si>
  <si>
    <t>10. ZONAS BAJA DENSIDAD</t>
  </si>
  <si>
    <t>Detalle códigos postales en:</t>
  </si>
  <si>
    <t>Tarifa adjunta "BD"</t>
  </si>
  <si>
    <t>https://redur.es/Baja-Densidad/</t>
  </si>
  <si>
    <t>Irreg. E</t>
  </si>
  <si>
    <t>Irreg. L</t>
  </si>
  <si>
    <t>Entrega Planta</t>
  </si>
  <si>
    <t>Despale-tización</t>
  </si>
  <si>
    <t>3º intento de entrega</t>
  </si>
  <si>
    <t>Baja Densidad</t>
  </si>
  <si>
    <t>Informes mensuales (miteco.gob.es)</t>
  </si>
  <si>
    <t>Condiciones económicas para recogidas triangulares</t>
  </si>
  <si>
    <t>ZONAS DE TARIFA DE APLICACIÓN POR ORIGEN- DESTINO</t>
  </si>
  <si>
    <t>Zona 7</t>
  </si>
  <si>
    <t>B1</t>
  </si>
  <si>
    <t>B3</t>
  </si>
  <si>
    <t>B4</t>
  </si>
  <si>
    <t>PT1</t>
  </si>
  <si>
    <t>PT2</t>
  </si>
  <si>
    <t xml:space="preserve">El peso facturable de un envío será el resultado mayor entre el peso real de la mercancía y el peso  volumétrico*, </t>
  </si>
  <si>
    <t xml:space="preserve"> éste último resulta de aplicar el siguiente factor de conversión:</t>
  </si>
  <si>
    <t>Delegación Murcia</t>
  </si>
  <si>
    <t>Telf.</t>
  </si>
  <si>
    <t>Fax</t>
  </si>
  <si>
    <t>Gerente</t>
  </si>
  <si>
    <t>Administración</t>
  </si>
  <si>
    <t>Raquel Muñoz-Saura</t>
  </si>
  <si>
    <t>Mª José Lorca</t>
  </si>
  <si>
    <t>Email</t>
  </si>
  <si>
    <t>raquel.munoz@redur.es</t>
  </si>
  <si>
    <t>jefeadministracion.murcia@redur.es</t>
  </si>
  <si>
    <t>Atención al Cliente</t>
  </si>
  <si>
    <t>Seguros</t>
  </si>
  <si>
    <t>Laura Ruiz</t>
  </si>
  <si>
    <t>Antonio Gonzálvez</t>
  </si>
  <si>
    <t>acs.murcia@redur.es</t>
  </si>
  <si>
    <t>Jefe de Tráfico</t>
  </si>
  <si>
    <t>Gestor Comercial</t>
  </si>
  <si>
    <t>Francisco Madrona</t>
  </si>
  <si>
    <t>Iñaki Bustamante</t>
  </si>
  <si>
    <t>jefetrafico.murcia@redur.es</t>
  </si>
  <si>
    <t>murcia.comercial@redur.es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</si>
</sst>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0\ &quot;€&quot;;[Red]\-#,##0\ &quot;€&quot;"/>
    <numFmt numFmtId="8" formatCode="#,##0.00\ &quot;€&quot;;[Red]\-#,##0.00\ &quot;€&quot;"/>
    <numFmt numFmtId="164" formatCode="0.0000"/>
    <numFmt numFmtId="165" formatCode="#,##0.0000"/>
    <numFmt numFmtId="166" formatCode="#,##0.0\ &quot;€&quot;;[Red]\-#,##0.0\ &quot;€&quot;"/>
    <numFmt numFmtId="167" formatCode="0.0"/>
    <numFmt numFmtId="168" formatCode="0.000"/>
  </numFmts>
  <fonts count="79" x14ac:knownFonts="1">
    <font>
      <sz val="10"/>
      <color theme="1"/>
      <name val="Tahoma"/>
      <family val="2"/>
    </font>
    <font>
      <sz val="10"/>
      <name val="Arial"/>
      <family val="2"/>
    </font>
    <font>
      <sz val="11"/>
      <color rgb="FF1AB351"/>
      <name val="Nunito Sans"/>
    </font>
    <font>
      <sz val="11"/>
      <name val="Arial"/>
      <family val="2"/>
    </font>
    <font>
      <sz val="11"/>
      <name val="Nunito Sans"/>
    </font>
    <font>
      <sz val="11"/>
      <color theme="0" tint="-0.499984740745262"/>
      <name val="Nunito Sans"/>
    </font>
    <font>
      <sz val="12"/>
      <color rgb="FF1AB351"/>
      <name val="Nunito Sans"/>
    </font>
    <font>
      <sz val="12"/>
      <name val="Arial"/>
      <family val="2"/>
    </font>
    <font>
      <sz val="13"/>
      <color indexed="8"/>
      <name val="Nunito Sans"/>
    </font>
    <font>
      <sz val="10"/>
      <name val="Nunito Sans"/>
    </font>
    <font>
      <sz val="12"/>
      <name val="Nunito Sans"/>
    </font>
    <font>
      <i/>
      <sz val="10"/>
      <name val="Arial"/>
      <family val="2"/>
    </font>
    <font>
      <sz val="11.5"/>
      <color rgb="FF004F49"/>
      <name val="Nunito Sans"/>
    </font>
    <font>
      <sz val="10"/>
      <color indexed="55"/>
      <name val="Nunito Sans"/>
    </font>
    <font>
      <sz val="8"/>
      <name val="Arial"/>
      <family val="2"/>
    </font>
    <font>
      <b/>
      <sz val="13"/>
      <color rgb="FF004746"/>
      <name val="Nunito Sans"/>
    </font>
    <font>
      <b/>
      <sz val="9.5"/>
      <color rgb="FF1AB351"/>
      <name val="Nunito Sans"/>
    </font>
    <font>
      <sz val="8"/>
      <name val="Comic Sans MS"/>
      <family val="4"/>
    </font>
    <font>
      <sz val="9"/>
      <name val="Nunito Sans"/>
    </font>
    <font>
      <sz val="9"/>
      <color rgb="FF000000"/>
      <name val="Nunito Sans"/>
    </font>
    <font>
      <sz val="8"/>
      <color rgb="FF000000"/>
      <name val="Nunito Sans"/>
    </font>
    <font>
      <sz val="8"/>
      <name val="Nunito Sans"/>
    </font>
    <font>
      <b/>
      <sz val="8"/>
      <name val="Comic Sans MS"/>
      <family val="4"/>
    </font>
    <font>
      <sz val="8"/>
      <color theme="0"/>
      <name val="Nunito Sans"/>
    </font>
    <font>
      <b/>
      <sz val="10"/>
      <color theme="0"/>
      <name val="Nunito Sans"/>
    </font>
    <font>
      <sz val="10"/>
      <color theme="0"/>
      <name val="Nunito Sans"/>
    </font>
    <font>
      <b/>
      <sz val="10"/>
      <color rgb="FFFF0000"/>
      <name val="Nunito Sans"/>
    </font>
    <font>
      <b/>
      <sz val="10"/>
      <color rgb="FF004746"/>
      <name val="Nunito Sans"/>
    </font>
    <font>
      <sz val="9"/>
      <name val="Nunito Sans regular"/>
    </font>
    <font>
      <b/>
      <sz val="9"/>
      <color rgb="FF1AB351"/>
      <name val="Nunito Sans regular"/>
    </font>
    <font>
      <b/>
      <sz val="9"/>
      <color rgb="FF00B54C"/>
      <name val="Nunito Sans Regular"/>
    </font>
    <font>
      <sz val="10"/>
      <color indexed="8"/>
      <name val="Tahoma"/>
      <family val="2"/>
    </font>
    <font>
      <sz val="9"/>
      <color theme="1"/>
      <name val="Nunito Sans regular"/>
    </font>
    <font>
      <b/>
      <sz val="12"/>
      <name val="Calibri"/>
      <family val="2"/>
    </font>
    <font>
      <sz val="11"/>
      <name val="Calibri"/>
      <family val="2"/>
    </font>
    <font>
      <b/>
      <sz val="20"/>
      <color rgb="FF00B54C"/>
      <name val="Nunito Sans Regular"/>
    </font>
    <font>
      <sz val="9"/>
      <color rgb="FF000000"/>
      <name val="Nunito Sans Regular"/>
    </font>
    <font>
      <u/>
      <sz val="9"/>
      <name val="Nunito Sans Regular"/>
    </font>
    <font>
      <b/>
      <sz val="9"/>
      <color rgb="FF0F4C4A"/>
      <name val="Nunito Sans Regular"/>
    </font>
    <font>
      <sz val="12"/>
      <name val="Calibri"/>
      <family val="2"/>
    </font>
    <font>
      <sz val="12"/>
      <name val="Symbol"/>
      <family val="1"/>
      <charset val="2"/>
    </font>
    <font>
      <sz val="9"/>
      <color indexed="14"/>
      <name val="Nunito Sans Regular"/>
    </font>
    <font>
      <sz val="8"/>
      <color indexed="23"/>
      <name val="Arial"/>
      <family val="2"/>
    </font>
    <font>
      <sz val="8"/>
      <name val="Calibri"/>
      <family val="2"/>
    </font>
    <font>
      <b/>
      <sz val="9"/>
      <color theme="0"/>
      <name val="Nunito Sans regular"/>
    </font>
    <font>
      <b/>
      <sz val="9.5"/>
      <color rgb="FF00B54C"/>
      <name val="Nunito Sans"/>
    </font>
    <font>
      <sz val="12"/>
      <name val="Times New Roman"/>
      <family val="1"/>
    </font>
    <font>
      <sz val="8"/>
      <name val="Symbol"/>
      <family val="1"/>
      <charset val="2"/>
    </font>
    <font>
      <b/>
      <sz val="11"/>
      <color rgb="FF004746"/>
      <name val="Nunito Sans"/>
    </font>
    <font>
      <sz val="10"/>
      <name val="Nunito Sans regular"/>
    </font>
    <font>
      <b/>
      <sz val="8"/>
      <color theme="0"/>
      <name val="Nunito Sans regular"/>
    </font>
    <font>
      <b/>
      <sz val="8"/>
      <color rgb="FF00B54C"/>
      <name val="Nunito Sans Regular"/>
    </font>
    <font>
      <b/>
      <sz val="10"/>
      <color rgb="FF00B54C"/>
      <name val="Nunito Sans Regular"/>
    </font>
    <font>
      <sz val="12"/>
      <color theme="1"/>
      <name val="Arial"/>
      <family val="2"/>
    </font>
    <font>
      <sz val="12"/>
      <color rgb="FF00B050"/>
      <name val="Arial"/>
      <family val="2"/>
    </font>
    <font>
      <b/>
      <sz val="9"/>
      <color theme="0"/>
      <name val="Nunito Sans"/>
    </font>
    <font>
      <b/>
      <sz val="9"/>
      <name val="Nunito Sans Regular"/>
    </font>
    <font>
      <sz val="8.5"/>
      <name val="Nunito Sans regular"/>
    </font>
    <font>
      <u/>
      <sz val="10"/>
      <color indexed="12"/>
      <name val="Arial"/>
      <family val="2"/>
    </font>
    <font>
      <b/>
      <sz val="8"/>
      <name val="Arial"/>
      <family val="2"/>
    </font>
    <font>
      <b/>
      <sz val="10"/>
      <name val="Arial"/>
      <family val="2"/>
    </font>
    <font>
      <sz val="8"/>
      <color rgb="FFFFFFFF"/>
      <name val="Nunito Sans"/>
    </font>
    <font>
      <u/>
      <sz val="8"/>
      <color indexed="12"/>
      <name val="Arial"/>
      <family val="2"/>
    </font>
    <font>
      <sz val="10"/>
      <color rgb="FF00B050"/>
      <name val="Arial"/>
      <family val="2"/>
    </font>
    <font>
      <sz val="11"/>
      <color theme="0" tint="-0.249977111117893"/>
      <name val="Arial"/>
      <family val="2"/>
    </font>
    <font>
      <sz val="10"/>
      <color theme="0" tint="-0.249977111117893"/>
      <name val="Arial"/>
      <family val="2"/>
    </font>
    <font>
      <sz val="9"/>
      <name val="Nunito Regular"/>
    </font>
    <font>
      <b/>
      <sz val="12"/>
      <name val="Arial"/>
      <family val="2"/>
    </font>
    <font>
      <u/>
      <sz val="12"/>
      <name val="Arial"/>
      <family val="2"/>
    </font>
    <font>
      <sz val="9"/>
      <color rgb="FF1AB351"/>
      <name val="Nunito Sans regular"/>
    </font>
    <font>
      <sz val="9"/>
      <color indexed="23"/>
      <name val="Nunito Sans Regular"/>
    </font>
    <font>
      <b/>
      <sz val="10"/>
      <name val="Calibri"/>
      <family val="2"/>
    </font>
    <font>
      <sz val="10"/>
      <color rgb="FF000000"/>
      <name val="Nunito Sans Regular"/>
    </font>
    <font>
      <sz val="10"/>
      <color theme="0" tint="-4.9989318521683403E-2"/>
      <name val="Nunito Sans Regular"/>
    </font>
    <font>
      <b/>
      <sz val="9"/>
      <color rgb="FF004F49"/>
      <name val="Nunito Sans"/>
    </font>
    <font>
      <sz val="9"/>
      <color theme="0" tint="-4.9989318521683403E-2"/>
      <name val="Nunito Sans Regular"/>
    </font>
    <font>
      <sz val="9"/>
      <color rgb="FF00B54C"/>
      <name val="Nunito Sans"/>
    </font>
    <font>
      <sz val="10"/>
      <color indexed="12"/>
      <name val="Arial"/>
      <family val="2"/>
    </font>
    <font>
      <sz val="12"/>
      <color indexed="14"/>
      <name val="Arial"/>
      <family val="2"/>
    </font>
  </fonts>
  <fills count="16">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rgb="FFF2F2F2"/>
        <bgColor indexed="64"/>
      </patternFill>
    </fill>
    <fill>
      <patternFill patternType="solid">
        <fgColor rgb="FF00B54C"/>
        <bgColor rgb="FFF4F5F5"/>
      </patternFill>
    </fill>
    <fill>
      <patternFill patternType="solid">
        <fgColor rgb="FF33CC33"/>
        <bgColor rgb="FFF4F5F5"/>
      </patternFill>
    </fill>
    <fill>
      <patternFill patternType="solid">
        <fgColor theme="0"/>
        <bgColor rgb="FFFBFBFB"/>
      </patternFill>
    </fill>
    <fill>
      <patternFill patternType="solid">
        <fgColor theme="0" tint="-4.9989318521683403E-2"/>
        <bgColor rgb="FFFBFBFB"/>
      </patternFill>
    </fill>
    <fill>
      <patternFill patternType="solid">
        <fgColor rgb="FF1AB351"/>
        <bgColor rgb="FFF4F5F5"/>
      </patternFill>
    </fill>
    <fill>
      <patternFill patternType="solid">
        <fgColor rgb="FFDDFFDD"/>
        <bgColor indexed="64"/>
      </patternFill>
    </fill>
    <fill>
      <patternFill patternType="solid">
        <fgColor rgb="FF1AB351"/>
        <bgColor indexed="64"/>
      </patternFill>
    </fill>
    <fill>
      <patternFill patternType="solid">
        <fgColor rgb="FF00B54C"/>
        <bgColor indexed="64"/>
      </patternFill>
    </fill>
    <fill>
      <patternFill patternType="solid">
        <fgColor rgb="FFFBFBFB"/>
        <bgColor rgb="FFFBFBFB"/>
      </patternFill>
    </fill>
    <fill>
      <patternFill patternType="solid">
        <fgColor rgb="FFFBFBFB"/>
        <bgColor indexed="64"/>
      </patternFill>
    </fill>
  </fills>
  <borders count="83">
    <border>
      <left/>
      <right/>
      <top/>
      <bottom/>
      <diagonal/>
    </border>
    <border>
      <left style="thin">
        <color rgb="FF00B050"/>
      </left>
      <right/>
      <top/>
      <bottom/>
      <diagonal/>
    </border>
    <border>
      <left style="thin">
        <color rgb="FF00FF00"/>
      </left>
      <right/>
      <top/>
      <bottom/>
      <diagonal/>
    </border>
    <border>
      <left style="thin">
        <color rgb="FF00B050"/>
      </left>
      <right/>
      <top style="thin">
        <color rgb="FF00FF00"/>
      </top>
      <bottom/>
      <diagonal/>
    </border>
    <border>
      <left/>
      <right/>
      <top style="thin">
        <color rgb="FF00FF0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bottom/>
      <diagonal/>
    </border>
    <border>
      <left/>
      <right style="thin">
        <color theme="0"/>
      </right>
      <top/>
      <bottom/>
      <diagonal/>
    </border>
    <border>
      <left/>
      <right style="thin">
        <color theme="0"/>
      </right>
      <top style="thin">
        <color theme="0"/>
      </top>
      <bottom style="thin">
        <color theme="0"/>
      </bottom>
      <diagonal/>
    </border>
    <border>
      <left style="medium">
        <color rgb="FF1AB351"/>
      </left>
      <right style="thin">
        <color theme="0"/>
      </right>
      <top style="medium">
        <color rgb="FF1AB351"/>
      </top>
      <bottom style="thin">
        <color theme="0"/>
      </bottom>
      <diagonal/>
    </border>
    <border>
      <left style="thin">
        <color theme="0"/>
      </left>
      <right style="thin">
        <color theme="0"/>
      </right>
      <top/>
      <bottom style="thin">
        <color theme="0"/>
      </bottom>
      <diagonal/>
    </border>
    <border>
      <left style="thin">
        <color theme="0"/>
      </left>
      <right style="medium">
        <color rgb="FF1AB351"/>
      </right>
      <top/>
      <bottom style="thin">
        <color theme="0"/>
      </bottom>
      <diagonal/>
    </border>
    <border>
      <left style="medium">
        <color rgb="FF1AB351"/>
      </left>
      <right style="thin">
        <color theme="0"/>
      </right>
      <top/>
      <bottom style="thin">
        <color theme="0"/>
      </bottom>
      <diagonal/>
    </border>
    <border>
      <left style="medium">
        <color rgb="FF1AB351"/>
      </left>
      <right style="thin">
        <color theme="0"/>
      </right>
      <top style="thin">
        <color theme="0"/>
      </top>
      <bottom style="thin">
        <color theme="0"/>
      </bottom>
      <diagonal/>
    </border>
    <border>
      <left/>
      <right style="thick">
        <color rgb="FF33CC33"/>
      </right>
      <top style="thin">
        <color theme="0"/>
      </top>
      <bottom/>
      <diagonal/>
    </border>
    <border>
      <left/>
      <right style="medium">
        <color rgb="FF1AB351"/>
      </right>
      <top/>
      <bottom/>
      <diagonal/>
    </border>
    <border>
      <left/>
      <right style="thick">
        <color rgb="FF33CC33"/>
      </right>
      <top/>
      <bottom/>
      <diagonal/>
    </border>
    <border>
      <left style="medium">
        <color rgb="FF1AB351"/>
      </left>
      <right style="thin">
        <color theme="0"/>
      </right>
      <top style="thin">
        <color theme="0"/>
      </top>
      <bottom style="medium">
        <color rgb="FF1AB351"/>
      </bottom>
      <diagonal/>
    </border>
    <border>
      <left/>
      <right/>
      <top/>
      <bottom style="medium">
        <color rgb="FF1AB351"/>
      </bottom>
      <diagonal/>
    </border>
    <border>
      <left/>
      <right style="thick">
        <color rgb="FF33CC33"/>
      </right>
      <top/>
      <bottom style="medium">
        <color rgb="FF1AB351"/>
      </bottom>
      <diagonal/>
    </border>
    <border>
      <left/>
      <right style="medium">
        <color rgb="FF1AB351"/>
      </right>
      <top/>
      <bottom style="medium">
        <color rgb="FF1AB351"/>
      </bottom>
      <diagonal/>
    </border>
    <border>
      <left style="medium">
        <color rgb="FF1AB351"/>
      </left>
      <right style="medium">
        <color rgb="FF1AB351"/>
      </right>
      <top style="medium">
        <color rgb="FF1AB351"/>
      </top>
      <bottom style="thin">
        <color theme="0"/>
      </bottom>
      <diagonal/>
    </border>
    <border>
      <left style="medium">
        <color rgb="FF1AB351"/>
      </left>
      <right/>
      <top style="medium">
        <color rgb="FF1AB351"/>
      </top>
      <bottom style="thin">
        <color theme="0"/>
      </bottom>
      <diagonal/>
    </border>
    <border>
      <left/>
      <right/>
      <top style="medium">
        <color rgb="FF1AB351"/>
      </top>
      <bottom style="thin">
        <color theme="0"/>
      </bottom>
      <diagonal/>
    </border>
    <border>
      <left style="medium">
        <color rgb="FF1AB351"/>
      </left>
      <right style="medium">
        <color rgb="FF1AB351"/>
      </right>
      <top/>
      <bottom style="thin">
        <color theme="0"/>
      </bottom>
      <diagonal/>
    </border>
    <border>
      <left/>
      <right/>
      <top/>
      <bottom style="thin">
        <color theme="0"/>
      </bottom>
      <diagonal/>
    </border>
    <border>
      <left style="medium">
        <color rgb="FF1AB351"/>
      </left>
      <right/>
      <top/>
      <bottom style="thin">
        <color theme="0"/>
      </bottom>
      <diagonal/>
    </border>
    <border>
      <left style="medium">
        <color rgb="FF1AB351"/>
      </left>
      <right/>
      <top/>
      <bottom style="medium">
        <color rgb="FF1AB351"/>
      </bottom>
      <diagonal/>
    </border>
    <border>
      <left style="medium">
        <color rgb="FF1AB351"/>
      </left>
      <right style="medium">
        <color rgb="FF1AB351"/>
      </right>
      <top/>
      <bottom style="medium">
        <color rgb="FF1AB351"/>
      </bottom>
      <diagonal/>
    </border>
    <border>
      <left style="thin">
        <color theme="0"/>
      </left>
      <right style="thin">
        <color theme="0"/>
      </right>
      <top style="medium">
        <color rgb="FF1AB351"/>
      </top>
      <bottom style="thin">
        <color theme="0"/>
      </bottom>
      <diagonal/>
    </border>
    <border>
      <left style="thin">
        <color theme="0"/>
      </left>
      <right style="medium">
        <color rgb="FF1AB351"/>
      </right>
      <top style="medium">
        <color rgb="FF1AB351"/>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style="medium">
        <color rgb="FF1AB351"/>
      </bottom>
      <diagonal/>
    </border>
    <border>
      <left style="thin">
        <color theme="0"/>
      </left>
      <right style="medium">
        <color rgb="FF1AB351"/>
      </right>
      <top style="thin">
        <color theme="0"/>
      </top>
      <bottom style="medium">
        <color rgb="FF1AB351"/>
      </bottom>
      <diagonal/>
    </border>
    <border>
      <left style="thin">
        <color theme="0"/>
      </left>
      <right style="medium">
        <color rgb="FF1AB351"/>
      </right>
      <top style="thin">
        <color theme="0"/>
      </top>
      <bottom style="thin">
        <color theme="0"/>
      </bottom>
      <diagonal/>
    </border>
    <border>
      <left style="medium">
        <color rgb="FF1AB351"/>
      </left>
      <right style="medium">
        <color rgb="FF1AB351"/>
      </right>
      <top style="thin">
        <color theme="0"/>
      </top>
      <bottom style="thin">
        <color theme="0"/>
      </bottom>
      <diagonal/>
    </border>
    <border>
      <left style="medium">
        <color rgb="FF1AB351"/>
      </left>
      <right style="medium">
        <color rgb="FF1AB351"/>
      </right>
      <top style="thin">
        <color theme="0"/>
      </top>
      <bottom style="medium">
        <color rgb="FF1AB351"/>
      </bottom>
      <diagonal/>
    </border>
    <border>
      <left style="thin">
        <color theme="0"/>
      </left>
      <right style="thin">
        <color theme="0"/>
      </right>
      <top style="thin">
        <color theme="0"/>
      </top>
      <bottom/>
      <diagonal/>
    </border>
    <border>
      <left style="medium">
        <color rgb="FF1AB351"/>
      </left>
      <right style="thin">
        <color theme="0"/>
      </right>
      <top style="medium">
        <color rgb="FF1AB351"/>
      </top>
      <bottom style="medium">
        <color rgb="FF1AB351"/>
      </bottom>
      <diagonal/>
    </border>
    <border>
      <left style="thin">
        <color theme="0"/>
      </left>
      <right style="thin">
        <color theme="0"/>
      </right>
      <top style="medium">
        <color rgb="FF1AB351"/>
      </top>
      <bottom style="medium">
        <color rgb="FF1AB351"/>
      </bottom>
      <diagonal/>
    </border>
    <border>
      <left style="thin">
        <color theme="0"/>
      </left>
      <right style="medium">
        <color rgb="FF1AB351"/>
      </right>
      <top style="medium">
        <color rgb="FF1AB351"/>
      </top>
      <bottom style="medium">
        <color rgb="FF1AB351"/>
      </bottom>
      <diagonal/>
    </border>
    <border>
      <left style="thin">
        <color theme="0"/>
      </left>
      <right/>
      <top style="medium">
        <color rgb="FF1AB351"/>
      </top>
      <bottom style="thin">
        <color theme="0"/>
      </bottom>
      <diagonal/>
    </border>
    <border>
      <left/>
      <right style="thin">
        <color theme="0"/>
      </right>
      <top style="medium">
        <color rgb="FF1AB351"/>
      </top>
      <bottom style="thin">
        <color theme="0"/>
      </bottom>
      <diagonal/>
    </border>
    <border>
      <left/>
      <right style="medium">
        <color rgb="FF1AB351"/>
      </right>
      <top style="medium">
        <color rgb="FF1AB351"/>
      </top>
      <bottom style="thin">
        <color theme="0"/>
      </bottom>
      <diagonal/>
    </border>
    <border>
      <left style="medium">
        <color rgb="FF1AB351"/>
      </left>
      <right/>
      <top style="thin">
        <color theme="0"/>
      </top>
      <bottom style="thin">
        <color theme="0"/>
      </bottom>
      <diagonal/>
    </border>
    <border>
      <left/>
      <right style="medium">
        <color rgb="FF1AB351"/>
      </right>
      <top style="thin">
        <color theme="0"/>
      </top>
      <bottom style="thin">
        <color theme="0"/>
      </bottom>
      <diagonal/>
    </border>
    <border>
      <left style="medium">
        <color rgb="FF1AB351"/>
      </left>
      <right/>
      <top style="thin">
        <color theme="0"/>
      </top>
      <bottom style="medium">
        <color rgb="FF1AB351"/>
      </bottom>
      <diagonal/>
    </border>
    <border>
      <left/>
      <right style="thin">
        <color theme="0"/>
      </right>
      <top style="thin">
        <color theme="0"/>
      </top>
      <bottom style="medium">
        <color rgb="FF1AB351"/>
      </bottom>
      <diagonal/>
    </border>
    <border>
      <left style="thin">
        <color theme="0"/>
      </left>
      <right/>
      <top style="thin">
        <color theme="0"/>
      </top>
      <bottom style="medium">
        <color rgb="FF1AB351"/>
      </bottom>
      <diagonal/>
    </border>
    <border>
      <left/>
      <right style="medium">
        <color rgb="FF1AB351"/>
      </right>
      <top style="thin">
        <color theme="0"/>
      </top>
      <bottom style="medium">
        <color rgb="FF1AB351"/>
      </bottom>
      <diagonal/>
    </border>
    <border>
      <left style="medium">
        <color theme="0"/>
      </left>
      <right/>
      <top style="thin">
        <color theme="0"/>
      </top>
      <bottom/>
      <diagonal/>
    </border>
    <border>
      <left/>
      <right/>
      <top style="thin">
        <color theme="0"/>
      </top>
      <bottom/>
      <diagonal/>
    </border>
    <border>
      <left/>
      <right style="medium">
        <color rgb="FF1AB351"/>
      </right>
      <top style="thin">
        <color theme="0"/>
      </top>
      <bottom/>
      <diagonal/>
    </border>
    <border>
      <left style="medium">
        <color theme="0"/>
      </left>
      <right/>
      <top/>
      <bottom/>
      <diagonal/>
    </border>
    <border>
      <left style="medium">
        <color theme="0"/>
      </left>
      <right/>
      <top style="thin">
        <color rgb="FF00B050"/>
      </top>
      <bottom/>
      <diagonal/>
    </border>
    <border>
      <left/>
      <right/>
      <top style="thin">
        <color rgb="FF00B050"/>
      </top>
      <bottom/>
      <diagonal/>
    </border>
    <border>
      <left/>
      <right style="medium">
        <color rgb="FF1AB351"/>
      </right>
      <top style="thin">
        <color rgb="FF00B050"/>
      </top>
      <bottom/>
      <diagonal/>
    </border>
    <border>
      <left style="medium">
        <color theme="0"/>
      </left>
      <right/>
      <top/>
      <bottom style="hair">
        <color rgb="FF1AB351"/>
      </bottom>
      <diagonal/>
    </border>
    <border>
      <left/>
      <right/>
      <top/>
      <bottom style="hair">
        <color rgb="FF1AB351"/>
      </bottom>
      <diagonal/>
    </border>
    <border>
      <left/>
      <right style="medium">
        <color rgb="FF1AB351"/>
      </right>
      <top/>
      <bottom style="hair">
        <color rgb="FF1AB351"/>
      </bottom>
      <diagonal/>
    </border>
    <border>
      <left style="medium">
        <color rgb="FF1AB351"/>
      </left>
      <right/>
      <top/>
      <bottom/>
      <diagonal/>
    </border>
    <border>
      <left style="medium">
        <color theme="0"/>
      </left>
      <right style="medium">
        <color theme="0"/>
      </right>
      <top style="hair">
        <color rgb="FF1AB351"/>
      </top>
      <bottom style="hair">
        <color rgb="FF1AB351"/>
      </bottom>
      <diagonal/>
    </border>
    <border>
      <left style="medium">
        <color theme="0"/>
      </left>
      <right style="medium">
        <color rgb="FF1AB351"/>
      </right>
      <top style="hair">
        <color rgb="FF1AB351"/>
      </top>
      <bottom style="hair">
        <color rgb="FF1AB351"/>
      </bottom>
      <diagonal/>
    </border>
    <border>
      <left style="medium">
        <color theme="0"/>
      </left>
      <right style="medium">
        <color theme="0"/>
      </right>
      <top style="hair">
        <color rgb="FF1AB351"/>
      </top>
      <bottom style="medium">
        <color theme="0"/>
      </bottom>
      <diagonal/>
    </border>
    <border>
      <left style="medium">
        <color theme="0"/>
      </left>
      <right style="medium">
        <color rgb="FF1AB351"/>
      </right>
      <top style="hair">
        <color rgb="FF1AB351"/>
      </top>
      <bottom style="medium">
        <color theme="0"/>
      </bottom>
      <diagonal/>
    </border>
    <border>
      <left style="medium">
        <color theme="0"/>
      </left>
      <right/>
      <top style="hair">
        <color rgb="FF1AB351"/>
      </top>
      <bottom style="hair">
        <color rgb="FF1AB351"/>
      </bottom>
      <diagonal/>
    </border>
    <border>
      <left/>
      <right/>
      <top style="hair">
        <color rgb="FF1AB351"/>
      </top>
      <bottom style="hair">
        <color rgb="FF1AB351"/>
      </bottom>
      <diagonal/>
    </border>
    <border>
      <left/>
      <right style="medium">
        <color rgb="FF1AB351"/>
      </right>
      <top style="hair">
        <color rgb="FF1AB351"/>
      </top>
      <bottom style="hair">
        <color rgb="FF1AB351"/>
      </bottom>
      <diagonal/>
    </border>
    <border>
      <left style="medium">
        <color theme="0"/>
      </left>
      <right style="medium">
        <color theme="0"/>
      </right>
      <top/>
      <bottom style="hair">
        <color rgb="FF1AB351"/>
      </bottom>
      <diagonal/>
    </border>
    <border>
      <left style="medium">
        <color theme="0"/>
      </left>
      <right style="medium">
        <color rgb="FF1AB351"/>
      </right>
      <top/>
      <bottom style="hair">
        <color rgb="FF1AB351"/>
      </bottom>
      <diagonal/>
    </border>
    <border>
      <left style="medium">
        <color theme="0"/>
      </left>
      <right style="medium">
        <color theme="0"/>
      </right>
      <top/>
      <bottom style="medium">
        <color theme="0"/>
      </bottom>
      <diagonal/>
    </border>
    <border>
      <left/>
      <right/>
      <top style="hair">
        <color rgb="FF1AB351"/>
      </top>
      <bottom/>
      <diagonal/>
    </border>
    <border>
      <left/>
      <right style="medium">
        <color rgb="FF1AB351"/>
      </right>
      <top style="hair">
        <color rgb="FF1AB351"/>
      </top>
      <bottom/>
      <diagonal/>
    </border>
    <border>
      <left/>
      <right/>
      <top/>
      <bottom style="thin">
        <color rgb="FF33CC33"/>
      </bottom>
      <diagonal/>
    </border>
    <border>
      <left/>
      <right/>
      <top style="thin">
        <color rgb="FF33CC33"/>
      </top>
      <bottom/>
      <diagonal/>
    </border>
    <border>
      <left/>
      <right style="medium">
        <color rgb="FF1AB351"/>
      </right>
      <top style="thin">
        <color rgb="FF33CC33"/>
      </top>
      <bottom/>
      <diagonal/>
    </border>
    <border>
      <left/>
      <right style="medium">
        <color rgb="FF1AB351"/>
      </right>
      <top style="medium">
        <color rgb="FF1AB351"/>
      </top>
      <bottom style="medium">
        <color rgb="FFFFFFFF"/>
      </bottom>
      <diagonal/>
    </border>
    <border>
      <left/>
      <right/>
      <top style="medium">
        <color rgb="FF1AB351"/>
      </top>
      <bottom/>
      <diagonal/>
    </border>
    <border>
      <left/>
      <right style="medium">
        <color rgb="FF1AB351"/>
      </right>
      <top style="medium">
        <color rgb="FF1AB351"/>
      </top>
      <bottom/>
      <diagonal/>
    </border>
    <border>
      <left/>
      <right style="thin">
        <color rgb="FF00B54C"/>
      </right>
      <top/>
      <bottom/>
      <diagonal/>
    </border>
    <border>
      <left style="thin">
        <color rgb="FF00B54C"/>
      </left>
      <right/>
      <top/>
      <bottom/>
      <diagonal/>
    </border>
  </borders>
  <cellStyleXfs count="6">
    <xf numFmtId="0" fontId="0" fillId="0" borderId="0"/>
    <xf numFmtId="9" fontId="31" fillId="0" borderId="0" applyFont="0" applyFill="0" applyBorder="0" applyAlignment="0" applyProtection="0"/>
    <xf numFmtId="0" fontId="58" fillId="0" borderId="0" applyNumberFormat="0" applyFill="0" applyBorder="0" applyAlignment="0" applyProtection="0">
      <alignment vertical="top"/>
      <protection locked="0"/>
    </xf>
    <xf numFmtId="0" fontId="1" fillId="0" borderId="0"/>
    <xf numFmtId="0" fontId="1" fillId="0" borderId="0"/>
    <xf numFmtId="9" fontId="1" fillId="0" borderId="0" applyFont="0" applyFill="0" applyBorder="0" applyAlignment="0" applyProtection="0"/>
  </cellStyleXfs>
  <cellXfs count="372">
    <xf numFmtId="0" fontId="0" fillId="0" borderId="0" xfId="0"/>
    <xf numFmtId="0" fontId="1" fillId="0" borderId="0" xfId="3"/>
    <xf numFmtId="14" fontId="2" fillId="0" borderId="0" xfId="0" applyNumberFormat="1" applyFont="1" applyAlignment="1">
      <alignment horizontal="left"/>
    </xf>
    <xf numFmtId="0" fontId="3" fillId="0" borderId="0" xfId="3" applyFont="1"/>
    <xf numFmtId="0" fontId="4" fillId="0" borderId="0" xfId="3" applyFont="1"/>
    <xf numFmtId="14" fontId="2" fillId="0" borderId="0" xfId="0" applyNumberFormat="1" applyFont="1"/>
    <xf numFmtId="0" fontId="5" fillId="0" borderId="0" xfId="3" applyFont="1" applyAlignment="1">
      <alignment horizontal="left"/>
    </xf>
    <xf numFmtId="0" fontId="5" fillId="0" borderId="0" xfId="3" applyFont="1"/>
    <xf numFmtId="0" fontId="1" fillId="2" borderId="0" xfId="3" applyFill="1"/>
    <xf numFmtId="0" fontId="6" fillId="0" borderId="0" xfId="3" applyFont="1"/>
    <xf numFmtId="0" fontId="7" fillId="0" borderId="0" xfId="3" applyFont="1"/>
    <xf numFmtId="0" fontId="6" fillId="0" borderId="0" xfId="0" applyFont="1"/>
    <xf numFmtId="0" fontId="8" fillId="0" borderId="0" xfId="3" applyFont="1"/>
    <xf numFmtId="0" fontId="9" fillId="0" borderId="0" xfId="3" applyFont="1"/>
    <xf numFmtId="0" fontId="10" fillId="0" borderId="0" xfId="3" applyFont="1" applyAlignment="1">
      <alignment horizontal="left" vertical="center" wrapText="1"/>
    </xf>
    <xf numFmtId="0" fontId="1" fillId="0" borderId="0" xfId="3" applyAlignment="1">
      <alignment horizontal="left"/>
    </xf>
    <xf numFmtId="0" fontId="11" fillId="0" borderId="0" xfId="3" applyFont="1"/>
    <xf numFmtId="0" fontId="12" fillId="0" borderId="0" xfId="0" applyFont="1"/>
    <xf numFmtId="0" fontId="9" fillId="2" borderId="0" xfId="3" applyFont="1" applyFill="1"/>
    <xf numFmtId="0" fontId="13" fillId="0" borderId="0" xfId="3" applyFont="1"/>
    <xf numFmtId="0" fontId="14" fillId="0" borderId="0" xfId="3" applyFont="1"/>
    <xf numFmtId="0" fontId="15" fillId="0" borderId="0" xfId="0" applyFont="1" applyAlignment="1">
      <alignment vertical="center"/>
    </xf>
    <xf numFmtId="0" fontId="16" fillId="0" borderId="0" xfId="0" applyFont="1" applyAlignment="1">
      <alignment horizontal="left" vertical="center"/>
    </xf>
    <xf numFmtId="0" fontId="17" fillId="0" borderId="0" xfId="0" applyFont="1" applyAlignment="1">
      <alignment vertical="center"/>
    </xf>
    <xf numFmtId="0" fontId="18" fillId="3" borderId="1" xfId="0" applyFont="1" applyFill="1" applyBorder="1" applyAlignment="1">
      <alignment horizontal="left" vertical="center" wrapText="1"/>
    </xf>
    <xf numFmtId="0" fontId="18" fillId="3" borderId="0" xfId="0" applyFont="1" applyFill="1" applyAlignment="1">
      <alignment horizontal="left" vertical="center" wrapText="1"/>
    </xf>
    <xf numFmtId="0" fontId="19" fillId="0" borderId="1" xfId="0" applyFont="1" applyBorder="1" applyAlignment="1">
      <alignment horizontal="left" vertical="center"/>
    </xf>
    <xf numFmtId="0" fontId="19" fillId="0" borderId="0" xfId="0" applyFont="1" applyAlignment="1">
      <alignment horizontal="left" vertical="center"/>
    </xf>
    <xf numFmtId="0" fontId="19" fillId="0" borderId="1" xfId="0" applyFont="1" applyBorder="1" applyAlignment="1">
      <alignment horizontal="left" vertical="center" wrapText="1"/>
    </xf>
    <xf numFmtId="0" fontId="19" fillId="0" borderId="0" xfId="0" applyFont="1" applyAlignment="1">
      <alignment horizontal="left" vertical="center" wrapText="1"/>
    </xf>
    <xf numFmtId="0" fontId="19" fillId="4" borderId="1" xfId="0" applyFont="1" applyFill="1" applyBorder="1" applyAlignment="1">
      <alignment vertical="center"/>
    </xf>
    <xf numFmtId="0" fontId="19" fillId="4" borderId="0" xfId="0" applyFont="1" applyFill="1" applyAlignment="1">
      <alignment vertical="center"/>
    </xf>
    <xf numFmtId="0" fontId="20" fillId="4" borderId="2" xfId="0" applyFont="1" applyFill="1" applyBorder="1" applyAlignment="1">
      <alignment horizontal="left" vertical="center"/>
    </xf>
    <xf numFmtId="0" fontId="20" fillId="4" borderId="0" xfId="0" applyFont="1" applyFill="1" applyAlignment="1">
      <alignment horizontal="left" vertical="center"/>
    </xf>
    <xf numFmtId="0" fontId="18" fillId="3" borderId="1" xfId="0" applyFont="1" applyFill="1" applyBorder="1" applyAlignment="1">
      <alignment horizontal="left" vertical="center"/>
    </xf>
    <xf numFmtId="0" fontId="18" fillId="3" borderId="0" xfId="0" applyFont="1" applyFill="1" applyAlignment="1">
      <alignment vertical="center"/>
    </xf>
    <xf numFmtId="0" fontId="18" fillId="3" borderId="0" xfId="3" applyFont="1" applyFill="1"/>
    <xf numFmtId="0" fontId="18" fillId="3" borderId="0" xfId="3" applyFont="1" applyFill="1" applyAlignment="1">
      <alignment horizontal="left" vertical="center"/>
    </xf>
    <xf numFmtId="0" fontId="21" fillId="3" borderId="2" xfId="0" applyFont="1" applyFill="1" applyBorder="1" applyAlignment="1">
      <alignment horizontal="left" vertical="center"/>
    </xf>
    <xf numFmtId="0" fontId="21" fillId="3" borderId="0" xfId="0" applyFont="1" applyFill="1" applyAlignment="1">
      <alignment horizontal="left" vertical="center"/>
    </xf>
    <xf numFmtId="0" fontId="22" fillId="0" borderId="0" xfId="0" applyFont="1" applyAlignment="1">
      <alignment vertical="center"/>
    </xf>
    <xf numFmtId="0" fontId="18" fillId="4" borderId="1" xfId="0" applyFont="1" applyFill="1" applyBorder="1" applyAlignment="1">
      <alignment horizontal="left" vertical="center"/>
    </xf>
    <xf numFmtId="0" fontId="18" fillId="4" borderId="0" xfId="0" applyFont="1" applyFill="1" applyAlignment="1">
      <alignment vertical="center"/>
    </xf>
    <xf numFmtId="0" fontId="18" fillId="4" borderId="0" xfId="3" applyFont="1" applyFill="1"/>
    <xf numFmtId="0" fontId="18" fillId="4" borderId="0" xfId="3" applyFont="1" applyFill="1" applyAlignment="1">
      <alignment horizontal="left" vertical="center"/>
    </xf>
    <xf numFmtId="0" fontId="18" fillId="5" borderId="1" xfId="0" applyFont="1" applyFill="1" applyBorder="1" applyAlignment="1">
      <alignment horizontal="left" vertical="center"/>
    </xf>
    <xf numFmtId="0" fontId="18" fillId="5" borderId="0" xfId="0" applyFont="1" applyFill="1" applyAlignment="1">
      <alignment vertical="center"/>
    </xf>
    <xf numFmtId="0" fontId="18" fillId="5" borderId="0" xfId="3" applyFont="1" applyFill="1" applyAlignment="1">
      <alignment horizontal="left" vertical="center"/>
    </xf>
    <xf numFmtId="0" fontId="14" fillId="0" borderId="0" xfId="3" applyFont="1" applyAlignment="1">
      <alignment horizontal="left" vertical="center"/>
    </xf>
    <xf numFmtId="0" fontId="18" fillId="0" borderId="1" xfId="0" applyFont="1" applyBorder="1" applyAlignment="1">
      <alignment horizontal="left" vertical="center"/>
    </xf>
    <xf numFmtId="0" fontId="18" fillId="0" borderId="0" xfId="0" applyFont="1" applyAlignment="1">
      <alignment vertical="center"/>
    </xf>
    <xf numFmtId="0" fontId="18" fillId="0" borderId="0" xfId="3" applyFont="1" applyAlignment="1">
      <alignment horizontal="left" vertical="center"/>
    </xf>
    <xf numFmtId="0" fontId="16" fillId="0" borderId="0" xfId="0" applyFont="1" applyAlignment="1">
      <alignment horizontal="left" vertical="center"/>
    </xf>
    <xf numFmtId="0" fontId="19" fillId="0" borderId="3" xfId="0" applyFont="1" applyBorder="1" applyAlignment="1">
      <alignment horizontal="left" vertical="top"/>
    </xf>
    <xf numFmtId="0" fontId="19" fillId="0" borderId="4" xfId="0" applyFont="1" applyBorder="1" applyAlignment="1">
      <alignment horizontal="left" vertical="top"/>
    </xf>
    <xf numFmtId="0" fontId="18" fillId="0" borderId="4" xfId="3" applyFont="1" applyBorder="1" applyAlignment="1">
      <alignment horizontal="left"/>
    </xf>
    <xf numFmtId="0" fontId="19" fillId="3" borderId="1" xfId="0" applyFont="1" applyFill="1" applyBorder="1" applyAlignment="1">
      <alignment horizontal="left" vertical="center"/>
    </xf>
    <xf numFmtId="0" fontId="19" fillId="3" borderId="0" xfId="0" applyFont="1" applyFill="1" applyAlignment="1">
      <alignment horizontal="left" vertical="center"/>
    </xf>
    <xf numFmtId="0" fontId="18" fillId="0" borderId="0" xfId="3" applyFont="1" applyAlignment="1">
      <alignment horizontal="left"/>
    </xf>
    <xf numFmtId="0" fontId="19" fillId="0" borderId="1"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vertical="top"/>
    </xf>
    <xf numFmtId="0" fontId="18" fillId="0" borderId="0" xfId="3" applyFont="1"/>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0" xfId="0" applyFont="1" applyFill="1" applyAlignment="1">
      <alignment horizontal="center" vertical="center"/>
    </xf>
    <xf numFmtId="0" fontId="23" fillId="6" borderId="8" xfId="0" applyFont="1" applyFill="1" applyBorder="1" applyAlignment="1">
      <alignment horizontal="center" vertical="center"/>
    </xf>
    <xf numFmtId="0" fontId="23" fillId="7" borderId="5" xfId="0" applyFont="1" applyFill="1" applyBorder="1" applyAlignment="1">
      <alignment horizontal="center" vertical="center" wrapText="1"/>
    </xf>
    <xf numFmtId="0" fontId="23" fillId="7" borderId="6" xfId="0" applyFont="1" applyFill="1" applyBorder="1" applyAlignment="1">
      <alignment horizontal="center" vertical="center" wrapText="1"/>
    </xf>
    <xf numFmtId="0" fontId="23" fillId="7" borderId="9" xfId="0" applyFont="1" applyFill="1" applyBorder="1" applyAlignment="1">
      <alignment horizontal="center" vertical="center" wrapText="1"/>
    </xf>
    <xf numFmtId="0" fontId="24"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7" borderId="11" xfId="0" applyFont="1" applyFill="1" applyBorder="1" applyAlignment="1">
      <alignment horizontal="center" vertical="center"/>
    </xf>
    <xf numFmtId="0" fontId="25" fillId="7" borderId="12" xfId="0" applyFont="1" applyFill="1" applyBorder="1" applyAlignment="1">
      <alignment horizontal="center" vertical="center"/>
    </xf>
    <xf numFmtId="0" fontId="26" fillId="6" borderId="13" xfId="0" applyFont="1" applyFill="1" applyBorder="1" applyAlignment="1">
      <alignment horizontal="center" vertical="center"/>
    </xf>
    <xf numFmtId="2" fontId="18" fillId="8" borderId="0" xfId="0" applyNumberFormat="1" applyFont="1" applyFill="1" applyAlignment="1">
      <alignment horizontal="center" vertical="center"/>
    </xf>
    <xf numFmtId="0" fontId="25" fillId="6" borderId="14" xfId="0" applyFont="1" applyFill="1" applyBorder="1" applyAlignment="1">
      <alignment horizontal="center" vertical="center"/>
    </xf>
    <xf numFmtId="2" fontId="18" fillId="8" borderId="15" xfId="0" applyNumberFormat="1" applyFont="1" applyFill="1" applyBorder="1" applyAlignment="1">
      <alignment horizontal="center" vertical="center"/>
    </xf>
    <xf numFmtId="2" fontId="18" fillId="8" borderId="16" xfId="0" applyNumberFormat="1" applyFont="1" applyFill="1" applyBorder="1" applyAlignment="1">
      <alignment horizontal="center" vertical="center"/>
    </xf>
    <xf numFmtId="2" fontId="18" fillId="9" borderId="0" xfId="0" applyNumberFormat="1" applyFont="1" applyFill="1" applyAlignment="1">
      <alignment horizontal="center" vertical="center"/>
    </xf>
    <xf numFmtId="0" fontId="25" fillId="10" borderId="14" xfId="0" applyFont="1" applyFill="1" applyBorder="1" applyAlignment="1">
      <alignment horizontal="center" vertical="center"/>
    </xf>
    <xf numFmtId="2" fontId="18" fillId="9" borderId="17" xfId="0" applyNumberFormat="1" applyFont="1" applyFill="1" applyBorder="1" applyAlignment="1">
      <alignment horizontal="center" vertical="center"/>
    </xf>
    <xf numFmtId="2" fontId="18" fillId="9" borderId="16" xfId="0" applyNumberFormat="1" applyFont="1" applyFill="1" applyBorder="1" applyAlignment="1">
      <alignment horizontal="center" vertical="center"/>
    </xf>
    <xf numFmtId="2" fontId="18" fillId="8" borderId="17" xfId="0" applyNumberFormat="1" applyFont="1" applyFill="1" applyBorder="1" applyAlignment="1">
      <alignment horizontal="center" vertical="center"/>
    </xf>
    <xf numFmtId="0" fontId="25" fillId="6" borderId="18" xfId="0" applyFont="1" applyFill="1" applyBorder="1" applyAlignment="1">
      <alignment horizontal="center" vertical="center"/>
    </xf>
    <xf numFmtId="164" fontId="18" fillId="9" borderId="19" xfId="0" applyNumberFormat="1" applyFont="1" applyFill="1" applyBorder="1" applyAlignment="1">
      <alignment horizontal="center" vertical="center"/>
    </xf>
    <xf numFmtId="164" fontId="18" fillId="9" borderId="20" xfId="0" applyNumberFormat="1" applyFont="1" applyFill="1" applyBorder="1" applyAlignment="1">
      <alignment horizontal="center" vertical="center"/>
    </xf>
    <xf numFmtId="164" fontId="18" fillId="9" borderId="21" xfId="0" applyNumberFormat="1" applyFont="1" applyFill="1" applyBorder="1" applyAlignment="1">
      <alignment horizontal="center" vertical="center"/>
    </xf>
    <xf numFmtId="165" fontId="17" fillId="0" borderId="0" xfId="3" applyNumberFormat="1" applyFont="1" applyAlignment="1">
      <alignment horizontal="center"/>
    </xf>
    <xf numFmtId="0" fontId="9" fillId="0" borderId="0" xfId="3" applyFont="1" applyProtection="1">
      <protection locked="0"/>
    </xf>
    <xf numFmtId="0" fontId="27" fillId="0" borderId="0" xfId="0" applyFont="1" applyAlignment="1">
      <alignment horizontal="left" vertical="center"/>
    </xf>
    <xf numFmtId="165" fontId="21" fillId="0" borderId="0" xfId="3" applyNumberFormat="1" applyFont="1" applyAlignment="1" applyProtection="1">
      <alignment horizontal="center"/>
      <protection locked="0"/>
    </xf>
    <xf numFmtId="0" fontId="9" fillId="2" borderId="0" xfId="3" applyFont="1" applyFill="1" applyProtection="1">
      <protection locked="0"/>
    </xf>
    <xf numFmtId="0" fontId="9" fillId="11" borderId="0" xfId="3" applyFont="1" applyFill="1"/>
    <xf numFmtId="0" fontId="28" fillId="0" borderId="0" xfId="3" applyFont="1"/>
    <xf numFmtId="0" fontId="29" fillId="0" borderId="0" xfId="0" applyFont="1" applyAlignment="1">
      <alignment vertical="center"/>
    </xf>
    <xf numFmtId="0" fontId="30" fillId="0" borderId="0" xfId="0" applyFont="1" applyAlignment="1">
      <alignment vertical="center"/>
    </xf>
    <xf numFmtId="0" fontId="4" fillId="0" borderId="0" xfId="3" applyFont="1" applyProtection="1">
      <protection locked="0"/>
    </xf>
    <xf numFmtId="0" fontId="28" fillId="0" borderId="0" xfId="3" applyFont="1" applyProtection="1">
      <protection locked="0"/>
    </xf>
    <xf numFmtId="9" fontId="29" fillId="3" borderId="0" xfId="1" applyFont="1" applyFill="1" applyBorder="1" applyAlignment="1">
      <alignment horizontal="center" vertical="center"/>
    </xf>
    <xf numFmtId="0" fontId="32" fillId="0" borderId="0" xfId="0" applyFont="1" applyAlignment="1" applyProtection="1">
      <alignment vertical="center"/>
      <protection locked="0"/>
    </xf>
    <xf numFmtId="0" fontId="18" fillId="0" borderId="0" xfId="3" applyFont="1" applyProtection="1">
      <protection locked="0"/>
    </xf>
    <xf numFmtId="0" fontId="33" fillId="0" borderId="0" xfId="3" applyFont="1" applyAlignment="1">
      <alignment vertical="center"/>
    </xf>
    <xf numFmtId="0" fontId="34" fillId="0" borderId="0" xfId="3" applyFont="1"/>
    <xf numFmtId="0" fontId="15" fillId="0" borderId="0" xfId="0" applyFont="1" applyAlignment="1">
      <alignment horizontal="left" vertical="center"/>
    </xf>
    <xf numFmtId="0" fontId="1" fillId="11" borderId="0" xfId="3" applyFill="1"/>
    <xf numFmtId="0" fontId="16" fillId="0" borderId="0" xfId="0" applyFont="1" applyAlignment="1">
      <alignment vertical="center"/>
    </xf>
    <xf numFmtId="0" fontId="35" fillId="0" borderId="0" xfId="0" applyFont="1" applyAlignment="1">
      <alignment horizontal="right" vertical="center"/>
    </xf>
    <xf numFmtId="0" fontId="36" fillId="0" borderId="0" xfId="0" applyFont="1" applyAlignment="1">
      <alignment vertical="center"/>
    </xf>
    <xf numFmtId="9" fontId="38" fillId="0" borderId="0" xfId="1" applyFont="1" applyBorder="1" applyAlignment="1">
      <alignment horizontal="left" vertical="center"/>
    </xf>
    <xf numFmtId="0" fontId="38" fillId="0" borderId="0" xfId="0" applyFont="1" applyAlignment="1">
      <alignment horizontal="left" vertical="center"/>
    </xf>
    <xf numFmtId="0" fontId="39" fillId="0" borderId="0" xfId="3" applyFont="1" applyAlignment="1">
      <alignment horizontal="left" vertical="center" indent="4"/>
    </xf>
    <xf numFmtId="0" fontId="35" fillId="0" borderId="0" xfId="0" applyFont="1" applyAlignment="1">
      <alignment horizontal="right"/>
    </xf>
    <xf numFmtId="0" fontId="28" fillId="0" borderId="0" xfId="3" applyFont="1" applyAlignment="1">
      <alignment vertical="center"/>
    </xf>
    <xf numFmtId="0" fontId="40" fillId="0" borderId="0" xfId="3" applyFont="1" applyAlignment="1">
      <alignment horizontal="left" vertical="center" indent="8"/>
    </xf>
    <xf numFmtId="0" fontId="41" fillId="0" borderId="0" xfId="3" applyFont="1"/>
    <xf numFmtId="0" fontId="34" fillId="0" borderId="0" xfId="3" applyFont="1" applyAlignment="1">
      <alignment vertical="center"/>
    </xf>
    <xf numFmtId="0" fontId="42" fillId="0" borderId="0" xfId="3" applyFont="1"/>
    <xf numFmtId="0" fontId="28" fillId="0" borderId="0" xfId="3" applyFont="1" applyAlignment="1">
      <alignment horizontal="right"/>
    </xf>
    <xf numFmtId="0" fontId="28" fillId="2" borderId="0" xfId="3" applyFont="1" applyFill="1" applyAlignment="1">
      <alignment horizontal="right"/>
    </xf>
    <xf numFmtId="0" fontId="43" fillId="0" borderId="0" xfId="3" applyFont="1" applyAlignment="1">
      <alignment vertical="center"/>
    </xf>
    <xf numFmtId="0" fontId="44" fillId="12" borderId="22" xfId="3" applyFont="1" applyFill="1" applyBorder="1" applyAlignment="1">
      <alignment horizontal="center" vertical="center"/>
    </xf>
    <xf numFmtId="0" fontId="44" fillId="12" borderId="23" xfId="3" applyFont="1" applyFill="1" applyBorder="1" applyAlignment="1">
      <alignment horizontal="center" vertical="center"/>
    </xf>
    <xf numFmtId="0" fontId="44" fillId="12" borderId="24" xfId="3" applyFont="1" applyFill="1" applyBorder="1" applyAlignment="1">
      <alignment horizontal="center" vertical="center"/>
    </xf>
    <xf numFmtId="0" fontId="30" fillId="4" borderId="25" xfId="0" applyFont="1" applyFill="1" applyBorder="1" applyAlignment="1">
      <alignment horizontal="center" vertical="center"/>
    </xf>
    <xf numFmtId="0" fontId="28" fillId="0" borderId="26" xfId="3" applyFont="1" applyBorder="1"/>
    <xf numFmtId="0" fontId="44" fillId="12" borderId="27" xfId="3" applyFont="1" applyFill="1" applyBorder="1" applyAlignment="1">
      <alignment horizontal="center" vertical="center"/>
    </xf>
    <xf numFmtId="0" fontId="44" fillId="12" borderId="26" xfId="3" applyFont="1" applyFill="1" applyBorder="1" applyAlignment="1">
      <alignment horizontal="center" vertical="center"/>
    </xf>
    <xf numFmtId="0" fontId="30" fillId="3" borderId="25" xfId="0" applyFont="1" applyFill="1" applyBorder="1" applyAlignment="1">
      <alignment horizontal="center" vertical="center"/>
    </xf>
    <xf numFmtId="0" fontId="44" fillId="12" borderId="28" xfId="3" applyFont="1" applyFill="1" applyBorder="1" applyAlignment="1">
      <alignment horizontal="center" vertical="center"/>
    </xf>
    <xf numFmtId="0" fontId="44" fillId="12" borderId="19" xfId="3" applyFont="1" applyFill="1" applyBorder="1" applyAlignment="1">
      <alignment horizontal="center" vertical="center"/>
    </xf>
    <xf numFmtId="0" fontId="30" fillId="4" borderId="29" xfId="0" applyFont="1" applyFill="1" applyBorder="1" applyAlignment="1">
      <alignment horizontal="center" vertical="center"/>
    </xf>
    <xf numFmtId="0" fontId="45" fillId="0" borderId="0" xfId="0" applyFont="1" applyAlignment="1">
      <alignment vertical="center"/>
    </xf>
    <xf numFmtId="0" fontId="47" fillId="0" borderId="0" xfId="3" applyFont="1" applyAlignment="1">
      <alignment horizontal="left" vertical="center" indent="8"/>
    </xf>
    <xf numFmtId="0" fontId="37" fillId="0" borderId="0" xfId="3" applyFont="1" applyAlignment="1">
      <alignment horizontal="center"/>
    </xf>
    <xf numFmtId="9" fontId="30" fillId="0" borderId="0" xfId="0" applyNumberFormat="1" applyFont="1" applyAlignment="1">
      <alignment vertical="center"/>
    </xf>
    <xf numFmtId="0" fontId="37" fillId="0" borderId="0" xfId="3" applyFont="1" applyAlignment="1">
      <alignment horizontal="left"/>
    </xf>
    <xf numFmtId="9" fontId="28" fillId="2" borderId="0" xfId="3" applyNumberFormat="1" applyFont="1" applyFill="1" applyAlignment="1">
      <alignment horizontal="center"/>
    </xf>
    <xf numFmtId="0" fontId="28" fillId="2" borderId="0" xfId="3" applyFont="1" applyFill="1" applyAlignment="1">
      <alignment horizontal="left"/>
    </xf>
    <xf numFmtId="0" fontId="43" fillId="0" borderId="0" xfId="3" applyFont="1" applyAlignment="1">
      <alignment horizontal="left" vertical="center" indent="4"/>
    </xf>
    <xf numFmtId="0" fontId="48" fillId="0" borderId="0" xfId="0" applyFont="1" applyAlignment="1">
      <alignment horizontal="left" vertical="center"/>
    </xf>
    <xf numFmtId="0" fontId="46" fillId="0" borderId="0" xfId="3" applyFont="1" applyAlignment="1">
      <alignment horizontal="left" vertical="center" indent="8"/>
    </xf>
    <xf numFmtId="3" fontId="30" fillId="0" borderId="0" xfId="0" applyNumberFormat="1" applyFont="1" applyAlignment="1">
      <alignment vertical="center"/>
    </xf>
    <xf numFmtId="0" fontId="39" fillId="0" borderId="0" xfId="3" applyFont="1" applyAlignment="1">
      <alignment horizontal="left" vertical="center" indent="8"/>
    </xf>
    <xf numFmtId="0" fontId="39" fillId="0" borderId="0" xfId="3" applyFont="1" applyAlignment="1">
      <alignment vertical="center"/>
    </xf>
    <xf numFmtId="0" fontId="1" fillId="0" borderId="0" xfId="3" applyAlignment="1">
      <alignment horizontal="left" vertical="center" indent="4"/>
    </xf>
    <xf numFmtId="0" fontId="43" fillId="0" borderId="0" xfId="3" applyFont="1" applyAlignment="1">
      <alignment horizontal="left" vertical="center" indent="8"/>
    </xf>
    <xf numFmtId="0" fontId="49" fillId="0" borderId="0" xfId="3" applyFont="1"/>
    <xf numFmtId="0" fontId="44" fillId="4" borderId="5" xfId="3" applyFont="1" applyFill="1" applyBorder="1" applyAlignment="1">
      <alignment horizontal="center" wrapText="1"/>
    </xf>
    <xf numFmtId="0" fontId="44" fillId="12" borderId="10" xfId="3" applyFont="1" applyFill="1" applyBorder="1" applyAlignment="1">
      <alignment horizontal="center" wrapText="1"/>
    </xf>
    <xf numFmtId="0" fontId="44" fillId="12" borderId="30" xfId="3" applyFont="1" applyFill="1" applyBorder="1" applyAlignment="1">
      <alignment horizontal="center" wrapText="1"/>
    </xf>
    <xf numFmtId="0" fontId="44" fillId="12" borderId="31" xfId="3" applyFont="1" applyFill="1" applyBorder="1" applyAlignment="1">
      <alignment horizontal="center" wrapText="1"/>
    </xf>
    <xf numFmtId="0" fontId="29" fillId="0" borderId="9" xfId="3" applyFont="1" applyBorder="1" applyAlignment="1">
      <alignment horizontal="center"/>
    </xf>
    <xf numFmtId="0" fontId="29" fillId="0" borderId="32" xfId="3" applyFont="1" applyBorder="1" applyAlignment="1">
      <alignment horizontal="center"/>
    </xf>
    <xf numFmtId="0" fontId="44" fillId="4" borderId="33" xfId="3" applyFont="1" applyFill="1" applyBorder="1" applyAlignment="1">
      <alignment horizontal="center"/>
    </xf>
    <xf numFmtId="0" fontId="44" fillId="12" borderId="18" xfId="3" applyFont="1" applyFill="1" applyBorder="1" applyAlignment="1">
      <alignment horizontal="center"/>
    </xf>
    <xf numFmtId="0" fontId="44" fillId="12" borderId="34" xfId="3" applyFont="1" applyFill="1" applyBorder="1" applyAlignment="1">
      <alignment horizontal="center"/>
    </xf>
    <xf numFmtId="0" fontId="44" fillId="12" borderId="35" xfId="3" applyFont="1" applyFill="1" applyBorder="1" applyAlignment="1">
      <alignment horizontal="center"/>
    </xf>
    <xf numFmtId="0" fontId="50" fillId="12" borderId="22" xfId="3" applyFont="1" applyFill="1" applyBorder="1" applyAlignment="1">
      <alignment horizontal="center"/>
    </xf>
    <xf numFmtId="9" fontId="29" fillId="4" borderId="14" xfId="3" applyNumberFormat="1" applyFont="1" applyFill="1" applyBorder="1" applyAlignment="1">
      <alignment horizontal="center"/>
    </xf>
    <xf numFmtId="3" fontId="29" fillId="4" borderId="32" xfId="3" applyNumberFormat="1" applyFont="1" applyFill="1" applyBorder="1" applyAlignment="1">
      <alignment horizontal="center"/>
    </xf>
    <xf numFmtId="2" fontId="29" fillId="4" borderId="32" xfId="3" applyNumberFormat="1" applyFont="1" applyFill="1" applyBorder="1" applyAlignment="1">
      <alignment horizontal="center"/>
    </xf>
    <xf numFmtId="2" fontId="29" fillId="4" borderId="36" xfId="3" applyNumberFormat="1" applyFont="1" applyFill="1" applyBorder="1" applyAlignment="1">
      <alignment horizontal="center"/>
    </xf>
    <xf numFmtId="0" fontId="29" fillId="0" borderId="5" xfId="3" applyFont="1" applyBorder="1" applyAlignment="1">
      <alignment horizontal="center"/>
    </xf>
    <xf numFmtId="0" fontId="50" fillId="12" borderId="37" xfId="3" applyFont="1" applyFill="1" applyBorder="1" applyAlignment="1">
      <alignment horizontal="center"/>
    </xf>
    <xf numFmtId="0" fontId="50" fillId="12" borderId="38" xfId="3" applyFont="1" applyFill="1" applyBorder="1" applyAlignment="1">
      <alignment horizontal="center"/>
    </xf>
    <xf numFmtId="9" fontId="29" fillId="4" borderId="18" xfId="3" applyNumberFormat="1" applyFont="1" applyFill="1" applyBorder="1" applyAlignment="1">
      <alignment horizontal="center"/>
    </xf>
    <xf numFmtId="3" fontId="29" fillId="4" borderId="34" xfId="3" applyNumberFormat="1" applyFont="1" applyFill="1" applyBorder="1" applyAlignment="1">
      <alignment horizontal="center"/>
    </xf>
    <xf numFmtId="2" fontId="29" fillId="4" borderId="34" xfId="3" applyNumberFormat="1" applyFont="1" applyFill="1" applyBorder="1" applyAlignment="1">
      <alignment horizontal="center"/>
    </xf>
    <xf numFmtId="2" fontId="29" fillId="4" borderId="35" xfId="3" applyNumberFormat="1" applyFont="1" applyFill="1" applyBorder="1" applyAlignment="1">
      <alignment horizontal="center"/>
    </xf>
    <xf numFmtId="0" fontId="28" fillId="0" borderId="39" xfId="3" applyFont="1" applyBorder="1" applyAlignment="1">
      <alignment horizontal="left" wrapText="1"/>
    </xf>
    <xf numFmtId="0" fontId="28" fillId="0" borderId="33" xfId="3" applyFont="1" applyBorder="1" applyAlignment="1">
      <alignment horizontal="left" wrapText="1"/>
    </xf>
    <xf numFmtId="0" fontId="44" fillId="12" borderId="40" xfId="3" applyFont="1" applyFill="1" applyBorder="1" applyAlignment="1">
      <alignment horizontal="center" vertical="center" wrapText="1"/>
    </xf>
    <xf numFmtId="0" fontId="44" fillId="12" borderId="41" xfId="3" applyFont="1" applyFill="1" applyBorder="1" applyAlignment="1">
      <alignment horizontal="center" vertical="center" wrapText="1"/>
    </xf>
    <xf numFmtId="0" fontId="44" fillId="12" borderId="42" xfId="3" applyFont="1" applyFill="1" applyBorder="1" applyAlignment="1">
      <alignment horizontal="center" vertical="center" wrapText="1"/>
    </xf>
    <xf numFmtId="0" fontId="50" fillId="12" borderId="10" xfId="3" applyFont="1" applyFill="1" applyBorder="1" applyAlignment="1">
      <alignment horizontal="center" vertical="center" wrapText="1"/>
    </xf>
    <xf numFmtId="0" fontId="50" fillId="12" borderId="31" xfId="3" applyFont="1" applyFill="1" applyBorder="1" applyAlignment="1">
      <alignment horizontal="center" vertical="center" wrapText="1"/>
    </xf>
    <xf numFmtId="3" fontId="29" fillId="0" borderId="10" xfId="3" applyNumberFormat="1" applyFont="1" applyBorder="1" applyAlignment="1">
      <alignment horizontal="center" wrapText="1"/>
    </xf>
    <xf numFmtId="3" fontId="29" fillId="0" borderId="30" xfId="3" applyNumberFormat="1" applyFont="1" applyBorder="1" applyAlignment="1">
      <alignment horizontal="center" wrapText="1"/>
    </xf>
    <xf numFmtId="3" fontId="29" fillId="0" borderId="43" xfId="3" applyNumberFormat="1" applyFont="1" applyBorder="1" applyAlignment="1">
      <alignment horizontal="center" wrapText="1"/>
    </xf>
    <xf numFmtId="3" fontId="29" fillId="0" borderId="44" xfId="3" applyNumberFormat="1" applyFont="1" applyBorder="1" applyAlignment="1">
      <alignment horizontal="center" wrapText="1"/>
    </xf>
    <xf numFmtId="9" fontId="29" fillId="0" borderId="43" xfId="1" applyFont="1" applyBorder="1" applyAlignment="1">
      <alignment horizontal="center" wrapText="1"/>
    </xf>
    <xf numFmtId="9" fontId="29" fillId="0" borderId="44" xfId="1" applyFont="1" applyBorder="1" applyAlignment="1">
      <alignment horizontal="center" wrapText="1"/>
    </xf>
    <xf numFmtId="3" fontId="29" fillId="0" borderId="45" xfId="3" applyNumberFormat="1" applyFont="1" applyBorder="1" applyAlignment="1">
      <alignment horizontal="center" wrapText="1"/>
    </xf>
    <xf numFmtId="0" fontId="50" fillId="12" borderId="14" xfId="3" applyFont="1" applyFill="1" applyBorder="1" applyAlignment="1">
      <alignment horizontal="center" vertical="center" wrapText="1"/>
    </xf>
    <xf numFmtId="0" fontId="50" fillId="12" borderId="36" xfId="3" applyFont="1" applyFill="1" applyBorder="1" applyAlignment="1">
      <alignment horizontal="center" vertical="center" wrapText="1"/>
    </xf>
    <xf numFmtId="3" fontId="29" fillId="3" borderId="46" xfId="3" applyNumberFormat="1" applyFont="1" applyFill="1" applyBorder="1" applyAlignment="1">
      <alignment horizontal="center" wrapText="1"/>
    </xf>
    <xf numFmtId="3" fontId="29" fillId="3" borderId="9" xfId="3" applyNumberFormat="1" applyFont="1" applyFill="1" applyBorder="1" applyAlignment="1">
      <alignment horizontal="center" wrapText="1"/>
    </xf>
    <xf numFmtId="3" fontId="29" fillId="3" borderId="5" xfId="3" applyNumberFormat="1" applyFont="1" applyFill="1" applyBorder="1" applyAlignment="1">
      <alignment horizontal="center" wrapText="1"/>
    </xf>
    <xf numFmtId="9" fontId="29" fillId="3" borderId="5" xfId="1" applyFont="1" applyFill="1" applyBorder="1" applyAlignment="1">
      <alignment horizontal="center" wrapText="1"/>
    </xf>
    <xf numFmtId="9" fontId="29" fillId="3" borderId="9" xfId="1" applyFont="1" applyFill="1" applyBorder="1" applyAlignment="1">
      <alignment horizontal="center" wrapText="1"/>
    </xf>
    <xf numFmtId="3" fontId="29" fillId="3" borderId="47" xfId="3" applyNumberFormat="1" applyFont="1" applyFill="1" applyBorder="1" applyAlignment="1">
      <alignment horizontal="center" wrapText="1"/>
    </xf>
    <xf numFmtId="3" fontId="29" fillId="0" borderId="46" xfId="3" applyNumberFormat="1" applyFont="1" applyBorder="1" applyAlignment="1">
      <alignment horizontal="center" wrapText="1"/>
    </xf>
    <xf numFmtId="3" fontId="29" fillId="0" borderId="9" xfId="3" applyNumberFormat="1" applyFont="1" applyBorder="1" applyAlignment="1">
      <alignment horizontal="center" wrapText="1"/>
    </xf>
    <xf numFmtId="3" fontId="29" fillId="0" borderId="5" xfId="3" applyNumberFormat="1" applyFont="1" applyBorder="1" applyAlignment="1">
      <alignment horizontal="center" wrapText="1"/>
    </xf>
    <xf numFmtId="9" fontId="29" fillId="0" borderId="5" xfId="1" applyFont="1" applyBorder="1" applyAlignment="1">
      <alignment horizontal="center" wrapText="1"/>
    </xf>
    <xf numFmtId="9" fontId="29" fillId="0" borderId="9" xfId="1" applyFont="1" applyBorder="1" applyAlignment="1">
      <alignment horizontal="center" wrapText="1"/>
    </xf>
    <xf numFmtId="3" fontId="29" fillId="0" borderId="47" xfId="3" applyNumberFormat="1" applyFont="1" applyBorder="1" applyAlignment="1">
      <alignment horizontal="center" wrapText="1"/>
    </xf>
    <xf numFmtId="0" fontId="50" fillId="12" borderId="18" xfId="3" applyFont="1" applyFill="1" applyBorder="1" applyAlignment="1">
      <alignment horizontal="center" vertical="center" wrapText="1"/>
    </xf>
    <xf numFmtId="0" fontId="50" fillId="12" borderId="35" xfId="3" applyFont="1" applyFill="1" applyBorder="1" applyAlignment="1">
      <alignment horizontal="center" vertical="center" wrapText="1"/>
    </xf>
    <xf numFmtId="3" fontId="29" fillId="3" borderId="48" xfId="3" applyNumberFormat="1" applyFont="1" applyFill="1" applyBorder="1" applyAlignment="1">
      <alignment horizontal="center" wrapText="1"/>
    </xf>
    <xf numFmtId="3" fontId="29" fillId="3" borderId="49" xfId="3" applyNumberFormat="1" applyFont="1" applyFill="1" applyBorder="1" applyAlignment="1">
      <alignment horizontal="center" wrapText="1"/>
    </xf>
    <xf numFmtId="3" fontId="29" fillId="3" borderId="50" xfId="3" applyNumberFormat="1" applyFont="1" applyFill="1" applyBorder="1" applyAlignment="1">
      <alignment horizontal="center" wrapText="1"/>
    </xf>
    <xf numFmtId="9" fontId="29" fillId="3" borderId="50" xfId="1" applyFont="1" applyFill="1" applyBorder="1" applyAlignment="1">
      <alignment horizontal="center" wrapText="1"/>
    </xf>
    <xf numFmtId="9" fontId="29" fillId="3" borderId="49" xfId="1" applyFont="1" applyFill="1" applyBorder="1" applyAlignment="1">
      <alignment horizontal="center" wrapText="1"/>
    </xf>
    <xf numFmtId="3" fontId="29" fillId="3" borderId="51" xfId="3" applyNumberFormat="1" applyFont="1" applyFill="1" applyBorder="1" applyAlignment="1">
      <alignment horizontal="center" wrapText="1"/>
    </xf>
    <xf numFmtId="0" fontId="7" fillId="0" borderId="0" xfId="3" applyFont="1" applyAlignment="1">
      <alignment horizontal="left" vertical="center" indent="4"/>
    </xf>
    <xf numFmtId="0" fontId="7" fillId="2" borderId="0" xfId="3" applyFont="1" applyFill="1"/>
    <xf numFmtId="0" fontId="51" fillId="0" borderId="0" xfId="0" applyFont="1"/>
    <xf numFmtId="0" fontId="30" fillId="0" borderId="0" xfId="0" applyFont="1"/>
    <xf numFmtId="0" fontId="28" fillId="0" borderId="0" xfId="3" applyFont="1" applyAlignment="1">
      <alignment horizontal="left"/>
    </xf>
    <xf numFmtId="1" fontId="28" fillId="0" borderId="0" xfId="3" applyNumberFormat="1" applyFont="1"/>
    <xf numFmtId="1" fontId="28" fillId="0" borderId="0" xfId="3" applyNumberFormat="1" applyFont="1" applyAlignment="1">
      <alignment horizontal="left"/>
    </xf>
    <xf numFmtId="0" fontId="1" fillId="2" borderId="0" xfId="3" applyFill="1" applyAlignment="1">
      <alignment horizontal="left"/>
    </xf>
    <xf numFmtId="0" fontId="7" fillId="11" borderId="0" xfId="3" applyFont="1" applyFill="1"/>
    <xf numFmtId="0" fontId="52" fillId="0" borderId="0" xfId="0" applyFont="1" applyAlignment="1">
      <alignment horizontal="right" vertical="center"/>
    </xf>
    <xf numFmtId="0" fontId="53" fillId="0" borderId="0" xfId="3" applyFont="1"/>
    <xf numFmtId="0" fontId="54" fillId="0" borderId="0" xfId="3" applyFont="1"/>
    <xf numFmtId="0" fontId="55" fillId="12" borderId="32" xfId="0" applyFont="1" applyFill="1" applyBorder="1" applyAlignment="1">
      <alignment horizontal="center" vertical="center"/>
    </xf>
    <xf numFmtId="0" fontId="38" fillId="0" borderId="52" xfId="3" applyFont="1" applyBorder="1" applyAlignment="1">
      <alignment horizontal="left" vertical="center" wrapText="1"/>
    </xf>
    <xf numFmtId="0" fontId="38" fillId="0" borderId="53" xfId="3" applyFont="1" applyBorder="1" applyAlignment="1">
      <alignment horizontal="left" vertical="center" wrapText="1"/>
    </xf>
    <xf numFmtId="0" fontId="38" fillId="0" borderId="54" xfId="3" applyFont="1" applyBorder="1" applyAlignment="1">
      <alignment horizontal="left" vertical="center" wrapText="1"/>
    </xf>
    <xf numFmtId="0" fontId="28" fillId="4" borderId="0" xfId="3" applyFont="1" applyFill="1" applyAlignment="1">
      <alignment horizontal="left" vertical="center"/>
    </xf>
    <xf numFmtId="0" fontId="28" fillId="4" borderId="0" xfId="3" applyFont="1" applyFill="1" applyAlignment="1">
      <alignment horizontal="left" vertical="center" wrapText="1"/>
    </xf>
    <xf numFmtId="0" fontId="38" fillId="0" borderId="55" xfId="3" applyFont="1" applyBorder="1" applyAlignment="1">
      <alignment horizontal="left" vertical="center" wrapText="1"/>
    </xf>
    <xf numFmtId="0" fontId="38" fillId="0" borderId="0" xfId="3" applyFont="1" applyAlignment="1">
      <alignment horizontal="left" vertical="center" wrapText="1"/>
    </xf>
    <xf numFmtId="0" fontId="38" fillId="0" borderId="16" xfId="3" applyFont="1" applyBorder="1" applyAlignment="1">
      <alignment horizontal="left" vertical="center" wrapText="1"/>
    </xf>
    <xf numFmtId="0" fontId="38" fillId="0" borderId="56" xfId="3" applyFont="1" applyBorder="1" applyAlignment="1">
      <alignment horizontal="left" vertical="center" wrapText="1"/>
    </xf>
    <xf numFmtId="0" fontId="38" fillId="0" borderId="57" xfId="3" applyFont="1" applyBorder="1" applyAlignment="1">
      <alignment horizontal="left" vertical="center" wrapText="1"/>
    </xf>
    <xf numFmtId="0" fontId="38" fillId="0" borderId="58" xfId="3" applyFont="1" applyBorder="1" applyAlignment="1">
      <alignment horizontal="left" vertical="center" wrapText="1"/>
    </xf>
    <xf numFmtId="0" fontId="28" fillId="3" borderId="0" xfId="3" applyFont="1" applyFill="1" applyAlignment="1">
      <alignment horizontal="left"/>
    </xf>
    <xf numFmtId="166" fontId="28" fillId="3" borderId="0" xfId="3" applyNumberFormat="1" applyFont="1" applyFill="1" applyAlignment="1">
      <alignment horizontal="left" vertical="center"/>
    </xf>
    <xf numFmtId="0" fontId="38" fillId="0" borderId="59" xfId="3" applyFont="1" applyBorder="1" applyAlignment="1">
      <alignment horizontal="left" vertical="center" wrapText="1"/>
    </xf>
    <xf numFmtId="0" fontId="38" fillId="0" borderId="60" xfId="3" applyFont="1" applyBorder="1" applyAlignment="1">
      <alignment horizontal="left" vertical="center" wrapText="1"/>
    </xf>
    <xf numFmtId="0" fontId="38" fillId="0" borderId="61" xfId="3" applyFont="1" applyBorder="1" applyAlignment="1">
      <alignment horizontal="left" vertical="center" wrapText="1"/>
    </xf>
    <xf numFmtId="0" fontId="28" fillId="3" borderId="62" xfId="3" applyFont="1" applyFill="1" applyBorder="1" applyAlignment="1">
      <alignment horizontal="left" vertical="center" wrapText="1"/>
    </xf>
    <xf numFmtId="0" fontId="28" fillId="3" borderId="0" xfId="3" applyFont="1" applyFill="1" applyAlignment="1">
      <alignment horizontal="left" vertical="center" wrapText="1"/>
    </xf>
    <xf numFmtId="0" fontId="38" fillId="0" borderId="63" xfId="3" applyFont="1" applyBorder="1" applyAlignment="1">
      <alignment horizontal="left" vertical="center" wrapText="1"/>
    </xf>
    <xf numFmtId="0" fontId="38" fillId="0" borderId="64" xfId="3" applyFont="1" applyBorder="1" applyAlignment="1">
      <alignment horizontal="left" vertical="center" wrapText="1"/>
    </xf>
    <xf numFmtId="0" fontId="28" fillId="0" borderId="0" xfId="3" applyFont="1" applyAlignment="1">
      <alignment horizontal="left" vertical="center" wrapText="1"/>
    </xf>
    <xf numFmtId="0" fontId="57" fillId="0" borderId="0" xfId="3" applyFont="1" applyAlignment="1">
      <alignment horizontal="left" vertical="center" wrapText="1"/>
    </xf>
    <xf numFmtId="0" fontId="28" fillId="3" borderId="0" xfId="3" applyFont="1" applyFill="1" applyAlignment="1">
      <alignment horizontal="left" vertical="center"/>
    </xf>
    <xf numFmtId="6" fontId="28" fillId="3" borderId="0" xfId="3" applyNumberFormat="1" applyFont="1" applyFill="1" applyAlignment="1">
      <alignment horizontal="left" vertical="center"/>
    </xf>
    <xf numFmtId="0" fontId="28" fillId="0" borderId="0" xfId="3" applyFont="1" applyAlignment="1">
      <alignment horizontal="left" vertical="center"/>
    </xf>
    <xf numFmtId="6" fontId="28" fillId="0" borderId="0" xfId="3" applyNumberFormat="1" applyFont="1" applyAlignment="1">
      <alignment horizontal="left" vertical="center"/>
    </xf>
    <xf numFmtId="0" fontId="38" fillId="0" borderId="65" xfId="3" applyFont="1" applyBorder="1" applyAlignment="1">
      <alignment horizontal="left" vertical="center" wrapText="1"/>
    </xf>
    <xf numFmtId="0" fontId="38" fillId="0" borderId="66" xfId="3" applyFont="1" applyBorder="1" applyAlignment="1">
      <alignment horizontal="left" vertical="center" wrapText="1"/>
    </xf>
    <xf numFmtId="6" fontId="28" fillId="3" borderId="0" xfId="3" applyNumberFormat="1" applyFont="1" applyFill="1" applyAlignment="1">
      <alignment horizontal="left" vertical="center" wrapText="1"/>
    </xf>
    <xf numFmtId="6" fontId="28" fillId="0" borderId="0" xfId="3" applyNumberFormat="1" applyFont="1" applyAlignment="1">
      <alignment horizontal="left" vertical="center" wrapText="1"/>
    </xf>
    <xf numFmtId="0" fontId="38" fillId="0" borderId="67" xfId="3" applyFont="1" applyBorder="1" applyAlignment="1">
      <alignment horizontal="left" vertical="center" wrapText="1"/>
    </xf>
    <xf numFmtId="0" fontId="38" fillId="0" borderId="68" xfId="3" applyFont="1" applyBorder="1" applyAlignment="1">
      <alignment horizontal="left" vertical="center" wrapText="1"/>
    </xf>
    <xf numFmtId="0" fontId="38" fillId="0" borderId="69" xfId="3" applyFont="1" applyBorder="1" applyAlignment="1">
      <alignment horizontal="left" vertical="center" wrapText="1"/>
    </xf>
    <xf numFmtId="0" fontId="38" fillId="0" borderId="70" xfId="3" applyFont="1" applyBorder="1" applyAlignment="1">
      <alignment horizontal="left" vertical="center" wrapText="1"/>
    </xf>
    <xf numFmtId="0" fontId="38" fillId="0" borderId="71" xfId="3" applyFont="1" applyBorder="1" applyAlignment="1">
      <alignment horizontal="left" vertical="center" wrapText="1"/>
    </xf>
    <xf numFmtId="0" fontId="56" fillId="0" borderId="72" xfId="3" applyFont="1" applyBorder="1" applyAlignment="1">
      <alignment horizontal="center" vertical="center" wrapText="1"/>
    </xf>
    <xf numFmtId="0" fontId="28" fillId="0" borderId="0" xfId="3" applyFont="1" applyAlignment="1">
      <alignment horizontal="center" vertical="center" wrapText="1"/>
    </xf>
    <xf numFmtId="6" fontId="28" fillId="0" borderId="0" xfId="3" applyNumberFormat="1" applyFont="1" applyAlignment="1">
      <alignment horizontal="center" vertical="center" wrapText="1"/>
    </xf>
    <xf numFmtId="0" fontId="56" fillId="0" borderId="0" xfId="3" applyFont="1" applyAlignment="1">
      <alignment horizontal="center" vertical="center" wrapText="1"/>
    </xf>
    <xf numFmtId="0" fontId="28" fillId="0" borderId="0" xfId="3" applyFont="1" applyAlignment="1">
      <alignment horizontal="left" vertical="center" indent="8"/>
    </xf>
    <xf numFmtId="0" fontId="44" fillId="12" borderId="39" xfId="0" applyFont="1" applyFill="1" applyBorder="1" applyAlignment="1">
      <alignment horizontal="center" vertical="center"/>
    </xf>
    <xf numFmtId="0" fontId="38" fillId="0" borderId="73" xfId="3" applyFont="1" applyBorder="1" applyAlignment="1">
      <alignment horizontal="left" vertical="center" wrapText="1"/>
    </xf>
    <xf numFmtId="0" fontId="38" fillId="0" borderId="74" xfId="3" applyFont="1" applyBorder="1" applyAlignment="1">
      <alignment horizontal="left" vertical="center" wrapText="1"/>
    </xf>
    <xf numFmtId="0" fontId="28" fillId="4" borderId="0" xfId="3" applyFont="1" applyFill="1" applyAlignment="1">
      <alignment horizontal="left"/>
    </xf>
    <xf numFmtId="6" fontId="28" fillId="4" borderId="0" xfId="3" applyNumberFormat="1" applyFont="1" applyFill="1" applyAlignment="1">
      <alignment horizontal="left"/>
    </xf>
    <xf numFmtId="6" fontId="28" fillId="3" borderId="0" xfId="3" applyNumberFormat="1" applyFont="1" applyFill="1" applyAlignment="1">
      <alignment horizontal="left"/>
    </xf>
    <xf numFmtId="6" fontId="28" fillId="3" borderId="75" xfId="3" applyNumberFormat="1" applyFont="1" applyFill="1" applyBorder="1" applyAlignment="1">
      <alignment horizontal="left" vertical="center" wrapText="1"/>
    </xf>
    <xf numFmtId="0" fontId="38" fillId="0" borderId="76" xfId="3" applyFont="1" applyBorder="1" applyAlignment="1">
      <alignment horizontal="left" vertical="center"/>
    </xf>
    <xf numFmtId="0" fontId="38" fillId="0" borderId="77" xfId="3" applyFont="1" applyBorder="1" applyAlignment="1">
      <alignment horizontal="left" vertical="center"/>
    </xf>
    <xf numFmtId="0" fontId="28" fillId="4" borderId="76" xfId="3" applyFont="1" applyFill="1" applyBorder="1" applyAlignment="1">
      <alignment horizontal="left" vertical="center" wrapText="1"/>
    </xf>
    <xf numFmtId="6" fontId="28" fillId="4" borderId="76" xfId="3" applyNumberFormat="1" applyFont="1" applyFill="1" applyBorder="1" applyAlignment="1">
      <alignment horizontal="left" vertical="center" wrapText="1"/>
    </xf>
    <xf numFmtId="0" fontId="38" fillId="0" borderId="60" xfId="3" applyFont="1" applyBorder="1" applyAlignment="1">
      <alignment horizontal="left" vertical="center"/>
    </xf>
    <xf numFmtId="0" fontId="38" fillId="0" borderId="61" xfId="3" applyFont="1" applyBorder="1" applyAlignment="1">
      <alignment horizontal="left" vertical="center"/>
    </xf>
    <xf numFmtId="6" fontId="28" fillId="4" borderId="0" xfId="3" applyNumberFormat="1" applyFont="1" applyFill="1" applyAlignment="1">
      <alignment horizontal="left" vertical="center" wrapText="1"/>
    </xf>
    <xf numFmtId="0" fontId="58" fillId="3" borderId="0" xfId="2" applyFill="1" applyAlignment="1" applyProtection="1">
      <alignment vertical="center"/>
    </xf>
    <xf numFmtId="0" fontId="28" fillId="3" borderId="0" xfId="3" applyFont="1" applyFill="1" applyAlignment="1">
      <alignment horizontal="left"/>
    </xf>
    <xf numFmtId="0" fontId="28" fillId="4" borderId="62" xfId="3" applyFont="1" applyFill="1" applyBorder="1" applyAlignment="1">
      <alignment horizontal="left" vertical="center" wrapText="1"/>
    </xf>
    <xf numFmtId="0" fontId="28" fillId="3" borderId="62" xfId="3" applyFont="1" applyFill="1" applyBorder="1" applyAlignment="1">
      <alignment horizontal="left"/>
    </xf>
    <xf numFmtId="0" fontId="58" fillId="4" borderId="0" xfId="2" applyFill="1" applyAlignment="1" applyProtection="1">
      <alignment vertical="center"/>
    </xf>
    <xf numFmtId="0" fontId="58" fillId="4" borderId="0" xfId="2" applyFill="1" applyAlignment="1" applyProtection="1">
      <alignment horizontal="left" vertical="center" indent="4"/>
    </xf>
    <xf numFmtId="0" fontId="59" fillId="0" borderId="0" xfId="3" applyFont="1" applyAlignment="1">
      <alignment horizontal="center" vertical="center" wrapText="1"/>
    </xf>
    <xf numFmtId="0" fontId="60" fillId="0" borderId="0" xfId="3" applyFont="1" applyAlignment="1">
      <alignment horizontal="center" vertical="center" wrapText="1"/>
    </xf>
    <xf numFmtId="0" fontId="60" fillId="0" borderId="0" xfId="3" applyFont="1"/>
    <xf numFmtId="0" fontId="59" fillId="0" borderId="0" xfId="3" applyFont="1" applyAlignment="1">
      <alignment vertical="center" wrapText="1"/>
    </xf>
    <xf numFmtId="0" fontId="60" fillId="0" borderId="0" xfId="3" applyFont="1" applyAlignment="1">
      <alignment vertical="center" wrapText="1"/>
    </xf>
    <xf numFmtId="0" fontId="60" fillId="0" borderId="0" xfId="3" applyFont="1"/>
    <xf numFmtId="0" fontId="14" fillId="0" borderId="0" xfId="3" applyFont="1" applyAlignment="1">
      <alignment horizontal="center"/>
    </xf>
    <xf numFmtId="9" fontId="14" fillId="0" borderId="0" xfId="3" applyNumberFormat="1" applyFont="1"/>
    <xf numFmtId="0" fontId="56" fillId="0" borderId="0" xfId="3" applyFont="1" applyAlignment="1">
      <alignment vertical="center" wrapText="1"/>
    </xf>
    <xf numFmtId="6" fontId="28" fillId="0" borderId="0" xfId="3" applyNumberFormat="1" applyFont="1" applyAlignment="1">
      <alignment vertical="center" wrapText="1"/>
    </xf>
    <xf numFmtId="0" fontId="24" fillId="6" borderId="10" xfId="4" applyFont="1" applyFill="1" applyBorder="1" applyAlignment="1">
      <alignment horizontal="center" vertical="center"/>
    </xf>
    <xf numFmtId="0" fontId="23" fillId="6" borderId="30" xfId="4" applyFont="1" applyFill="1" applyBorder="1" applyAlignment="1">
      <alignment horizontal="center" vertical="center" wrapText="1"/>
    </xf>
    <xf numFmtId="0" fontId="23" fillId="6" borderId="31" xfId="4" applyFont="1" applyFill="1" applyBorder="1" applyAlignment="1">
      <alignment horizontal="center" vertical="center" wrapText="1"/>
    </xf>
    <xf numFmtId="0" fontId="61" fillId="13" borderId="78" xfId="4" applyFont="1" applyFill="1" applyBorder="1" applyAlignment="1">
      <alignment horizontal="center" vertical="center" wrapText="1"/>
    </xf>
    <xf numFmtId="0" fontId="25" fillId="6" borderId="14" xfId="4" applyFont="1" applyFill="1" applyBorder="1" applyAlignment="1">
      <alignment horizontal="center" vertical="center"/>
    </xf>
    <xf numFmtId="2" fontId="18" fillId="14" borderId="0" xfId="0" applyNumberFormat="1" applyFont="1" applyFill="1" applyAlignment="1">
      <alignment horizontal="center" vertical="center"/>
    </xf>
    <xf numFmtId="2" fontId="18" fillId="14" borderId="0" xfId="4" applyNumberFormat="1" applyFont="1" applyFill="1" applyAlignment="1">
      <alignment horizontal="center" vertical="center"/>
    </xf>
    <xf numFmtId="2" fontId="19" fillId="15" borderId="16" xfId="4" applyNumberFormat="1" applyFont="1" applyFill="1" applyBorder="1" applyAlignment="1">
      <alignment horizontal="center" vertical="center"/>
    </xf>
    <xf numFmtId="2" fontId="18" fillId="9" borderId="0" xfId="4" applyNumberFormat="1" applyFont="1" applyFill="1" applyAlignment="1">
      <alignment horizontal="center" vertical="center"/>
    </xf>
    <xf numFmtId="2" fontId="19" fillId="5" borderId="16" xfId="4" applyNumberFormat="1" applyFont="1" applyFill="1" applyBorder="1" applyAlignment="1">
      <alignment horizontal="center" vertical="center"/>
    </xf>
    <xf numFmtId="0" fontId="43" fillId="4" borderId="0" xfId="3" applyFont="1" applyFill="1" applyAlignment="1">
      <alignment horizontal="left" vertical="center" indent="8"/>
    </xf>
    <xf numFmtId="0" fontId="1" fillId="4" borderId="0" xfId="3" applyFill="1"/>
    <xf numFmtId="0" fontId="25" fillId="6" borderId="18" xfId="4" applyFont="1" applyFill="1" applyBorder="1" applyAlignment="1">
      <alignment horizontal="center" vertical="center"/>
    </xf>
    <xf numFmtId="164" fontId="18" fillId="9" borderId="19" xfId="4" applyNumberFormat="1" applyFont="1" applyFill="1" applyBorder="1" applyAlignment="1">
      <alignment horizontal="center" vertical="center"/>
    </xf>
    <xf numFmtId="2" fontId="18" fillId="9" borderId="19" xfId="4" applyNumberFormat="1" applyFont="1" applyFill="1" applyBorder="1" applyAlignment="1">
      <alignment horizontal="center" vertical="center"/>
    </xf>
    <xf numFmtId="164" fontId="19" fillId="5" borderId="21" xfId="4" applyNumberFormat="1" applyFont="1" applyFill="1" applyBorder="1" applyAlignment="1">
      <alignment horizontal="center" vertical="center"/>
    </xf>
    <xf numFmtId="0" fontId="62" fillId="0" borderId="0" xfId="2" applyFont="1" applyAlignment="1" applyProtection="1">
      <alignment vertical="center"/>
    </xf>
    <xf numFmtId="0" fontId="58" fillId="0" borderId="0" xfId="2" applyAlignment="1" applyProtection="1">
      <alignment horizontal="left" vertical="center" indent="4"/>
    </xf>
    <xf numFmtId="2" fontId="18" fillId="0" borderId="0" xfId="0" applyNumberFormat="1" applyFont="1" applyAlignment="1">
      <alignment horizontal="center" vertical="center"/>
    </xf>
    <xf numFmtId="164" fontId="18" fillId="0" borderId="0" xfId="0" applyNumberFormat="1" applyFont="1" applyAlignment="1">
      <alignment horizontal="center" vertical="center"/>
    </xf>
    <xf numFmtId="0" fontId="3" fillId="0" borderId="0" xfId="3" applyFont="1" applyProtection="1">
      <protection locked="0"/>
    </xf>
    <xf numFmtId="0" fontId="63" fillId="0" borderId="0" xfId="3" applyFont="1" applyProtection="1">
      <protection locked="0"/>
    </xf>
    <xf numFmtId="0" fontId="64" fillId="0" borderId="0" xfId="3" applyFont="1" applyProtection="1">
      <protection locked="0"/>
    </xf>
    <xf numFmtId="0" fontId="65" fillId="2" borderId="0" xfId="3" applyFont="1" applyFill="1" applyProtection="1">
      <protection locked="0"/>
    </xf>
    <xf numFmtId="0" fontId="1" fillId="0" borderId="0" xfId="3" applyProtection="1">
      <protection locked="0"/>
    </xf>
    <xf numFmtId="0" fontId="66" fillId="0" borderId="0" xfId="3" applyFont="1"/>
    <xf numFmtId="0" fontId="0" fillId="11" borderId="0" xfId="0" applyFill="1"/>
    <xf numFmtId="0" fontId="67" fillId="11" borderId="0" xfId="0" applyFont="1" applyFill="1"/>
    <xf numFmtId="0" fontId="7" fillId="11" borderId="0" xfId="0" applyFont="1" applyFill="1"/>
    <xf numFmtId="0" fontId="58" fillId="11" borderId="0" xfId="2" applyFill="1" applyAlignment="1" applyProtection="1"/>
    <xf numFmtId="0" fontId="68" fillId="11" borderId="0" xfId="0" applyFont="1" applyFill="1" applyAlignment="1">
      <alignment horizontal="center"/>
    </xf>
    <xf numFmtId="0" fontId="25" fillId="6" borderId="30" xfId="0" applyFont="1" applyFill="1" applyBorder="1" applyAlignment="1">
      <alignment horizontal="center" vertical="center"/>
    </xf>
    <xf numFmtId="0" fontId="25" fillId="6" borderId="31" xfId="0" applyFont="1" applyFill="1" applyBorder="1" applyAlignment="1">
      <alignment horizontal="center" vertical="center"/>
    </xf>
    <xf numFmtId="2" fontId="18" fillId="14" borderId="16" xfId="4" applyNumberFormat="1" applyFont="1" applyFill="1" applyBorder="1" applyAlignment="1">
      <alignment horizontal="center" vertical="center"/>
    </xf>
    <xf numFmtId="2" fontId="18" fillId="9" borderId="16" xfId="4" applyNumberFormat="1" applyFont="1" applyFill="1" applyBorder="1" applyAlignment="1">
      <alignment horizontal="center" vertical="center"/>
    </xf>
    <xf numFmtId="164" fontId="18" fillId="9" borderId="21" xfId="4" applyNumberFormat="1" applyFont="1" applyFill="1" applyBorder="1" applyAlignment="1">
      <alignment horizontal="center" vertical="center"/>
    </xf>
    <xf numFmtId="0" fontId="25" fillId="0" borderId="79" xfId="0" applyFont="1" applyBorder="1" applyAlignment="1">
      <alignment horizontal="center" vertical="center"/>
    </xf>
    <xf numFmtId="164" fontId="18" fillId="0" borderId="79" xfId="0" applyNumberFormat="1" applyFont="1" applyBorder="1" applyAlignment="1">
      <alignment horizontal="center" vertical="center"/>
    </xf>
    <xf numFmtId="0" fontId="1" fillId="0" borderId="19" xfId="3" applyBorder="1"/>
    <xf numFmtId="0" fontId="28" fillId="0" borderId="19" xfId="3" applyFont="1" applyBorder="1" applyAlignment="1">
      <alignment horizontal="center" vertical="center"/>
    </xf>
    <xf numFmtId="0" fontId="28" fillId="0" borderId="21" xfId="3" applyFont="1" applyBorder="1" applyAlignment="1">
      <alignment horizontal="center" vertical="center"/>
    </xf>
    <xf numFmtId="0" fontId="44" fillId="12" borderId="80" xfId="3" applyFont="1" applyFill="1" applyBorder="1" applyAlignment="1">
      <alignment horizontal="center" vertical="center"/>
    </xf>
    <xf numFmtId="0" fontId="28" fillId="0" borderId="16" xfId="3" applyFont="1" applyBorder="1"/>
    <xf numFmtId="0" fontId="69" fillId="4" borderId="21" xfId="3" applyFont="1" applyFill="1" applyBorder="1" applyAlignment="1">
      <alignment horizontal="center" vertical="center"/>
    </xf>
    <xf numFmtId="0" fontId="70" fillId="0" borderId="0" xfId="3" applyFont="1"/>
    <xf numFmtId="0" fontId="44" fillId="0" borderId="79" xfId="3" applyFont="1" applyBorder="1" applyAlignment="1">
      <alignment horizontal="center" vertical="center"/>
    </xf>
    <xf numFmtId="0" fontId="69" fillId="0" borderId="79" xfId="3" applyFont="1" applyBorder="1" applyAlignment="1">
      <alignment horizontal="center" vertical="center"/>
    </xf>
    <xf numFmtId="0" fontId="71" fillId="0" borderId="0" xfId="3" applyFont="1" applyAlignment="1">
      <alignment vertical="center"/>
    </xf>
    <xf numFmtId="0" fontId="1" fillId="0" borderId="0" xfId="3"/>
    <xf numFmtId="0" fontId="14" fillId="0" borderId="0" xfId="3" applyFont="1" applyAlignment="1">
      <alignment horizontal="center" wrapText="1"/>
    </xf>
    <xf numFmtId="0" fontId="14" fillId="0" borderId="0" xfId="3" applyFont="1" applyAlignment="1">
      <alignment horizontal="left" wrapText="1"/>
    </xf>
    <xf numFmtId="167" fontId="14" fillId="0" borderId="0" xfId="3" applyNumberFormat="1" applyFont="1" applyAlignment="1">
      <alignment horizontal="center" wrapText="1"/>
    </xf>
    <xf numFmtId="9" fontId="14" fillId="0" borderId="0" xfId="5" applyFont="1" applyFill="1" applyBorder="1" applyAlignment="1" applyProtection="1">
      <alignment horizontal="center" wrapText="1"/>
    </xf>
    <xf numFmtId="168" fontId="14" fillId="0" borderId="0" xfId="3" applyNumberFormat="1" applyFont="1" applyAlignment="1">
      <alignment horizontal="center" wrapText="1"/>
    </xf>
    <xf numFmtId="1" fontId="14" fillId="0" borderId="0" xfId="3" applyNumberFormat="1" applyFont="1" applyAlignment="1">
      <alignment horizontal="center" wrapText="1"/>
    </xf>
    <xf numFmtId="0" fontId="36" fillId="0" borderId="81" xfId="0" applyFont="1" applyBorder="1" applyAlignment="1">
      <alignment vertical="center"/>
    </xf>
    <xf numFmtId="3" fontId="18" fillId="0" borderId="82" xfId="0" applyNumberFormat="1" applyFont="1" applyBorder="1" applyAlignment="1">
      <alignment horizontal="left" vertical="center" indent="1"/>
    </xf>
    <xf numFmtId="0" fontId="18" fillId="0" borderId="0" xfId="0" applyFont="1" applyAlignment="1">
      <alignment horizontal="left" vertical="center" indent="1"/>
    </xf>
    <xf numFmtId="0" fontId="18" fillId="0" borderId="0" xfId="0" applyFont="1" applyAlignment="1">
      <alignment horizontal="left" vertical="center" indent="1"/>
    </xf>
    <xf numFmtId="0" fontId="0" fillId="2" borderId="0" xfId="0" applyFill="1"/>
    <xf numFmtId="0" fontId="72" fillId="0" borderId="0" xfId="0" applyFont="1" applyAlignment="1">
      <alignment horizontal="center" vertical="center"/>
    </xf>
    <xf numFmtId="0" fontId="45" fillId="0" borderId="0" xfId="0" applyFont="1" applyAlignment="1">
      <alignment horizontal="left" vertical="center"/>
    </xf>
    <xf numFmtId="0" fontId="72" fillId="11" borderId="0" xfId="0" applyFont="1" applyFill="1" applyAlignment="1">
      <alignment horizontal="center" vertical="center"/>
    </xf>
    <xf numFmtId="0" fontId="73" fillId="11" borderId="0" xfId="0" applyFont="1" applyFill="1" applyAlignment="1">
      <alignment horizontal="center" vertical="center"/>
    </xf>
    <xf numFmtId="0" fontId="73" fillId="3" borderId="0" xfId="0" applyFont="1" applyFill="1" applyAlignment="1">
      <alignment horizontal="center" vertical="center"/>
    </xf>
    <xf numFmtId="0" fontId="73" fillId="0" borderId="0" xfId="0" applyFont="1" applyAlignment="1">
      <alignment horizontal="center" vertical="center"/>
    </xf>
    <xf numFmtId="0" fontId="74" fillId="0" borderId="0" xfId="0" applyFont="1" applyAlignment="1">
      <alignment horizontal="left" vertical="center"/>
    </xf>
    <xf numFmtId="0" fontId="36" fillId="0" borderId="0" xfId="0" applyFont="1" applyAlignment="1">
      <alignment horizontal="center" vertical="center"/>
    </xf>
    <xf numFmtId="0" fontId="36" fillId="11" borderId="0" xfId="0" applyFont="1" applyFill="1" applyAlignment="1">
      <alignment horizontal="center" vertical="center"/>
    </xf>
    <xf numFmtId="0" fontId="75" fillId="11" borderId="0" xfId="0" applyFont="1" applyFill="1" applyAlignment="1">
      <alignment horizontal="center" vertical="center"/>
    </xf>
    <xf numFmtId="0" fontId="75" fillId="3" borderId="0" xfId="0" applyFont="1" applyFill="1" applyAlignment="1">
      <alignment horizontal="center" vertical="center"/>
    </xf>
    <xf numFmtId="0" fontId="75" fillId="0" borderId="0" xfId="0" applyFont="1" applyAlignment="1">
      <alignment horizontal="center" vertical="center"/>
    </xf>
    <xf numFmtId="0" fontId="76" fillId="0" borderId="82" xfId="0" applyFont="1" applyBorder="1" applyAlignment="1">
      <alignment horizontal="left" vertical="center" indent="1"/>
    </xf>
    <xf numFmtId="0" fontId="76" fillId="0" borderId="0" xfId="0" applyFont="1" applyAlignment="1">
      <alignment horizontal="left" vertical="center" indent="1"/>
    </xf>
    <xf numFmtId="0" fontId="67" fillId="0" borderId="0" xfId="0" applyFont="1"/>
    <xf numFmtId="0" fontId="7" fillId="0" borderId="0" xfId="0" applyFont="1"/>
    <xf numFmtId="0" fontId="39" fillId="0" borderId="0" xfId="0" applyFont="1" applyAlignment="1">
      <alignment horizontal="left" vertical="center" indent="8"/>
    </xf>
    <xf numFmtId="0" fontId="1" fillId="0" borderId="0" xfId="3" applyAlignment="1">
      <alignment horizontal="center"/>
    </xf>
    <xf numFmtId="0" fontId="77" fillId="0" borderId="0" xfId="3" applyFont="1"/>
    <xf numFmtId="8" fontId="1" fillId="0" borderId="0" xfId="3" applyNumberFormat="1" applyAlignment="1">
      <alignment horizontal="center"/>
    </xf>
    <xf numFmtId="6" fontId="1" fillId="0" borderId="0" xfId="3" applyNumberFormat="1" applyAlignment="1">
      <alignment horizontal="center"/>
    </xf>
    <xf numFmtId="0" fontId="78" fillId="0" borderId="0" xfId="3" applyFont="1"/>
  </cellXfs>
  <cellStyles count="6">
    <cellStyle name="Hipervínculo" xfId="2" builtinId="8"/>
    <cellStyle name="Normal" xfId="0" builtinId="0"/>
    <cellStyle name="Normal 2" xfId="4" xr:uid="{196B53A0-337D-476B-92BD-E7AA35C813FB}"/>
    <cellStyle name="Normal 7" xfId="3" xr:uid="{BDF4387D-BF88-4084-BB2F-C668DE5B5280}"/>
    <cellStyle name="Porcentaje" xfId="1" builtinId="5"/>
    <cellStyle name="Porcentaje 2" xfId="5" xr:uid="{928B40C8-A7A1-40FC-9C6A-14E8493E3F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453</xdr:row>
      <xdr:rowOff>0</xdr:rowOff>
    </xdr:from>
    <xdr:to>
      <xdr:col>5</xdr:col>
      <xdr:colOff>59475</xdr:colOff>
      <xdr:row>456</xdr:row>
      <xdr:rowOff>17392</xdr:rowOff>
    </xdr:to>
    <xdr:pic>
      <xdr:nvPicPr>
        <xdr:cNvPr id="2" name="Imagen 1">
          <a:extLst>
            <a:ext uri="{FF2B5EF4-FFF2-40B4-BE49-F238E27FC236}">
              <a16:creationId xmlns:a16="http://schemas.microsoft.com/office/drawing/2014/main" id="{1DF08B00-B2BE-4A9E-812A-D2C722F6239B}"/>
            </a:ext>
          </a:extLst>
        </xdr:cNvPr>
        <xdr:cNvPicPr>
          <a:picLocks noChangeAspect="1"/>
        </xdr:cNvPicPr>
      </xdr:nvPicPr>
      <xdr:blipFill>
        <a:blip xmlns:r="http://schemas.openxmlformats.org/officeDocument/2006/relationships" r:embed="rId1"/>
        <a:stretch>
          <a:fillRect/>
        </a:stretch>
      </xdr:blipFill>
      <xdr:spPr>
        <a:xfrm>
          <a:off x="251460" y="88643460"/>
          <a:ext cx="2170215" cy="520312"/>
        </a:xfrm>
        <a:prstGeom prst="rect">
          <a:avLst/>
        </a:prstGeom>
      </xdr:spPr>
    </xdr:pic>
    <xdr:clientData/>
  </xdr:twoCellAnchor>
  <xdr:twoCellAnchor editAs="oneCell">
    <xdr:from>
      <xdr:col>1</xdr:col>
      <xdr:colOff>0</xdr:colOff>
      <xdr:row>2</xdr:row>
      <xdr:rowOff>0</xdr:rowOff>
    </xdr:from>
    <xdr:to>
      <xdr:col>5</xdr:col>
      <xdr:colOff>59475</xdr:colOff>
      <xdr:row>5</xdr:row>
      <xdr:rowOff>17392</xdr:rowOff>
    </xdr:to>
    <xdr:pic>
      <xdr:nvPicPr>
        <xdr:cNvPr id="3" name="Imagen 2">
          <a:extLst>
            <a:ext uri="{FF2B5EF4-FFF2-40B4-BE49-F238E27FC236}">
              <a16:creationId xmlns:a16="http://schemas.microsoft.com/office/drawing/2014/main" id="{B9878950-ED28-4E72-8F2F-D33DD4D83FE0}"/>
            </a:ext>
          </a:extLst>
        </xdr:cNvPr>
        <xdr:cNvPicPr>
          <a:picLocks noChangeAspect="1"/>
        </xdr:cNvPicPr>
      </xdr:nvPicPr>
      <xdr:blipFill>
        <a:blip xmlns:r="http://schemas.openxmlformats.org/officeDocument/2006/relationships" r:embed="rId1"/>
        <a:stretch>
          <a:fillRect/>
        </a:stretch>
      </xdr:blipFill>
      <xdr:spPr>
        <a:xfrm>
          <a:off x="251460" y="335280"/>
          <a:ext cx="2170215" cy="520312"/>
        </a:xfrm>
        <a:prstGeom prst="rect">
          <a:avLst/>
        </a:prstGeom>
      </xdr:spPr>
    </xdr:pic>
    <xdr:clientData/>
  </xdr:twoCellAnchor>
  <xdr:twoCellAnchor editAs="oneCell">
    <xdr:from>
      <xdr:col>1</xdr:col>
      <xdr:colOff>0</xdr:colOff>
      <xdr:row>87</xdr:row>
      <xdr:rowOff>0</xdr:rowOff>
    </xdr:from>
    <xdr:to>
      <xdr:col>5</xdr:col>
      <xdr:colOff>59475</xdr:colOff>
      <xdr:row>90</xdr:row>
      <xdr:rowOff>16757</xdr:rowOff>
    </xdr:to>
    <xdr:pic>
      <xdr:nvPicPr>
        <xdr:cNvPr id="4" name="Imagen 3">
          <a:extLst>
            <a:ext uri="{FF2B5EF4-FFF2-40B4-BE49-F238E27FC236}">
              <a16:creationId xmlns:a16="http://schemas.microsoft.com/office/drawing/2014/main" id="{96156B82-64EC-4100-9052-9680C4019F2D}"/>
            </a:ext>
          </a:extLst>
        </xdr:cNvPr>
        <xdr:cNvPicPr>
          <a:picLocks noChangeAspect="1"/>
        </xdr:cNvPicPr>
      </xdr:nvPicPr>
      <xdr:blipFill>
        <a:blip xmlns:r="http://schemas.openxmlformats.org/officeDocument/2006/relationships" r:embed="rId1"/>
        <a:stretch>
          <a:fillRect/>
        </a:stretch>
      </xdr:blipFill>
      <xdr:spPr>
        <a:xfrm>
          <a:off x="251460" y="13967460"/>
          <a:ext cx="2170215" cy="656837"/>
        </a:xfrm>
        <a:prstGeom prst="rect">
          <a:avLst/>
        </a:prstGeom>
      </xdr:spPr>
    </xdr:pic>
    <xdr:clientData/>
  </xdr:twoCellAnchor>
  <xdr:twoCellAnchor editAs="oneCell">
    <xdr:from>
      <xdr:col>1</xdr:col>
      <xdr:colOff>0</xdr:colOff>
      <xdr:row>161</xdr:row>
      <xdr:rowOff>0</xdr:rowOff>
    </xdr:from>
    <xdr:to>
      <xdr:col>5</xdr:col>
      <xdr:colOff>59475</xdr:colOff>
      <xdr:row>164</xdr:row>
      <xdr:rowOff>16757</xdr:rowOff>
    </xdr:to>
    <xdr:pic>
      <xdr:nvPicPr>
        <xdr:cNvPr id="5" name="Imagen 4">
          <a:extLst>
            <a:ext uri="{FF2B5EF4-FFF2-40B4-BE49-F238E27FC236}">
              <a16:creationId xmlns:a16="http://schemas.microsoft.com/office/drawing/2014/main" id="{1873D4DA-A25D-4359-BA2B-57741D5C3C23}"/>
            </a:ext>
          </a:extLst>
        </xdr:cNvPr>
        <xdr:cNvPicPr>
          <a:picLocks noChangeAspect="1"/>
        </xdr:cNvPicPr>
      </xdr:nvPicPr>
      <xdr:blipFill>
        <a:blip xmlns:r="http://schemas.openxmlformats.org/officeDocument/2006/relationships" r:embed="rId1"/>
        <a:stretch>
          <a:fillRect/>
        </a:stretch>
      </xdr:blipFill>
      <xdr:spPr>
        <a:xfrm>
          <a:off x="251460" y="28498800"/>
          <a:ext cx="2170215" cy="656837"/>
        </a:xfrm>
        <a:prstGeom prst="rect">
          <a:avLst/>
        </a:prstGeom>
      </xdr:spPr>
    </xdr:pic>
    <xdr:clientData/>
  </xdr:twoCellAnchor>
  <xdr:twoCellAnchor editAs="oneCell">
    <xdr:from>
      <xdr:col>1</xdr:col>
      <xdr:colOff>0</xdr:colOff>
      <xdr:row>248</xdr:row>
      <xdr:rowOff>0</xdr:rowOff>
    </xdr:from>
    <xdr:to>
      <xdr:col>5</xdr:col>
      <xdr:colOff>59475</xdr:colOff>
      <xdr:row>251</xdr:row>
      <xdr:rowOff>16757</xdr:rowOff>
    </xdr:to>
    <xdr:pic>
      <xdr:nvPicPr>
        <xdr:cNvPr id="6" name="Imagen 5">
          <a:extLst>
            <a:ext uri="{FF2B5EF4-FFF2-40B4-BE49-F238E27FC236}">
              <a16:creationId xmlns:a16="http://schemas.microsoft.com/office/drawing/2014/main" id="{3960BC7C-B472-49D5-A43B-715A3799716E}"/>
            </a:ext>
          </a:extLst>
        </xdr:cNvPr>
        <xdr:cNvPicPr>
          <a:picLocks noChangeAspect="1"/>
        </xdr:cNvPicPr>
      </xdr:nvPicPr>
      <xdr:blipFill>
        <a:blip xmlns:r="http://schemas.openxmlformats.org/officeDocument/2006/relationships" r:embed="rId1"/>
        <a:stretch>
          <a:fillRect/>
        </a:stretch>
      </xdr:blipFill>
      <xdr:spPr>
        <a:xfrm>
          <a:off x="251460" y="44188380"/>
          <a:ext cx="2170215" cy="656837"/>
        </a:xfrm>
        <a:prstGeom prst="rect">
          <a:avLst/>
        </a:prstGeom>
      </xdr:spPr>
    </xdr:pic>
    <xdr:clientData/>
  </xdr:twoCellAnchor>
  <xdr:twoCellAnchor editAs="oneCell">
    <xdr:from>
      <xdr:col>1</xdr:col>
      <xdr:colOff>0</xdr:colOff>
      <xdr:row>301</xdr:row>
      <xdr:rowOff>0</xdr:rowOff>
    </xdr:from>
    <xdr:to>
      <xdr:col>5</xdr:col>
      <xdr:colOff>59475</xdr:colOff>
      <xdr:row>304</xdr:row>
      <xdr:rowOff>18451</xdr:rowOff>
    </xdr:to>
    <xdr:pic>
      <xdr:nvPicPr>
        <xdr:cNvPr id="7" name="Imagen 6">
          <a:extLst>
            <a:ext uri="{FF2B5EF4-FFF2-40B4-BE49-F238E27FC236}">
              <a16:creationId xmlns:a16="http://schemas.microsoft.com/office/drawing/2014/main" id="{F467D624-19D1-4DFB-B94A-0332410CB447}"/>
            </a:ext>
          </a:extLst>
        </xdr:cNvPr>
        <xdr:cNvPicPr>
          <a:picLocks noChangeAspect="1"/>
        </xdr:cNvPicPr>
      </xdr:nvPicPr>
      <xdr:blipFill>
        <a:blip xmlns:r="http://schemas.openxmlformats.org/officeDocument/2006/relationships" r:embed="rId1"/>
        <a:stretch>
          <a:fillRect/>
        </a:stretch>
      </xdr:blipFill>
      <xdr:spPr>
        <a:xfrm>
          <a:off x="251460" y="59794140"/>
          <a:ext cx="2170215" cy="605191"/>
        </a:xfrm>
        <a:prstGeom prst="rect">
          <a:avLst/>
        </a:prstGeom>
      </xdr:spPr>
    </xdr:pic>
    <xdr:clientData/>
  </xdr:twoCellAnchor>
  <xdr:twoCellAnchor editAs="oneCell">
    <xdr:from>
      <xdr:col>1</xdr:col>
      <xdr:colOff>0</xdr:colOff>
      <xdr:row>371</xdr:row>
      <xdr:rowOff>0</xdr:rowOff>
    </xdr:from>
    <xdr:to>
      <xdr:col>5</xdr:col>
      <xdr:colOff>59475</xdr:colOff>
      <xdr:row>374</xdr:row>
      <xdr:rowOff>16757</xdr:rowOff>
    </xdr:to>
    <xdr:pic>
      <xdr:nvPicPr>
        <xdr:cNvPr id="8" name="Imagen 7">
          <a:extLst>
            <a:ext uri="{FF2B5EF4-FFF2-40B4-BE49-F238E27FC236}">
              <a16:creationId xmlns:a16="http://schemas.microsoft.com/office/drawing/2014/main" id="{41C23409-ED14-45E5-BC17-997749278210}"/>
            </a:ext>
          </a:extLst>
        </xdr:cNvPr>
        <xdr:cNvPicPr>
          <a:picLocks noChangeAspect="1"/>
        </xdr:cNvPicPr>
      </xdr:nvPicPr>
      <xdr:blipFill>
        <a:blip xmlns:r="http://schemas.openxmlformats.org/officeDocument/2006/relationships" r:embed="rId1"/>
        <a:stretch>
          <a:fillRect/>
        </a:stretch>
      </xdr:blipFill>
      <xdr:spPr>
        <a:xfrm>
          <a:off x="251460" y="73563480"/>
          <a:ext cx="2170215" cy="656837"/>
        </a:xfrm>
        <a:prstGeom prst="rect">
          <a:avLst/>
        </a:prstGeom>
      </xdr:spPr>
    </xdr:pic>
    <xdr:clientData/>
  </xdr:twoCellAnchor>
  <xdr:twoCellAnchor>
    <xdr:from>
      <xdr:col>9</xdr:col>
      <xdr:colOff>21590</xdr:colOff>
      <xdr:row>180</xdr:row>
      <xdr:rowOff>108161</xdr:rowOff>
    </xdr:from>
    <xdr:to>
      <xdr:col>12</xdr:col>
      <xdr:colOff>311998</xdr:colOff>
      <xdr:row>188</xdr:row>
      <xdr:rowOff>424</xdr:rowOff>
    </xdr:to>
    <xdr:grpSp>
      <xdr:nvGrpSpPr>
        <xdr:cNvPr id="9" name="Grupo 8">
          <a:extLst>
            <a:ext uri="{FF2B5EF4-FFF2-40B4-BE49-F238E27FC236}">
              <a16:creationId xmlns:a16="http://schemas.microsoft.com/office/drawing/2014/main" id="{0274AF54-B8D7-44C7-A1DB-4456EF390C31}"/>
            </a:ext>
          </a:extLst>
        </xdr:cNvPr>
        <xdr:cNvGrpSpPr/>
      </xdr:nvGrpSpPr>
      <xdr:grpSpPr>
        <a:xfrm>
          <a:off x="4360508" y="32542467"/>
          <a:ext cx="1715796" cy="1263863"/>
          <a:chOff x="4191000" y="30530800"/>
          <a:chExt cx="1647826" cy="1176867"/>
        </a:xfrm>
      </xdr:grpSpPr>
      <xdr:cxnSp macro="">
        <xdr:nvCxnSpPr>
          <xdr:cNvPr id="10" name="Conector recto de flecha 27">
            <a:extLst>
              <a:ext uri="{FF2B5EF4-FFF2-40B4-BE49-F238E27FC236}">
                <a16:creationId xmlns:a16="http://schemas.microsoft.com/office/drawing/2014/main" id="{E1BC869F-A6D6-B565-3A12-A19DEBFB679B}"/>
              </a:ext>
            </a:extLst>
          </xdr:cNvPr>
          <xdr:cNvCxnSpPr>
            <a:cxnSpLocks noChangeShapeType="1"/>
          </xdr:cNvCxnSpPr>
        </xdr:nvCxnSpPr>
        <xdr:spPr bwMode="auto">
          <a:xfrm flipH="1">
            <a:off x="5130800" y="31343600"/>
            <a:ext cx="694267" cy="364067"/>
          </a:xfrm>
          <a:prstGeom prst="straightConnector1">
            <a:avLst/>
          </a:prstGeom>
          <a:noFill/>
          <a:ln w="25400" algn="ctr">
            <a:solidFill>
              <a:srgbClr val="0F4C4A"/>
            </a:solidFill>
            <a:round/>
            <a:headEnd type="arrow" w="med" len="med"/>
            <a:tailEnd type="arrow" w="med" len="med"/>
          </a:ln>
          <a:effectLst>
            <a:outerShdw dist="20000" dir="5400000" rotWithShape="0">
              <a:srgbClr val="000000">
                <a:alpha val="37999"/>
              </a:srgbClr>
            </a:outerShdw>
          </a:effectLst>
        </xdr:spPr>
      </xdr:cxnSp>
      <xdr:cxnSp macro="">
        <xdr:nvCxnSpPr>
          <xdr:cNvPr id="11" name="Conector recto de flecha 13">
            <a:extLst>
              <a:ext uri="{FF2B5EF4-FFF2-40B4-BE49-F238E27FC236}">
                <a16:creationId xmlns:a16="http://schemas.microsoft.com/office/drawing/2014/main" id="{4ADDA793-A20C-DBB2-9C48-CFEB92BB611F}"/>
              </a:ext>
            </a:extLst>
          </xdr:cNvPr>
          <xdr:cNvCxnSpPr>
            <a:cxnSpLocks noChangeShapeType="1"/>
          </xdr:cNvCxnSpPr>
        </xdr:nvCxnSpPr>
        <xdr:spPr bwMode="auto">
          <a:xfrm>
            <a:off x="5838826" y="30720242"/>
            <a:ext cx="0" cy="602192"/>
          </a:xfrm>
          <a:prstGeom prst="straightConnector1">
            <a:avLst/>
          </a:prstGeom>
          <a:noFill/>
          <a:ln w="25400" algn="ctr">
            <a:solidFill>
              <a:srgbClr val="0F4C4A"/>
            </a:solidFill>
            <a:round/>
            <a:headEnd type="arrow" w="med" len="med"/>
            <a:tailEnd type="arrow" w="med" len="med"/>
          </a:ln>
          <a:effectLst>
            <a:outerShdw dist="20000" dir="5400000" rotWithShape="0">
              <a:srgbClr val="000000">
                <a:alpha val="37999"/>
              </a:srgbClr>
            </a:outerShdw>
          </a:effectLst>
        </xdr:spPr>
      </xdr:cxnSp>
      <xdr:cxnSp macro="">
        <xdr:nvCxnSpPr>
          <xdr:cNvPr id="12" name="Conector recto de flecha 18">
            <a:extLst>
              <a:ext uri="{FF2B5EF4-FFF2-40B4-BE49-F238E27FC236}">
                <a16:creationId xmlns:a16="http://schemas.microsoft.com/office/drawing/2014/main" id="{32F2D90C-1FC1-7494-1CC0-2A2F5425FE1C}"/>
              </a:ext>
            </a:extLst>
          </xdr:cNvPr>
          <xdr:cNvCxnSpPr>
            <a:cxnSpLocks noChangeShapeType="1"/>
          </xdr:cNvCxnSpPr>
        </xdr:nvCxnSpPr>
        <xdr:spPr bwMode="auto">
          <a:xfrm flipH="1" flipV="1">
            <a:off x="5359400" y="30530800"/>
            <a:ext cx="406400" cy="264584"/>
          </a:xfrm>
          <a:prstGeom prst="straightConnector1">
            <a:avLst/>
          </a:prstGeom>
          <a:noFill/>
          <a:ln w="25400" algn="ctr">
            <a:solidFill>
              <a:srgbClr val="0F4C4A"/>
            </a:solidFill>
            <a:round/>
            <a:headEnd type="arrow" w="med" len="med"/>
            <a:tailEnd type="arrow" w="med" len="med"/>
          </a:ln>
          <a:effectLst>
            <a:outerShdw dist="20000" dir="5400000" rotWithShape="0">
              <a:srgbClr val="000000">
                <a:alpha val="37999"/>
              </a:srgbClr>
            </a:outerShdw>
          </a:effectLst>
        </xdr:spPr>
      </xdr:cxnSp>
      <xdr:pic>
        <xdr:nvPicPr>
          <xdr:cNvPr id="13" name="Imagen 12">
            <a:extLst>
              <a:ext uri="{FF2B5EF4-FFF2-40B4-BE49-F238E27FC236}">
                <a16:creationId xmlns:a16="http://schemas.microsoft.com/office/drawing/2014/main" id="{267C66BC-8B2A-ADC8-AA2F-42D3A444FDD0}"/>
              </a:ext>
            </a:extLst>
          </xdr:cNvPr>
          <xdr:cNvPicPr>
            <a:picLocks noChangeAspect="1"/>
          </xdr:cNvPicPr>
        </xdr:nvPicPr>
        <xdr:blipFill rotWithShape="1">
          <a:blip xmlns:r="http://schemas.openxmlformats.org/officeDocument/2006/relationships" r:embed="rId2"/>
          <a:srcRect l="7973" t="15268" r="15391" b="11668"/>
          <a:stretch/>
        </xdr:blipFill>
        <xdr:spPr>
          <a:xfrm>
            <a:off x="4191000" y="30556200"/>
            <a:ext cx="1464734" cy="1134534"/>
          </a:xfrm>
          <a:prstGeom prst="rect">
            <a:avLst/>
          </a:prstGeom>
        </xdr:spPr>
      </xdr:pic>
    </xdr:grpSp>
    <xdr:clientData/>
  </xdr:twoCellAnchor>
  <xdr:twoCellAnchor editAs="oneCell">
    <xdr:from>
      <xdr:col>7</xdr:col>
      <xdr:colOff>304800</xdr:colOff>
      <xdr:row>309</xdr:row>
      <xdr:rowOff>76200</xdr:rowOff>
    </xdr:from>
    <xdr:to>
      <xdr:col>12</xdr:col>
      <xdr:colOff>535940</xdr:colOff>
      <xdr:row>330</xdr:row>
      <xdr:rowOff>15876</xdr:rowOff>
    </xdr:to>
    <xdr:sp macro="" textlink="">
      <xdr:nvSpPr>
        <xdr:cNvPr id="14" name="AutoShape 1">
          <a:extLst>
            <a:ext uri="{FF2B5EF4-FFF2-40B4-BE49-F238E27FC236}">
              <a16:creationId xmlns:a16="http://schemas.microsoft.com/office/drawing/2014/main" id="{E3B94948-B7CC-4E28-B704-FFD227F61AF3}"/>
            </a:ext>
          </a:extLst>
        </xdr:cNvPr>
        <xdr:cNvSpPr>
          <a:spLocks noChangeAspect="1" noChangeArrowheads="1"/>
        </xdr:cNvSpPr>
      </xdr:nvSpPr>
      <xdr:spPr bwMode="auto">
        <a:xfrm>
          <a:off x="3657600" y="61516260"/>
          <a:ext cx="2646680" cy="46945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57574</xdr:colOff>
      <xdr:row>380</xdr:row>
      <xdr:rowOff>107687</xdr:rowOff>
    </xdr:from>
    <xdr:ext cx="8559791" cy="4086174"/>
    <xdr:pic>
      <xdr:nvPicPr>
        <xdr:cNvPr id="15" name="Imagen 14">
          <a:extLst>
            <a:ext uri="{FF2B5EF4-FFF2-40B4-BE49-F238E27FC236}">
              <a16:creationId xmlns:a16="http://schemas.microsoft.com/office/drawing/2014/main" id="{1925BA13-67E3-48C8-9218-A0B019BA73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9034" y="75583787"/>
          <a:ext cx="8559791" cy="4086174"/>
        </a:xfrm>
        <a:prstGeom prst="rect">
          <a:avLst/>
        </a:prstGeom>
      </xdr:spPr>
    </xdr:pic>
    <xdr:clientData/>
  </xdr:oneCellAnchor>
  <xdr:twoCellAnchor editAs="oneCell">
    <xdr:from>
      <xdr:col>12</xdr:col>
      <xdr:colOff>363361</xdr:colOff>
      <xdr:row>279</xdr:row>
      <xdr:rowOff>105831</xdr:rowOff>
    </xdr:from>
    <xdr:to>
      <xdr:col>13</xdr:col>
      <xdr:colOff>281963</xdr:colOff>
      <xdr:row>279</xdr:row>
      <xdr:rowOff>587185</xdr:rowOff>
    </xdr:to>
    <xdr:pic>
      <xdr:nvPicPr>
        <xdr:cNvPr id="16" name="Imagen 15">
          <a:extLst>
            <a:ext uri="{FF2B5EF4-FFF2-40B4-BE49-F238E27FC236}">
              <a16:creationId xmlns:a16="http://schemas.microsoft.com/office/drawing/2014/main" id="{5E4F92BD-4E41-4AC8-A6DF-4A8F4A7EC3C5}"/>
            </a:ext>
          </a:extLst>
        </xdr:cNvPr>
        <xdr:cNvPicPr>
          <a:picLocks noChangeAspect="1"/>
        </xdr:cNvPicPr>
      </xdr:nvPicPr>
      <xdr:blipFill>
        <a:blip xmlns:r="http://schemas.openxmlformats.org/officeDocument/2006/relationships" r:embed="rId4" cstate="print"/>
        <a:stretch>
          <a:fillRect/>
        </a:stretch>
      </xdr:blipFill>
      <xdr:spPr>
        <a:xfrm>
          <a:off x="6131701" y="53529651"/>
          <a:ext cx="459622" cy="481354"/>
        </a:xfrm>
        <a:prstGeom prst="rect">
          <a:avLst/>
        </a:prstGeom>
      </xdr:spPr>
    </xdr:pic>
    <xdr:clientData/>
  </xdr:twoCellAnchor>
  <xdr:twoCellAnchor editAs="oneCell">
    <xdr:from>
      <xdr:col>12</xdr:col>
      <xdr:colOff>243417</xdr:colOff>
      <xdr:row>279</xdr:row>
      <xdr:rowOff>959553</xdr:rowOff>
    </xdr:from>
    <xdr:to>
      <xdr:col>13</xdr:col>
      <xdr:colOff>282676</xdr:colOff>
      <xdr:row>279</xdr:row>
      <xdr:rowOff>1463769</xdr:rowOff>
    </xdr:to>
    <xdr:pic>
      <xdr:nvPicPr>
        <xdr:cNvPr id="17" name="Imagen 16">
          <a:extLst>
            <a:ext uri="{FF2B5EF4-FFF2-40B4-BE49-F238E27FC236}">
              <a16:creationId xmlns:a16="http://schemas.microsoft.com/office/drawing/2014/main" id="{5801D3F6-1B3E-43F8-BB50-91D9225E1879}"/>
            </a:ext>
          </a:extLst>
        </xdr:cNvPr>
        <xdr:cNvPicPr>
          <a:picLocks noChangeAspect="1"/>
        </xdr:cNvPicPr>
      </xdr:nvPicPr>
      <xdr:blipFill>
        <a:blip xmlns:r="http://schemas.openxmlformats.org/officeDocument/2006/relationships" r:embed="rId5" cstate="print"/>
        <a:stretch>
          <a:fillRect/>
        </a:stretch>
      </xdr:blipFill>
      <xdr:spPr>
        <a:xfrm>
          <a:off x="6011757" y="54383373"/>
          <a:ext cx="580279" cy="504216"/>
        </a:xfrm>
        <a:prstGeom prst="rect">
          <a:avLst/>
        </a:prstGeom>
      </xdr:spPr>
    </xdr:pic>
    <xdr:clientData/>
  </xdr:twoCellAnchor>
  <xdr:twoCellAnchor editAs="oneCell">
    <xdr:from>
      <xdr:col>2</xdr:col>
      <xdr:colOff>8965</xdr:colOff>
      <xdr:row>317</xdr:row>
      <xdr:rowOff>25902</xdr:rowOff>
    </xdr:from>
    <xdr:to>
      <xdr:col>8</xdr:col>
      <xdr:colOff>213024</xdr:colOff>
      <xdr:row>344</xdr:row>
      <xdr:rowOff>19614</xdr:rowOff>
    </xdr:to>
    <xdr:pic>
      <xdr:nvPicPr>
        <xdr:cNvPr id="18" name="Imagen 17">
          <a:extLst>
            <a:ext uri="{FF2B5EF4-FFF2-40B4-BE49-F238E27FC236}">
              <a16:creationId xmlns:a16="http://schemas.microsoft.com/office/drawing/2014/main" id="{E29CB4DD-E3F9-41D5-9335-062230D575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15745" y="63470022"/>
          <a:ext cx="3137759" cy="5411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218722</xdr:colOff>
      <xdr:row>279</xdr:row>
      <xdr:rowOff>127000</xdr:rowOff>
    </xdr:from>
    <xdr:to>
      <xdr:col>13</xdr:col>
      <xdr:colOff>132668</xdr:colOff>
      <xdr:row>279</xdr:row>
      <xdr:rowOff>589304</xdr:rowOff>
    </xdr:to>
    <xdr:pic>
      <xdr:nvPicPr>
        <xdr:cNvPr id="19" name="Imagen 18">
          <a:extLst>
            <a:ext uri="{FF2B5EF4-FFF2-40B4-BE49-F238E27FC236}">
              <a16:creationId xmlns:a16="http://schemas.microsoft.com/office/drawing/2014/main" id="{849E508C-7F8B-4996-8452-7BD4D1B916C0}"/>
            </a:ext>
          </a:extLst>
        </xdr:cNvPr>
        <xdr:cNvPicPr>
          <a:picLocks noChangeAspect="1"/>
        </xdr:cNvPicPr>
      </xdr:nvPicPr>
      <xdr:blipFill>
        <a:blip xmlns:r="http://schemas.openxmlformats.org/officeDocument/2006/relationships" r:embed="rId4" cstate="print"/>
        <a:stretch>
          <a:fillRect/>
        </a:stretch>
      </xdr:blipFill>
      <xdr:spPr>
        <a:xfrm>
          <a:off x="5987062" y="53550820"/>
          <a:ext cx="454966" cy="462304"/>
        </a:xfrm>
        <a:prstGeom prst="rect">
          <a:avLst/>
        </a:prstGeom>
      </xdr:spPr>
    </xdr:pic>
    <xdr:clientData/>
  </xdr:twoCellAnchor>
  <xdr:twoCellAnchor editAs="oneCell">
    <xdr:from>
      <xdr:col>12</xdr:col>
      <xdr:colOff>98778</xdr:colOff>
      <xdr:row>279</xdr:row>
      <xdr:rowOff>980722</xdr:rowOff>
    </xdr:from>
    <xdr:to>
      <xdr:col>13</xdr:col>
      <xdr:colOff>133381</xdr:colOff>
      <xdr:row>279</xdr:row>
      <xdr:rowOff>1488748</xdr:rowOff>
    </xdr:to>
    <xdr:pic>
      <xdr:nvPicPr>
        <xdr:cNvPr id="20" name="Imagen 19">
          <a:extLst>
            <a:ext uri="{FF2B5EF4-FFF2-40B4-BE49-F238E27FC236}">
              <a16:creationId xmlns:a16="http://schemas.microsoft.com/office/drawing/2014/main" id="{5C77EC1C-DB2B-405D-B40C-7D61F16580A8}"/>
            </a:ext>
          </a:extLst>
        </xdr:cNvPr>
        <xdr:cNvPicPr>
          <a:picLocks noChangeAspect="1"/>
        </xdr:cNvPicPr>
      </xdr:nvPicPr>
      <xdr:blipFill>
        <a:blip xmlns:r="http://schemas.openxmlformats.org/officeDocument/2006/relationships" r:embed="rId5" cstate="print"/>
        <a:stretch>
          <a:fillRect/>
        </a:stretch>
      </xdr:blipFill>
      <xdr:spPr>
        <a:xfrm>
          <a:off x="5867118" y="54404542"/>
          <a:ext cx="575623" cy="508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TARIFAS%202026/TARIFAS%20MANTENIMIENTO%202026/I&#209;AKI/CALCF_NATUAROMA_2026.xlsx" TargetMode="External"/><Relationship Id="rId2" Type="http://schemas.openxmlformats.org/officeDocument/2006/relationships/externalLinkPath" Target="file:///C:\Users\MURINABU\Desktop\TARIFAS%202026\TARIFAS%20MANTENIMIENTO%202026\I&#209;AKI\CALCF_NATUAROMA_2026.xlsx" TargetMode="External"/><Relationship Id="rId1" Type="http://schemas.openxmlformats.org/officeDocument/2006/relationships/externalLinkPath" Target="/Users/MURINABU/Desktop/TARIFAS%202026/TARIFAS%20MANTENIMIENTO%202026/I&#209;AKI/CALCF_NATUAROMA_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Aplicaciones\ADM.%20VENTAS%20RESP\MARKETING\NUEVA%20OFERTA%202021\CALCULADORA%20CF%20--%20MAD%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Documents%20and%20Settings\compedol\Escritorio\ADM.%20VENTAS%20RESP\RA&#218;L%20LOZANO\REUNI&#211;N%20DIRECCI&#211;N%20COMERCIAL%20JUN.14\DUO%202014%20nuevo%20+%20Oferta%20personalizada\R.1%20IT-FPC.01.4%20DUO%20Alicante%20%20cf+ad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Documents%20and%20Settings\compedol\Escritorio\ADM.%20VENTAS%20RESP\RA&#218;L%20LOZANO\REUNI&#211;N%20DIRECCI&#211;N%20COMERCIAL%20JUN.14\DUO%202014%20nuevo%20+%20Oferta%20personalizada\R.1%20IT-FPC.01.4%20DUO%20Alicante%20%20cf+ad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TRODUCCIÓN DATOS"/>
      <sheetName val="OFERTA PERSONALIZADA"/>
      <sheetName val="OFERTA TGV26-BLOQ"/>
      <sheetName val="NATUAROMA 2026"/>
      <sheetName val="esperado - ocultar"/>
      <sheetName val="PARAMETROS"/>
      <sheetName val="TGV+CALCULADA con parámetros"/>
    </sheetNames>
    <sheetDataSet>
      <sheetData sheetId="0">
        <row r="6">
          <cell r="E6" t="str">
            <v>OF-00</v>
          </cell>
          <cell r="AF6" t="str">
            <v>REGALOS_PROMOCION_PUBLICIDAD_</v>
          </cell>
          <cell r="AG6" t="str">
            <v>EDITORIAL__y__ARTES_GRAFICAS</v>
          </cell>
          <cell r="AH6" t="str">
            <v>PRODUCTOS_QUIMICOS_</v>
          </cell>
          <cell r="AI6" t="str">
            <v>IND_METALURGICA_MINERA</v>
          </cell>
          <cell r="AJ6" t="str">
            <v>ALIMENTACION_Y_BEBIDAS</v>
          </cell>
          <cell r="AK6" t="str">
            <v>AUTOMOCION_ACCESORIOS</v>
          </cell>
          <cell r="AL6" t="str">
            <v>PERFUMERIA_Y_COSMETICA</v>
          </cell>
          <cell r="AM6" t="str">
            <v>JUGUETES_OCIO</v>
          </cell>
          <cell r="AN6" t="str">
            <v>ELECTRONICA_DE_CONSUMO_TELECOMUNICACIONES</v>
          </cell>
          <cell r="AO6" t="str">
            <v>ELECTRODOMESTICOS_</v>
          </cell>
          <cell r="AP6" t="str">
            <v>MENAJE_Y_DECORACION</v>
          </cell>
          <cell r="AQ6" t="str">
            <v>MATERIAL_DE_OFICINA</v>
          </cell>
          <cell r="AR6" t="str">
            <v>FARMACEUTICO_Y_SALUD</v>
          </cell>
          <cell r="AS6" t="str">
            <v>IND_PLASTICO_Y_CAUCHO</v>
          </cell>
          <cell r="AT6" t="str">
            <v>TRANSPORTES_</v>
          </cell>
          <cell r="AU6" t="str">
            <v>PUERICULTURA_</v>
          </cell>
          <cell r="AV6" t="str">
            <v>CONSTRUCCION_MOBILIARIO</v>
          </cell>
          <cell r="AW6" t="str">
            <v>CONFECCION_CALZADO</v>
          </cell>
          <cell r="AX6" t="str">
            <v>JOYERIA_</v>
          </cell>
          <cell r="AY6" t="str">
            <v>MATERIAL_DEPORTIVO</v>
          </cell>
          <cell r="AZ6" t="str">
            <v>INSTRUMENTOS_MUSICALES.</v>
          </cell>
          <cell r="BA6" t="str">
            <v>PRODUCTOS_TRANSFORMADOS_</v>
          </cell>
          <cell r="BB6" t="str">
            <v>PIENSOS_Y_SEMILLAS_</v>
          </cell>
        </row>
        <row r="9">
          <cell r="G9">
            <v>46135</v>
          </cell>
        </row>
        <row r="11">
          <cell r="E11" t="str">
            <v>Iñaki Bustamante</v>
          </cell>
        </row>
        <row r="12">
          <cell r="E12" t="str">
            <v>Gestor de cuentas</v>
          </cell>
        </row>
        <row r="14">
          <cell r="E14" t="str">
            <v>LABORATORIOS NATUAROMATIC</v>
          </cell>
        </row>
        <row r="16">
          <cell r="E16" t="str">
            <v>b73798340</v>
          </cell>
        </row>
        <row r="17">
          <cell r="E17" t="str">
            <v>C. Urano, 5, 30565 Las Torres de Cotillas, Murcia</v>
          </cell>
        </row>
        <row r="18">
          <cell r="E18" t="str">
            <v>las torres de cotillas</v>
          </cell>
        </row>
        <row r="20">
          <cell r="E20" t="str">
            <v>Srta. Paqui garcia</v>
          </cell>
        </row>
        <row r="21">
          <cell r="E21" t="str">
            <v>C. Urano, 5, 30565 Las Torres de Cotillas, Murcia</v>
          </cell>
          <cell r="G21">
            <v>21</v>
          </cell>
        </row>
        <row r="22">
          <cell r="G22" t="str">
            <v/>
          </cell>
        </row>
        <row r="23">
          <cell r="G23" t="str">
            <v/>
          </cell>
        </row>
        <row r="42">
          <cell r="D42">
            <v>15000</v>
          </cell>
          <cell r="E42">
            <v>10000</v>
          </cell>
        </row>
        <row r="49">
          <cell r="D49">
            <v>0.33</v>
          </cell>
          <cell r="E49">
            <v>15</v>
          </cell>
          <cell r="F49">
            <v>0.35</v>
          </cell>
          <cell r="G49">
            <v>0.25</v>
          </cell>
          <cell r="H49">
            <v>0.25</v>
          </cell>
        </row>
        <row r="50">
          <cell r="D50">
            <v>0.33</v>
          </cell>
          <cell r="E50">
            <v>5</v>
          </cell>
          <cell r="F50">
            <v>0.18</v>
          </cell>
          <cell r="G50">
            <v>0.2</v>
          </cell>
          <cell r="H50">
            <v>0.2</v>
          </cell>
        </row>
        <row r="51">
          <cell r="D51">
            <v>0.34</v>
          </cell>
          <cell r="E51">
            <v>2</v>
          </cell>
          <cell r="F51">
            <v>0.15</v>
          </cell>
          <cell r="G51">
            <v>0.15</v>
          </cell>
          <cell r="H51">
            <v>0.15</v>
          </cell>
        </row>
        <row r="57">
          <cell r="D57">
            <v>1</v>
          </cell>
          <cell r="E57">
            <v>250</v>
          </cell>
          <cell r="F57">
            <v>1.2</v>
          </cell>
          <cell r="G57">
            <v>0.8</v>
          </cell>
          <cell r="H57">
            <v>1.2</v>
          </cell>
        </row>
        <row r="62">
          <cell r="D62">
            <v>1000</v>
          </cell>
          <cell r="E62">
            <v>2.5</v>
          </cell>
          <cell r="F62">
            <v>18200</v>
          </cell>
          <cell r="G62">
            <v>0.84745762711864403</v>
          </cell>
          <cell r="I62">
            <v>18.2</v>
          </cell>
          <cell r="K62">
            <v>677.69787521236253</v>
          </cell>
        </row>
        <row r="63">
          <cell r="D63">
            <v>180</v>
          </cell>
          <cell r="E63">
            <v>1.5</v>
          </cell>
          <cell r="F63">
            <v>67500</v>
          </cell>
          <cell r="G63">
            <v>0.15254237288135594</v>
          </cell>
          <cell r="I63">
            <v>466.55999999999995</v>
          </cell>
          <cell r="K63">
            <v>217.01388888888891</v>
          </cell>
        </row>
        <row r="64">
          <cell r="F64">
            <v>0</v>
          </cell>
          <cell r="G64">
            <v>0</v>
          </cell>
          <cell r="I64">
            <v>77.315100635593211</v>
          </cell>
          <cell r="K64">
            <v>253.62861682509211</v>
          </cell>
        </row>
        <row r="65">
          <cell r="D65">
            <v>1180</v>
          </cell>
          <cell r="E65">
            <v>2.3474576271186436</v>
          </cell>
          <cell r="F65">
            <v>85700</v>
          </cell>
          <cell r="G65">
            <v>1</v>
          </cell>
          <cell r="I65">
            <v>77.315100635593211</v>
          </cell>
          <cell r="K65">
            <v>253.62861682509211</v>
          </cell>
        </row>
        <row r="103">
          <cell r="F103">
            <v>0.3</v>
          </cell>
        </row>
        <row r="111">
          <cell r="G111">
            <v>0</v>
          </cell>
        </row>
        <row r="112">
          <cell r="G112" t="str">
            <v>Tarifa General</v>
          </cell>
        </row>
        <row r="123">
          <cell r="E123" t="str">
            <v>LOTT</v>
          </cell>
          <cell r="F123" t="str">
            <v>0% sobre portes / Cobertura obligatoria según normativa</v>
          </cell>
        </row>
        <row r="128">
          <cell r="F128">
            <v>0.05</v>
          </cell>
        </row>
        <row r="129">
          <cell r="F129">
            <v>3</v>
          </cell>
        </row>
        <row r="133">
          <cell r="E133" t="str">
            <v>SI</v>
          </cell>
        </row>
        <row r="137">
          <cell r="F137">
            <v>270</v>
          </cell>
        </row>
        <row r="138">
          <cell r="F138">
            <v>333</v>
          </cell>
        </row>
        <row r="139">
          <cell r="F139">
            <v>167</v>
          </cell>
        </row>
        <row r="141">
          <cell r="F141" t="str">
            <v>Quincenal</v>
          </cell>
        </row>
        <row r="142">
          <cell r="F142">
            <v>30</v>
          </cell>
        </row>
        <row r="143">
          <cell r="F143">
            <v>1</v>
          </cell>
        </row>
        <row r="144">
          <cell r="F144" t="str">
            <v>Recibo domiciliado</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ÓN DATOS"/>
      <sheetName val="OFERTA PERSONALIZADA"/>
      <sheetName val="OFERTA TGV21- BLOQ"/>
      <sheetName val="OFERTA TGV21- DESBLOQ"/>
      <sheetName val="esperado - ocultar"/>
      <sheetName val="PARAMETROS"/>
      <sheetName val="TGV+CALCULADA con parámetros"/>
    </sheetNames>
    <sheetDataSet>
      <sheetData sheetId="0">
        <row r="22">
          <cell r="E22">
            <v>0</v>
          </cell>
        </row>
        <row r="25">
          <cell r="C25" t="str">
            <v>Dirección almacen 5</v>
          </cell>
          <cell r="E25">
            <v>0</v>
          </cell>
          <cell r="G25" t="str">
            <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V14"/>
      <sheetName val="Introd  Datos NAC"/>
      <sheetName val="Oferta Personalizada"/>
    </sheetNames>
    <sheetDataSet>
      <sheetData sheetId="0" refreshError="1"/>
      <sheetData sheetId="1" refreshError="1">
        <row r="3">
          <cell r="AF3" t="str">
            <v>REGALOS_PROMOCION_PUBLICIDAD_</v>
          </cell>
        </row>
        <row r="37">
          <cell r="D37" t="str">
            <v>% tipo</v>
          </cell>
          <cell r="E37" t="str">
            <v>P. real</v>
          </cell>
          <cell r="F37" t="str">
            <v>largo</v>
          </cell>
          <cell r="G37" t="str">
            <v>ancho</v>
          </cell>
          <cell r="H37" t="str">
            <v>alto</v>
          </cell>
        </row>
        <row r="38">
          <cell r="C38" t="str">
            <v>Máximo:</v>
          </cell>
        </row>
        <row r="39">
          <cell r="C39" t="str">
            <v>Medio:</v>
          </cell>
        </row>
        <row r="40">
          <cell r="C40" t="str">
            <v>Mínimo</v>
          </cell>
        </row>
        <row r="44">
          <cell r="D44" t="str">
            <v>% tipo</v>
          </cell>
          <cell r="E44" t="str">
            <v>P. real</v>
          </cell>
          <cell r="F44" t="str">
            <v>largo</v>
          </cell>
          <cell r="G44" t="str">
            <v>ancho</v>
          </cell>
          <cell r="H44" t="str">
            <v>alto</v>
          </cell>
        </row>
        <row r="45">
          <cell r="C45" t="str">
            <v>Máximo:</v>
          </cell>
        </row>
        <row r="46">
          <cell r="C46" t="str">
            <v>Medio:</v>
          </cell>
        </row>
        <row r="47">
          <cell r="C47" t="str">
            <v>Mínimo</v>
          </cell>
        </row>
        <row r="50">
          <cell r="D50" t="str">
            <v>Nº Envíos</v>
          </cell>
          <cell r="E50" t="str">
            <v>unidades/ envío</v>
          </cell>
          <cell r="F50" t="str">
            <v>Total kilos</v>
          </cell>
          <cell r="G50" t="str">
            <v>% S/Total envíos</v>
          </cell>
          <cell r="H50" t="str">
            <v>Exp. Media Kg</v>
          </cell>
        </row>
        <row r="51">
          <cell r="C51" t="str">
            <v>Envíos paquetería</v>
          </cell>
        </row>
        <row r="52">
          <cell r="C52" t="str">
            <v>Envíos paletizados</v>
          </cell>
        </row>
        <row r="53">
          <cell r="C53" t="str">
            <v>Envíos mixtos</v>
          </cell>
        </row>
        <row r="54">
          <cell r="C54" t="str">
            <v>TOTAL/ MEDIA</v>
          </cell>
        </row>
      </sheetData>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V14"/>
      <sheetName val="Introd  Datos NAC"/>
      <sheetName val="Oferta Personalizada"/>
    </sheetNames>
    <sheetDataSet>
      <sheetData sheetId="0"/>
      <sheetData sheetId="1">
        <row r="3">
          <cell r="AF3" t="str">
            <v>REGALOS_PROMOCION_PUBLICIDAD_</v>
          </cell>
          <cell r="AG3" t="str">
            <v>EDITORIAL_y_ARTES_GRAFICAS_</v>
          </cell>
          <cell r="AH3" t="str">
            <v>PRODUCTOS_QUIMICOS_</v>
          </cell>
          <cell r="AI3" t="str">
            <v>IND_METALURGICA_MINERA</v>
          </cell>
          <cell r="AJ3" t="str">
            <v>ALIMENTACION_Y_BEBIDAS</v>
          </cell>
          <cell r="AK3" t="str">
            <v>AUTOMOCION_ACCESORIOS</v>
          </cell>
          <cell r="AL3" t="str">
            <v>PERFUMERIA_Y_COSMETICA</v>
          </cell>
          <cell r="AM3" t="str">
            <v>JUGUETES_OCIO</v>
          </cell>
          <cell r="AN3" t="str">
            <v>ELECTRONICA_DE_CONSUMO_TELECOMUNICACIONES</v>
          </cell>
          <cell r="AO3" t="str">
            <v>ELECTRODOMESTICOS_</v>
          </cell>
          <cell r="AP3" t="str">
            <v>MENAJE_Y_DECORACION</v>
          </cell>
          <cell r="AQ3" t="str">
            <v>MATERIAL_DE_OFICINA</v>
          </cell>
          <cell r="AR3" t="str">
            <v>FARMACEUTICO_Y_SALUD</v>
          </cell>
          <cell r="AS3" t="str">
            <v>IND_PLASTICO_Y_CAUCHO</v>
          </cell>
          <cell r="AT3" t="str">
            <v>TRANSPORTES_</v>
          </cell>
          <cell r="AU3" t="str">
            <v>PUERICULTURA_</v>
          </cell>
          <cell r="AV3" t="str">
            <v>CONSTRUCCION_MOBILIARIO</v>
          </cell>
          <cell r="AW3" t="str">
            <v>CONFECCION_CALZADO</v>
          </cell>
          <cell r="AX3" t="str">
            <v>JOYERIA_</v>
          </cell>
          <cell r="AY3" t="str">
            <v>MATERIAL_DEPORTIVO</v>
          </cell>
          <cell r="AZ3" t="str">
            <v>INSTRUMENTOS_MUSICALES.</v>
          </cell>
          <cell r="BA3" t="str">
            <v>PRODUCTOS_TRANSFORMADOS_</v>
          </cell>
          <cell r="BB3" t="str">
            <v>PIENSOS_Y_SEMILLAS_</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edur.es/grandes-superficies/" TargetMode="External"/><Relationship Id="rId3" Type="http://schemas.openxmlformats.org/officeDocument/2006/relationships/hyperlink" Target="mailto:acs.murcia@redur.es" TargetMode="External"/><Relationship Id="rId7" Type="http://schemas.openxmlformats.org/officeDocument/2006/relationships/hyperlink" Target="mailto:murcia.comercial@redur.es" TargetMode="External"/><Relationship Id="rId2" Type="http://schemas.openxmlformats.org/officeDocument/2006/relationships/hyperlink" Target="mailto:jefetrafico.murcia@redur.es" TargetMode="External"/><Relationship Id="rId1" Type="http://schemas.openxmlformats.org/officeDocument/2006/relationships/hyperlink" Target="mailto:jefeadministracion.murcia@redur.es" TargetMode="External"/><Relationship Id="rId6" Type="http://schemas.openxmlformats.org/officeDocument/2006/relationships/hyperlink" Target="https://www.miteco.gob.es/es/energia/hidrocarburos-nuevos-combustibles/petroleo/informes/informes-mensuales.html" TargetMode="External"/><Relationship Id="rId11" Type="http://schemas.openxmlformats.org/officeDocument/2006/relationships/drawing" Target="../drawings/drawing1.xml"/><Relationship Id="rId5" Type="http://schemas.openxmlformats.org/officeDocument/2006/relationships/hyperlink" Target="mailto:murcia.comercial@redur.es" TargetMode="External"/><Relationship Id="rId10" Type="http://schemas.openxmlformats.org/officeDocument/2006/relationships/printerSettings" Target="../printerSettings/printerSettings1.bin"/><Relationship Id="rId4" Type="http://schemas.openxmlformats.org/officeDocument/2006/relationships/hyperlink" Target="mailto:acs.murcia@redur.es" TargetMode="External"/><Relationship Id="rId9" Type="http://schemas.openxmlformats.org/officeDocument/2006/relationships/hyperlink" Target="https://redur.es/Baja-Densid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34ABC-071F-4B49-8775-ADD762B1D550}">
  <sheetPr>
    <tabColor rgb="FF00B050"/>
  </sheetPr>
  <dimension ref="A8:BP521"/>
  <sheetViews>
    <sheetView showGridLines="0" tabSelected="1" view="pageBreakPreview" topLeftCell="A130" zoomScale="85" zoomScaleNormal="70" zoomScaleSheetLayoutView="85" zoomScalePageLayoutView="55" workbookViewId="0">
      <selection activeCell="C116" sqref="C116"/>
    </sheetView>
  </sheetViews>
  <sheetFormatPr baseColWidth="10" defaultColWidth="11.44140625" defaultRowHeight="13.2" x14ac:dyDescent="0.25"/>
  <cols>
    <col min="1" max="1" width="3.6640625" style="1" customWidth="1"/>
    <col min="2" max="2" width="9.5546875" style="1" customWidth="1"/>
    <col min="3" max="4" width="6.88671875" style="1" customWidth="1"/>
    <col min="5" max="5" width="7.44140625" style="1" customWidth="1"/>
    <col min="6" max="6" width="7.33203125" style="1" customWidth="1"/>
    <col min="7" max="8" width="7.109375" style="1" customWidth="1"/>
    <col min="9" max="9" width="7.33203125" style="1" customWidth="1"/>
    <col min="10" max="10" width="6.88671875" style="1" customWidth="1"/>
    <col min="11" max="11" width="6.6640625" style="1" customWidth="1"/>
    <col min="12" max="12" width="7.21875" style="1" customWidth="1"/>
    <col min="13" max="13" width="7.88671875" style="1" customWidth="1"/>
    <col min="14" max="14" width="7.33203125" style="1" customWidth="1"/>
    <col min="15" max="15" width="9" style="1" customWidth="1"/>
    <col min="16" max="16" width="7.5546875" style="1" customWidth="1"/>
    <col min="17" max="17" width="9.5546875" style="1" customWidth="1"/>
    <col min="18" max="18" width="7.6640625" style="1" customWidth="1"/>
    <col min="19" max="19" width="6" style="8" customWidth="1"/>
    <col min="20" max="21" width="6" style="1" customWidth="1"/>
    <col min="22" max="16384" width="11.44140625" style="1"/>
  </cols>
  <sheetData>
    <row r="8" spans="15:19" ht="16.8" x14ac:dyDescent="0.4">
      <c r="P8" s="2">
        <f ca="1">'[1]INTRODUCCIÓN DATOS'!$G$9</f>
        <v>46135</v>
      </c>
      <c r="Q8" s="2"/>
      <c r="S8" s="1"/>
    </row>
    <row r="9" spans="15:19" ht="16.8" x14ac:dyDescent="0.4">
      <c r="O9" s="3"/>
      <c r="P9" s="4"/>
      <c r="Q9" s="4"/>
      <c r="S9" s="1"/>
    </row>
    <row r="10" spans="15:19" ht="16.8" x14ac:dyDescent="0.4">
      <c r="O10" s="3"/>
      <c r="P10" s="5" t="str">
        <f>'[1]INTRODUCCIÓN DATOS'!$E$14</f>
        <v>LABORATORIOS NATUAROMATIC</v>
      </c>
      <c r="Q10" s="4"/>
      <c r="S10" s="1"/>
    </row>
    <row r="11" spans="15:19" ht="16.8" x14ac:dyDescent="0.4">
      <c r="O11" s="3"/>
      <c r="P11" s="6" t="str">
        <f>'[1]INTRODUCCIÓN DATOS'!$E$17</f>
        <v>C. Urano, 5, 30565 Las Torres de Cotillas, Murcia</v>
      </c>
      <c r="Q11" s="4"/>
      <c r="S11" s="1"/>
    </row>
    <row r="12" spans="15:19" ht="16.8" x14ac:dyDescent="0.4">
      <c r="O12" s="3"/>
      <c r="P12" s="6" t="str">
        <f>'[1]INTRODUCCIÓN DATOS'!$E$18</f>
        <v>las torres de cotillas</v>
      </c>
      <c r="Q12" s="4"/>
      <c r="S12" s="1"/>
    </row>
    <row r="13" spans="15:19" ht="16.8" x14ac:dyDescent="0.4">
      <c r="P13" s="7" t="str">
        <f>+'[1]INTRODUCCIÓN DATOS'!$E$16</f>
        <v>b73798340</v>
      </c>
      <c r="Q13" s="4"/>
    </row>
    <row r="17" spans="2:18" ht="19.8" x14ac:dyDescent="0.45">
      <c r="B17" s="9" t="s">
        <v>0</v>
      </c>
      <c r="C17" s="10"/>
      <c r="D17" s="11" t="str">
        <f>'[1]INTRODUCCIÓN DATOS'!E20</f>
        <v>Srta. Paqui garcia</v>
      </c>
      <c r="F17" s="12"/>
    </row>
    <row r="18" spans="2:18" ht="19.8" x14ac:dyDescent="0.45">
      <c r="B18" s="12"/>
      <c r="C18" s="13"/>
      <c r="D18" s="12"/>
      <c r="E18" s="13"/>
      <c r="F18" s="12"/>
    </row>
    <row r="21" spans="2:18" ht="13.2" customHeight="1" x14ac:dyDescent="0.25">
      <c r="D21" s="14" t="s">
        <v>1</v>
      </c>
      <c r="E21" s="14"/>
      <c r="F21" s="14"/>
      <c r="G21" s="14"/>
      <c r="H21" s="14"/>
      <c r="I21" s="14"/>
      <c r="J21" s="14"/>
      <c r="K21" s="14"/>
      <c r="L21" s="14"/>
      <c r="M21" s="14"/>
      <c r="N21" s="14"/>
      <c r="O21" s="14"/>
      <c r="P21" s="14"/>
      <c r="Q21" s="14"/>
      <c r="R21" s="14"/>
    </row>
    <row r="22" spans="2:18" ht="13.2" customHeight="1" x14ac:dyDescent="0.25">
      <c r="D22" s="14"/>
      <c r="E22" s="14"/>
      <c r="F22" s="14"/>
      <c r="G22" s="14"/>
      <c r="H22" s="14"/>
      <c r="I22" s="14"/>
      <c r="J22" s="14"/>
      <c r="K22" s="14"/>
      <c r="L22" s="14"/>
      <c r="M22" s="14"/>
      <c r="N22" s="14"/>
      <c r="O22" s="14"/>
      <c r="P22" s="14"/>
      <c r="Q22" s="14"/>
      <c r="R22" s="14"/>
    </row>
    <row r="23" spans="2:18" ht="13.2" customHeight="1" x14ac:dyDescent="0.25">
      <c r="D23" s="14"/>
      <c r="E23" s="14"/>
      <c r="F23" s="14"/>
      <c r="G23" s="14"/>
      <c r="H23" s="14"/>
      <c r="I23" s="14"/>
      <c r="J23" s="14"/>
      <c r="K23" s="14"/>
      <c r="L23" s="14"/>
      <c r="M23" s="14"/>
      <c r="N23" s="14"/>
      <c r="O23" s="14"/>
      <c r="P23" s="14"/>
      <c r="Q23" s="14"/>
      <c r="R23" s="14"/>
    </row>
    <row r="24" spans="2:18" ht="13.2" customHeight="1" x14ac:dyDescent="0.25">
      <c r="D24" s="14"/>
      <c r="E24" s="14"/>
      <c r="F24" s="14"/>
      <c r="G24" s="14"/>
      <c r="H24" s="14"/>
      <c r="I24" s="14"/>
      <c r="J24" s="14"/>
      <c r="K24" s="14"/>
      <c r="L24" s="14"/>
      <c r="M24" s="14"/>
      <c r="N24" s="14"/>
      <c r="O24" s="14"/>
      <c r="P24" s="14"/>
      <c r="Q24" s="14"/>
      <c r="R24" s="14"/>
    </row>
    <row r="25" spans="2:18" ht="13.2" customHeight="1" x14ac:dyDescent="0.25">
      <c r="D25" s="14"/>
      <c r="E25" s="14"/>
      <c r="F25" s="14"/>
      <c r="G25" s="14"/>
      <c r="H25" s="14"/>
      <c r="I25" s="14"/>
      <c r="J25" s="14"/>
      <c r="K25" s="14"/>
      <c r="L25" s="14"/>
      <c r="M25" s="14"/>
      <c r="N25" s="14"/>
      <c r="O25" s="14"/>
      <c r="P25" s="14"/>
      <c r="Q25" s="14"/>
      <c r="R25" s="14"/>
    </row>
    <row r="26" spans="2:18" ht="13.2" customHeight="1" x14ac:dyDescent="0.25">
      <c r="D26" s="14"/>
      <c r="E26" s="14"/>
      <c r="F26" s="14"/>
      <c r="G26" s="14"/>
      <c r="H26" s="14"/>
      <c r="I26" s="14"/>
      <c r="J26" s="14"/>
      <c r="K26" s="14"/>
      <c r="L26" s="14"/>
      <c r="M26" s="14"/>
      <c r="N26" s="14"/>
      <c r="O26" s="14"/>
      <c r="P26" s="14"/>
      <c r="Q26" s="14"/>
      <c r="R26" s="14"/>
    </row>
    <row r="27" spans="2:18" ht="13.2" customHeight="1" x14ac:dyDescent="0.25">
      <c r="D27" s="14"/>
      <c r="E27" s="14"/>
      <c r="F27" s="14"/>
      <c r="G27" s="14"/>
      <c r="H27" s="14"/>
      <c r="I27" s="14"/>
      <c r="J27" s="14"/>
      <c r="K27" s="14"/>
      <c r="L27" s="14"/>
      <c r="M27" s="14"/>
      <c r="N27" s="14"/>
      <c r="O27" s="14"/>
      <c r="P27" s="14"/>
      <c r="Q27" s="14"/>
      <c r="R27" s="14"/>
    </row>
    <row r="28" spans="2:18" ht="13.2" customHeight="1" x14ac:dyDescent="0.25">
      <c r="D28" s="14"/>
      <c r="E28" s="14"/>
      <c r="F28" s="14"/>
      <c r="G28" s="14"/>
      <c r="H28" s="14"/>
      <c r="I28" s="14"/>
      <c r="J28" s="14"/>
      <c r="K28" s="14"/>
      <c r="L28" s="14"/>
      <c r="M28" s="14"/>
      <c r="N28" s="14"/>
      <c r="O28" s="14"/>
      <c r="P28" s="14"/>
      <c r="Q28" s="14"/>
      <c r="R28" s="14"/>
    </row>
    <row r="29" spans="2:18" ht="13.2" customHeight="1" x14ac:dyDescent="0.25">
      <c r="D29" s="14"/>
      <c r="E29" s="14"/>
      <c r="F29" s="14"/>
      <c r="G29" s="14"/>
      <c r="H29" s="14"/>
      <c r="I29" s="14"/>
      <c r="J29" s="14"/>
      <c r="K29" s="14"/>
      <c r="L29" s="14"/>
      <c r="M29" s="14"/>
      <c r="N29" s="14"/>
      <c r="O29" s="14"/>
      <c r="P29" s="14"/>
      <c r="Q29" s="14"/>
      <c r="R29" s="14"/>
    </row>
    <row r="30" spans="2:18" ht="13.2" customHeight="1" x14ac:dyDescent="0.25">
      <c r="D30" s="14"/>
      <c r="E30" s="14"/>
      <c r="F30" s="14"/>
      <c r="G30" s="14"/>
      <c r="H30" s="14"/>
      <c r="I30" s="14"/>
      <c r="J30" s="14"/>
      <c r="K30" s="14"/>
      <c r="L30" s="14"/>
      <c r="M30" s="14"/>
      <c r="N30" s="14"/>
      <c r="O30" s="14"/>
      <c r="P30" s="14"/>
      <c r="Q30" s="14"/>
      <c r="R30" s="14"/>
    </row>
    <row r="31" spans="2:18" ht="13.2" customHeight="1" x14ac:dyDescent="0.25">
      <c r="D31" s="14"/>
      <c r="E31" s="14"/>
      <c r="F31" s="14"/>
      <c r="G31" s="14"/>
      <c r="H31" s="14"/>
      <c r="I31" s="14"/>
      <c r="J31" s="14"/>
      <c r="K31" s="14"/>
      <c r="L31" s="14"/>
      <c r="M31" s="14"/>
      <c r="N31" s="14"/>
      <c r="O31" s="14"/>
      <c r="P31" s="14"/>
      <c r="Q31" s="14"/>
      <c r="R31" s="14"/>
    </row>
    <row r="32" spans="2:18" ht="13.2" customHeight="1" x14ac:dyDescent="0.25">
      <c r="D32" s="14"/>
      <c r="E32" s="14"/>
      <c r="F32" s="14"/>
      <c r="G32" s="14"/>
      <c r="H32" s="14"/>
      <c r="I32" s="14"/>
      <c r="J32" s="14"/>
      <c r="K32" s="14"/>
      <c r="L32" s="14"/>
      <c r="M32" s="14"/>
      <c r="N32" s="14"/>
      <c r="O32" s="14"/>
      <c r="P32" s="14"/>
      <c r="Q32" s="14"/>
      <c r="R32" s="14"/>
    </row>
    <row r="33" spans="2:18" ht="13.2" customHeight="1" x14ac:dyDescent="0.25">
      <c r="D33" s="14"/>
      <c r="E33" s="14"/>
      <c r="F33" s="14"/>
      <c r="G33" s="14"/>
      <c r="H33" s="14"/>
      <c r="I33" s="14"/>
      <c r="J33" s="14"/>
      <c r="K33" s="14"/>
      <c r="L33" s="14"/>
      <c r="M33" s="14"/>
      <c r="N33" s="14"/>
      <c r="O33" s="14"/>
      <c r="P33" s="14"/>
      <c r="Q33" s="14"/>
      <c r="R33" s="14"/>
    </row>
    <row r="34" spans="2:18" ht="13.2" customHeight="1" x14ac:dyDescent="0.25">
      <c r="D34" s="14"/>
      <c r="E34" s="14"/>
      <c r="F34" s="14"/>
      <c r="G34" s="14"/>
      <c r="H34" s="14"/>
      <c r="I34" s="14"/>
      <c r="J34" s="14"/>
      <c r="K34" s="14"/>
      <c r="L34" s="14"/>
      <c r="M34" s="14"/>
      <c r="N34" s="14"/>
      <c r="O34" s="14"/>
      <c r="P34" s="14"/>
      <c r="Q34" s="14"/>
      <c r="R34" s="14"/>
    </row>
    <row r="35" spans="2:18" ht="13.2" customHeight="1" x14ac:dyDescent="0.25">
      <c r="D35" s="14"/>
      <c r="E35" s="14"/>
      <c r="F35" s="14"/>
      <c r="G35" s="14"/>
      <c r="H35" s="14"/>
      <c r="I35" s="14"/>
      <c r="J35" s="14"/>
      <c r="K35" s="14"/>
      <c r="L35" s="14"/>
      <c r="M35" s="14"/>
      <c r="N35" s="14"/>
      <c r="O35" s="14"/>
      <c r="P35" s="14"/>
      <c r="Q35" s="14"/>
      <c r="R35" s="14"/>
    </row>
    <row r="36" spans="2:18" ht="13.2" customHeight="1" x14ac:dyDescent="0.25">
      <c r="D36" s="14"/>
      <c r="E36" s="14"/>
      <c r="F36" s="14"/>
      <c r="G36" s="14"/>
      <c r="H36" s="14"/>
      <c r="I36" s="14"/>
      <c r="J36" s="14"/>
      <c r="K36" s="14"/>
      <c r="L36" s="14"/>
      <c r="M36" s="14"/>
      <c r="N36" s="14"/>
      <c r="O36" s="14"/>
      <c r="P36" s="14"/>
      <c r="Q36" s="14"/>
      <c r="R36" s="14"/>
    </row>
    <row r="37" spans="2:18" ht="13.2" customHeight="1" x14ac:dyDescent="0.25">
      <c r="D37" s="14"/>
      <c r="E37" s="14"/>
      <c r="F37" s="14"/>
      <c r="G37" s="14"/>
      <c r="H37" s="14"/>
      <c r="I37" s="14"/>
      <c r="J37" s="14"/>
      <c r="K37" s="14"/>
      <c r="L37" s="14"/>
      <c r="M37" s="14"/>
      <c r="N37" s="14"/>
      <c r="O37" s="14"/>
      <c r="P37" s="14"/>
      <c r="Q37" s="14"/>
      <c r="R37" s="14"/>
    </row>
    <row r="38" spans="2:18" ht="13.2" customHeight="1" x14ac:dyDescent="0.25">
      <c r="B38" s="15"/>
      <c r="D38" s="14"/>
      <c r="E38" s="14"/>
      <c r="F38" s="14"/>
      <c r="G38" s="14"/>
      <c r="H38" s="14"/>
      <c r="I38" s="14"/>
      <c r="J38" s="14"/>
      <c r="K38" s="14"/>
      <c r="L38" s="14"/>
      <c r="M38" s="14"/>
      <c r="N38" s="14"/>
      <c r="O38" s="14"/>
      <c r="P38" s="14"/>
      <c r="Q38" s="14"/>
      <c r="R38" s="14"/>
    </row>
    <row r="39" spans="2:18" ht="13.2" customHeight="1" x14ac:dyDescent="0.25">
      <c r="D39" s="14"/>
      <c r="E39" s="14"/>
      <c r="F39" s="14"/>
      <c r="G39" s="14"/>
      <c r="H39" s="14"/>
      <c r="I39" s="14"/>
      <c r="J39" s="14"/>
      <c r="K39" s="14"/>
      <c r="L39" s="14"/>
      <c r="M39" s="14"/>
      <c r="N39" s="14"/>
      <c r="O39" s="14"/>
      <c r="P39" s="14"/>
      <c r="Q39" s="14"/>
      <c r="R39" s="14"/>
    </row>
    <row r="40" spans="2:18" ht="13.2" customHeight="1" x14ac:dyDescent="0.25">
      <c r="D40" s="14"/>
      <c r="E40" s="14"/>
      <c r="F40" s="14"/>
      <c r="G40" s="14"/>
      <c r="H40" s="14"/>
      <c r="I40" s="14"/>
      <c r="J40" s="14"/>
      <c r="K40" s="14"/>
      <c r="L40" s="14"/>
      <c r="M40" s="14"/>
      <c r="N40" s="14"/>
      <c r="O40" s="14"/>
      <c r="P40" s="14"/>
      <c r="Q40" s="14"/>
      <c r="R40" s="14"/>
    </row>
    <row r="41" spans="2:18" ht="13.2" customHeight="1" x14ac:dyDescent="0.25">
      <c r="D41" s="14"/>
      <c r="E41" s="14"/>
      <c r="F41" s="14"/>
      <c r="G41" s="14"/>
      <c r="H41" s="14"/>
      <c r="I41" s="14"/>
      <c r="J41" s="14"/>
      <c r="K41" s="14"/>
      <c r="L41" s="14"/>
      <c r="M41" s="14"/>
      <c r="N41" s="14"/>
      <c r="O41" s="14"/>
      <c r="P41" s="14"/>
      <c r="Q41" s="14"/>
      <c r="R41" s="14"/>
    </row>
    <row r="42" spans="2:18" ht="13.2" customHeight="1" x14ac:dyDescent="0.25">
      <c r="D42" s="14"/>
      <c r="E42" s="14"/>
      <c r="F42" s="14"/>
      <c r="G42" s="14"/>
      <c r="H42" s="14"/>
      <c r="I42" s="14"/>
      <c r="J42" s="14"/>
      <c r="K42" s="14"/>
      <c r="L42" s="14"/>
      <c r="M42" s="14"/>
      <c r="N42" s="14"/>
      <c r="O42" s="14"/>
      <c r="P42" s="14"/>
      <c r="Q42" s="14"/>
      <c r="R42" s="14"/>
    </row>
    <row r="43" spans="2:18" ht="13.2" customHeight="1" x14ac:dyDescent="0.25">
      <c r="D43" s="14"/>
      <c r="E43" s="14"/>
      <c r="F43" s="14"/>
      <c r="G43" s="14"/>
      <c r="H43" s="14"/>
      <c r="I43" s="14"/>
      <c r="J43" s="14"/>
      <c r="K43" s="14"/>
      <c r="L43" s="14"/>
      <c r="M43" s="14"/>
      <c r="N43" s="14"/>
      <c r="O43" s="14"/>
      <c r="P43" s="14"/>
      <c r="Q43" s="14"/>
      <c r="R43" s="14"/>
    </row>
    <row r="44" spans="2:18" ht="13.2" customHeight="1" x14ac:dyDescent="0.25">
      <c r="D44" s="14"/>
      <c r="E44" s="14"/>
      <c r="F44" s="14"/>
      <c r="G44" s="14"/>
      <c r="H44" s="14"/>
      <c r="I44" s="14"/>
      <c r="J44" s="14"/>
      <c r="K44" s="14"/>
      <c r="L44" s="14"/>
      <c r="M44" s="14"/>
      <c r="N44" s="14"/>
      <c r="O44" s="14"/>
      <c r="P44" s="14"/>
      <c r="Q44" s="14"/>
      <c r="R44" s="14"/>
    </row>
    <row r="45" spans="2:18" ht="13.2" customHeight="1" x14ac:dyDescent="0.25">
      <c r="D45" s="14"/>
      <c r="E45" s="14"/>
      <c r="F45" s="14"/>
      <c r="G45" s="14"/>
      <c r="H45" s="14"/>
      <c r="I45" s="14"/>
      <c r="J45" s="14"/>
      <c r="K45" s="14"/>
      <c r="L45" s="14"/>
      <c r="M45" s="14"/>
      <c r="N45" s="14"/>
      <c r="O45" s="14"/>
      <c r="P45" s="14"/>
      <c r="Q45" s="14"/>
      <c r="R45" s="14"/>
    </row>
    <row r="46" spans="2:18" ht="13.2" customHeight="1" x14ac:dyDescent="0.25">
      <c r="D46" s="14"/>
      <c r="E46" s="14"/>
      <c r="F46" s="14"/>
      <c r="G46" s="14"/>
      <c r="H46" s="14"/>
      <c r="I46" s="14"/>
      <c r="J46" s="14"/>
      <c r="K46" s="14"/>
      <c r="L46" s="14"/>
      <c r="M46" s="14"/>
      <c r="N46" s="14"/>
      <c r="O46" s="14"/>
      <c r="P46" s="14"/>
      <c r="Q46" s="14"/>
      <c r="R46" s="14"/>
    </row>
    <row r="47" spans="2:18" ht="13.2" customHeight="1" x14ac:dyDescent="0.25">
      <c r="D47" s="14"/>
      <c r="E47" s="14"/>
      <c r="F47" s="14"/>
      <c r="G47" s="14"/>
      <c r="H47" s="14"/>
      <c r="I47" s="14"/>
      <c r="J47" s="14"/>
      <c r="K47" s="14"/>
      <c r="L47" s="14"/>
      <c r="M47" s="14"/>
      <c r="N47" s="14"/>
      <c r="O47" s="14"/>
      <c r="P47" s="14"/>
      <c r="Q47" s="14"/>
      <c r="R47" s="14"/>
    </row>
    <row r="48" spans="2:18" ht="13.2" customHeight="1" x14ac:dyDescent="0.25">
      <c r="B48" s="16"/>
      <c r="D48" s="14"/>
      <c r="E48" s="14"/>
      <c r="F48" s="14"/>
      <c r="G48" s="14"/>
      <c r="H48" s="14"/>
      <c r="I48" s="14"/>
      <c r="J48" s="14"/>
      <c r="K48" s="14"/>
      <c r="L48" s="14"/>
      <c r="M48" s="14"/>
      <c r="N48" s="14"/>
      <c r="O48" s="14"/>
      <c r="P48" s="14"/>
      <c r="Q48" s="14"/>
      <c r="R48" s="14"/>
    </row>
    <row r="49" spans="2:18" ht="13.2" customHeight="1" x14ac:dyDescent="0.25">
      <c r="B49" s="16"/>
      <c r="D49" s="14"/>
      <c r="E49" s="14"/>
      <c r="F49" s="14"/>
      <c r="G49" s="14"/>
      <c r="H49" s="14"/>
      <c r="I49" s="14"/>
      <c r="J49" s="14"/>
      <c r="K49" s="14"/>
      <c r="L49" s="14"/>
      <c r="M49" s="14"/>
      <c r="N49" s="14"/>
      <c r="O49" s="14"/>
      <c r="P49" s="14"/>
      <c r="Q49" s="14"/>
      <c r="R49" s="14"/>
    </row>
    <row r="50" spans="2:18" ht="13.2" customHeight="1" x14ac:dyDescent="0.25">
      <c r="D50" s="14"/>
      <c r="E50" s="14"/>
      <c r="F50" s="14"/>
      <c r="G50" s="14"/>
      <c r="H50" s="14"/>
      <c r="I50" s="14"/>
      <c r="J50" s="14"/>
      <c r="K50" s="14"/>
      <c r="L50" s="14"/>
      <c r="M50" s="14"/>
      <c r="N50" s="14"/>
      <c r="O50" s="14"/>
      <c r="P50" s="14"/>
      <c r="Q50" s="14"/>
      <c r="R50" s="14"/>
    </row>
    <row r="51" spans="2:18" ht="13.2" customHeight="1" x14ac:dyDescent="0.25">
      <c r="D51" s="14"/>
      <c r="E51" s="14"/>
      <c r="F51" s="14"/>
      <c r="G51" s="14"/>
      <c r="H51" s="14"/>
      <c r="I51" s="14"/>
      <c r="J51" s="14"/>
      <c r="K51" s="14"/>
      <c r="L51" s="14"/>
      <c r="M51" s="14"/>
      <c r="N51" s="14"/>
      <c r="O51" s="14"/>
      <c r="P51" s="14"/>
      <c r="Q51" s="14"/>
      <c r="R51" s="14"/>
    </row>
    <row r="52" spans="2:18" ht="13.2" customHeight="1" x14ac:dyDescent="0.25">
      <c r="D52" s="14"/>
      <c r="E52" s="14"/>
      <c r="F52" s="14"/>
      <c r="G52" s="14"/>
      <c r="H52" s="14"/>
      <c r="I52" s="14"/>
      <c r="J52" s="14"/>
      <c r="K52" s="14"/>
      <c r="L52" s="14"/>
      <c r="M52" s="14"/>
      <c r="N52" s="14"/>
      <c r="O52" s="14"/>
      <c r="P52" s="14"/>
      <c r="Q52" s="14"/>
      <c r="R52" s="14"/>
    </row>
    <row r="53" spans="2:18" ht="13.2" customHeight="1" x14ac:dyDescent="0.25">
      <c r="D53" s="14"/>
      <c r="E53" s="14"/>
      <c r="F53" s="14"/>
      <c r="G53" s="14"/>
      <c r="H53" s="14"/>
      <c r="I53" s="14"/>
      <c r="J53" s="14"/>
      <c r="K53" s="14"/>
      <c r="L53" s="14"/>
      <c r="M53" s="14"/>
      <c r="N53" s="14"/>
      <c r="O53" s="14"/>
      <c r="P53" s="14"/>
      <c r="Q53" s="14"/>
      <c r="R53" s="14"/>
    </row>
    <row r="54" spans="2:18" ht="13.2" customHeight="1" x14ac:dyDescent="0.25">
      <c r="D54" s="14"/>
      <c r="E54" s="14"/>
      <c r="F54" s="14"/>
      <c r="G54" s="14"/>
      <c r="H54" s="14"/>
      <c r="I54" s="14"/>
      <c r="J54" s="14"/>
      <c r="K54" s="14"/>
      <c r="L54" s="14"/>
      <c r="M54" s="14"/>
      <c r="N54" s="14"/>
      <c r="O54" s="14"/>
      <c r="P54" s="14"/>
      <c r="Q54" s="14"/>
      <c r="R54" s="14"/>
    </row>
    <row r="55" spans="2:18" ht="13.2" customHeight="1" x14ac:dyDescent="0.25">
      <c r="D55" s="14"/>
      <c r="E55" s="14"/>
      <c r="F55" s="14"/>
      <c r="G55" s="14"/>
      <c r="H55" s="14"/>
      <c r="I55" s="14"/>
      <c r="J55" s="14"/>
      <c r="K55" s="14"/>
      <c r="L55" s="14"/>
      <c r="M55" s="14"/>
      <c r="N55" s="14"/>
      <c r="O55" s="14"/>
      <c r="P55" s="14"/>
      <c r="Q55" s="14"/>
      <c r="R55" s="14"/>
    </row>
    <row r="56" spans="2:18" ht="13.2" customHeight="1" x14ac:dyDescent="0.25">
      <c r="D56" s="14"/>
      <c r="E56" s="14"/>
      <c r="F56" s="14"/>
      <c r="G56" s="14"/>
      <c r="H56" s="14"/>
      <c r="I56" s="14"/>
      <c r="J56" s="14"/>
      <c r="K56" s="14"/>
      <c r="L56" s="14"/>
      <c r="M56" s="14"/>
      <c r="N56" s="14"/>
      <c r="O56" s="14"/>
      <c r="P56" s="14"/>
      <c r="Q56" s="14"/>
      <c r="R56" s="14"/>
    </row>
    <row r="57" spans="2:18" ht="13.2" customHeight="1" x14ac:dyDescent="0.25">
      <c r="D57" s="14"/>
      <c r="E57" s="14"/>
      <c r="F57" s="14"/>
      <c r="G57" s="14"/>
      <c r="H57" s="14"/>
      <c r="I57" s="14"/>
      <c r="J57" s="14"/>
      <c r="K57" s="14"/>
      <c r="L57" s="14"/>
      <c r="M57" s="14"/>
      <c r="N57" s="14"/>
      <c r="O57" s="14"/>
      <c r="P57" s="14"/>
      <c r="Q57" s="14"/>
      <c r="R57" s="14"/>
    </row>
    <row r="58" spans="2:18" ht="13.2" customHeight="1" x14ac:dyDescent="0.25">
      <c r="D58" s="14"/>
      <c r="E58" s="14"/>
      <c r="F58" s="14"/>
      <c r="G58" s="14"/>
      <c r="H58" s="14"/>
      <c r="I58" s="14"/>
      <c r="J58" s="14"/>
      <c r="K58" s="14"/>
      <c r="L58" s="14"/>
      <c r="M58" s="14"/>
      <c r="N58" s="14"/>
      <c r="O58" s="14"/>
      <c r="P58" s="14"/>
      <c r="Q58" s="14"/>
      <c r="R58" s="14"/>
    </row>
    <row r="59" spans="2:18" ht="13.2" customHeight="1" x14ac:dyDescent="0.25">
      <c r="D59" s="14"/>
      <c r="E59" s="14"/>
      <c r="F59" s="14"/>
      <c r="G59" s="14"/>
      <c r="H59" s="14"/>
      <c r="I59" s="14"/>
      <c r="J59" s="14"/>
      <c r="K59" s="14"/>
      <c r="L59" s="14"/>
      <c r="M59" s="14"/>
      <c r="N59" s="14"/>
      <c r="O59" s="14"/>
      <c r="P59" s="14"/>
      <c r="Q59" s="14"/>
      <c r="R59" s="14"/>
    </row>
    <row r="60" spans="2:18" ht="13.2" customHeight="1" x14ac:dyDescent="0.25">
      <c r="D60" s="14"/>
      <c r="E60" s="14"/>
      <c r="F60" s="14"/>
      <c r="G60" s="14"/>
      <c r="H60" s="14"/>
      <c r="I60" s="14"/>
      <c r="J60" s="14"/>
      <c r="K60" s="14"/>
      <c r="L60" s="14"/>
      <c r="M60" s="14"/>
      <c r="N60" s="14"/>
      <c r="O60" s="14"/>
      <c r="P60" s="14"/>
      <c r="Q60" s="14"/>
      <c r="R60" s="14"/>
    </row>
    <row r="68" ht="12" customHeight="1" x14ac:dyDescent="0.25"/>
    <row r="69" hidden="1" x14ac:dyDescent="0.25"/>
    <row r="70" hidden="1" x14ac:dyDescent="0.25"/>
    <row r="71" hidden="1" x14ac:dyDescent="0.25"/>
    <row r="72" hidden="1" x14ac:dyDescent="0.25"/>
    <row r="73" hidden="1" x14ac:dyDescent="0.25"/>
    <row r="74" hidden="1" x14ac:dyDescent="0.25"/>
    <row r="75" hidden="1" x14ac:dyDescent="0.25"/>
    <row r="83" spans="2:20" s="13" customFormat="1" ht="17.399999999999999" x14ac:dyDescent="0.4">
      <c r="B83" s="17" t="str">
        <f>'[1]INTRODUCCIÓN DATOS'!E11</f>
        <v>Iñaki Bustamante</v>
      </c>
      <c r="S83" s="18"/>
      <c r="T83" s="18"/>
    </row>
    <row r="84" spans="2:20" s="13" customFormat="1" ht="17.399999999999999" x14ac:dyDescent="0.4">
      <c r="B84" s="17" t="str">
        <f>'[1]INTRODUCCIÓN DATOS'!E12</f>
        <v>Gestor de cuentas</v>
      </c>
      <c r="S84" s="18"/>
      <c r="T84" s="18"/>
    </row>
    <row r="85" spans="2:20" s="13" customFormat="1" ht="15" x14ac:dyDescent="0.35">
      <c r="R85" s="19" t="str">
        <f>'[1]INTRODUCCIÓN DATOS'!E6</f>
        <v>OF-00</v>
      </c>
      <c r="S85" s="18"/>
      <c r="T85" s="18"/>
    </row>
    <row r="86" spans="2:20" x14ac:dyDescent="0.25">
      <c r="P86" s="20"/>
      <c r="Q86" s="20"/>
      <c r="R86" s="20"/>
    </row>
    <row r="88" spans="2:20" ht="16.8" x14ac:dyDescent="0.4">
      <c r="P88" s="2">
        <f ca="1">'[1]INTRODUCCIÓN DATOS'!$G$9</f>
        <v>46135</v>
      </c>
      <c r="Q88" s="2"/>
    </row>
    <row r="89" spans="2:20" ht="16.8" x14ac:dyDescent="0.4">
      <c r="P89" s="4"/>
      <c r="Q89" s="4"/>
    </row>
    <row r="90" spans="2:20" ht="16.8" x14ac:dyDescent="0.4">
      <c r="P90" s="5" t="str">
        <f>'[1]INTRODUCCIÓN DATOS'!$E$14</f>
        <v>LABORATORIOS NATUAROMATIC</v>
      </c>
      <c r="Q90" s="4"/>
    </row>
    <row r="91" spans="2:20" ht="16.8" x14ac:dyDescent="0.4">
      <c r="P91" s="6" t="str">
        <f>'[1]INTRODUCCIÓN DATOS'!$E$17</f>
        <v>C. Urano, 5, 30565 Las Torres de Cotillas, Murcia</v>
      </c>
      <c r="Q91" s="4"/>
    </row>
    <row r="92" spans="2:20" ht="19.8" x14ac:dyDescent="0.4">
      <c r="B92" s="21" t="s">
        <v>2</v>
      </c>
      <c r="P92" s="6" t="str">
        <f>'[1]INTRODUCCIÓN DATOS'!$E$18</f>
        <v>las torres de cotillas</v>
      </c>
      <c r="Q92" s="4"/>
    </row>
    <row r="93" spans="2:20" ht="16.8" x14ac:dyDescent="0.4">
      <c r="P93" s="7" t="str">
        <f>+'[1]INTRODUCCIÓN DATOS'!$E$16</f>
        <v>b73798340</v>
      </c>
      <c r="Q93" s="4"/>
      <c r="S93" s="1"/>
    </row>
    <row r="94" spans="2:20" ht="16.8" x14ac:dyDescent="0.4">
      <c r="P94" s="7"/>
      <c r="Q94" s="4"/>
      <c r="S94" s="1"/>
    </row>
    <row r="95" spans="2:20" ht="16.8" x14ac:dyDescent="0.4">
      <c r="P95" s="7"/>
      <c r="Q95" s="4"/>
      <c r="S95" s="1"/>
    </row>
    <row r="96" spans="2:20" ht="16.8" x14ac:dyDescent="0.4">
      <c r="P96" s="7"/>
      <c r="Q96" s="4"/>
      <c r="S96" s="1"/>
    </row>
    <row r="97" spans="2:20" ht="13.8" x14ac:dyDescent="0.25">
      <c r="B97" s="22" t="s">
        <v>3</v>
      </c>
      <c r="C97" s="23"/>
      <c r="D97" s="24" t="s">
        <v>4</v>
      </c>
      <c r="E97" s="25"/>
      <c r="F97" s="25"/>
      <c r="G97" s="25"/>
      <c r="H97" s="25"/>
      <c r="I97" s="25"/>
      <c r="J97" s="25"/>
      <c r="K97" s="25"/>
      <c r="L97" s="25"/>
      <c r="M97" s="25"/>
      <c r="N97" s="25"/>
      <c r="O97" s="25"/>
      <c r="P97" s="25"/>
      <c r="Q97" s="25"/>
      <c r="R97" s="25"/>
      <c r="S97" s="25"/>
    </row>
    <row r="98" spans="2:20" ht="13.8" x14ac:dyDescent="0.25">
      <c r="B98" s="22" t="s">
        <v>5</v>
      </c>
      <c r="C98" s="23"/>
      <c r="D98" s="26" t="s">
        <v>6</v>
      </c>
      <c r="E98" s="27"/>
      <c r="F98" s="27"/>
      <c r="G98" s="27"/>
      <c r="H98" s="27"/>
      <c r="I98" s="27"/>
      <c r="J98" s="27"/>
      <c r="K98" s="27"/>
      <c r="L98" s="27"/>
      <c r="M98" s="27"/>
      <c r="N98" s="27"/>
      <c r="O98" s="27"/>
      <c r="P98" s="27"/>
      <c r="Q98" s="27"/>
      <c r="R98" s="27"/>
      <c r="S98" s="27"/>
    </row>
    <row r="99" spans="2:20" ht="13.2" customHeight="1" x14ac:dyDescent="0.25">
      <c r="B99" s="22" t="s">
        <v>7</v>
      </c>
      <c r="C99" s="23"/>
      <c r="D99" s="24" t="s">
        <v>8</v>
      </c>
      <c r="E99" s="25"/>
      <c r="F99" s="25"/>
      <c r="G99" s="25"/>
      <c r="H99" s="25"/>
      <c r="I99" s="25"/>
      <c r="J99" s="25"/>
      <c r="K99" s="25"/>
      <c r="L99" s="25"/>
      <c r="M99" s="25"/>
      <c r="N99" s="25"/>
      <c r="O99" s="25"/>
      <c r="P99" s="25"/>
      <c r="Q99" s="25"/>
      <c r="R99" s="25"/>
      <c r="S99" s="25"/>
    </row>
    <row r="100" spans="2:20" ht="13.8" x14ac:dyDescent="0.25">
      <c r="B100" s="22" t="s">
        <v>9</v>
      </c>
      <c r="C100" s="23"/>
      <c r="D100" s="26" t="s">
        <v>10</v>
      </c>
      <c r="E100" s="27"/>
      <c r="F100" s="27"/>
      <c r="G100" s="27"/>
      <c r="H100" s="27"/>
      <c r="I100" s="27"/>
      <c r="J100" s="27"/>
      <c r="K100" s="27"/>
      <c r="L100" s="27"/>
      <c r="M100" s="27"/>
      <c r="N100" s="27"/>
      <c r="O100" s="27"/>
      <c r="P100" s="27"/>
      <c r="Q100" s="27"/>
      <c r="R100" s="27"/>
      <c r="S100" s="27"/>
    </row>
    <row r="101" spans="2:20" ht="35.4" customHeight="1" x14ac:dyDescent="0.25">
      <c r="B101" s="22" t="s">
        <v>11</v>
      </c>
      <c r="C101" s="23"/>
      <c r="D101" s="24" t="s">
        <v>12</v>
      </c>
      <c r="E101" s="25"/>
      <c r="F101" s="25"/>
      <c r="G101" s="25"/>
      <c r="H101" s="25"/>
      <c r="I101" s="25"/>
      <c r="J101" s="25"/>
      <c r="K101" s="25"/>
      <c r="L101" s="25"/>
      <c r="M101" s="25"/>
      <c r="N101" s="25"/>
      <c r="O101" s="25"/>
      <c r="P101" s="25"/>
      <c r="Q101" s="25"/>
      <c r="R101" s="25"/>
      <c r="S101" s="25"/>
    </row>
    <row r="102" spans="2:20" ht="28.95" customHeight="1" x14ac:dyDescent="0.25">
      <c r="B102" s="22" t="s">
        <v>13</v>
      </c>
      <c r="C102" s="23"/>
      <c r="D102" s="28" t="s">
        <v>14</v>
      </c>
      <c r="E102" s="29"/>
      <c r="F102" s="29"/>
      <c r="G102" s="29"/>
      <c r="H102" s="29"/>
      <c r="I102" s="29"/>
      <c r="J102" s="29"/>
      <c r="K102" s="29"/>
      <c r="L102" s="29"/>
      <c r="M102" s="29"/>
      <c r="N102" s="29"/>
      <c r="O102" s="29"/>
      <c r="P102" s="29"/>
      <c r="Q102" s="29"/>
      <c r="R102" s="29"/>
      <c r="S102" s="29"/>
    </row>
    <row r="103" spans="2:20" ht="13.2" customHeight="1" x14ac:dyDescent="0.25">
      <c r="B103" s="22" t="s">
        <v>15</v>
      </c>
      <c r="C103" s="23"/>
      <c r="D103" s="24" t="s">
        <v>16</v>
      </c>
      <c r="E103" s="25"/>
      <c r="F103" s="25"/>
      <c r="G103" s="25"/>
      <c r="H103" s="25"/>
      <c r="I103" s="25"/>
      <c r="J103" s="25"/>
      <c r="K103" s="25"/>
      <c r="L103" s="25"/>
      <c r="M103" s="25"/>
      <c r="N103" s="25"/>
      <c r="O103" s="25"/>
      <c r="P103" s="25"/>
      <c r="Q103" s="25"/>
      <c r="R103" s="25"/>
      <c r="S103" s="25"/>
    </row>
    <row r="104" spans="2:20" ht="13.8" x14ac:dyDescent="0.25">
      <c r="B104" s="22" t="s">
        <v>17</v>
      </c>
      <c r="C104" s="23"/>
      <c r="D104" s="30" t="s">
        <v>18</v>
      </c>
      <c r="E104" s="31"/>
      <c r="F104" s="31"/>
      <c r="G104" s="31"/>
      <c r="H104" s="31"/>
      <c r="I104" s="31"/>
      <c r="J104" s="32" t="s">
        <v>19</v>
      </c>
      <c r="K104" s="33"/>
      <c r="L104" s="33"/>
      <c r="M104" s="33"/>
      <c r="N104" s="33"/>
      <c r="O104" s="33"/>
      <c r="P104" s="33"/>
      <c r="Q104" s="33"/>
      <c r="R104" s="33"/>
      <c r="S104" s="33"/>
    </row>
    <row r="105" spans="2:20" ht="13.8" x14ac:dyDescent="0.3">
      <c r="B105" s="22" t="s">
        <v>20</v>
      </c>
      <c r="C105" s="23"/>
      <c r="D105" s="34" t="s">
        <v>21</v>
      </c>
      <c r="E105" s="35"/>
      <c r="F105" s="36"/>
      <c r="G105" s="35"/>
      <c r="H105" s="37"/>
      <c r="I105" s="37"/>
      <c r="J105" s="38" t="s">
        <v>22</v>
      </c>
      <c r="K105" s="39"/>
      <c r="L105" s="39"/>
      <c r="M105" s="39"/>
      <c r="N105" s="39"/>
      <c r="O105" s="39"/>
      <c r="P105" s="39"/>
      <c r="Q105" s="39"/>
      <c r="R105" s="39"/>
      <c r="S105" s="39"/>
    </row>
    <row r="106" spans="2:20" ht="13.8" x14ac:dyDescent="0.3">
      <c r="B106" s="40"/>
      <c r="C106" s="23"/>
      <c r="D106" s="41" t="s">
        <v>23</v>
      </c>
      <c r="E106" s="42"/>
      <c r="F106" s="43"/>
      <c r="G106" s="42"/>
      <c r="H106" s="44"/>
      <c r="I106" s="44"/>
      <c r="J106" s="32" t="s">
        <v>24</v>
      </c>
      <c r="K106" s="33"/>
      <c r="L106" s="33"/>
      <c r="M106" s="33"/>
      <c r="N106" s="33"/>
      <c r="O106" s="33"/>
      <c r="P106" s="33"/>
      <c r="Q106" s="33"/>
      <c r="R106" s="33"/>
      <c r="S106" s="33"/>
    </row>
    <row r="107" spans="2:20" ht="13.8" x14ac:dyDescent="0.25">
      <c r="B107" s="22" t="s">
        <v>25</v>
      </c>
      <c r="C107" s="23"/>
      <c r="D107" s="45" t="s">
        <v>26</v>
      </c>
      <c r="E107" s="46"/>
      <c r="F107" s="46"/>
      <c r="G107" s="46"/>
      <c r="H107" s="47"/>
      <c r="I107" s="47"/>
      <c r="J107" s="47"/>
      <c r="K107" s="47"/>
      <c r="L107" s="47"/>
      <c r="M107" s="47"/>
      <c r="N107" s="47"/>
      <c r="O107" s="47"/>
      <c r="P107" s="47"/>
      <c r="Q107" s="47"/>
      <c r="R107" s="47"/>
      <c r="S107" s="47"/>
      <c r="T107" s="48"/>
    </row>
    <row r="108" spans="2:20" ht="13.8" x14ac:dyDescent="0.25">
      <c r="B108" s="22" t="s">
        <v>27</v>
      </c>
      <c r="C108" s="23"/>
      <c r="D108" s="49" t="s">
        <v>28</v>
      </c>
      <c r="E108" s="50"/>
      <c r="F108" s="50"/>
      <c r="G108" s="50"/>
      <c r="H108" s="51"/>
      <c r="I108" s="51"/>
      <c r="J108" s="51"/>
      <c r="K108" s="51"/>
      <c r="L108" s="51"/>
      <c r="M108" s="51"/>
      <c r="N108" s="51"/>
      <c r="O108" s="51"/>
      <c r="P108" s="51"/>
      <c r="Q108" s="51"/>
      <c r="R108" s="51"/>
      <c r="S108" s="51"/>
      <c r="T108" s="48"/>
    </row>
    <row r="109" spans="2:20" ht="13.8" x14ac:dyDescent="0.25">
      <c r="B109" s="22" t="s">
        <v>29</v>
      </c>
      <c r="C109" s="23"/>
      <c r="D109" s="45" t="s">
        <v>30</v>
      </c>
      <c r="E109" s="46"/>
      <c r="F109" s="46"/>
      <c r="G109" s="46"/>
      <c r="H109" s="47"/>
      <c r="I109" s="47"/>
      <c r="J109" s="47"/>
      <c r="K109" s="47"/>
      <c r="L109" s="47"/>
      <c r="M109" s="47"/>
      <c r="N109" s="47"/>
      <c r="O109" s="47"/>
      <c r="P109" s="47"/>
      <c r="Q109" s="47"/>
      <c r="R109" s="47"/>
      <c r="S109" s="47"/>
      <c r="T109" s="48"/>
    </row>
    <row r="110" spans="2:20" ht="13.8" x14ac:dyDescent="0.3">
      <c r="B110" s="52" t="s">
        <v>31</v>
      </c>
      <c r="C110" s="52"/>
      <c r="D110" s="53" t="s">
        <v>32</v>
      </c>
      <c r="E110" s="54"/>
      <c r="F110" s="54"/>
      <c r="G110" s="54"/>
      <c r="H110" s="54"/>
      <c r="I110" s="54"/>
      <c r="J110" s="54"/>
      <c r="K110" s="54"/>
      <c r="L110" s="54"/>
      <c r="M110" s="54"/>
      <c r="N110" s="54"/>
      <c r="O110" s="54"/>
      <c r="P110" s="54"/>
      <c r="Q110" s="55"/>
      <c r="R110" s="55"/>
      <c r="S110" s="55"/>
    </row>
    <row r="111" spans="2:20" ht="13.8" x14ac:dyDescent="0.3">
      <c r="B111" s="52" t="s">
        <v>33</v>
      </c>
      <c r="C111" s="52"/>
      <c r="D111" s="56" t="s">
        <v>34</v>
      </c>
      <c r="E111" s="57"/>
      <c r="F111" s="57"/>
      <c r="G111" s="57"/>
      <c r="H111" s="57"/>
      <c r="I111" s="57"/>
      <c r="J111" s="57"/>
      <c r="K111" s="57"/>
      <c r="L111" s="57"/>
      <c r="M111" s="57"/>
      <c r="N111" s="57"/>
      <c r="O111" s="57"/>
      <c r="P111" s="57"/>
      <c r="Q111" s="57"/>
      <c r="R111" s="57"/>
      <c r="S111" s="58"/>
    </row>
    <row r="112" spans="2:20" ht="13.8" x14ac:dyDescent="0.3">
      <c r="B112" s="52" t="s">
        <v>35</v>
      </c>
      <c r="C112" s="52"/>
      <c r="D112" s="59" t="s">
        <v>36</v>
      </c>
      <c r="E112" s="60"/>
      <c r="F112" s="60"/>
      <c r="G112" s="60"/>
      <c r="H112" s="60"/>
      <c r="I112" s="60"/>
      <c r="J112" s="60"/>
      <c r="K112" s="61"/>
      <c r="L112" s="61"/>
      <c r="M112" s="61"/>
      <c r="N112" s="61"/>
      <c r="O112" s="61"/>
      <c r="P112" s="61"/>
      <c r="Q112" s="62"/>
      <c r="R112" s="62"/>
      <c r="S112" s="62"/>
    </row>
    <row r="113" spans="2:19" x14ac:dyDescent="0.25">
      <c r="S113" s="1"/>
    </row>
    <row r="114" spans="2:19" ht="13.8" thickBot="1" x14ac:dyDescent="0.3">
      <c r="C114" s="63" t="s">
        <v>37</v>
      </c>
      <c r="D114" s="64"/>
      <c r="E114" s="64"/>
      <c r="F114" s="64"/>
      <c r="G114" s="64"/>
      <c r="H114" s="64"/>
      <c r="I114" s="64"/>
      <c r="J114" s="64"/>
      <c r="K114" s="64"/>
      <c r="L114" s="64"/>
      <c r="N114" s="65" t="s">
        <v>37</v>
      </c>
      <c r="O114" s="66"/>
      <c r="P114" s="67"/>
      <c r="Q114" s="68" t="s">
        <v>38</v>
      </c>
      <c r="R114" s="69"/>
      <c r="S114" s="70"/>
    </row>
    <row r="115" spans="2:19" ht="15" x14ac:dyDescent="0.25">
      <c r="B115" s="71" t="s">
        <v>39</v>
      </c>
      <c r="C115" s="72" t="s">
        <v>40</v>
      </c>
      <c r="D115" s="72" t="s">
        <v>41</v>
      </c>
      <c r="E115" s="72" t="s">
        <v>42</v>
      </c>
      <c r="F115" s="72" t="s">
        <v>43</v>
      </c>
      <c r="G115" s="72" t="s">
        <v>44</v>
      </c>
      <c r="H115" s="72" t="s">
        <v>45</v>
      </c>
      <c r="I115" s="72" t="s">
        <v>46</v>
      </c>
      <c r="J115" s="72" t="s">
        <v>17</v>
      </c>
      <c r="K115" s="72" t="s">
        <v>47</v>
      </c>
      <c r="L115" s="72" t="s">
        <v>48</v>
      </c>
      <c r="M115" s="71" t="s">
        <v>39</v>
      </c>
      <c r="N115" s="72" t="s">
        <v>29</v>
      </c>
      <c r="O115" s="72" t="s">
        <v>25</v>
      </c>
      <c r="P115" s="72" t="s">
        <v>27</v>
      </c>
      <c r="Q115" s="73" t="s">
        <v>31</v>
      </c>
      <c r="R115" s="73" t="s">
        <v>33</v>
      </c>
      <c r="S115" s="74" t="s">
        <v>35</v>
      </c>
    </row>
    <row r="116" spans="2:19" ht="15" x14ac:dyDescent="0.25">
      <c r="B116" s="75">
        <v>3</v>
      </c>
      <c r="C116" s="76">
        <v>3.28105</v>
      </c>
      <c r="D116" s="76">
        <v>3.9457000000000004</v>
      </c>
      <c r="E116" s="76">
        <v>4.1461500000000004</v>
      </c>
      <c r="F116" s="76">
        <v>4.3676999999999992</v>
      </c>
      <c r="G116" s="76">
        <v>4.431</v>
      </c>
      <c r="H116" s="76">
        <v>4.5470499999999996</v>
      </c>
      <c r="I116" s="76">
        <v>4.69475</v>
      </c>
      <c r="J116" s="76">
        <v>6.9419000000000004</v>
      </c>
      <c r="K116" s="76">
        <v>8.5876999999999999</v>
      </c>
      <c r="L116" s="76">
        <v>10.138549999999999</v>
      </c>
      <c r="M116" s="77">
        <v>5</v>
      </c>
      <c r="N116" s="76">
        <v>8.9358500000000003</v>
      </c>
      <c r="O116" s="76">
        <v>102.93634999999999</v>
      </c>
      <c r="P116" s="78">
        <v>9.5709996910031734</v>
      </c>
      <c r="Q116" s="76">
        <v>16.5</v>
      </c>
      <c r="R116" s="76">
        <v>12.694000000000001</v>
      </c>
      <c r="S116" s="79">
        <v>10.153</v>
      </c>
    </row>
    <row r="117" spans="2:19" ht="15" x14ac:dyDescent="0.25">
      <c r="B117" s="77">
        <v>5</v>
      </c>
      <c r="C117" s="80">
        <v>3.352075379516851</v>
      </c>
      <c r="D117" s="80">
        <v>4.1102672818407573</v>
      </c>
      <c r="E117" s="80">
        <v>4.3129470077773941</v>
      </c>
      <c r="F117" s="80">
        <v>4.5382723307919788</v>
      </c>
      <c r="G117" s="80">
        <v>4.5941674480115768</v>
      </c>
      <c r="H117" s="80">
        <v>4.7071792539396151</v>
      </c>
      <c r="I117" s="80">
        <v>4.8538869674000793</v>
      </c>
      <c r="J117" s="80">
        <v>7.1025621791289861</v>
      </c>
      <c r="K117" s="80">
        <v>8.7410062874068206</v>
      </c>
      <c r="L117" s="80">
        <v>10.292271255657598</v>
      </c>
      <c r="M117" s="81">
        <v>10</v>
      </c>
      <c r="N117" s="80">
        <v>9.2207000000000008</v>
      </c>
      <c r="O117" s="80">
        <v>123.3506</v>
      </c>
      <c r="P117" s="82">
        <v>11.202915450981735</v>
      </c>
      <c r="Q117" s="80">
        <v>18.150000000000002</v>
      </c>
      <c r="R117" s="80">
        <v>13.959000000000001</v>
      </c>
      <c r="S117" s="83">
        <v>11.165000000000001</v>
      </c>
    </row>
    <row r="118" spans="2:19" ht="15" x14ac:dyDescent="0.25">
      <c r="B118" s="81">
        <v>10</v>
      </c>
      <c r="C118" s="76">
        <v>3.8101574785397241</v>
      </c>
      <c r="D118" s="76">
        <v>4.6834316652999863</v>
      </c>
      <c r="E118" s="76">
        <v>4.9280137127013726</v>
      </c>
      <c r="F118" s="76">
        <v>5.2113780136234871</v>
      </c>
      <c r="G118" s="76">
        <v>5.3231682480626832</v>
      </c>
      <c r="H118" s="76">
        <v>5.5491918599187624</v>
      </c>
      <c r="I118" s="76">
        <v>5.8426072868396899</v>
      </c>
      <c r="J118" s="76">
        <v>8.9252030243857234</v>
      </c>
      <c r="K118" s="76">
        <v>10.247029373578693</v>
      </c>
      <c r="L118" s="76">
        <v>12.224117478777032</v>
      </c>
      <c r="M118" s="77">
        <v>20</v>
      </c>
      <c r="N118" s="76">
        <v>10.9931</v>
      </c>
      <c r="O118" s="76">
        <v>157.20554999999999</v>
      </c>
      <c r="P118" s="84">
        <v>14.466746970938859</v>
      </c>
      <c r="Q118" s="76">
        <v>19.789000000000001</v>
      </c>
      <c r="R118" s="76">
        <v>15.224</v>
      </c>
      <c r="S118" s="79">
        <v>12.177000000000001</v>
      </c>
    </row>
    <row r="119" spans="2:19" ht="15" x14ac:dyDescent="0.25">
      <c r="B119" s="77">
        <v>20</v>
      </c>
      <c r="C119" s="80">
        <v>4.7263216765854681</v>
      </c>
      <c r="D119" s="80">
        <v>5.8297604322184426</v>
      </c>
      <c r="E119" s="80">
        <v>6.1581471225493285</v>
      </c>
      <c r="F119" s="80">
        <v>6.5575893792865028</v>
      </c>
      <c r="G119" s="80">
        <v>6.7811698481648977</v>
      </c>
      <c r="H119" s="80">
        <v>7.2332170718770543</v>
      </c>
      <c r="I119" s="80">
        <v>7.8200479257189128</v>
      </c>
      <c r="J119" s="80">
        <v>12.570484714899203</v>
      </c>
      <c r="K119" s="80">
        <v>13.259075545922437</v>
      </c>
      <c r="L119" s="80">
        <v>16.087809925015904</v>
      </c>
      <c r="M119" s="77">
        <v>30</v>
      </c>
      <c r="N119" s="80">
        <v>12.9132</v>
      </c>
      <c r="O119" s="80">
        <v>203.56224999999998</v>
      </c>
      <c r="P119" s="82">
        <v>17.730578490895983</v>
      </c>
      <c r="Q119" s="80">
        <v>21.560000000000002</v>
      </c>
      <c r="R119" s="80">
        <v>16.588000000000001</v>
      </c>
      <c r="S119" s="83">
        <v>13.266000000000002</v>
      </c>
    </row>
    <row r="120" spans="2:19" ht="15" x14ac:dyDescent="0.25">
      <c r="B120" s="77">
        <v>30</v>
      </c>
      <c r="C120" s="76">
        <v>5.6424858746312125</v>
      </c>
      <c r="D120" s="76">
        <v>6.9760891991368981</v>
      </c>
      <c r="E120" s="76">
        <v>7.3882805323972836</v>
      </c>
      <c r="F120" s="76">
        <v>7.9038007449495193</v>
      </c>
      <c r="G120" s="76">
        <v>8.2391714482671095</v>
      </c>
      <c r="H120" s="76">
        <v>8.9172422838353498</v>
      </c>
      <c r="I120" s="76">
        <v>9.7974885645981349</v>
      </c>
      <c r="J120" s="76">
        <v>16.21576640541268</v>
      </c>
      <c r="K120" s="76">
        <v>16.271121718266183</v>
      </c>
      <c r="L120" s="76">
        <v>19.951502371254769</v>
      </c>
      <c r="M120" s="77">
        <v>40</v>
      </c>
      <c r="N120" s="76">
        <v>15.0021</v>
      </c>
      <c r="O120" s="76">
        <v>244.49625</v>
      </c>
      <c r="P120" s="84">
        <v>22.740686222360889</v>
      </c>
      <c r="Q120" s="76">
        <v>23.507000000000001</v>
      </c>
      <c r="R120" s="76">
        <v>18.084000000000003</v>
      </c>
      <c r="S120" s="79">
        <v>14.465000000000002</v>
      </c>
    </row>
    <row r="121" spans="2:19" ht="15" x14ac:dyDescent="0.25">
      <c r="B121" s="77">
        <v>40</v>
      </c>
      <c r="C121" s="80">
        <v>6.7739322013973604</v>
      </c>
      <c r="D121" s="80">
        <v>8.5008774891915255</v>
      </c>
      <c r="E121" s="80">
        <v>9.0486300792485164</v>
      </c>
      <c r="F121" s="80">
        <v>9.7461347954279045</v>
      </c>
      <c r="G121" s="80">
        <v>10.239956466543282</v>
      </c>
      <c r="H121" s="80">
        <v>11.23839213740693</v>
      </c>
      <c r="I121" s="80">
        <v>12.534524104389574</v>
      </c>
      <c r="J121" s="80">
        <v>21.464420271837472</v>
      </c>
      <c r="K121" s="80">
        <v>20.82623892682702</v>
      </c>
      <c r="L121" s="80">
        <v>25.831177689592781</v>
      </c>
      <c r="M121" s="77">
        <v>50</v>
      </c>
      <c r="N121" s="80">
        <v>16.806149999999999</v>
      </c>
      <c r="O121" s="80">
        <v>298.04804999999999</v>
      </c>
      <c r="P121" s="82">
        <v>26.39524991413619</v>
      </c>
      <c r="Q121" s="80">
        <v>25.619</v>
      </c>
      <c r="R121" s="80">
        <v>19.712000000000003</v>
      </c>
      <c r="S121" s="83">
        <v>15.763000000000002</v>
      </c>
    </row>
    <row r="122" spans="2:19" ht="15" x14ac:dyDescent="0.25">
      <c r="B122" s="77">
        <v>50</v>
      </c>
      <c r="C122" s="76">
        <v>7.7917528960593838</v>
      </c>
      <c r="D122" s="76">
        <v>9.8047428851980829</v>
      </c>
      <c r="E122" s="76">
        <v>10.455343098162151</v>
      </c>
      <c r="F122" s="76">
        <v>11.29431813471871</v>
      </c>
      <c r="G122" s="76">
        <v>11.921522969752431</v>
      </c>
      <c r="H122" s="76">
        <v>13.189640018608113</v>
      </c>
      <c r="I122" s="76">
        <v>14.835862296980631</v>
      </c>
      <c r="J122" s="76">
        <v>25.780880649154611</v>
      </c>
      <c r="K122" s="76">
        <v>24.421875291725243</v>
      </c>
      <c r="L122" s="76">
        <v>30.462950129271221</v>
      </c>
      <c r="M122" s="77">
        <v>60</v>
      </c>
      <c r="N122" s="76">
        <v>18.789549999999998</v>
      </c>
      <c r="O122" s="76">
        <v>348.18164999999999</v>
      </c>
      <c r="P122" s="84">
        <v>31.077392949699462</v>
      </c>
      <c r="Q122" s="76">
        <v>27.929000000000002</v>
      </c>
      <c r="R122" s="76">
        <v>21.483000000000004</v>
      </c>
      <c r="S122" s="79">
        <v>17.182000000000002</v>
      </c>
    </row>
    <row r="123" spans="2:19" ht="15" x14ac:dyDescent="0.25">
      <c r="B123" s="77">
        <v>60</v>
      </c>
      <c r="C123" s="80">
        <v>8.452990305263695</v>
      </c>
      <c r="D123" s="80">
        <v>10.659605709992729</v>
      </c>
      <c r="E123" s="80">
        <v>11.383050076236019</v>
      </c>
      <c r="F123" s="80">
        <v>12.324691227580248</v>
      </c>
      <c r="G123" s="80">
        <v>13.05591522411417</v>
      </c>
      <c r="H123" s="80">
        <v>14.534343904414754</v>
      </c>
      <c r="I123" s="80">
        <v>16.453584902469242</v>
      </c>
      <c r="J123" s="80">
        <v>28.90532098001573</v>
      </c>
      <c r="K123" s="80">
        <v>26.894659534942146</v>
      </c>
      <c r="L123" s="80">
        <v>33.692234846133253</v>
      </c>
      <c r="M123" s="77">
        <v>70</v>
      </c>
      <c r="N123" s="80">
        <v>20.361499999999999</v>
      </c>
      <c r="O123" s="80">
        <v>399.15925000000004</v>
      </c>
      <c r="P123" s="82">
        <v>34.97304629742343</v>
      </c>
      <c r="Q123" s="80">
        <v>30.437000000000005</v>
      </c>
      <c r="R123" s="80">
        <v>23.419</v>
      </c>
      <c r="S123" s="83">
        <v>18.733000000000004</v>
      </c>
    </row>
    <row r="124" spans="2:19" ht="15" x14ac:dyDescent="0.25">
      <c r="B124" s="77">
        <v>70</v>
      </c>
      <c r="C124" s="76">
        <v>9.465605872669558</v>
      </c>
      <c r="D124" s="76">
        <v>11.9572577465928</v>
      </c>
      <c r="E124" s="76">
        <v>12.783375394309921</v>
      </c>
      <c r="F124" s="76">
        <v>13.866390927274663</v>
      </c>
      <c r="G124" s="76">
        <v>14.731328887398803</v>
      </c>
      <c r="H124" s="76">
        <v>16.480107774565568</v>
      </c>
      <c r="I124" s="76">
        <v>18.75030733272089</v>
      </c>
      <c r="J124" s="76">
        <v>33.218384656274701</v>
      </c>
      <c r="K124" s="76">
        <v>30.479889845851673</v>
      </c>
      <c r="L124" s="76">
        <v>38.313165046866111</v>
      </c>
      <c r="M124" s="77">
        <v>80</v>
      </c>
      <c r="N124" s="76">
        <v>22.06005</v>
      </c>
      <c r="O124" s="76">
        <v>478.60074999999995</v>
      </c>
      <c r="P124" s="84">
        <v>38.913268773045985</v>
      </c>
      <c r="Q124" s="76">
        <v>33.176000000000002</v>
      </c>
      <c r="R124" s="76">
        <v>25.52</v>
      </c>
      <c r="S124" s="79">
        <v>20.416</v>
      </c>
    </row>
    <row r="125" spans="2:19" ht="15" x14ac:dyDescent="0.25">
      <c r="B125" s="77">
        <v>80</v>
      </c>
      <c r="C125" s="80">
        <v>10.502738546121716</v>
      </c>
      <c r="D125" s="80">
        <v>13.286393783152002</v>
      </c>
      <c r="E125" s="80">
        <v>14.217721410582618</v>
      </c>
      <c r="F125" s="80">
        <v>15.445624910285453</v>
      </c>
      <c r="G125" s="80">
        <v>16.447660633285889</v>
      </c>
      <c r="H125" s="80">
        <v>18.473631277837693</v>
      </c>
      <c r="I125" s="80">
        <v>21.103670841929603</v>
      </c>
      <c r="J125" s="80">
        <v>37.638573600812869</v>
      </c>
      <c r="K125" s="80">
        <v>34.153077902000071</v>
      </c>
      <c r="L125" s="80">
        <v>43.047831631446542</v>
      </c>
      <c r="M125" s="77">
        <v>90</v>
      </c>
      <c r="N125" s="80">
        <v>23.79025</v>
      </c>
      <c r="O125" s="80">
        <v>534.60014999999999</v>
      </c>
      <c r="P125" s="82">
        <v>42.898060376567081</v>
      </c>
      <c r="Q125" s="80">
        <v>36.168000000000006</v>
      </c>
      <c r="R125" s="80">
        <v>27.819000000000003</v>
      </c>
      <c r="S125" s="83">
        <v>22.253000000000004</v>
      </c>
    </row>
    <row r="126" spans="2:19" ht="15" x14ac:dyDescent="0.25">
      <c r="B126" s="77">
        <v>90</v>
      </c>
      <c r="C126" s="76">
        <v>11.564388325620156</v>
      </c>
      <c r="D126" s="76">
        <v>14.647013819670342</v>
      </c>
      <c r="E126" s="76">
        <v>15.68608812505412</v>
      </c>
      <c r="F126" s="76">
        <v>17.062393176612613</v>
      </c>
      <c r="G126" s="76">
        <v>18.204910461775405</v>
      </c>
      <c r="H126" s="76">
        <v>20.514914414231153</v>
      </c>
      <c r="I126" s="76">
        <v>23.513675430095361</v>
      </c>
      <c r="J126" s="76">
        <v>42.165887813630249</v>
      </c>
      <c r="K126" s="76">
        <v>37.914223703387371</v>
      </c>
      <c r="L126" s="76">
        <v>47.896234599874546</v>
      </c>
      <c r="M126" s="77">
        <v>100</v>
      </c>
      <c r="N126" s="76">
        <v>25.414950000000001</v>
      </c>
      <c r="O126" s="76">
        <v>551.13199999999995</v>
      </c>
      <c r="P126" s="84">
        <v>46.927421107986781</v>
      </c>
      <c r="Q126" s="76">
        <v>39.424000000000007</v>
      </c>
      <c r="R126" s="76">
        <v>30.327000000000002</v>
      </c>
      <c r="S126" s="79">
        <v>24.255000000000003</v>
      </c>
    </row>
    <row r="127" spans="2:19" ht="15" x14ac:dyDescent="0.25">
      <c r="B127" s="77">
        <v>100</v>
      </c>
      <c r="C127" s="80">
        <v>12.650555211164892</v>
      </c>
      <c r="D127" s="80">
        <v>16.039117856147811</v>
      </c>
      <c r="E127" s="80">
        <v>17.188475537724411</v>
      </c>
      <c r="F127" s="80">
        <v>18.716695726256138</v>
      </c>
      <c r="G127" s="80">
        <v>20.003078372867357</v>
      </c>
      <c r="H127" s="80">
        <v>22.603957183745923</v>
      </c>
      <c r="I127" s="80">
        <v>25.980321097218191</v>
      </c>
      <c r="J127" s="80">
        <v>46.800327294726827</v>
      </c>
      <c r="K127" s="80">
        <v>41.763327250013539</v>
      </c>
      <c r="L127" s="80">
        <v>52.858373952150146</v>
      </c>
      <c r="M127" s="77">
        <v>125</v>
      </c>
      <c r="N127" s="80">
        <v>30.341800000000003</v>
      </c>
      <c r="O127" s="80">
        <v>574.10989999999993</v>
      </c>
      <c r="P127" s="82">
        <v>58.819252527408473</v>
      </c>
      <c r="Q127" s="80">
        <v>42.966000000000008</v>
      </c>
      <c r="R127" s="80">
        <v>33.055000000000007</v>
      </c>
      <c r="S127" s="83">
        <v>26.444000000000003</v>
      </c>
    </row>
    <row r="128" spans="2:19" ht="15" x14ac:dyDescent="0.25">
      <c r="B128" s="77">
        <v>125</v>
      </c>
      <c r="C128" s="76">
        <v>14.359691671054735</v>
      </c>
      <c r="D128" s="76">
        <v>18.242480843058729</v>
      </c>
      <c r="E128" s="76">
        <v>19.575290374049153</v>
      </c>
      <c r="F128" s="76">
        <v>21.360252839702763</v>
      </c>
      <c r="G128" s="76">
        <v>22.901578667629888</v>
      </c>
      <c r="H128" s="76">
        <v>26.017915550031162</v>
      </c>
      <c r="I128" s="76">
        <v>30.063427916064143</v>
      </c>
      <c r="J128" s="76">
        <v>54.619547138269319</v>
      </c>
      <c r="K128" s="76">
        <v>48.045169019341131</v>
      </c>
      <c r="L128" s="76">
        <v>61.028755738584415</v>
      </c>
      <c r="M128" s="77">
        <v>150</v>
      </c>
      <c r="N128" s="76">
        <v>33.148099999999999</v>
      </c>
      <c r="O128" s="76">
        <v>753.5865</v>
      </c>
      <c r="P128" s="84">
        <v>69.158880324538089</v>
      </c>
      <c r="Q128" s="76">
        <v>46.838000000000001</v>
      </c>
      <c r="R128" s="76">
        <v>36.025000000000006</v>
      </c>
      <c r="S128" s="79">
        <v>28.82</v>
      </c>
    </row>
    <row r="129" spans="2:19" ht="15" x14ac:dyDescent="0.25">
      <c r="B129" s="77">
        <v>150</v>
      </c>
      <c r="C129" s="80">
        <v>16.781369137390676</v>
      </c>
      <c r="D129" s="80">
        <v>21.35007118638206</v>
      </c>
      <c r="E129" s="80">
        <v>22.931708864007589</v>
      </c>
      <c r="F129" s="80">
        <v>25.060630609573927</v>
      </c>
      <c r="G129" s="80">
        <v>26.931195353959005</v>
      </c>
      <c r="H129" s="80">
        <v>30.713205489795342</v>
      </c>
      <c r="I129" s="80">
        <v>35.62287005763838</v>
      </c>
      <c r="J129" s="80">
        <v>65.108725443745854</v>
      </c>
      <c r="K129" s="80">
        <v>56.693827788139906</v>
      </c>
      <c r="L129" s="80">
        <v>72.199716629239205</v>
      </c>
      <c r="M129" s="77">
        <v>175</v>
      </c>
      <c r="N129" s="80">
        <v>37.790100000000002</v>
      </c>
      <c r="O129" s="80">
        <v>879.18425000000002</v>
      </c>
      <c r="P129" s="82">
        <v>82.709855938203845</v>
      </c>
      <c r="Q129" s="80">
        <v>50.589000000000006</v>
      </c>
      <c r="R129" s="80">
        <v>38.907000000000004</v>
      </c>
      <c r="S129" s="83">
        <v>31.130000000000003</v>
      </c>
    </row>
    <row r="130" spans="2:19" ht="15" x14ac:dyDescent="0.25">
      <c r="B130" s="77">
        <v>175</v>
      </c>
      <c r="C130" s="76">
        <v>18.091571323720451</v>
      </c>
      <c r="D130" s="76">
        <v>23.042549539345153</v>
      </c>
      <c r="E130" s="76">
        <v>24.76745539224283</v>
      </c>
      <c r="F130" s="76">
        <v>27.097897563994049</v>
      </c>
      <c r="G130" s="76">
        <v>29.171493023432873</v>
      </c>
      <c r="H130" s="76">
        <v>33.364001766454145</v>
      </c>
      <c r="I130" s="76">
        <v>38.80656032306468</v>
      </c>
      <c r="J130" s="76">
        <v>71.242878098615748</v>
      </c>
      <c r="K130" s="76">
        <v>61.569253794047256</v>
      </c>
      <c r="L130" s="76">
        <v>78.559331455860303</v>
      </c>
      <c r="M130" s="77">
        <v>200</v>
      </c>
      <c r="N130" s="76">
        <v>40.606950000000005</v>
      </c>
      <c r="O130" s="76">
        <v>1004.75035</v>
      </c>
      <c r="P130" s="84">
        <v>93.850138066184641</v>
      </c>
      <c r="Q130" s="76">
        <v>54.625999999999998</v>
      </c>
      <c r="R130" s="76">
        <v>42.02</v>
      </c>
      <c r="S130" s="79">
        <v>33.616</v>
      </c>
    </row>
    <row r="131" spans="2:19" ht="15" x14ac:dyDescent="0.25">
      <c r="B131" s="77">
        <v>200</v>
      </c>
      <c r="C131" s="80">
        <v>20.426534057403067</v>
      </c>
      <c r="D131" s="80">
        <v>26.039254772519971</v>
      </c>
      <c r="E131" s="80">
        <v>28.00438092006825</v>
      </c>
      <c r="F131" s="80">
        <v>30.66700516293</v>
      </c>
      <c r="G131" s="80">
        <v>33.058920554611845</v>
      </c>
      <c r="H131" s="80">
        <v>37.895025951422106</v>
      </c>
      <c r="I131" s="80">
        <v>44.173077691181192</v>
      </c>
      <c r="J131" s="80">
        <v>81.372510884775707</v>
      </c>
      <c r="K131" s="80">
        <v>69.915082064776954</v>
      </c>
      <c r="L131" s="80">
        <v>89.341321965152844</v>
      </c>
      <c r="M131" s="77">
        <v>250</v>
      </c>
      <c r="N131" s="80">
        <v>46.789250000000003</v>
      </c>
      <c r="O131" s="80">
        <v>1230.1827499999999</v>
      </c>
      <c r="P131" s="82">
        <v>120.25737130403472</v>
      </c>
      <c r="Q131" s="80">
        <v>59.004000000000005</v>
      </c>
      <c r="R131" s="80">
        <v>45.386000000000003</v>
      </c>
      <c r="S131" s="83">
        <v>36.311</v>
      </c>
    </row>
    <row r="132" spans="2:19" ht="15" x14ac:dyDescent="0.25">
      <c r="B132" s="77">
        <v>250</v>
      </c>
      <c r="C132" s="76">
        <v>21.427266236548043</v>
      </c>
      <c r="D132" s="76">
        <v>27.350167471128955</v>
      </c>
      <c r="E132" s="76">
        <v>29.438797570528937</v>
      </c>
      <c r="F132" s="76">
        <v>32.280464151312032</v>
      </c>
      <c r="G132" s="76">
        <v>34.868002645214801</v>
      </c>
      <c r="H132" s="76">
        <v>40.099629532325842</v>
      </c>
      <c r="I132" s="76">
        <v>46.891132526049056</v>
      </c>
      <c r="J132" s="76">
        <v>86.805461658357203</v>
      </c>
      <c r="K132" s="76">
        <v>73.958459658720969</v>
      </c>
      <c r="L132" s="76">
        <v>94.712978074193813</v>
      </c>
      <c r="M132" s="77">
        <v>300</v>
      </c>
      <c r="N132" s="76">
        <v>54.564599999999999</v>
      </c>
      <c r="O132" s="76">
        <v>1476.2298499999999</v>
      </c>
      <c r="P132" s="84">
        <v>143.47713126062104</v>
      </c>
      <c r="Q132" s="76">
        <v>63.723000000000006</v>
      </c>
      <c r="R132" s="76">
        <v>49.016000000000005</v>
      </c>
      <c r="S132" s="79">
        <v>39.215000000000003</v>
      </c>
    </row>
    <row r="133" spans="2:19" ht="15" x14ac:dyDescent="0.25">
      <c r="B133" s="77">
        <v>300</v>
      </c>
      <c r="C133" s="80">
        <v>25.358319215997934</v>
      </c>
      <c r="D133" s="80">
        <v>32.397090227175859</v>
      </c>
      <c r="E133" s="80">
        <v>34.89152711390264</v>
      </c>
      <c r="F133" s="80">
        <v>38.294907599553383</v>
      </c>
      <c r="G133" s="80">
        <v>41.422336036757557</v>
      </c>
      <c r="H133" s="80">
        <v>47.745541947760302</v>
      </c>
      <c r="I133" s="80">
        <v>55.954092137052847</v>
      </c>
      <c r="J133" s="80">
        <v>103.93268670514766</v>
      </c>
      <c r="K133" s="80">
        <v>88.040527252508411</v>
      </c>
      <c r="L133" s="80">
        <v>112.915574841622</v>
      </c>
      <c r="M133" s="77">
        <v>350</v>
      </c>
      <c r="N133" s="80">
        <v>61.453749999999999</v>
      </c>
      <c r="O133" s="80">
        <v>1722.25585</v>
      </c>
      <c r="P133" s="82">
        <v>167.09801336829469</v>
      </c>
      <c r="Q133" s="80">
        <v>68.816000000000003</v>
      </c>
      <c r="R133" s="80">
        <v>52.943000000000005</v>
      </c>
      <c r="S133" s="83">
        <v>42.35</v>
      </c>
    </row>
    <row r="134" spans="2:19" ht="15" x14ac:dyDescent="0.25">
      <c r="B134" s="77">
        <v>350</v>
      </c>
      <c r="C134" s="76">
        <v>29.343428579616496</v>
      </c>
      <c r="D134" s="76">
        <v>37.513430278793606</v>
      </c>
      <c r="E134" s="76">
        <v>40.419266975706606</v>
      </c>
      <c r="F134" s="76">
        <v>44.392108271857573</v>
      </c>
      <c r="G134" s="76">
        <v>48.0668874005368</v>
      </c>
      <c r="H134" s="76">
        <v>55.496756884254374</v>
      </c>
      <c r="I134" s="76">
        <v>65.14193646805785</v>
      </c>
      <c r="J134" s="76">
        <v>121.29610621328028</v>
      </c>
      <c r="K134" s="76">
        <v>102.31652791728169</v>
      </c>
      <c r="L134" s="76">
        <v>131.36894254619139</v>
      </c>
      <c r="M134" s="77">
        <v>400</v>
      </c>
      <c r="N134" s="76">
        <v>68.110799999999998</v>
      </c>
      <c r="O134" s="76">
        <v>1968.3135</v>
      </c>
      <c r="P134" s="84">
        <v>191.12001762705532</v>
      </c>
      <c r="Q134" s="76">
        <v>74.326999999999998</v>
      </c>
      <c r="R134" s="76">
        <v>57.178000000000004</v>
      </c>
      <c r="S134" s="79">
        <v>45.738</v>
      </c>
    </row>
    <row r="135" spans="2:19" ht="15" x14ac:dyDescent="0.25">
      <c r="B135" s="77">
        <v>400</v>
      </c>
      <c r="C135" s="80">
        <v>33.382594327403716</v>
      </c>
      <c r="D135" s="80">
        <v>42.699187625982212</v>
      </c>
      <c r="E135" s="80">
        <v>46.022017155940809</v>
      </c>
      <c r="F135" s="80">
        <v>50.572066168224609</v>
      </c>
      <c r="G135" s="80">
        <v>54.801656736552509</v>
      </c>
      <c r="H135" s="80">
        <v>63.353274341808095</v>
      </c>
      <c r="I135" s="80">
        <v>74.454665519063994</v>
      </c>
      <c r="J135" s="80">
        <v>138.8957201827551</v>
      </c>
      <c r="K135" s="80">
        <v>116.78646165304077</v>
      </c>
      <c r="L135" s="80">
        <v>150.07308118790198</v>
      </c>
      <c r="M135" s="77">
        <v>450</v>
      </c>
      <c r="N135" s="80">
        <v>74.535750000000007</v>
      </c>
      <c r="O135" s="80">
        <v>2214.3289500000001</v>
      </c>
      <c r="P135" s="82">
        <v>215.54314403690319</v>
      </c>
      <c r="Q135" s="80">
        <v>80.26700000000001</v>
      </c>
      <c r="R135" s="80">
        <v>61.743000000000009</v>
      </c>
      <c r="S135" s="83">
        <v>49.401000000000003</v>
      </c>
    </row>
    <row r="136" spans="2:19" ht="15" x14ac:dyDescent="0.25">
      <c r="B136" s="77">
        <v>450</v>
      </c>
      <c r="C136" s="76">
        <v>37.475816459359621</v>
      </c>
      <c r="D136" s="76">
        <v>47.954362268741647</v>
      </c>
      <c r="E136" s="76">
        <v>51.699777654605285</v>
      </c>
      <c r="F136" s="76">
        <v>56.83478128865449</v>
      </c>
      <c r="G136" s="76">
        <v>61.626644044804671</v>
      </c>
      <c r="H136" s="76">
        <v>71.315094320421395</v>
      </c>
      <c r="I136" s="76">
        <v>83.892279290071357</v>
      </c>
      <c r="J136" s="76">
        <v>156.73152861357192</v>
      </c>
      <c r="K136" s="76">
        <v>131.45032845978574</v>
      </c>
      <c r="L136" s="76">
        <v>169.02799076675382</v>
      </c>
      <c r="M136" s="77">
        <v>500</v>
      </c>
      <c r="N136" s="76">
        <v>80.665299999999988</v>
      </c>
      <c r="O136" s="76">
        <v>2460.3971500000002</v>
      </c>
      <c r="P136" s="84">
        <v>240.3673925978382</v>
      </c>
      <c r="Q136" s="76">
        <v>86.691000000000003</v>
      </c>
      <c r="R136" s="76">
        <v>66.682000000000002</v>
      </c>
      <c r="S136" s="79">
        <v>53.35</v>
      </c>
    </row>
    <row r="137" spans="2:19" ht="15" x14ac:dyDescent="0.25">
      <c r="B137" s="77">
        <v>500</v>
      </c>
      <c r="C137" s="80">
        <v>41.623094975484165</v>
      </c>
      <c r="D137" s="80">
        <v>53.278954207071934</v>
      </c>
      <c r="E137" s="80">
        <v>57.452548471699998</v>
      </c>
      <c r="F137" s="80">
        <v>63.180253633147203</v>
      </c>
      <c r="G137" s="80">
        <v>68.541849325293285</v>
      </c>
      <c r="H137" s="80">
        <v>79.382216820094357</v>
      </c>
      <c r="I137" s="80">
        <v>93.454777781079883</v>
      </c>
      <c r="J137" s="80">
        <v>174.80353150573094</v>
      </c>
      <c r="K137" s="80">
        <v>146.30812833751642</v>
      </c>
      <c r="L137" s="80">
        <v>188.2336712827468</v>
      </c>
      <c r="M137" s="77">
        <v>600</v>
      </c>
      <c r="N137" s="80">
        <v>91.932699999999997</v>
      </c>
      <c r="O137" s="80">
        <v>2906.0819000000001</v>
      </c>
      <c r="P137" s="82">
        <v>279.27651065168072</v>
      </c>
      <c r="Q137" s="80">
        <v>91.025000000000006</v>
      </c>
      <c r="R137" s="80">
        <v>70.015000000000001</v>
      </c>
      <c r="S137" s="83">
        <v>56.012000000000008</v>
      </c>
    </row>
    <row r="138" spans="2:19" ht="15" x14ac:dyDescent="0.25">
      <c r="B138" s="77">
        <v>600</v>
      </c>
      <c r="C138" s="76">
        <v>45.515219188243975</v>
      </c>
      <c r="D138" s="76">
        <v>58.290580513597639</v>
      </c>
      <c r="E138" s="76">
        <v>62.877319572508455</v>
      </c>
      <c r="F138" s="76">
        <v>69.181444362568783</v>
      </c>
      <c r="G138" s="76">
        <v>75.110298897876717</v>
      </c>
      <c r="H138" s="76">
        <v>87.097581355616555</v>
      </c>
      <c r="I138" s="76">
        <v>102.65902456536014</v>
      </c>
      <c r="J138" s="76">
        <v>192.36439950912813</v>
      </c>
      <c r="K138" s="76">
        <v>160.50854613608325</v>
      </c>
      <c r="L138" s="76">
        <v>206.67086595866616</v>
      </c>
      <c r="M138" s="77">
        <v>700</v>
      </c>
      <c r="N138" s="76">
        <v>99.497050000000002</v>
      </c>
      <c r="O138" s="76">
        <v>3390.4112999999998</v>
      </c>
      <c r="P138" s="84">
        <v>326.59170504845144</v>
      </c>
      <c r="Q138" s="76">
        <v>95.579000000000008</v>
      </c>
      <c r="R138" s="76">
        <v>73.524000000000015</v>
      </c>
      <c r="S138" s="79">
        <v>58.817</v>
      </c>
    </row>
    <row r="139" spans="2:19" ht="15" x14ac:dyDescent="0.25">
      <c r="B139" s="77">
        <v>700</v>
      </c>
      <c r="C139" s="80">
        <v>52.928439683030788</v>
      </c>
      <c r="D139" s="80">
        <v>67.809612774233045</v>
      </c>
      <c r="E139" s="80">
        <v>73.16278125351117</v>
      </c>
      <c r="F139" s="80">
        <v>80.528252879474209</v>
      </c>
      <c r="G139" s="80">
        <v>87.478564041283462</v>
      </c>
      <c r="H139" s="80">
        <v>101.53108338876017</v>
      </c>
      <c r="I139" s="80">
        <v>119.77354013827869</v>
      </c>
      <c r="J139" s="80">
        <v>224.72443817071627</v>
      </c>
      <c r="K139" s="80">
        <v>187.09086931257292</v>
      </c>
      <c r="L139" s="80">
        <v>241.03969527673743</v>
      </c>
      <c r="M139" s="77">
        <v>800</v>
      </c>
      <c r="N139" s="80">
        <v>108.81270000000001</v>
      </c>
      <c r="O139" s="80">
        <v>3874.7934500000001</v>
      </c>
      <c r="P139" s="82">
        <v>374.62000549159916</v>
      </c>
      <c r="Q139" s="80">
        <v>100.35300000000001</v>
      </c>
      <c r="R139" s="80">
        <v>77.198000000000008</v>
      </c>
      <c r="S139" s="83">
        <v>61.754000000000005</v>
      </c>
    </row>
    <row r="140" spans="2:19" ht="15" x14ac:dyDescent="0.25">
      <c r="B140" s="77">
        <v>800</v>
      </c>
      <c r="C140" s="76">
        <v>60.410624743725393</v>
      </c>
      <c r="D140" s="76">
        <v>77.417206889849382</v>
      </c>
      <c r="E140" s="76">
        <v>83.543940309184876</v>
      </c>
      <c r="F140" s="76">
        <v>91.980642191710359</v>
      </c>
      <c r="G140" s="76">
        <v>99.961928324006649</v>
      </c>
      <c r="H140" s="76">
        <v>116.098929269824</v>
      </c>
      <c r="I140" s="76">
        <v>137.04738232239868</v>
      </c>
      <c r="J140" s="76">
        <v>257.38581123982721</v>
      </c>
      <c r="K140" s="76">
        <v>213.92061025962553</v>
      </c>
      <c r="L140" s="76">
        <v>275.72845551671946</v>
      </c>
      <c r="M140" s="77">
        <v>900</v>
      </c>
      <c r="N140" s="76">
        <v>116.89399999999999</v>
      </c>
      <c r="O140" s="76">
        <v>4359.1439500000006</v>
      </c>
      <c r="P140" s="84">
        <v>423.36141198112415</v>
      </c>
      <c r="Q140" s="76">
        <v>105.38000000000001</v>
      </c>
      <c r="R140" s="76">
        <v>81.058999999999997</v>
      </c>
      <c r="S140" s="79">
        <v>64.845000000000013</v>
      </c>
    </row>
    <row r="141" spans="2:19" ht="15.75" customHeight="1" x14ac:dyDescent="0.25">
      <c r="B141" s="77">
        <v>900</v>
      </c>
      <c r="C141" s="80">
        <v>67.961774370327817</v>
      </c>
      <c r="D141" s="80">
        <v>87.113362860446571</v>
      </c>
      <c r="E141" s="80">
        <v>94.020796739529644</v>
      </c>
      <c r="F141" s="80">
        <v>103.53861229927716</v>
      </c>
      <c r="G141" s="80">
        <v>112.56039174604624</v>
      </c>
      <c r="H141" s="80">
        <v>130.80111899880814</v>
      </c>
      <c r="I141" s="80">
        <v>154.48055111772024</v>
      </c>
      <c r="J141" s="80">
        <v>290.34851871646083</v>
      </c>
      <c r="K141" s="80">
        <v>240.99776897724112</v>
      </c>
      <c r="L141" s="80">
        <v>310.73714667861208</v>
      </c>
      <c r="M141" s="77">
        <v>1000</v>
      </c>
      <c r="N141" s="80">
        <v>123.74095000000001</v>
      </c>
      <c r="O141" s="80">
        <v>4843.4733500000002</v>
      </c>
      <c r="P141" s="82">
        <v>472.8159245170263</v>
      </c>
      <c r="Q141" s="80">
        <v>110.63800000000001</v>
      </c>
      <c r="R141" s="80">
        <v>85.107000000000014</v>
      </c>
      <c r="S141" s="83">
        <v>68.09</v>
      </c>
    </row>
    <row r="142" spans="2:19" ht="15.75" customHeight="1" thickBot="1" x14ac:dyDescent="0.3">
      <c r="B142" s="77">
        <v>1000</v>
      </c>
      <c r="C142" s="76">
        <v>75.581888562838074</v>
      </c>
      <c r="D142" s="76">
        <v>96.898080686024684</v>
      </c>
      <c r="E142" s="76">
        <v>104.59335054454539</v>
      </c>
      <c r="F142" s="76">
        <v>115.20216320217467</v>
      </c>
      <c r="G142" s="76">
        <v>125.27395430740225</v>
      </c>
      <c r="H142" s="76">
        <v>145.63765257571262</v>
      </c>
      <c r="I142" s="76">
        <v>172.07304652424332</v>
      </c>
      <c r="J142" s="76">
        <v>323.61256060061726</v>
      </c>
      <c r="K142" s="76">
        <v>268.32234546541957</v>
      </c>
      <c r="L142" s="76">
        <v>346.06576876241542</v>
      </c>
      <c r="M142" s="85" t="s">
        <v>49</v>
      </c>
      <c r="N142" s="86">
        <v>0.1484385</v>
      </c>
      <c r="O142" s="86">
        <v>5.8121004999999997</v>
      </c>
      <c r="P142" s="87">
        <v>0.56737910942043146</v>
      </c>
      <c r="Q142" s="86">
        <v>0.14612400000000003</v>
      </c>
      <c r="R142" s="86">
        <v>0.11246400000000001</v>
      </c>
      <c r="S142" s="88">
        <v>8.9892E-2</v>
      </c>
    </row>
    <row r="143" spans="2:19" ht="15.75" customHeight="1" thickBot="1" x14ac:dyDescent="0.35">
      <c r="B143" s="85" t="s">
        <v>49</v>
      </c>
      <c r="C143" s="86">
        <v>8.2154226698737037E-2</v>
      </c>
      <c r="D143" s="86">
        <v>0.10532400074567899</v>
      </c>
      <c r="E143" s="86">
        <v>0.11368842450494064</v>
      </c>
      <c r="F143" s="86">
        <v>0.12521974261105945</v>
      </c>
      <c r="G143" s="86">
        <v>0.13616734163848068</v>
      </c>
      <c r="H143" s="86">
        <v>0.15830179627794846</v>
      </c>
      <c r="I143" s="86">
        <v>0.18703592013504705</v>
      </c>
      <c r="J143" s="86">
        <v>0.35175278326154058</v>
      </c>
      <c r="K143" s="86">
        <v>0.29165472333197784</v>
      </c>
      <c r="L143" s="88">
        <v>0.37615844430697326</v>
      </c>
      <c r="Q143" s="89"/>
      <c r="R143" s="89"/>
    </row>
    <row r="144" spans="2:19" ht="15.75" customHeight="1" x14ac:dyDescent="0.3">
      <c r="Q144" s="89"/>
      <c r="R144" s="89"/>
    </row>
    <row r="145" spans="1:45" s="13" customFormat="1" ht="15" x14ac:dyDescent="0.35">
      <c r="A145" s="90"/>
      <c r="B145" s="91" t="s">
        <v>50</v>
      </c>
      <c r="N145" s="90"/>
      <c r="O145" s="90"/>
      <c r="P145" s="90"/>
      <c r="Q145" s="92"/>
      <c r="R145" s="92"/>
      <c r="S145" s="93"/>
      <c r="U145" s="1"/>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row>
    <row r="146" spans="1:45" s="13" customFormat="1" ht="15" x14ac:dyDescent="0.35">
      <c r="A146" s="90"/>
      <c r="K146" s="13" t="s">
        <v>51</v>
      </c>
      <c r="N146" s="90"/>
      <c r="O146" s="90"/>
      <c r="P146" s="90"/>
      <c r="Q146" s="92"/>
      <c r="R146" s="92"/>
      <c r="S146" s="93"/>
      <c r="U146" s="1"/>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row>
    <row r="147" spans="1:45" s="13" customFormat="1" ht="15" x14ac:dyDescent="0.35">
      <c r="A147" s="90"/>
      <c r="B147" s="95" t="s">
        <v>52</v>
      </c>
      <c r="C147" s="95"/>
      <c r="E147" s="96" t="str">
        <f>IF('[1]INTRODUCCIÓN DATOS'!$E21&lt;&gt;"",'[1]INTRODUCCIÓN DATOS'!$E21,"")</f>
        <v>C. Urano, 5, 30565 Las Torres de Cotillas, Murcia</v>
      </c>
      <c r="K147" s="97">
        <f>+IF('[1]INTRODUCCIÓN DATOS'!$G21&lt;&gt;"",'[1]INTRODUCCIÓN DATOS'!$G21,"")</f>
        <v>21</v>
      </c>
      <c r="N147" s="90"/>
      <c r="O147" s="90"/>
      <c r="P147" s="90"/>
      <c r="Q147" s="92"/>
      <c r="R147" s="92"/>
      <c r="S147" s="93"/>
      <c r="U147" s="1"/>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row>
    <row r="148" spans="1:45" s="13" customFormat="1" ht="15" x14ac:dyDescent="0.35">
      <c r="A148" s="90"/>
      <c r="B148" s="95" t="s">
        <v>53</v>
      </c>
      <c r="C148" s="95"/>
      <c r="E148" s="96" t="str">
        <f>IF('[1]INTRODUCCIÓN DATOS'!$E22&lt;&gt;"",'[1]INTRODUCCIÓN DATOS'!$E22,"")</f>
        <v/>
      </c>
      <c r="K148" s="97" t="str">
        <f>+IF('[1]INTRODUCCIÓN DATOS'!$G22&lt;&gt;"",'[1]INTRODUCCIÓN DATOS'!$G22,"")</f>
        <v/>
      </c>
      <c r="N148" s="90"/>
      <c r="O148" s="90"/>
      <c r="P148" s="90"/>
      <c r="Q148" s="92"/>
      <c r="R148" s="92"/>
      <c r="S148" s="93"/>
      <c r="U148" s="1"/>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row>
    <row r="149" spans="1:45" s="13" customFormat="1" ht="15" x14ac:dyDescent="0.35">
      <c r="A149" s="90"/>
      <c r="B149" s="95" t="s">
        <v>54</v>
      </c>
      <c r="C149" s="95"/>
      <c r="E149" s="96" t="str">
        <f>IF('[1]INTRODUCCIÓN DATOS'!$E23&lt;&gt;"",'[1]INTRODUCCIÓN DATOS'!$E23,"")</f>
        <v/>
      </c>
      <c r="K149" s="97" t="str">
        <f>+IF('[1]INTRODUCCIÓN DATOS'!$G23&lt;&gt;"",'[1]INTRODUCCIÓN DATOS'!$G23,"")</f>
        <v/>
      </c>
      <c r="N149" s="90"/>
      <c r="O149" s="90"/>
      <c r="P149" s="90"/>
      <c r="Q149" s="92"/>
      <c r="R149" s="92"/>
      <c r="S149" s="93"/>
      <c r="U149" s="1"/>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row>
    <row r="150" spans="1:45" s="13" customFormat="1" ht="15" x14ac:dyDescent="0.35">
      <c r="A150" s="90"/>
      <c r="B150" s="13" t="str">
        <f>IF('[2]INTRODUCCIÓN DATOS'!$E25&lt;&gt;"",'[2]INTRODUCCIÓN DATOS'!$C25,"")</f>
        <v>Dirección almacen 5</v>
      </c>
      <c r="E150" s="13">
        <f>IF('[2]INTRODUCCIÓN DATOS'!$E25&lt;&gt;"",'[2]INTRODUCCIÓN DATOS'!$E25,"")</f>
        <v>0</v>
      </c>
      <c r="K150" s="13" t="str">
        <f>IF('[2]INTRODUCCIÓN DATOS'!$G25&lt;&gt;"",'[2]INTRODUCCIÓN DATOS'!$G25,"")</f>
        <v/>
      </c>
      <c r="N150" s="90"/>
      <c r="O150" s="90"/>
      <c r="P150" s="90"/>
      <c r="Q150" s="92"/>
      <c r="R150" s="92"/>
      <c r="S150" s="93"/>
      <c r="U150" s="1"/>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row>
    <row r="151" spans="1:45" s="13" customFormat="1" ht="16.8" x14ac:dyDescent="0.4">
      <c r="A151" s="90"/>
      <c r="B151" s="13" t="s">
        <v>55</v>
      </c>
      <c r="N151" s="98"/>
      <c r="O151" s="98"/>
      <c r="P151" s="98"/>
      <c r="Q151" s="98"/>
      <c r="R151" s="98"/>
      <c r="S151" s="93"/>
      <c r="U151" s="1"/>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row>
    <row r="152" spans="1:45" s="13" customFormat="1" ht="15" x14ac:dyDescent="0.35">
      <c r="A152" s="90"/>
      <c r="B152" s="99" t="s">
        <v>56</v>
      </c>
      <c r="C152" s="99"/>
      <c r="D152" s="99"/>
      <c r="E152" s="99"/>
      <c r="F152" s="100">
        <f>+'[1]INTRODUCCIÓN DATOS'!F103</f>
        <v>0.3</v>
      </c>
      <c r="G152" s="100"/>
      <c r="H152" s="101" t="s">
        <v>57</v>
      </c>
      <c r="I152" s="99"/>
      <c r="J152" s="99"/>
      <c r="K152" s="99"/>
      <c r="L152" s="99"/>
      <c r="M152" s="99"/>
      <c r="N152" s="99"/>
      <c r="O152" s="99"/>
      <c r="P152" s="99"/>
      <c r="Q152" s="102"/>
      <c r="R152" s="102"/>
      <c r="S152" s="93"/>
      <c r="U152" s="1"/>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row>
    <row r="153" spans="1:45" s="13" customFormat="1" ht="15" x14ac:dyDescent="0.35">
      <c r="A153" s="90"/>
      <c r="B153" s="99" t="s">
        <v>58</v>
      </c>
      <c r="C153" s="99"/>
      <c r="D153" s="99"/>
      <c r="E153" s="99"/>
      <c r="F153" s="99"/>
      <c r="G153" s="99"/>
      <c r="H153" s="99"/>
      <c r="I153" s="99"/>
      <c r="J153" s="99"/>
      <c r="K153" s="99"/>
      <c r="L153" s="99"/>
      <c r="M153" s="99"/>
      <c r="N153" s="99"/>
      <c r="O153" s="99"/>
      <c r="P153" s="99"/>
      <c r="Q153" s="102"/>
      <c r="R153" s="102"/>
      <c r="S153" s="93"/>
      <c r="U153" s="1"/>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row>
    <row r="154" spans="1:45" s="13" customFormat="1" ht="15" x14ac:dyDescent="0.35">
      <c r="A154" s="90"/>
      <c r="B154" s="99" t="s">
        <v>59</v>
      </c>
      <c r="C154" s="99"/>
      <c r="D154" s="99"/>
      <c r="E154" s="99"/>
      <c r="F154" s="99"/>
      <c r="G154" s="99"/>
      <c r="H154" s="99"/>
      <c r="I154" s="99"/>
      <c r="J154" s="99"/>
      <c r="K154" s="99"/>
      <c r="L154" s="99"/>
      <c r="M154" s="99"/>
      <c r="N154" s="99"/>
      <c r="O154" s="99"/>
      <c r="P154" s="99"/>
      <c r="Q154" s="102"/>
      <c r="R154" s="102"/>
      <c r="S154" s="93"/>
      <c r="U154" s="1"/>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row>
    <row r="157" spans="1:45" ht="17.399999999999999" x14ac:dyDescent="0.4">
      <c r="B157" s="17" t="str">
        <f>$B$83</f>
        <v>Iñaki Bustamante</v>
      </c>
      <c r="O157" s="17" t="str">
        <f>+$D$17</f>
        <v>Srta. Paqui garcia</v>
      </c>
    </row>
    <row r="158" spans="1:45" ht="17.399999999999999" x14ac:dyDescent="0.4">
      <c r="B158" s="17" t="str">
        <f>$B$84</f>
        <v>Gestor de cuentas</v>
      </c>
      <c r="O158" s="17" t="str">
        <f>+'[1]INTRODUCCIÓN DATOS'!$E$14</f>
        <v>LABORATORIOS NATUAROMATIC</v>
      </c>
    </row>
    <row r="159" spans="1:45" ht="15" x14ac:dyDescent="0.35">
      <c r="P159" s="20"/>
      <c r="Q159" s="20"/>
      <c r="R159" s="19" t="str">
        <f>+$R$85</f>
        <v>OF-00</v>
      </c>
    </row>
    <row r="160" spans="1:45" x14ac:dyDescent="0.25">
      <c r="S160" s="1"/>
    </row>
    <row r="162" spans="2:45" ht="16.8" x14ac:dyDescent="0.4">
      <c r="P162" s="2">
        <f ca="1">'[1]INTRODUCCIÓN DATOS'!$G$9</f>
        <v>46135</v>
      </c>
      <c r="Q162" s="2"/>
    </row>
    <row r="163" spans="2:45" ht="16.8" x14ac:dyDescent="0.4">
      <c r="P163" s="4"/>
      <c r="Q163" s="4"/>
    </row>
    <row r="164" spans="2:45" ht="16.8" x14ac:dyDescent="0.4">
      <c r="P164" s="5" t="str">
        <f>'[1]INTRODUCCIÓN DATOS'!$E$14</f>
        <v>LABORATORIOS NATUAROMATIC</v>
      </c>
      <c r="Q164" s="4"/>
    </row>
    <row r="165" spans="2:45" ht="16.8" x14ac:dyDescent="0.4">
      <c r="P165" s="6" t="str">
        <f>'[1]INTRODUCCIÓN DATOS'!$E$17</f>
        <v>C. Urano, 5, 30565 Las Torres de Cotillas, Murcia</v>
      </c>
      <c r="Q165" s="4"/>
    </row>
    <row r="166" spans="2:45" ht="16.8" x14ac:dyDescent="0.4">
      <c r="B166" s="103"/>
      <c r="C166" s="104"/>
      <c r="D166" s="104"/>
      <c r="E166" s="104"/>
      <c r="P166" s="6" t="str">
        <f>'[1]INTRODUCCIÓN DATOS'!$E$18</f>
        <v>las torres de cotillas</v>
      </c>
      <c r="Q166" s="4"/>
    </row>
    <row r="167" spans="2:45" ht="16.8" x14ac:dyDescent="0.4">
      <c r="P167" s="7" t="str">
        <f>+'[1]INTRODUCCIÓN DATOS'!$E$16</f>
        <v>b73798340</v>
      </c>
      <c r="Q167" s="4"/>
    </row>
    <row r="168" spans="2:45" ht="19.8" x14ac:dyDescent="0.35">
      <c r="B168" s="105" t="s">
        <v>60</v>
      </c>
      <c r="C168" s="104"/>
      <c r="D168" s="104"/>
      <c r="E168" s="104"/>
      <c r="P168" s="13"/>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row>
    <row r="169" spans="2:45" ht="15" x14ac:dyDescent="0.35">
      <c r="P169" s="13"/>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row>
    <row r="170" spans="2:45" ht="16.2" x14ac:dyDescent="0.35">
      <c r="B170" s="10"/>
      <c r="C170" s="107" t="s">
        <v>61</v>
      </c>
      <c r="D170" s="10"/>
      <c r="E170" s="10"/>
      <c r="F170" s="10"/>
      <c r="G170" s="10"/>
      <c r="H170" s="10"/>
      <c r="I170" s="10"/>
      <c r="J170" s="10"/>
      <c r="K170" s="10"/>
      <c r="L170" s="10"/>
      <c r="M170" s="10"/>
      <c r="N170" s="10"/>
      <c r="P170" s="13"/>
      <c r="Q170" s="10"/>
      <c r="R170" s="10"/>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row>
    <row r="171" spans="2:45" ht="9" customHeight="1" x14ac:dyDescent="0.25">
      <c r="B171" s="10"/>
      <c r="C171" s="10"/>
      <c r="D171" s="10"/>
      <c r="E171" s="10"/>
      <c r="F171" s="10"/>
      <c r="G171" s="10"/>
      <c r="H171" s="10"/>
      <c r="I171" s="10"/>
      <c r="J171" s="10"/>
      <c r="K171" s="10"/>
      <c r="L171" s="10"/>
      <c r="M171" s="10"/>
      <c r="N171" s="10"/>
      <c r="O171" s="10"/>
      <c r="P171" s="10"/>
      <c r="Q171" s="10"/>
      <c r="R171" s="10"/>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row>
    <row r="172" spans="2:45" ht="17.7" customHeight="1" x14ac:dyDescent="0.3">
      <c r="B172" s="10"/>
      <c r="C172" s="108" t="s">
        <v>62</v>
      </c>
      <c r="D172" s="109" t="s">
        <v>63</v>
      </c>
      <c r="E172" s="95"/>
      <c r="F172" s="95"/>
      <c r="G172" s="95"/>
      <c r="H172" s="95"/>
      <c r="I172" s="95"/>
      <c r="J172" s="95"/>
      <c r="K172" s="95"/>
      <c r="L172" s="95"/>
      <c r="M172" s="97" t="s">
        <v>64</v>
      </c>
      <c r="N172" s="97"/>
      <c r="O172" s="97"/>
      <c r="P172" s="97"/>
      <c r="Q172" s="97"/>
      <c r="R172" s="95"/>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row>
    <row r="173" spans="2:45" ht="17.7" customHeight="1" x14ac:dyDescent="0.3">
      <c r="B173" s="10"/>
      <c r="C173" s="108" t="s">
        <v>62</v>
      </c>
      <c r="D173" s="109" t="s">
        <v>65</v>
      </c>
      <c r="E173" s="95"/>
      <c r="F173" s="95"/>
      <c r="G173" s="95"/>
      <c r="H173" s="95"/>
      <c r="I173" s="95"/>
      <c r="J173" s="95"/>
      <c r="K173" s="95"/>
      <c r="L173" s="95"/>
      <c r="M173" s="110">
        <f>+'[1]INTRODUCCIÓN DATOS'!G111</f>
        <v>0</v>
      </c>
      <c r="N173" s="95"/>
      <c r="O173" s="95"/>
      <c r="P173" s="95"/>
      <c r="Q173" s="95"/>
      <c r="R173" s="95"/>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row>
    <row r="174" spans="2:45" ht="17.7" customHeight="1" x14ac:dyDescent="0.3">
      <c r="B174" s="10"/>
      <c r="C174" s="108" t="s">
        <v>62</v>
      </c>
      <c r="D174" s="109" t="s">
        <v>66</v>
      </c>
      <c r="E174" s="95"/>
      <c r="F174" s="95"/>
      <c r="G174" s="95"/>
      <c r="H174" s="95"/>
      <c r="I174" s="95"/>
      <c r="J174" s="95"/>
      <c r="K174" s="95"/>
      <c r="L174" s="95"/>
      <c r="M174" s="111" t="str">
        <f>+'[1]INTRODUCCIÓN DATOS'!G112</f>
        <v>Tarifa General</v>
      </c>
      <c r="N174" s="95"/>
      <c r="O174" s="95"/>
      <c r="P174" s="95"/>
      <c r="Q174" s="95"/>
      <c r="R174" s="95"/>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row>
    <row r="175" spans="2:45" ht="17.7" customHeight="1" x14ac:dyDescent="0.3">
      <c r="B175" s="10"/>
      <c r="C175" s="108" t="s">
        <v>62</v>
      </c>
      <c r="D175" s="109" t="s">
        <v>67</v>
      </c>
      <c r="E175" s="95"/>
      <c r="F175" s="95"/>
      <c r="G175" s="95"/>
      <c r="H175" s="95"/>
      <c r="I175" s="95"/>
      <c r="J175" s="95"/>
      <c r="K175" s="95"/>
      <c r="L175" s="95"/>
      <c r="M175" s="95"/>
      <c r="N175" s="95"/>
      <c r="O175" s="95"/>
      <c r="P175" s="95"/>
      <c r="Q175" s="95"/>
      <c r="R175" s="95"/>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row>
    <row r="176" spans="2:45" ht="7.95" customHeight="1" x14ac:dyDescent="0.3">
      <c r="B176" s="10"/>
      <c r="D176" s="95"/>
      <c r="E176" s="95"/>
      <c r="F176" s="95"/>
      <c r="G176" s="95"/>
      <c r="H176" s="95"/>
      <c r="I176" s="95"/>
      <c r="J176" s="95"/>
      <c r="K176" s="95"/>
      <c r="L176" s="95"/>
      <c r="M176" s="95"/>
      <c r="N176" s="95"/>
      <c r="O176" s="95"/>
      <c r="P176" s="95"/>
      <c r="Q176" s="95"/>
      <c r="R176" s="95"/>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row>
    <row r="177" spans="2:45" ht="13.8" x14ac:dyDescent="0.3">
      <c r="C177" s="107" t="s">
        <v>68</v>
      </c>
      <c r="D177" s="95"/>
      <c r="E177" s="95"/>
      <c r="F177" s="95"/>
      <c r="G177" s="95"/>
      <c r="H177" s="95"/>
      <c r="I177" s="95"/>
      <c r="J177" s="95"/>
      <c r="K177" s="95"/>
      <c r="L177" s="95"/>
      <c r="M177" s="95"/>
      <c r="N177" s="95"/>
      <c r="O177" s="95"/>
      <c r="P177" s="95"/>
      <c r="Q177" s="95"/>
      <c r="R177" s="95"/>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row>
    <row r="178" spans="2:45" ht="7.2" customHeight="1" x14ac:dyDescent="0.3">
      <c r="B178" s="10"/>
      <c r="C178" s="10"/>
      <c r="D178" s="95"/>
      <c r="E178" s="95"/>
      <c r="F178" s="95"/>
      <c r="G178" s="95"/>
      <c r="H178" s="95"/>
      <c r="I178" s="95"/>
      <c r="J178" s="95"/>
      <c r="K178" s="95"/>
      <c r="L178" s="95"/>
      <c r="M178" s="95"/>
      <c r="N178" s="95"/>
      <c r="O178" s="95"/>
      <c r="P178" s="95"/>
      <c r="Q178" s="95"/>
      <c r="R178" s="95"/>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row>
    <row r="179" spans="2:45" ht="16.95" customHeight="1" x14ac:dyDescent="0.65">
      <c r="B179" s="112"/>
      <c r="C179" s="113" t="s">
        <v>62</v>
      </c>
      <c r="D179" s="114" t="s">
        <v>69</v>
      </c>
      <c r="E179" s="95"/>
      <c r="F179" s="95"/>
      <c r="G179" s="95"/>
      <c r="H179" s="95"/>
      <c r="I179" s="95"/>
      <c r="J179" s="95"/>
      <c r="K179" s="95"/>
      <c r="L179" s="95"/>
      <c r="M179" s="95"/>
      <c r="N179" s="95"/>
      <c r="O179" s="95"/>
      <c r="P179" s="95"/>
      <c r="Q179" s="95"/>
      <c r="R179" s="95"/>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row>
    <row r="180" spans="2:45" ht="15.6" customHeight="1" x14ac:dyDescent="0.3">
      <c r="B180" s="115"/>
      <c r="D180" s="95" t="s">
        <v>70</v>
      </c>
      <c r="E180" s="95"/>
      <c r="F180" s="95"/>
      <c r="G180" s="95"/>
      <c r="H180" s="95"/>
      <c r="I180" s="95"/>
      <c r="J180" s="95"/>
      <c r="K180" s="95"/>
      <c r="L180" s="116"/>
      <c r="M180" s="95"/>
      <c r="N180" s="95"/>
      <c r="O180" s="95"/>
      <c r="P180" s="95"/>
      <c r="Q180" s="95"/>
      <c r="R180" s="95"/>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row>
    <row r="181" spans="2:45" ht="15" thickBot="1" x14ac:dyDescent="0.35">
      <c r="B181" s="117"/>
      <c r="D181" s="118" t="s">
        <v>71</v>
      </c>
      <c r="E181" s="95"/>
      <c r="F181" s="95"/>
      <c r="G181" s="119"/>
      <c r="H181" s="120"/>
      <c r="I181" s="95"/>
      <c r="J181" s="95"/>
      <c r="K181" s="95"/>
      <c r="L181" s="95"/>
      <c r="M181" s="95"/>
      <c r="N181" s="95"/>
      <c r="O181" s="95"/>
      <c r="P181" s="95"/>
      <c r="Q181" s="95"/>
      <c r="R181" s="95"/>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row>
    <row r="182" spans="2:45" ht="14.4" thickBot="1" x14ac:dyDescent="0.35">
      <c r="B182" s="121"/>
      <c r="D182" s="95"/>
      <c r="E182" s="95"/>
      <c r="F182" s="95"/>
      <c r="G182" s="95"/>
      <c r="H182" s="122" t="s">
        <v>72</v>
      </c>
      <c r="I182" s="95"/>
      <c r="J182" s="95"/>
      <c r="K182" s="95"/>
      <c r="L182" s="95"/>
      <c r="M182" s="95"/>
      <c r="N182" s="95"/>
      <c r="O182" s="95"/>
      <c r="P182" s="95"/>
      <c r="Q182" s="95"/>
      <c r="R182" s="95"/>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row>
    <row r="183" spans="2:45" ht="13.8" x14ac:dyDescent="0.3">
      <c r="B183" s="121"/>
      <c r="D183" s="95"/>
      <c r="E183" s="123" t="s">
        <v>73</v>
      </c>
      <c r="F183" s="124"/>
      <c r="G183" s="124"/>
      <c r="H183" s="125">
        <f>+'[1]INTRODUCCIÓN DATOS'!F137</f>
        <v>270</v>
      </c>
      <c r="I183" s="126"/>
      <c r="J183" s="95"/>
      <c r="K183" s="95"/>
      <c r="L183" s="95"/>
      <c r="M183" s="95"/>
      <c r="N183" s="95"/>
      <c r="O183" s="95"/>
      <c r="P183" s="95"/>
      <c r="Q183" s="95"/>
      <c r="R183" s="95"/>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row>
    <row r="184" spans="2:45" ht="13.8" x14ac:dyDescent="0.3">
      <c r="D184" s="95"/>
      <c r="E184" s="127" t="s">
        <v>74</v>
      </c>
      <c r="F184" s="128"/>
      <c r="G184" s="128"/>
      <c r="H184" s="129">
        <f>+'[1]INTRODUCCIÓN DATOS'!F138</f>
        <v>333</v>
      </c>
      <c r="I184" s="95"/>
      <c r="J184" s="95"/>
      <c r="K184" s="95"/>
      <c r="L184" s="95"/>
      <c r="M184" s="95"/>
      <c r="N184" s="95"/>
      <c r="O184" s="95"/>
      <c r="P184" s="95"/>
      <c r="Q184" s="95"/>
      <c r="R184" s="95"/>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row>
    <row r="185" spans="2:45" ht="14.4" thickBot="1" x14ac:dyDescent="0.35">
      <c r="D185" s="95"/>
      <c r="E185" s="130" t="s">
        <v>75</v>
      </c>
      <c r="F185" s="131"/>
      <c r="G185" s="131"/>
      <c r="H185" s="132">
        <f>+'[1]INTRODUCCIÓN DATOS'!F139</f>
        <v>167</v>
      </c>
      <c r="I185" s="95"/>
      <c r="J185" s="95"/>
      <c r="K185" s="95"/>
      <c r="L185" s="95"/>
      <c r="M185" s="95"/>
      <c r="N185" s="95"/>
      <c r="O185" s="95"/>
      <c r="P185" s="95"/>
      <c r="Q185" s="95"/>
      <c r="R185" s="95"/>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row>
    <row r="186" spans="2:45" ht="13.8" x14ac:dyDescent="0.3">
      <c r="J186" s="95"/>
      <c r="K186" s="95"/>
      <c r="L186" s="95"/>
      <c r="M186" s="95"/>
      <c r="N186" s="95"/>
      <c r="O186" s="95"/>
      <c r="P186" s="95"/>
      <c r="Q186" s="95"/>
      <c r="R186" s="95"/>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row>
    <row r="187" spans="2:45" ht="15.6" x14ac:dyDescent="0.3">
      <c r="B187" s="10"/>
      <c r="C187" s="133" t="s">
        <v>76</v>
      </c>
      <c r="D187" s="95"/>
      <c r="E187" s="95"/>
      <c r="F187" s="95"/>
      <c r="G187" s="95"/>
      <c r="H187" s="95"/>
      <c r="I187" s="95"/>
      <c r="J187" s="95"/>
      <c r="K187" s="95"/>
      <c r="L187" s="95"/>
      <c r="M187" s="95"/>
      <c r="N187" s="95"/>
      <c r="O187" s="95"/>
      <c r="P187" s="95"/>
      <c r="Q187" s="95"/>
      <c r="R187" s="95"/>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row>
    <row r="188" spans="2:45" ht="7.2" customHeight="1" x14ac:dyDescent="0.3">
      <c r="B188" s="10"/>
      <c r="C188" s="10"/>
      <c r="D188" s="95"/>
      <c r="E188" s="95"/>
      <c r="F188" s="95"/>
      <c r="G188" s="95"/>
      <c r="H188" s="95"/>
      <c r="I188" s="95"/>
      <c r="J188" s="95"/>
      <c r="K188" s="95"/>
      <c r="L188" s="95"/>
      <c r="M188" s="95"/>
      <c r="N188" s="95"/>
      <c r="O188" s="95"/>
      <c r="P188" s="95"/>
      <c r="Q188" s="95"/>
      <c r="R188" s="95"/>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row>
    <row r="189" spans="2:45" ht="15" customHeight="1" x14ac:dyDescent="0.3">
      <c r="B189" s="112"/>
      <c r="C189" s="108" t="s">
        <v>62</v>
      </c>
      <c r="D189" s="114" t="s">
        <v>77</v>
      </c>
      <c r="E189" s="95"/>
      <c r="F189" s="95"/>
      <c r="G189" s="95"/>
      <c r="H189" s="95"/>
      <c r="I189" s="95"/>
      <c r="J189" s="95"/>
      <c r="K189" s="95"/>
      <c r="L189" s="95"/>
      <c r="M189" s="95"/>
      <c r="N189" s="95"/>
      <c r="O189" s="95"/>
      <c r="P189" s="95"/>
      <c r="Q189" s="95"/>
      <c r="R189" s="95"/>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row>
    <row r="190" spans="2:45" ht="15" customHeight="1" x14ac:dyDescent="0.3">
      <c r="B190" s="115" t="s">
        <v>78</v>
      </c>
      <c r="C190" s="108" t="s">
        <v>62</v>
      </c>
      <c r="D190" s="114" t="s">
        <v>79</v>
      </c>
      <c r="E190" s="95"/>
      <c r="F190" s="95"/>
      <c r="G190" s="95"/>
      <c r="H190" s="95"/>
      <c r="I190" s="95"/>
      <c r="J190" s="95"/>
      <c r="K190" s="95"/>
      <c r="L190" s="95"/>
      <c r="M190" s="95"/>
      <c r="N190" s="95"/>
      <c r="O190" s="95"/>
      <c r="P190" s="95"/>
      <c r="Q190" s="95"/>
      <c r="R190" s="95"/>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row>
    <row r="191" spans="2:45" customFormat="1" ht="15" customHeight="1" x14ac:dyDescent="0.25"/>
    <row r="192" spans="2:45" ht="18" customHeight="1" x14ac:dyDescent="0.3">
      <c r="B192" s="134"/>
      <c r="D192" s="135" t="s">
        <v>80</v>
      </c>
      <c r="E192" s="95"/>
      <c r="F192" s="136" t="str">
        <f>+'[1]INTRODUCCIÓN DATOS'!E123</f>
        <v>LOTT</v>
      </c>
      <c r="G192" s="95"/>
      <c r="H192" s="137" t="s">
        <v>81</v>
      </c>
      <c r="I192" s="95"/>
      <c r="J192" s="95"/>
      <c r="K192" s="97" t="str">
        <f>+'[1]INTRODUCCIÓN DATOS'!F123</f>
        <v>0% sobre portes / Cobertura obligatoria según normativa</v>
      </c>
      <c r="L192" s="95"/>
      <c r="M192" s="95"/>
      <c r="N192" s="95"/>
      <c r="O192" s="95"/>
      <c r="P192" s="95"/>
      <c r="Q192" s="95"/>
      <c r="R192" s="95"/>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row>
    <row r="193" spans="2:45" ht="5.7" customHeight="1" x14ac:dyDescent="0.3">
      <c r="D193" s="95"/>
      <c r="E193" s="138"/>
      <c r="F193" s="139"/>
      <c r="G193" s="139"/>
      <c r="H193" s="95"/>
      <c r="I193" s="95"/>
      <c r="J193" s="95"/>
      <c r="K193" s="95"/>
      <c r="L193" s="95"/>
      <c r="M193" s="95"/>
      <c r="N193" s="95"/>
      <c r="O193" s="95"/>
      <c r="P193" s="95"/>
      <c r="Q193" s="95"/>
      <c r="R193" s="95"/>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row>
    <row r="194" spans="2:45" ht="16.8" x14ac:dyDescent="0.3">
      <c r="B194" s="140"/>
      <c r="D194" s="141" t="s">
        <v>82</v>
      </c>
      <c r="E194" s="95"/>
      <c r="F194" s="95"/>
      <c r="G194" s="95"/>
      <c r="H194" s="95"/>
      <c r="I194" s="95"/>
      <c r="J194" s="95"/>
      <c r="K194" s="95"/>
      <c r="L194" s="95"/>
      <c r="M194" s="95"/>
      <c r="N194" s="95"/>
      <c r="O194" s="95"/>
      <c r="P194" s="95"/>
      <c r="Q194" s="95"/>
      <c r="R194" s="95"/>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row>
    <row r="195" spans="2:45" ht="12.45" customHeight="1" x14ac:dyDescent="0.3">
      <c r="C195" s="108" t="s">
        <v>62</v>
      </c>
      <c r="D195" s="114" t="s">
        <v>83</v>
      </c>
      <c r="E195" s="95"/>
      <c r="F195" s="95"/>
      <c r="G195" s="95"/>
      <c r="H195" s="95"/>
      <c r="I195" s="95"/>
      <c r="J195" s="95"/>
      <c r="K195" s="95"/>
      <c r="L195" s="95"/>
      <c r="M195" s="95"/>
      <c r="N195" s="95"/>
      <c r="O195" s="95"/>
      <c r="P195" s="95"/>
      <c r="Q195" s="95"/>
      <c r="R195" s="95"/>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row>
    <row r="196" spans="2:45" ht="12.45" customHeight="1" x14ac:dyDescent="0.3">
      <c r="C196" s="108" t="s">
        <v>62</v>
      </c>
      <c r="D196" s="114" t="s">
        <v>84</v>
      </c>
      <c r="E196" s="95"/>
      <c r="F196" s="95"/>
      <c r="G196" s="95"/>
      <c r="H196" s="95"/>
      <c r="I196" s="95"/>
      <c r="J196" s="95"/>
      <c r="K196" s="95"/>
      <c r="L196" s="95"/>
      <c r="M196" s="95"/>
      <c r="N196" s="95"/>
      <c r="O196" s="95"/>
      <c r="P196" s="95"/>
      <c r="Q196" s="95"/>
      <c r="R196" s="95"/>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row>
    <row r="197" spans="2:45" ht="12.45" customHeight="1" x14ac:dyDescent="0.3">
      <c r="C197" s="108" t="s">
        <v>62</v>
      </c>
      <c r="D197" s="114" t="s">
        <v>85</v>
      </c>
      <c r="E197" s="95"/>
      <c r="F197" s="95"/>
      <c r="G197" s="95"/>
      <c r="H197" s="95"/>
      <c r="I197" s="95"/>
      <c r="J197" s="95"/>
      <c r="K197" s="95"/>
      <c r="L197" s="95"/>
      <c r="M197" s="95"/>
      <c r="N197" s="95"/>
      <c r="O197" s="95"/>
      <c r="P197" s="95"/>
      <c r="Q197" s="95"/>
      <c r="R197" s="95"/>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row>
    <row r="198" spans="2:45" ht="16.8" x14ac:dyDescent="0.3">
      <c r="D198" s="141" t="s">
        <v>86</v>
      </c>
      <c r="E198" s="95"/>
      <c r="F198" s="95"/>
      <c r="G198" s="95"/>
      <c r="H198" s="95"/>
      <c r="I198" s="95"/>
      <c r="J198" s="95"/>
      <c r="K198" s="95"/>
      <c r="L198" s="95"/>
      <c r="M198" s="95"/>
      <c r="N198" s="95"/>
      <c r="O198" s="95"/>
      <c r="P198" s="95"/>
      <c r="Q198" s="95"/>
      <c r="R198" s="95"/>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row>
    <row r="199" spans="2:45" ht="12.45" customHeight="1" x14ac:dyDescent="0.3">
      <c r="C199" s="108" t="s">
        <v>62</v>
      </c>
      <c r="D199" s="95" t="s">
        <v>87</v>
      </c>
      <c r="E199" s="95"/>
      <c r="F199" s="95"/>
      <c r="G199" s="95"/>
      <c r="H199" s="95"/>
      <c r="I199" s="95"/>
      <c r="J199" s="95"/>
      <c r="K199" s="95"/>
      <c r="L199" s="95"/>
      <c r="M199" s="95"/>
      <c r="N199" s="95"/>
      <c r="O199" s="95"/>
      <c r="P199" s="95"/>
      <c r="Q199" s="95"/>
      <c r="R199" s="95"/>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row>
    <row r="200" spans="2:45" ht="12.45" customHeight="1" x14ac:dyDescent="0.3">
      <c r="C200" s="108" t="s">
        <v>62</v>
      </c>
      <c r="D200" s="95" t="s">
        <v>88</v>
      </c>
      <c r="E200" s="95"/>
      <c r="F200" s="95"/>
      <c r="G200" s="95"/>
      <c r="H200" s="95"/>
      <c r="I200" s="95"/>
      <c r="J200" s="95"/>
      <c r="K200" s="95"/>
      <c r="L200" s="95"/>
      <c r="M200" s="95"/>
      <c r="N200" s="95"/>
      <c r="O200" s="95"/>
      <c r="P200" s="95"/>
      <c r="Q200" s="95"/>
      <c r="R200" s="95"/>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row>
    <row r="201" spans="2:45" ht="12.45" customHeight="1" x14ac:dyDescent="0.3">
      <c r="C201" s="108" t="s">
        <v>62</v>
      </c>
      <c r="D201" s="95" t="s">
        <v>89</v>
      </c>
      <c r="E201" s="95"/>
      <c r="F201" s="95"/>
      <c r="G201" s="95"/>
      <c r="H201" s="95"/>
      <c r="I201" s="95"/>
      <c r="J201" s="95"/>
      <c r="K201" s="95"/>
      <c r="L201" s="95"/>
      <c r="M201" s="95"/>
      <c r="N201" s="95"/>
      <c r="O201" s="95"/>
      <c r="P201" s="95"/>
      <c r="Q201" s="95"/>
      <c r="R201" s="95"/>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row>
    <row r="202" spans="2:45" ht="13.8" x14ac:dyDescent="0.3">
      <c r="D202" s="95"/>
      <c r="E202" s="95"/>
      <c r="F202" s="95"/>
      <c r="G202" s="95"/>
      <c r="H202" s="95"/>
      <c r="I202" s="95"/>
      <c r="J202" s="95"/>
      <c r="K202" s="95"/>
      <c r="L202" s="95"/>
      <c r="M202" s="95"/>
      <c r="N202" s="95"/>
      <c r="O202" s="95"/>
      <c r="P202" s="95"/>
      <c r="Q202" s="95"/>
      <c r="R202" s="95"/>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row>
    <row r="203" spans="2:45" ht="15.6" x14ac:dyDescent="0.3">
      <c r="B203" s="10"/>
      <c r="C203" s="133" t="s">
        <v>90</v>
      </c>
      <c r="D203" s="95"/>
      <c r="E203" s="95"/>
      <c r="F203" s="95"/>
      <c r="G203" s="95"/>
      <c r="H203" s="95"/>
      <c r="I203" s="95"/>
      <c r="J203" s="95"/>
      <c r="K203" s="95"/>
      <c r="L203" s="95"/>
      <c r="M203" s="95"/>
      <c r="N203" s="95"/>
      <c r="O203" s="95"/>
      <c r="P203" s="95"/>
      <c r="Q203" s="95"/>
      <c r="R203" s="95"/>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row>
    <row r="204" spans="2:45" ht="6.45" customHeight="1" x14ac:dyDescent="0.3">
      <c r="B204" s="10"/>
      <c r="D204" s="95"/>
      <c r="E204" s="95"/>
      <c r="F204" s="95"/>
      <c r="G204" s="95"/>
      <c r="H204" s="95"/>
      <c r="I204" s="95"/>
      <c r="J204" s="95"/>
      <c r="K204" s="95"/>
      <c r="L204" s="95"/>
      <c r="M204" s="95"/>
      <c r="N204" s="95"/>
      <c r="O204" s="95"/>
      <c r="P204" s="95"/>
      <c r="Q204" s="95"/>
      <c r="R204" s="95"/>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row>
    <row r="205" spans="2:45" ht="15" customHeight="1" x14ac:dyDescent="0.3">
      <c r="B205" s="112"/>
      <c r="C205" s="108" t="s">
        <v>62</v>
      </c>
      <c r="D205" s="95" t="s">
        <v>91</v>
      </c>
      <c r="E205" s="95"/>
      <c r="F205" s="95"/>
      <c r="G205" s="95"/>
      <c r="H205" s="95"/>
      <c r="I205" s="95"/>
      <c r="J205" s="95"/>
      <c r="K205" s="95"/>
      <c r="L205" s="95"/>
      <c r="M205" s="95"/>
      <c r="N205" s="95"/>
      <c r="O205" s="95"/>
      <c r="P205" s="95"/>
      <c r="Q205" s="95"/>
      <c r="R205" s="95"/>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row>
    <row r="206" spans="2:45" ht="15" customHeight="1" x14ac:dyDescent="0.3">
      <c r="B206" s="142" t="s">
        <v>92</v>
      </c>
      <c r="C206" s="108"/>
      <c r="D206" s="95" t="s">
        <v>93</v>
      </c>
      <c r="E206" s="95"/>
      <c r="F206" s="95"/>
      <c r="G206" s="95"/>
      <c r="H206" s="143">
        <f>+'[1]INTRODUCCIÓN DATOS'!E42</f>
        <v>10000</v>
      </c>
      <c r="I206" s="95" t="s">
        <v>94</v>
      </c>
      <c r="J206" s="95"/>
      <c r="K206" s="95"/>
      <c r="L206" s="95"/>
      <c r="M206" s="95"/>
      <c r="N206" s="95"/>
      <c r="O206" s="143">
        <f>+'[1]INTRODUCCIÓN DATOS'!D42</f>
        <v>15000</v>
      </c>
      <c r="P206" s="95" t="s">
        <v>95</v>
      </c>
      <c r="Q206" s="95"/>
      <c r="R206" s="95"/>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row>
    <row r="207" spans="2:45" ht="15" customHeight="1" x14ac:dyDescent="0.3">
      <c r="B207" s="144"/>
      <c r="C207" s="108" t="s">
        <v>62</v>
      </c>
      <c r="D207" s="95" t="s">
        <v>96</v>
      </c>
      <c r="E207" s="95"/>
      <c r="F207" s="95"/>
      <c r="G207" s="95"/>
      <c r="H207" s="95"/>
      <c r="I207" s="95"/>
      <c r="J207" s="95"/>
      <c r="K207" s="95"/>
      <c r="L207" s="95"/>
      <c r="M207" s="95"/>
      <c r="N207" s="95"/>
      <c r="O207" s="95"/>
      <c r="P207" s="95"/>
      <c r="Q207" s="95"/>
      <c r="R207" s="95"/>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row>
    <row r="208" spans="2:45" ht="15" customHeight="1" x14ac:dyDescent="0.3">
      <c r="B208" s="115"/>
      <c r="C208" s="108" t="s">
        <v>62</v>
      </c>
      <c r="D208" s="95" t="s">
        <v>97</v>
      </c>
      <c r="E208" s="95"/>
      <c r="F208" s="95"/>
      <c r="G208" s="95"/>
      <c r="H208" s="95"/>
      <c r="I208" s="95"/>
      <c r="J208" s="95"/>
      <c r="K208" s="95"/>
      <c r="L208" s="95"/>
      <c r="M208" s="95"/>
      <c r="N208" s="95"/>
      <c r="O208" s="95"/>
      <c r="P208" s="95"/>
      <c r="Q208" s="95"/>
      <c r="R208" s="95"/>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row>
    <row r="209" spans="1:45" ht="15" customHeight="1" x14ac:dyDescent="0.3">
      <c r="B209" s="10"/>
      <c r="C209" s="108" t="s">
        <v>62</v>
      </c>
      <c r="D209" s="95" t="s">
        <v>98</v>
      </c>
      <c r="E209" s="95"/>
      <c r="F209" s="95"/>
      <c r="G209" s="95"/>
      <c r="H209" s="95"/>
      <c r="I209" s="95"/>
      <c r="J209" s="95"/>
      <c r="K209" s="95"/>
      <c r="L209" s="95"/>
      <c r="M209" s="95"/>
      <c r="N209" s="95"/>
      <c r="O209" s="95"/>
      <c r="P209" s="95"/>
      <c r="Q209" s="95"/>
      <c r="R209" s="95"/>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row>
    <row r="210" spans="1:45" ht="15.6" x14ac:dyDescent="0.3">
      <c r="B210" s="145"/>
      <c r="D210" s="95"/>
      <c r="E210" s="95"/>
      <c r="F210" s="95"/>
      <c r="G210" s="95"/>
      <c r="H210" s="95"/>
      <c r="I210" s="95"/>
      <c r="J210" s="95"/>
      <c r="K210" s="95"/>
      <c r="L210" s="95"/>
      <c r="M210" s="95"/>
      <c r="N210" s="95"/>
      <c r="O210" s="95"/>
      <c r="P210" s="95"/>
      <c r="Q210" s="95"/>
      <c r="R210" s="95"/>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row>
    <row r="211" spans="1:45" ht="15.6" x14ac:dyDescent="0.3">
      <c r="A211" s="146"/>
      <c r="B211" s="10"/>
      <c r="C211" s="133" t="s">
        <v>99</v>
      </c>
      <c r="D211" s="95"/>
      <c r="E211" s="95"/>
      <c r="F211" s="95"/>
      <c r="G211" s="95"/>
      <c r="H211" s="95"/>
      <c r="I211" s="95"/>
      <c r="J211" s="95"/>
      <c r="K211" s="95"/>
      <c r="L211" s="95"/>
      <c r="M211" s="95"/>
      <c r="N211" s="95"/>
      <c r="O211" s="95"/>
      <c r="P211" s="95"/>
      <c r="Q211" s="95"/>
      <c r="R211" s="95"/>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row>
    <row r="212" spans="1:45" ht="6.45" customHeight="1" x14ac:dyDescent="0.3">
      <c r="C212" s="10"/>
      <c r="D212" s="95"/>
      <c r="E212" s="95"/>
      <c r="F212" s="95"/>
      <c r="G212" s="95"/>
      <c r="H212" s="95"/>
      <c r="I212" s="95"/>
      <c r="J212" s="95"/>
      <c r="K212" s="95"/>
      <c r="L212" s="95"/>
      <c r="M212" s="95"/>
      <c r="N212" s="95"/>
      <c r="O212" s="95"/>
      <c r="P212" s="95"/>
      <c r="Q212" s="95"/>
      <c r="R212" s="95"/>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row>
    <row r="213" spans="1:45" ht="10.95" customHeight="1" x14ac:dyDescent="0.3">
      <c r="B213" s="10"/>
      <c r="C213" s="108" t="s">
        <v>62</v>
      </c>
      <c r="D213" s="95" t="s">
        <v>100</v>
      </c>
      <c r="E213" s="95"/>
      <c r="F213" s="95"/>
      <c r="G213" s="95"/>
      <c r="H213" s="95"/>
      <c r="I213" s="95"/>
      <c r="J213" s="95"/>
      <c r="K213" s="95"/>
      <c r="L213" s="95"/>
      <c r="M213" s="95"/>
      <c r="N213" s="95"/>
      <c r="O213" s="95"/>
      <c r="P213" s="95"/>
      <c r="Q213" s="95"/>
      <c r="R213" s="95"/>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row>
    <row r="214" spans="1:45" ht="19.8" customHeight="1" x14ac:dyDescent="0.3">
      <c r="B214" s="112"/>
      <c r="C214" s="108" t="s">
        <v>62</v>
      </c>
      <c r="D214" s="95" t="s">
        <v>101</v>
      </c>
      <c r="E214" s="95"/>
      <c r="F214" s="95"/>
      <c r="G214" s="95"/>
      <c r="H214" s="95"/>
      <c r="I214" s="95"/>
      <c r="J214" s="95"/>
      <c r="K214" s="95"/>
      <c r="L214" s="95"/>
      <c r="M214" s="95"/>
      <c r="N214" s="95"/>
      <c r="O214" s="95"/>
      <c r="P214" s="95"/>
      <c r="Q214" s="95"/>
      <c r="R214" s="95"/>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row>
    <row r="215" spans="1:45" ht="15.6" x14ac:dyDescent="0.3">
      <c r="B215" s="112"/>
      <c r="D215" s="95" t="s">
        <v>102</v>
      </c>
      <c r="E215" s="95"/>
      <c r="F215" s="95"/>
      <c r="G215" s="95"/>
      <c r="H215" s="95"/>
      <c r="I215" s="95"/>
      <c r="J215" s="95"/>
      <c r="K215" s="95"/>
      <c r="L215" s="95"/>
      <c r="M215" s="95"/>
      <c r="N215" s="95"/>
      <c r="O215" s="95"/>
      <c r="P215" s="95"/>
      <c r="Q215" s="95"/>
      <c r="R215" s="95"/>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row>
    <row r="216" spans="1:45" ht="19.8" customHeight="1" x14ac:dyDescent="0.3">
      <c r="B216" s="112"/>
      <c r="C216" s="108" t="s">
        <v>62</v>
      </c>
      <c r="D216" s="95" t="s">
        <v>103</v>
      </c>
      <c r="E216" s="95"/>
      <c r="F216" s="95"/>
      <c r="G216" s="95"/>
      <c r="H216" s="95"/>
      <c r="I216" s="95"/>
      <c r="J216" s="95"/>
      <c r="K216" s="95"/>
      <c r="L216" s="95"/>
      <c r="M216" s="95"/>
      <c r="N216" s="95"/>
      <c r="O216" s="95"/>
      <c r="P216" s="95"/>
      <c r="Q216" s="95"/>
      <c r="R216" s="95"/>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row>
    <row r="217" spans="1:45" ht="15" x14ac:dyDescent="0.3">
      <c r="B217" s="115"/>
      <c r="D217" s="95"/>
      <c r="E217" s="95"/>
      <c r="F217" s="95"/>
      <c r="G217" s="95"/>
      <c r="H217" s="95"/>
      <c r="I217" s="95"/>
      <c r="J217" s="95"/>
      <c r="K217" s="95"/>
      <c r="L217" s="95"/>
      <c r="M217" s="95"/>
      <c r="N217" s="95"/>
      <c r="O217" s="95"/>
      <c r="P217" s="95"/>
      <c r="Q217" s="95"/>
      <c r="R217" s="95"/>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row>
    <row r="218" spans="1:45" ht="15.6" thickBot="1" x14ac:dyDescent="0.4">
      <c r="B218" s="147"/>
      <c r="C218" s="148" t="s">
        <v>104</v>
      </c>
      <c r="D218" s="95"/>
      <c r="E218" s="95"/>
      <c r="F218" s="95"/>
      <c r="G218" s="95"/>
      <c r="H218" s="95"/>
      <c r="I218" s="95"/>
      <c r="J218" s="95"/>
      <c r="K218" s="95"/>
      <c r="L218" s="95"/>
      <c r="M218" s="95"/>
      <c r="N218" s="95"/>
      <c r="O218" s="95"/>
      <c r="P218" s="95"/>
      <c r="Q218" s="95"/>
      <c r="R218" s="95"/>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row>
    <row r="219" spans="1:45" ht="13.95" customHeight="1" x14ac:dyDescent="0.3">
      <c r="B219" s="147"/>
      <c r="D219" s="95"/>
      <c r="E219" s="149"/>
      <c r="F219" s="150" t="s">
        <v>105</v>
      </c>
      <c r="G219" s="151"/>
      <c r="H219" s="151"/>
      <c r="I219" s="151"/>
      <c r="J219" s="152"/>
      <c r="K219" s="153"/>
      <c r="L219" s="154"/>
      <c r="M219" s="149"/>
      <c r="N219" s="150" t="s">
        <v>106</v>
      </c>
      <c r="O219" s="151"/>
      <c r="P219" s="151"/>
      <c r="Q219" s="151"/>
      <c r="R219" s="152"/>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row>
    <row r="220" spans="1:45" ht="14.4" thickBot="1" x14ac:dyDescent="0.35">
      <c r="B220" s="147"/>
      <c r="D220" s="95"/>
      <c r="E220" s="155"/>
      <c r="F220" s="156" t="str">
        <f>+'[3]Introd  Datos NAC'!D37</f>
        <v>% tipo</v>
      </c>
      <c r="G220" s="157" t="str">
        <f>+'[3]Introd  Datos NAC'!E37</f>
        <v>P. real</v>
      </c>
      <c r="H220" s="157" t="str">
        <f>+'[3]Introd  Datos NAC'!F37</f>
        <v>largo</v>
      </c>
      <c r="I220" s="157" t="str">
        <f>+'[3]Introd  Datos NAC'!G37</f>
        <v>ancho</v>
      </c>
      <c r="J220" s="158" t="str">
        <f>+'[3]Introd  Datos NAC'!H37</f>
        <v>alto</v>
      </c>
      <c r="K220" s="153"/>
      <c r="L220" s="154"/>
      <c r="M220" s="155"/>
      <c r="N220" s="156" t="str">
        <f>+'[3]Introd  Datos NAC'!D44</f>
        <v>% tipo</v>
      </c>
      <c r="O220" s="157" t="str">
        <f>+'[3]Introd  Datos NAC'!E44</f>
        <v>P. real</v>
      </c>
      <c r="P220" s="157" t="str">
        <f>+'[3]Introd  Datos NAC'!F44</f>
        <v>largo</v>
      </c>
      <c r="Q220" s="157" t="str">
        <f>+'[3]Introd  Datos NAC'!G44</f>
        <v>ancho</v>
      </c>
      <c r="R220" s="158" t="str">
        <f>+'[3]Introd  Datos NAC'!H44</f>
        <v>alto</v>
      </c>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row>
    <row r="221" spans="1:45" ht="13.8" x14ac:dyDescent="0.3">
      <c r="B221" s="147"/>
      <c r="D221" s="95"/>
      <c r="E221" s="159" t="str">
        <f>+'[3]Introd  Datos NAC'!C38</f>
        <v>Máximo:</v>
      </c>
      <c r="F221" s="160">
        <f>+'[1]INTRODUCCIÓN DATOS'!D49</f>
        <v>0.33</v>
      </c>
      <c r="G221" s="161">
        <f>+'[1]INTRODUCCIÓN DATOS'!E49</f>
        <v>15</v>
      </c>
      <c r="H221" s="162">
        <f>+'[1]INTRODUCCIÓN DATOS'!F49</f>
        <v>0.35</v>
      </c>
      <c r="I221" s="162">
        <f>+'[1]INTRODUCCIÓN DATOS'!G49</f>
        <v>0.25</v>
      </c>
      <c r="J221" s="163">
        <f>+'[1]INTRODUCCIÓN DATOS'!H49</f>
        <v>0.25</v>
      </c>
      <c r="K221" s="153"/>
      <c r="L221" s="164"/>
      <c r="M221" s="159" t="str">
        <f>+'[3]Introd  Datos NAC'!C45</f>
        <v>Máximo:</v>
      </c>
      <c r="N221" s="160">
        <f>+'[1]INTRODUCCIÓN DATOS'!D56</f>
        <v>0</v>
      </c>
      <c r="O221" s="161">
        <f>+'[1]INTRODUCCIÓN DATOS'!E56</f>
        <v>0</v>
      </c>
      <c r="P221" s="162">
        <f>+'[1]INTRODUCCIÓN DATOS'!F56</f>
        <v>0</v>
      </c>
      <c r="Q221" s="162">
        <f>+'[1]INTRODUCCIÓN DATOS'!G56</f>
        <v>0</v>
      </c>
      <c r="R221" s="163">
        <f>+'[1]INTRODUCCIÓN DATOS'!H56</f>
        <v>0</v>
      </c>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row>
    <row r="222" spans="1:45" ht="13.8" x14ac:dyDescent="0.3">
      <c r="B222" s="147"/>
      <c r="D222" s="95"/>
      <c r="E222" s="165" t="str">
        <f>+'[3]Introd  Datos NAC'!C39</f>
        <v>Medio:</v>
      </c>
      <c r="F222" s="160">
        <f>+'[1]INTRODUCCIÓN DATOS'!D50</f>
        <v>0.33</v>
      </c>
      <c r="G222" s="161">
        <f>+'[1]INTRODUCCIÓN DATOS'!E50</f>
        <v>5</v>
      </c>
      <c r="H222" s="162">
        <f>+'[1]INTRODUCCIÓN DATOS'!F50</f>
        <v>0.18</v>
      </c>
      <c r="I222" s="162">
        <f>+'[1]INTRODUCCIÓN DATOS'!G50</f>
        <v>0.2</v>
      </c>
      <c r="J222" s="163">
        <f>+'[1]INTRODUCCIÓN DATOS'!H50</f>
        <v>0.2</v>
      </c>
      <c r="K222" s="153"/>
      <c r="L222" s="164"/>
      <c r="M222" s="165" t="str">
        <f>+'[3]Introd  Datos NAC'!C46</f>
        <v>Medio:</v>
      </c>
      <c r="N222" s="160">
        <f>+'[1]INTRODUCCIÓN DATOS'!D57</f>
        <v>1</v>
      </c>
      <c r="O222" s="161">
        <f>+'[1]INTRODUCCIÓN DATOS'!E57</f>
        <v>250</v>
      </c>
      <c r="P222" s="162">
        <f>+'[1]INTRODUCCIÓN DATOS'!F57</f>
        <v>1.2</v>
      </c>
      <c r="Q222" s="162">
        <f>+'[1]INTRODUCCIÓN DATOS'!G57</f>
        <v>0.8</v>
      </c>
      <c r="R222" s="163">
        <f>+'[1]INTRODUCCIÓN DATOS'!H57</f>
        <v>1.2</v>
      </c>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row>
    <row r="223" spans="1:45" ht="14.4" thickBot="1" x14ac:dyDescent="0.35">
      <c r="B223" s="147"/>
      <c r="D223" s="95"/>
      <c r="E223" s="166" t="str">
        <f>+'[3]Introd  Datos NAC'!C40</f>
        <v>Mínimo</v>
      </c>
      <c r="F223" s="167">
        <f>+'[1]INTRODUCCIÓN DATOS'!D51</f>
        <v>0.34</v>
      </c>
      <c r="G223" s="168">
        <f>+'[1]INTRODUCCIÓN DATOS'!E51</f>
        <v>2</v>
      </c>
      <c r="H223" s="169">
        <f>+'[1]INTRODUCCIÓN DATOS'!F51</f>
        <v>0.15</v>
      </c>
      <c r="I223" s="169">
        <f>+'[1]INTRODUCCIÓN DATOS'!G51</f>
        <v>0.15</v>
      </c>
      <c r="J223" s="170">
        <f>+'[1]INTRODUCCIÓN DATOS'!H51</f>
        <v>0.15</v>
      </c>
      <c r="K223" s="153"/>
      <c r="L223" s="164"/>
      <c r="M223" s="166" t="str">
        <f>+'[3]Introd  Datos NAC'!C47</f>
        <v>Mínimo</v>
      </c>
      <c r="N223" s="167">
        <f>+'[1]INTRODUCCIÓN DATOS'!D58</f>
        <v>0</v>
      </c>
      <c r="O223" s="168">
        <f>+'[1]INTRODUCCIÓN DATOS'!E58</f>
        <v>0</v>
      </c>
      <c r="P223" s="169">
        <f>+'[1]INTRODUCCIÓN DATOS'!F58</f>
        <v>0</v>
      </c>
      <c r="Q223" s="169">
        <f>+'[1]INTRODUCCIÓN DATOS'!G58</f>
        <v>0</v>
      </c>
      <c r="R223" s="170">
        <f>+'[1]INTRODUCCIÓN DATOS'!H58</f>
        <v>0</v>
      </c>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row>
    <row r="224" spans="1:45" ht="9" customHeight="1" x14ac:dyDescent="0.3">
      <c r="B224" s="147"/>
      <c r="D224" s="95"/>
      <c r="E224" s="95"/>
      <c r="F224" s="95"/>
      <c r="G224" s="95"/>
      <c r="H224" s="95"/>
      <c r="I224" s="95"/>
      <c r="J224" s="95"/>
      <c r="K224" s="95"/>
      <c r="L224" s="95"/>
      <c r="M224" s="95"/>
      <c r="N224" s="95"/>
      <c r="O224" s="95"/>
      <c r="P224" s="95"/>
      <c r="Q224" s="95"/>
      <c r="R224" s="95"/>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row>
    <row r="225" spans="1:45" ht="15.6" thickBot="1" x14ac:dyDescent="0.4">
      <c r="B225" s="134"/>
      <c r="C225" s="148" t="s">
        <v>107</v>
      </c>
      <c r="D225" s="95"/>
      <c r="E225" s="95"/>
      <c r="F225" s="95"/>
      <c r="G225" s="95"/>
      <c r="H225" s="95"/>
      <c r="I225" s="95"/>
      <c r="J225" s="95"/>
      <c r="K225" s="95"/>
      <c r="L225" s="95"/>
      <c r="M225" s="95"/>
      <c r="N225" s="95"/>
      <c r="O225" s="95"/>
      <c r="P225" s="95"/>
      <c r="Q225" s="95"/>
      <c r="R225" s="95"/>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row>
    <row r="226" spans="1:45" ht="24" customHeight="1" thickBot="1" x14ac:dyDescent="0.35">
      <c r="B226" s="134"/>
      <c r="D226" s="95"/>
      <c r="E226" s="171"/>
      <c r="F226" s="172"/>
      <c r="G226" s="173" t="str">
        <f>+'[3]Introd  Datos NAC'!D50</f>
        <v>Nº Envíos</v>
      </c>
      <c r="H226" s="174"/>
      <c r="I226" s="174" t="str">
        <f>+'[3]Introd  Datos NAC'!E50</f>
        <v>unidades/ envío</v>
      </c>
      <c r="J226" s="174"/>
      <c r="K226" s="174" t="str">
        <f>+'[3]Introd  Datos NAC'!F50</f>
        <v>Total kilos</v>
      </c>
      <c r="L226" s="174"/>
      <c r="M226" s="174" t="str">
        <f>+'[3]Introd  Datos NAC'!G50</f>
        <v>% S/Total envíos</v>
      </c>
      <c r="N226" s="174"/>
      <c r="O226" s="174" t="str">
        <f>+'[3]Introd  Datos NAC'!H50</f>
        <v>Exp. Media Kg</v>
      </c>
      <c r="P226" s="174"/>
      <c r="Q226" s="174" t="s">
        <v>72</v>
      </c>
      <c r="R226" s="175"/>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row>
    <row r="227" spans="1:45" ht="13.8" x14ac:dyDescent="0.3">
      <c r="B227" s="134"/>
      <c r="D227" s="95"/>
      <c r="E227" s="176" t="str">
        <f>+'[3]Introd  Datos NAC'!C51</f>
        <v>Envíos paquetería</v>
      </c>
      <c r="F227" s="177"/>
      <c r="G227" s="178">
        <f>+'[1]INTRODUCCIÓN DATOS'!D62</f>
        <v>1000</v>
      </c>
      <c r="H227" s="179"/>
      <c r="I227" s="180">
        <f>+'[1]INTRODUCCIÓN DATOS'!E62</f>
        <v>2.5</v>
      </c>
      <c r="J227" s="181"/>
      <c r="K227" s="180">
        <f>+'[1]INTRODUCCIÓN DATOS'!F62</f>
        <v>18200</v>
      </c>
      <c r="L227" s="181"/>
      <c r="M227" s="182">
        <f>+'[1]INTRODUCCIÓN DATOS'!G62</f>
        <v>0.84745762711864403</v>
      </c>
      <c r="N227" s="183"/>
      <c r="O227" s="180">
        <f>+'[1]INTRODUCCIÓN DATOS'!I62</f>
        <v>18.2</v>
      </c>
      <c r="P227" s="181"/>
      <c r="Q227" s="180">
        <f>+'[1]INTRODUCCIÓN DATOS'!K62</f>
        <v>677.69787521236253</v>
      </c>
      <c r="R227" s="184"/>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row>
    <row r="228" spans="1:45" ht="13.8" x14ac:dyDescent="0.3">
      <c r="B228" s="134"/>
      <c r="D228" s="95"/>
      <c r="E228" s="185" t="str">
        <f>+'[3]Introd  Datos NAC'!C52</f>
        <v>Envíos paletizados</v>
      </c>
      <c r="F228" s="186"/>
      <c r="G228" s="187">
        <f>+'[1]INTRODUCCIÓN DATOS'!D63</f>
        <v>180</v>
      </c>
      <c r="H228" s="188"/>
      <c r="I228" s="189">
        <f>+'[1]INTRODUCCIÓN DATOS'!E63</f>
        <v>1.5</v>
      </c>
      <c r="J228" s="188"/>
      <c r="K228" s="189">
        <f>+'[1]INTRODUCCIÓN DATOS'!F63</f>
        <v>67500</v>
      </c>
      <c r="L228" s="188"/>
      <c r="M228" s="190">
        <f>+'[1]INTRODUCCIÓN DATOS'!G63</f>
        <v>0.15254237288135594</v>
      </c>
      <c r="N228" s="191"/>
      <c r="O228" s="189">
        <f>+'[1]INTRODUCCIÓN DATOS'!I63</f>
        <v>466.55999999999995</v>
      </c>
      <c r="P228" s="188"/>
      <c r="Q228" s="189">
        <f>+'[1]INTRODUCCIÓN DATOS'!K63</f>
        <v>217.01388888888891</v>
      </c>
      <c r="R228" s="192"/>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row>
    <row r="229" spans="1:45" ht="13.8" x14ac:dyDescent="0.3">
      <c r="B229" s="134"/>
      <c r="D229" s="95"/>
      <c r="E229" s="185" t="str">
        <f>+'[3]Introd  Datos NAC'!C53</f>
        <v>Envíos mixtos</v>
      </c>
      <c r="F229" s="186"/>
      <c r="G229" s="193">
        <f>+'[1]INTRODUCCIÓN DATOS'!D64</f>
        <v>0</v>
      </c>
      <c r="H229" s="194"/>
      <c r="I229" s="195">
        <f>+'[1]INTRODUCCIÓN DATOS'!E64</f>
        <v>0</v>
      </c>
      <c r="J229" s="194"/>
      <c r="K229" s="195">
        <f>+'[1]INTRODUCCIÓN DATOS'!F64</f>
        <v>0</v>
      </c>
      <c r="L229" s="194"/>
      <c r="M229" s="196">
        <f>+'[1]INTRODUCCIÓN DATOS'!G64</f>
        <v>0</v>
      </c>
      <c r="N229" s="197"/>
      <c r="O229" s="195">
        <f>+'[1]INTRODUCCIÓN DATOS'!I64</f>
        <v>77.315100635593211</v>
      </c>
      <c r="P229" s="194"/>
      <c r="Q229" s="195">
        <f>+'[1]INTRODUCCIÓN DATOS'!K64</f>
        <v>253.62861682509211</v>
      </c>
      <c r="R229" s="198"/>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row>
    <row r="230" spans="1:45" ht="14.4" thickBot="1" x14ac:dyDescent="0.35">
      <c r="B230" s="134"/>
      <c r="D230" s="95"/>
      <c r="E230" s="199" t="str">
        <f>+'[3]Introd  Datos NAC'!C54</f>
        <v>TOTAL/ MEDIA</v>
      </c>
      <c r="F230" s="200"/>
      <c r="G230" s="201">
        <f>+'[1]INTRODUCCIÓN DATOS'!D65</f>
        <v>1180</v>
      </c>
      <c r="H230" s="202"/>
      <c r="I230" s="203">
        <f>+'[1]INTRODUCCIÓN DATOS'!E65</f>
        <v>2.3474576271186436</v>
      </c>
      <c r="J230" s="202"/>
      <c r="K230" s="203">
        <f>+'[1]INTRODUCCIÓN DATOS'!F65</f>
        <v>85700</v>
      </c>
      <c r="L230" s="202"/>
      <c r="M230" s="204">
        <f>+'[1]INTRODUCCIÓN DATOS'!G65</f>
        <v>1</v>
      </c>
      <c r="N230" s="205"/>
      <c r="O230" s="203">
        <f>+'[1]INTRODUCCIÓN DATOS'!I65</f>
        <v>77.315100635593211</v>
      </c>
      <c r="P230" s="202"/>
      <c r="Q230" s="203">
        <f>+'[1]INTRODUCCIÓN DATOS'!K65</f>
        <v>253.62861682509211</v>
      </c>
      <c r="R230" s="2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row>
    <row r="231" spans="1:45" ht="13.8" x14ac:dyDescent="0.3">
      <c r="D231" s="95"/>
      <c r="E231" s="95"/>
      <c r="F231" s="95"/>
      <c r="G231" s="95"/>
      <c r="H231" s="95"/>
      <c r="I231" s="95"/>
      <c r="J231" s="95"/>
      <c r="K231" s="95"/>
      <c r="L231" s="95"/>
      <c r="M231" s="95"/>
      <c r="N231" s="95"/>
      <c r="O231" s="95"/>
      <c r="P231" s="95"/>
      <c r="Q231" s="95"/>
      <c r="R231" s="95"/>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row>
    <row r="232" spans="1:45" ht="15.6" x14ac:dyDescent="0.3">
      <c r="A232" s="207"/>
      <c r="B232" s="10"/>
      <c r="C232" s="133" t="s">
        <v>108</v>
      </c>
      <c r="D232" s="95"/>
      <c r="E232" s="95"/>
      <c r="F232" s="95"/>
      <c r="G232" s="95"/>
      <c r="H232" s="95"/>
      <c r="I232" s="95"/>
      <c r="J232" s="95"/>
      <c r="K232" s="95"/>
      <c r="L232" s="95"/>
      <c r="M232" s="95"/>
      <c r="N232" s="95"/>
      <c r="O232" s="95"/>
      <c r="P232" s="95"/>
      <c r="Q232" s="95"/>
      <c r="R232" s="95"/>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row>
    <row r="233" spans="1:45" ht="7.95" customHeight="1" x14ac:dyDescent="0.3">
      <c r="A233" s="146"/>
      <c r="B233" s="10"/>
      <c r="D233" s="95"/>
      <c r="E233" s="95"/>
      <c r="F233" s="95"/>
      <c r="G233" s="95"/>
      <c r="H233" s="95"/>
      <c r="I233" s="95"/>
      <c r="J233" s="95"/>
      <c r="K233" s="95"/>
      <c r="L233" s="95"/>
      <c r="M233" s="95"/>
      <c r="N233" s="95"/>
      <c r="O233" s="95"/>
      <c r="P233" s="95"/>
      <c r="Q233" s="95"/>
      <c r="R233" s="95"/>
      <c r="S233" s="208"/>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row>
    <row r="234" spans="1:45" ht="15.45" customHeight="1" x14ac:dyDescent="0.3">
      <c r="A234" s="146"/>
      <c r="B234" s="10"/>
      <c r="C234" s="108" t="s">
        <v>62</v>
      </c>
      <c r="D234" s="95" t="s">
        <v>109</v>
      </c>
      <c r="E234" s="95"/>
      <c r="F234" s="95"/>
      <c r="G234" s="209" t="str">
        <f>+'[1]INTRODUCCIÓN DATOS'!F141</f>
        <v>Quincenal</v>
      </c>
      <c r="H234" s="95" t="s">
        <v>110</v>
      </c>
      <c r="I234" s="95"/>
      <c r="J234" s="95"/>
      <c r="K234" s="210">
        <f>+'[1]INTRODUCCIÓN DATOS'!F142</f>
        <v>30</v>
      </c>
      <c r="L234" s="211" t="s">
        <v>111</v>
      </c>
      <c r="M234" s="119" t="s">
        <v>112</v>
      </c>
      <c r="N234" s="210">
        <f>+'[1]INTRODUCCIÓN DATOS'!F143</f>
        <v>1</v>
      </c>
      <c r="O234" s="95" t="s">
        <v>113</v>
      </c>
      <c r="P234" s="95"/>
      <c r="Q234" s="210" t="str">
        <f>+'[1]INTRODUCCIÓN DATOS'!F144</f>
        <v>Recibo domiciliado</v>
      </c>
      <c r="R234" s="95"/>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row>
    <row r="235" spans="1:45" ht="15.45" customHeight="1" x14ac:dyDescent="0.3">
      <c r="A235" s="146"/>
      <c r="B235" s="10"/>
      <c r="C235" s="108" t="s">
        <v>62</v>
      </c>
      <c r="D235" s="211" t="s">
        <v>114</v>
      </c>
      <c r="E235" s="212"/>
      <c r="F235" s="95"/>
      <c r="G235" s="95"/>
      <c r="H235" s="95"/>
      <c r="I235" s="95"/>
      <c r="J235" s="95"/>
      <c r="K235" s="95"/>
      <c r="L235" s="95"/>
      <c r="M235" s="95"/>
      <c r="N235" s="95"/>
      <c r="O235" s="95"/>
      <c r="P235" s="95"/>
      <c r="Q235" s="212"/>
      <c r="R235" s="95"/>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row>
    <row r="236" spans="1:45" ht="15.45" customHeight="1" x14ac:dyDescent="0.3">
      <c r="A236" s="146"/>
      <c r="B236" s="10"/>
      <c r="C236" s="108" t="s">
        <v>62</v>
      </c>
      <c r="D236" s="95" t="s">
        <v>115</v>
      </c>
      <c r="E236" s="212"/>
      <c r="F236" s="95"/>
      <c r="G236" s="95"/>
      <c r="H236" s="95"/>
      <c r="I236" s="95"/>
      <c r="J236" s="95"/>
      <c r="K236" s="95"/>
      <c r="L236" s="95"/>
      <c r="M236" s="95"/>
      <c r="N236" s="95"/>
      <c r="O236" s="95"/>
      <c r="P236" s="95"/>
      <c r="Q236" s="213"/>
      <c r="R236" s="211"/>
      <c r="S236" s="214"/>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row>
    <row r="237" spans="1:45" ht="8.6999999999999993" customHeight="1" x14ac:dyDescent="0.3">
      <c r="A237" s="146"/>
      <c r="B237" s="10"/>
      <c r="D237" s="95"/>
      <c r="E237" s="95"/>
      <c r="F237" s="95"/>
      <c r="G237" s="95"/>
      <c r="H237" s="95"/>
      <c r="I237" s="95"/>
      <c r="J237" s="95"/>
      <c r="K237" s="95"/>
      <c r="L237" s="95"/>
      <c r="M237" s="95"/>
      <c r="N237" s="95"/>
      <c r="O237" s="95"/>
      <c r="P237" s="95"/>
      <c r="Q237" s="95"/>
      <c r="R237" s="95"/>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row>
    <row r="238" spans="1:45" s="10" customFormat="1" ht="15.6" x14ac:dyDescent="0.3">
      <c r="A238" s="207"/>
      <c r="C238" s="133" t="s">
        <v>116</v>
      </c>
      <c r="D238" s="95"/>
      <c r="E238" s="95"/>
      <c r="F238" s="95"/>
      <c r="G238" s="95"/>
      <c r="H238" s="95"/>
      <c r="I238" s="95"/>
      <c r="J238" s="95"/>
      <c r="K238" s="95"/>
      <c r="L238" s="95"/>
      <c r="M238" s="95"/>
      <c r="N238" s="95"/>
      <c r="O238" s="95"/>
      <c r="P238" s="95"/>
      <c r="Q238" s="95"/>
      <c r="R238" s="95"/>
      <c r="S238" s="208"/>
      <c r="U238" s="1"/>
      <c r="V238" s="215"/>
      <c r="W238" s="215"/>
      <c r="X238" s="215"/>
      <c r="Y238" s="215"/>
      <c r="Z238" s="215"/>
      <c r="AA238" s="215"/>
      <c r="AB238" s="215"/>
      <c r="AC238" s="215"/>
      <c r="AD238" s="215"/>
      <c r="AE238" s="215"/>
      <c r="AF238" s="215"/>
      <c r="AG238" s="215"/>
      <c r="AH238" s="215"/>
      <c r="AI238" s="215"/>
      <c r="AJ238" s="215"/>
      <c r="AK238" s="215"/>
      <c r="AL238" s="215"/>
      <c r="AM238" s="215"/>
      <c r="AN238" s="215"/>
      <c r="AO238" s="215"/>
      <c r="AP238" s="215"/>
      <c r="AQ238" s="215"/>
      <c r="AR238" s="215"/>
      <c r="AS238" s="215"/>
    </row>
    <row r="239" spans="1:45" ht="3.6" customHeight="1" x14ac:dyDescent="0.3">
      <c r="B239" s="112"/>
      <c r="C239" s="10"/>
      <c r="D239" s="95"/>
      <c r="E239" s="95"/>
      <c r="F239" s="95"/>
      <c r="G239" s="95"/>
      <c r="H239" s="95"/>
      <c r="I239" s="95"/>
      <c r="J239" s="95"/>
      <c r="K239" s="95"/>
      <c r="L239" s="95"/>
      <c r="M239" s="95"/>
      <c r="N239" s="95"/>
      <c r="O239" s="95"/>
      <c r="P239" s="95"/>
      <c r="Q239" s="95"/>
      <c r="R239" s="95"/>
      <c r="S239" s="208"/>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row>
    <row r="240" spans="1:45" ht="15.6" x14ac:dyDescent="0.3">
      <c r="B240" s="10"/>
      <c r="C240" s="216" t="str">
        <f>+'[1]INTRODUCCIÓN DATOS'!E133</f>
        <v>SI</v>
      </c>
      <c r="D240" s="95" t="s">
        <v>117</v>
      </c>
      <c r="E240" s="95"/>
      <c r="F240" s="95"/>
      <c r="G240" s="95"/>
      <c r="H240" s="95"/>
      <c r="I240" s="95"/>
      <c r="J240" s="95"/>
      <c r="K240" s="95"/>
      <c r="L240" s="95"/>
      <c r="M240" s="95"/>
      <c r="N240" s="95"/>
      <c r="O240" s="95"/>
      <c r="P240" s="95"/>
      <c r="Q240" s="95"/>
      <c r="R240" s="95"/>
      <c r="S240" s="208"/>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row>
    <row r="241" spans="1:45" ht="15" x14ac:dyDescent="0.25">
      <c r="C241" s="217"/>
      <c r="E241" s="218"/>
      <c r="F241" s="218"/>
      <c r="G241" s="218"/>
      <c r="H241" s="218"/>
      <c r="I241" s="218"/>
      <c r="J241" s="218"/>
      <c r="K241" s="218"/>
      <c r="L241" s="218"/>
      <c r="M241" s="218"/>
      <c r="N241" s="218"/>
      <c r="O241" s="218"/>
      <c r="P241" s="218"/>
      <c r="Q241" s="218"/>
    </row>
    <row r="242" spans="1:45" x14ac:dyDescent="0.25">
      <c r="B242" s="1" t="s">
        <v>118</v>
      </c>
      <c r="M242" s="1" t="s">
        <v>119</v>
      </c>
    </row>
    <row r="244" spans="1:45" ht="17.399999999999999" x14ac:dyDescent="0.4">
      <c r="B244" s="17" t="str">
        <f>$B$83</f>
        <v>Iñaki Bustamante</v>
      </c>
      <c r="O244" s="17" t="str">
        <f>+$D$17</f>
        <v>Srta. Paqui garcia</v>
      </c>
    </row>
    <row r="245" spans="1:45" ht="17.399999999999999" x14ac:dyDescent="0.4">
      <c r="B245" s="17" t="str">
        <f>$B$84</f>
        <v>Gestor de cuentas</v>
      </c>
      <c r="O245" s="17" t="str">
        <f>+'[1]INTRODUCCIÓN DATOS'!$E$14</f>
        <v>LABORATORIOS NATUAROMATIC</v>
      </c>
    </row>
    <row r="246" spans="1:45" ht="15" x14ac:dyDescent="0.35">
      <c r="P246" s="20"/>
      <c r="Q246" s="20"/>
      <c r="R246" s="19" t="str">
        <f>+$R$85</f>
        <v>OF-00</v>
      </c>
    </row>
    <row r="247" spans="1:45" x14ac:dyDescent="0.25">
      <c r="B247" s="147"/>
      <c r="P247" s="20"/>
      <c r="Q247" s="20"/>
      <c r="R247" s="20"/>
    </row>
    <row r="248" spans="1:45" x14ac:dyDescent="0.25">
      <c r="B248" s="147"/>
    </row>
    <row r="249" spans="1:45" ht="16.8" x14ac:dyDescent="0.4">
      <c r="B249" s="147"/>
      <c r="P249" s="2">
        <f ca="1">'[1]INTRODUCCIÓN DATOS'!$G$9</f>
        <v>46135</v>
      </c>
      <c r="Q249" s="2"/>
    </row>
    <row r="250" spans="1:45" ht="16.8" x14ac:dyDescent="0.4">
      <c r="B250" s="147"/>
      <c r="P250" s="4"/>
      <c r="Q250" s="4"/>
    </row>
    <row r="251" spans="1:45" ht="16.8" x14ac:dyDescent="0.4">
      <c r="B251" s="147"/>
      <c r="P251" s="5" t="str">
        <f>'[1]INTRODUCCIÓN DATOS'!$E$14</f>
        <v>LABORATORIOS NATUAROMATIC</v>
      </c>
      <c r="Q251" s="4"/>
    </row>
    <row r="252" spans="1:45" ht="16.8" x14ac:dyDescent="0.4">
      <c r="B252" s="147"/>
      <c r="P252" s="6" t="str">
        <f>'[1]INTRODUCCIÓN DATOS'!$E$17</f>
        <v>C. Urano, 5, 30565 Las Torres de Cotillas, Murcia</v>
      </c>
      <c r="Q252" s="4"/>
    </row>
    <row r="253" spans="1:45" ht="16.8" x14ac:dyDescent="0.4">
      <c r="A253" s="146"/>
      <c r="B253" s="10"/>
      <c r="C253" s="10"/>
      <c r="D253" s="10"/>
      <c r="E253" s="10"/>
      <c r="F253" s="10"/>
      <c r="G253" s="10"/>
      <c r="H253" s="10"/>
      <c r="I253" s="10"/>
      <c r="J253" s="10"/>
      <c r="K253" s="10"/>
      <c r="L253" s="10"/>
      <c r="M253" s="10"/>
      <c r="N253" s="10"/>
      <c r="O253" s="10"/>
      <c r="P253" s="6" t="str">
        <f>'[1]INTRODUCCIÓN DATOS'!$E$18</f>
        <v>las torres de cotillas</v>
      </c>
      <c r="Q253" s="4"/>
    </row>
    <row r="254" spans="1:45" ht="16.8" x14ac:dyDescent="0.4">
      <c r="B254" s="112"/>
      <c r="C254" s="10"/>
      <c r="D254" s="10"/>
      <c r="E254" s="10"/>
      <c r="F254" s="10"/>
      <c r="G254" s="10"/>
      <c r="H254" s="10"/>
      <c r="I254" s="10"/>
      <c r="J254" s="10"/>
      <c r="K254" s="10"/>
      <c r="L254" s="10"/>
      <c r="M254" s="10"/>
      <c r="N254" s="10"/>
      <c r="O254" s="10"/>
      <c r="P254" s="7" t="str">
        <f>+'[1]INTRODUCCIÓN DATOS'!$E$16</f>
        <v>b73798340</v>
      </c>
      <c r="Q254" s="4"/>
    </row>
    <row r="255" spans="1:45" ht="15" x14ac:dyDescent="0.25">
      <c r="B255" s="115"/>
      <c r="C255" s="10"/>
      <c r="D255" s="10"/>
      <c r="E255" s="10"/>
      <c r="F255" s="10"/>
      <c r="G255" s="10"/>
      <c r="H255" s="10"/>
      <c r="I255" s="10"/>
      <c r="J255" s="10"/>
      <c r="K255" s="10"/>
      <c r="L255" s="10"/>
      <c r="M255" s="10"/>
      <c r="N255" s="10"/>
      <c r="O255" s="10"/>
      <c r="P255" s="10"/>
      <c r="Q255" s="10"/>
    </row>
    <row r="256" spans="1:45" ht="19.8" x14ac:dyDescent="0.35">
      <c r="B256" s="105" t="s">
        <v>120</v>
      </c>
      <c r="P256" s="13"/>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row>
    <row r="257" spans="2:45" ht="19.8" x14ac:dyDescent="0.35">
      <c r="B257" s="105"/>
      <c r="P257" s="13"/>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row>
    <row r="258" spans="2:45" x14ac:dyDescent="0.25">
      <c r="B258" s="147"/>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row>
    <row r="259" spans="2:45" ht="19.95" customHeight="1" x14ac:dyDescent="0.25">
      <c r="B259" s="219" t="s">
        <v>121</v>
      </c>
      <c r="C259" s="219"/>
      <c r="D259" s="219"/>
      <c r="E259" s="219"/>
      <c r="F259" s="219" t="s">
        <v>122</v>
      </c>
      <c r="G259" s="219"/>
      <c r="H259" s="219"/>
      <c r="I259" s="219"/>
      <c r="J259" s="219"/>
      <c r="K259" s="219"/>
      <c r="L259" s="219"/>
      <c r="M259" s="219"/>
      <c r="N259" s="219"/>
      <c r="O259" s="219" t="s">
        <v>123</v>
      </c>
      <c r="P259" s="219"/>
      <c r="Q259" s="219"/>
      <c r="R259" s="219"/>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row>
    <row r="260" spans="2:45" ht="25.95" customHeight="1" x14ac:dyDescent="0.25">
      <c r="B260" s="220" t="s">
        <v>124</v>
      </c>
      <c r="C260" s="221"/>
      <c r="D260" s="221"/>
      <c r="E260" s="222"/>
      <c r="F260" s="223" t="s">
        <v>125</v>
      </c>
      <c r="G260" s="223"/>
      <c r="H260" s="223"/>
      <c r="I260" s="223"/>
      <c r="J260" s="223"/>
      <c r="K260" s="223"/>
      <c r="L260" s="223"/>
      <c r="M260" s="223"/>
      <c r="N260" s="223"/>
      <c r="O260" s="224" t="s">
        <v>126</v>
      </c>
      <c r="P260" s="224"/>
      <c r="Q260" s="224"/>
      <c r="R260" s="224"/>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row>
    <row r="261" spans="2:45" ht="25.95" customHeight="1" x14ac:dyDescent="0.25">
      <c r="B261" s="225"/>
      <c r="C261" s="226"/>
      <c r="D261" s="226"/>
      <c r="E261" s="227"/>
      <c r="F261" s="223" t="s">
        <v>127</v>
      </c>
      <c r="G261" s="223"/>
      <c r="H261" s="223"/>
      <c r="I261" s="223"/>
      <c r="J261" s="223"/>
      <c r="K261" s="223"/>
      <c r="L261" s="223"/>
      <c r="M261" s="223"/>
      <c r="N261" s="223"/>
      <c r="O261" s="224" t="s">
        <v>128</v>
      </c>
      <c r="P261" s="224"/>
      <c r="Q261" s="224"/>
      <c r="R261" s="224"/>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row>
    <row r="262" spans="2:45" ht="25.2" customHeight="1" x14ac:dyDescent="0.25">
      <c r="B262" s="225"/>
      <c r="C262" s="226"/>
      <c r="D262" s="226"/>
      <c r="E262" s="227"/>
      <c r="F262" s="223" t="s">
        <v>129</v>
      </c>
      <c r="G262" s="223"/>
      <c r="H262" s="223"/>
      <c r="I262" s="223"/>
      <c r="J262" s="223"/>
      <c r="K262" s="223"/>
      <c r="L262" s="223"/>
      <c r="M262" s="223"/>
      <c r="N262" s="223"/>
      <c r="O262" s="224" t="s">
        <v>130</v>
      </c>
      <c r="P262" s="224"/>
      <c r="Q262" s="224"/>
      <c r="R262" s="224"/>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row>
    <row r="263" spans="2:45" ht="15.6" customHeight="1" x14ac:dyDescent="0.3">
      <c r="B263" s="228" t="s">
        <v>131</v>
      </c>
      <c r="C263" s="229"/>
      <c r="D263" s="229"/>
      <c r="E263" s="230"/>
      <c r="F263" s="231" t="s">
        <v>132</v>
      </c>
      <c r="G263" s="231"/>
      <c r="H263" s="231"/>
      <c r="I263" s="231"/>
      <c r="J263" s="231"/>
      <c r="K263" s="231"/>
      <c r="L263" s="231"/>
      <c r="M263" s="231"/>
      <c r="N263" s="231"/>
      <c r="O263" s="232">
        <v>25.3</v>
      </c>
      <c r="P263" s="232"/>
      <c r="Q263" s="232"/>
      <c r="R263" s="232"/>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row>
    <row r="264" spans="2:45" ht="13.8" x14ac:dyDescent="0.3">
      <c r="B264" s="225"/>
      <c r="C264" s="226"/>
      <c r="D264" s="226"/>
      <c r="E264" s="227"/>
      <c r="F264" s="231" t="s">
        <v>133</v>
      </c>
      <c r="G264" s="231"/>
      <c r="H264" s="231"/>
      <c r="I264" s="231"/>
      <c r="J264" s="231"/>
      <c r="K264" s="231"/>
      <c r="L264" s="231"/>
      <c r="M264" s="231"/>
      <c r="N264" s="231"/>
      <c r="O264" s="232">
        <v>39.6</v>
      </c>
      <c r="P264" s="232"/>
      <c r="Q264" s="232"/>
      <c r="R264" s="232"/>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row>
    <row r="265" spans="2:45" ht="31.8" customHeight="1" x14ac:dyDescent="0.25">
      <c r="B265" s="233"/>
      <c r="C265" s="234"/>
      <c r="D265" s="234"/>
      <c r="E265" s="235"/>
      <c r="F265" s="236" t="s">
        <v>134</v>
      </c>
      <c r="G265" s="237"/>
      <c r="H265" s="237"/>
      <c r="I265" s="237"/>
      <c r="J265" s="237"/>
      <c r="K265" s="237"/>
      <c r="L265" s="237"/>
      <c r="M265" s="237"/>
      <c r="N265" s="237"/>
      <c r="O265" s="237"/>
      <c r="P265" s="237"/>
      <c r="Q265" s="237"/>
      <c r="R265" s="237"/>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row>
    <row r="266" spans="2:45" ht="28.95" customHeight="1" x14ac:dyDescent="0.25">
      <c r="B266" s="238" t="s">
        <v>135</v>
      </c>
      <c r="C266" s="238"/>
      <c r="D266" s="238"/>
      <c r="E266" s="239"/>
      <c r="F266" s="240" t="s">
        <v>136</v>
      </c>
      <c r="G266" s="240"/>
      <c r="H266" s="240"/>
      <c r="I266" s="240"/>
      <c r="J266" s="240"/>
      <c r="K266" s="240"/>
      <c r="L266" s="240"/>
      <c r="M266" s="240"/>
      <c r="N266" s="240"/>
      <c r="O266" s="241" t="str">
        <f>+CONCATENATE('[1]INTRODUCCIÓN DATOS'!$F$128*100,"%"," ","del valor declarado con un mínimo de"," ",'[1]INTRODUCCIÓN DATOS'!$F$129,"€")</f>
        <v>5% del valor declarado con un mínimo de 3€</v>
      </c>
      <c r="P266" s="241"/>
      <c r="Q266" s="241"/>
      <c r="R266" s="241"/>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row>
    <row r="267" spans="2:45" ht="49.8" customHeight="1" x14ac:dyDescent="0.25">
      <c r="B267" s="238" t="s">
        <v>137</v>
      </c>
      <c r="C267" s="238"/>
      <c r="D267" s="238"/>
      <c r="E267" s="239"/>
      <c r="F267" s="242" t="s">
        <v>138</v>
      </c>
      <c r="G267" s="242"/>
      <c r="H267" s="242"/>
      <c r="I267" s="242"/>
      <c r="J267" s="242"/>
      <c r="K267" s="242"/>
      <c r="L267" s="242"/>
      <c r="M267" s="242"/>
      <c r="N267" s="242"/>
      <c r="O267" s="243" t="s">
        <v>139</v>
      </c>
      <c r="P267" s="243"/>
      <c r="Q267" s="243"/>
      <c r="R267" s="243"/>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row>
    <row r="268" spans="2:45" ht="43.2" customHeight="1" x14ac:dyDescent="0.25">
      <c r="B268" s="238" t="s">
        <v>140</v>
      </c>
      <c r="C268" s="238"/>
      <c r="D268" s="238"/>
      <c r="E268" s="239"/>
      <c r="F268" s="244" t="s">
        <v>141</v>
      </c>
      <c r="G268" s="244"/>
      <c r="H268" s="244"/>
      <c r="I268" s="244"/>
      <c r="J268" s="244"/>
      <c r="K268" s="244"/>
      <c r="L268" s="244"/>
      <c r="M268" s="244"/>
      <c r="N268" s="244"/>
      <c r="O268" s="245" t="s">
        <v>142</v>
      </c>
      <c r="P268" s="245"/>
      <c r="Q268" s="245"/>
      <c r="R268" s="245"/>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row>
    <row r="269" spans="2:45" ht="48" customHeight="1" thickBot="1" x14ac:dyDescent="0.3">
      <c r="B269" s="246" t="s">
        <v>143</v>
      </c>
      <c r="C269" s="246"/>
      <c r="D269" s="246"/>
      <c r="E269" s="247"/>
      <c r="F269" s="237" t="s">
        <v>144</v>
      </c>
      <c r="G269" s="237"/>
      <c r="H269" s="237"/>
      <c r="I269" s="237"/>
      <c r="J269" s="237"/>
      <c r="K269" s="237"/>
      <c r="L269" s="237"/>
      <c r="M269" s="237"/>
      <c r="N269" s="237"/>
      <c r="O269" s="248" t="s">
        <v>145</v>
      </c>
      <c r="P269" s="248"/>
      <c r="Q269" s="248"/>
      <c r="R269" s="248"/>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row>
    <row r="270" spans="2:45" ht="57" customHeight="1" x14ac:dyDescent="0.25">
      <c r="B270" s="238" t="s">
        <v>146</v>
      </c>
      <c r="C270" s="238"/>
      <c r="D270" s="238"/>
      <c r="E270" s="239"/>
      <c r="F270" s="240" t="s">
        <v>147</v>
      </c>
      <c r="G270" s="240"/>
      <c r="H270" s="240"/>
      <c r="I270" s="240"/>
      <c r="J270" s="240"/>
      <c r="K270" s="240"/>
      <c r="L270" s="240"/>
      <c r="M270" s="240"/>
      <c r="N270" s="240"/>
      <c r="O270" s="249" t="s">
        <v>148</v>
      </c>
      <c r="P270" s="249"/>
      <c r="Q270" s="249"/>
      <c r="R270" s="249"/>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row>
    <row r="271" spans="2:45" ht="40.200000000000003" customHeight="1" x14ac:dyDescent="0.25">
      <c r="B271" s="238" t="s">
        <v>149</v>
      </c>
      <c r="C271" s="238"/>
      <c r="D271" s="238"/>
      <c r="E271" s="239"/>
      <c r="F271" s="237" t="s">
        <v>150</v>
      </c>
      <c r="G271" s="237"/>
      <c r="H271" s="237"/>
      <c r="I271" s="237"/>
      <c r="J271" s="237"/>
      <c r="K271" s="237"/>
      <c r="L271" s="237"/>
      <c r="M271" s="237"/>
      <c r="N271" s="237"/>
      <c r="O271" s="248" t="s">
        <v>151</v>
      </c>
      <c r="P271" s="248"/>
      <c r="Q271" s="248"/>
      <c r="R271" s="248"/>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row>
    <row r="272" spans="2:45" ht="28.95" customHeight="1" x14ac:dyDescent="0.25">
      <c r="B272" s="238" t="s">
        <v>152</v>
      </c>
      <c r="C272" s="238"/>
      <c r="D272" s="238"/>
      <c r="E272" s="239"/>
      <c r="F272" s="240" t="s">
        <v>153</v>
      </c>
      <c r="G272" s="240"/>
      <c r="H272" s="240"/>
      <c r="I272" s="240"/>
      <c r="J272" s="240"/>
      <c r="K272" s="240"/>
      <c r="L272" s="240"/>
      <c r="M272" s="240"/>
      <c r="N272" s="240"/>
      <c r="O272" s="249" t="s">
        <v>154</v>
      </c>
      <c r="P272" s="249"/>
      <c r="Q272" s="249"/>
      <c r="R272" s="249"/>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row>
    <row r="273" spans="2:45" ht="15" customHeight="1" x14ac:dyDescent="0.25">
      <c r="B273" s="250" t="s">
        <v>155</v>
      </c>
      <c r="C273" s="251"/>
      <c r="D273" s="251"/>
      <c r="E273" s="252"/>
      <c r="F273" s="237" t="s">
        <v>156</v>
      </c>
      <c r="G273" s="237"/>
      <c r="H273" s="237"/>
      <c r="I273" s="237"/>
      <c r="J273" s="237"/>
      <c r="K273" s="237"/>
      <c r="L273" s="237"/>
      <c r="M273" s="237"/>
      <c r="N273" s="237"/>
      <c r="O273" s="248" t="s">
        <v>157</v>
      </c>
      <c r="P273" s="248"/>
      <c r="Q273" s="248"/>
      <c r="R273" s="248"/>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row>
    <row r="274" spans="2:45" ht="15" customHeight="1" x14ac:dyDescent="0.25">
      <c r="B274" s="238" t="s">
        <v>158</v>
      </c>
      <c r="C274" s="238"/>
      <c r="D274" s="238"/>
      <c r="E274" s="239"/>
      <c r="F274" s="240" t="s">
        <v>159</v>
      </c>
      <c r="G274" s="240"/>
      <c r="H274" s="240"/>
      <c r="I274" s="240"/>
      <c r="J274" s="240"/>
      <c r="K274" s="240"/>
      <c r="L274" s="240"/>
      <c r="M274" s="240"/>
      <c r="N274" s="240"/>
      <c r="O274" s="249" t="s">
        <v>160</v>
      </c>
      <c r="P274" s="249"/>
      <c r="Q274" s="249"/>
      <c r="R274" s="249"/>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row>
    <row r="275" spans="2:45" ht="15" customHeight="1" x14ac:dyDescent="0.25">
      <c r="B275" s="253" t="s">
        <v>161</v>
      </c>
      <c r="C275" s="253"/>
      <c r="D275" s="253"/>
      <c r="E275" s="254"/>
      <c r="F275" s="237" t="s">
        <v>162</v>
      </c>
      <c r="G275" s="237"/>
      <c r="H275" s="237"/>
      <c r="I275" s="237"/>
      <c r="J275" s="237"/>
      <c r="K275" s="237"/>
      <c r="L275" s="237"/>
      <c r="M275" s="237"/>
      <c r="N275" s="237"/>
      <c r="O275" s="248" t="s">
        <v>163</v>
      </c>
      <c r="P275" s="248"/>
      <c r="Q275" s="248"/>
      <c r="R275" s="248"/>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row>
    <row r="276" spans="2:45" ht="13.8" thickBot="1" x14ac:dyDescent="0.3">
      <c r="B276" s="255"/>
      <c r="C276" s="255"/>
      <c r="D276" s="255"/>
      <c r="E276" s="255"/>
      <c r="F276" s="256"/>
      <c r="G276" s="256"/>
      <c r="H276" s="256"/>
      <c r="I276" s="256"/>
      <c r="J276" s="256"/>
      <c r="K276" s="256"/>
      <c r="L276" s="256"/>
      <c r="M276" s="256"/>
      <c r="N276" s="256"/>
      <c r="O276" s="257"/>
      <c r="P276" s="256"/>
      <c r="Q276" s="256"/>
      <c r="R276" s="25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row>
    <row r="277" spans="2:45" x14ac:dyDescent="0.25">
      <c r="B277" s="258"/>
      <c r="C277" s="258"/>
      <c r="D277" s="258"/>
      <c r="E277" s="258"/>
      <c r="F277" s="256"/>
      <c r="G277" s="256"/>
      <c r="H277" s="256"/>
      <c r="I277" s="256"/>
      <c r="J277" s="256"/>
      <c r="K277" s="256"/>
      <c r="L277" s="256"/>
      <c r="M277" s="256"/>
      <c r="N277" s="256"/>
      <c r="O277" s="257"/>
      <c r="P277" s="256"/>
      <c r="Q277" s="256"/>
      <c r="R277" s="25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row>
    <row r="278" spans="2:45" ht="13.8" x14ac:dyDescent="0.3">
      <c r="B278" s="259"/>
      <c r="C278" s="95"/>
      <c r="D278" s="95"/>
      <c r="E278" s="95"/>
      <c r="F278" s="95"/>
      <c r="G278" s="95"/>
      <c r="H278" s="95"/>
      <c r="I278" s="95"/>
      <c r="J278" s="95"/>
      <c r="K278" s="95"/>
      <c r="L278" s="95"/>
      <c r="M278" s="95"/>
      <c r="N278" s="95"/>
      <c r="O278" s="95"/>
      <c r="P278" s="95"/>
      <c r="Q278" s="95"/>
      <c r="R278" s="95"/>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row>
    <row r="279" spans="2:45" ht="19.2" customHeight="1" x14ac:dyDescent="0.25">
      <c r="B279" s="260" t="s">
        <v>164</v>
      </c>
      <c r="C279" s="260"/>
      <c r="D279" s="260"/>
      <c r="E279" s="260"/>
      <c r="F279" s="260" t="s">
        <v>122</v>
      </c>
      <c r="G279" s="260"/>
      <c r="H279" s="260"/>
      <c r="I279" s="260"/>
      <c r="J279" s="260"/>
      <c r="K279" s="260"/>
      <c r="L279" s="260"/>
      <c r="M279" s="260"/>
      <c r="N279" s="260"/>
      <c r="O279" s="260" t="s">
        <v>123</v>
      </c>
      <c r="P279" s="260"/>
      <c r="Q279" s="260"/>
      <c r="R279" s="260"/>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row>
    <row r="280" spans="2:45" ht="148.19999999999999" customHeight="1" x14ac:dyDescent="0.25">
      <c r="B280" s="234" t="s">
        <v>165</v>
      </c>
      <c r="C280" s="234"/>
      <c r="D280" s="234"/>
      <c r="E280" s="235"/>
      <c r="F280" s="240" t="s">
        <v>166</v>
      </c>
      <c r="G280" s="240"/>
      <c r="H280" s="240"/>
      <c r="I280" s="240"/>
      <c r="J280" s="240"/>
      <c r="K280" s="240"/>
      <c r="L280" s="240"/>
      <c r="M280" s="240"/>
      <c r="N280" s="240"/>
      <c r="O280" s="249" t="s">
        <v>167</v>
      </c>
      <c r="P280" s="249"/>
      <c r="Q280" s="249"/>
      <c r="R280" s="249"/>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row>
    <row r="281" spans="2:45" ht="25.2" customHeight="1" x14ac:dyDescent="0.25">
      <c r="B281" s="251" t="s">
        <v>168</v>
      </c>
      <c r="C281" s="251"/>
      <c r="D281" s="251"/>
      <c r="E281" s="252"/>
      <c r="F281" s="237" t="s">
        <v>169</v>
      </c>
      <c r="G281" s="237"/>
      <c r="H281" s="237"/>
      <c r="I281" s="237"/>
      <c r="J281" s="237"/>
      <c r="K281" s="237"/>
      <c r="L281" s="237"/>
      <c r="M281" s="237"/>
      <c r="N281" s="237"/>
      <c r="O281" s="248" t="s">
        <v>170</v>
      </c>
      <c r="P281" s="248"/>
      <c r="Q281" s="248"/>
      <c r="R281" s="248"/>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row>
    <row r="282" spans="2:45" ht="25.2" customHeight="1" x14ac:dyDescent="0.3">
      <c r="B282" s="261" t="s">
        <v>171</v>
      </c>
      <c r="C282" s="261"/>
      <c r="D282" s="261"/>
      <c r="E282" s="262"/>
      <c r="F282" s="263" t="s">
        <v>172</v>
      </c>
      <c r="G282" s="263"/>
      <c r="H282" s="263"/>
      <c r="I282" s="263"/>
      <c r="J282" s="263"/>
      <c r="K282" s="263"/>
      <c r="L282" s="263"/>
      <c r="M282" s="263"/>
      <c r="N282" s="263"/>
      <c r="O282" s="264" t="s">
        <v>173</v>
      </c>
      <c r="P282" s="264"/>
      <c r="Q282" s="264"/>
      <c r="R282" s="264"/>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row>
    <row r="283" spans="2:45" ht="15" customHeight="1" x14ac:dyDescent="0.3">
      <c r="B283" s="234"/>
      <c r="C283" s="234"/>
      <c r="D283" s="234"/>
      <c r="E283" s="235"/>
      <c r="F283" s="231" t="s">
        <v>174</v>
      </c>
      <c r="G283" s="231"/>
      <c r="H283" s="231"/>
      <c r="I283" s="231"/>
      <c r="J283" s="231"/>
      <c r="K283" s="231"/>
      <c r="L283" s="231"/>
      <c r="M283" s="231"/>
      <c r="N283" s="231"/>
      <c r="O283" s="265" t="s">
        <v>175</v>
      </c>
      <c r="P283" s="265"/>
      <c r="Q283" s="265"/>
      <c r="R283" s="265"/>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row>
    <row r="284" spans="2:45" ht="13.8" x14ac:dyDescent="0.3">
      <c r="B284" s="251" t="s">
        <v>176</v>
      </c>
      <c r="C284" s="251"/>
      <c r="D284" s="251"/>
      <c r="E284" s="252"/>
      <c r="F284" s="263" t="s">
        <v>177</v>
      </c>
      <c r="G284" s="263"/>
      <c r="H284" s="263"/>
      <c r="I284" s="263"/>
      <c r="J284" s="263"/>
      <c r="K284" s="263"/>
      <c r="L284" s="263"/>
      <c r="M284" s="263"/>
      <c r="N284" s="263"/>
      <c r="O284" s="264" t="s">
        <v>178</v>
      </c>
      <c r="P284" s="264"/>
      <c r="Q284" s="264"/>
      <c r="R284" s="264"/>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row>
    <row r="285" spans="2:45" ht="15" customHeight="1" x14ac:dyDescent="0.25">
      <c r="B285" s="251" t="s">
        <v>179</v>
      </c>
      <c r="C285" s="251"/>
      <c r="D285" s="251"/>
      <c r="E285" s="252"/>
      <c r="F285" s="237" t="s">
        <v>180</v>
      </c>
      <c r="G285" s="237"/>
      <c r="H285" s="237"/>
      <c r="I285" s="237"/>
      <c r="J285" s="237"/>
      <c r="K285" s="237"/>
      <c r="L285" s="237"/>
      <c r="M285" s="237"/>
      <c r="N285" s="237"/>
      <c r="O285" s="266" t="s">
        <v>181</v>
      </c>
      <c r="P285" s="266"/>
      <c r="Q285" s="266"/>
      <c r="R285" s="26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row>
    <row r="286" spans="2:45" ht="25.2" customHeight="1" x14ac:dyDescent="0.25">
      <c r="B286" s="267" t="s">
        <v>182</v>
      </c>
      <c r="C286" s="267"/>
      <c r="D286" s="267"/>
      <c r="E286" s="268"/>
      <c r="F286" s="269" t="s">
        <v>183</v>
      </c>
      <c r="G286" s="269"/>
      <c r="H286" s="269"/>
      <c r="I286" s="269"/>
      <c r="J286" s="269"/>
      <c r="K286" s="269"/>
      <c r="L286" s="269"/>
      <c r="M286" s="269"/>
      <c r="N286" s="269"/>
      <c r="O286" s="270" t="s">
        <v>184</v>
      </c>
      <c r="P286" s="270"/>
      <c r="Q286" s="270"/>
      <c r="R286" s="270"/>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row>
    <row r="287" spans="2:45" ht="13.2" customHeight="1" x14ac:dyDescent="0.25">
      <c r="B287" s="271"/>
      <c r="C287" s="271"/>
      <c r="D287" s="271"/>
      <c r="E287" s="272"/>
      <c r="F287" s="224"/>
      <c r="G287" s="224"/>
      <c r="H287" s="224"/>
      <c r="I287" s="224"/>
      <c r="J287" s="224"/>
      <c r="K287" s="224"/>
      <c r="L287" s="224"/>
      <c r="M287" s="224"/>
      <c r="N287" s="224"/>
      <c r="O287" s="273"/>
      <c r="P287" s="273"/>
      <c r="Q287" s="273"/>
      <c r="R287" s="273"/>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row>
    <row r="288" spans="2:45" ht="31.95" customHeight="1" x14ac:dyDescent="0.25">
      <c r="B288" s="261" t="s">
        <v>185</v>
      </c>
      <c r="C288" s="261"/>
      <c r="D288" s="261"/>
      <c r="E288" s="262"/>
      <c r="F288" s="236" t="s">
        <v>186</v>
      </c>
      <c r="G288" s="237"/>
      <c r="H288" s="237"/>
      <c r="I288" s="237"/>
      <c r="J288" s="237"/>
      <c r="K288" s="237"/>
      <c r="L288" s="237"/>
      <c r="M288" s="237"/>
      <c r="N288" s="237"/>
      <c r="O288" s="243" t="s">
        <v>187</v>
      </c>
      <c r="P288" s="243"/>
      <c r="Q288" s="243"/>
      <c r="R288" s="243"/>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row>
    <row r="289" spans="2:45" ht="15" customHeight="1" x14ac:dyDescent="0.3">
      <c r="B289" s="234"/>
      <c r="C289" s="234"/>
      <c r="D289" s="234"/>
      <c r="E289" s="235"/>
      <c r="F289" s="274" t="s">
        <v>188</v>
      </c>
      <c r="G289" s="275"/>
      <c r="H289" s="275"/>
      <c r="I289" s="275"/>
      <c r="J289" s="275"/>
      <c r="K289" s="275"/>
      <c r="L289" s="275"/>
      <c r="M289" s="275"/>
      <c r="N289" s="275"/>
      <c r="O289" s="243"/>
      <c r="P289" s="243"/>
      <c r="Q289" s="243"/>
      <c r="R289" s="243"/>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row>
    <row r="290" spans="2:45" x14ac:dyDescent="0.25">
      <c r="B290" s="251" t="s">
        <v>189</v>
      </c>
      <c r="C290" s="251"/>
      <c r="D290" s="251"/>
      <c r="E290" s="252"/>
      <c r="F290" s="276" t="s">
        <v>190</v>
      </c>
      <c r="G290" s="224"/>
      <c r="H290" s="224"/>
      <c r="I290" s="224"/>
      <c r="J290" s="224"/>
      <c r="K290" s="224"/>
      <c r="L290" s="224"/>
      <c r="M290" s="224"/>
      <c r="N290" s="224"/>
      <c r="O290" s="273" t="s">
        <v>191</v>
      </c>
      <c r="P290" s="273"/>
      <c r="Q290" s="273"/>
      <c r="R290" s="273"/>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row>
    <row r="291" spans="2:45" ht="15" customHeight="1" x14ac:dyDescent="0.3">
      <c r="B291" s="251" t="s">
        <v>192</v>
      </c>
      <c r="C291" s="251"/>
      <c r="D291" s="251"/>
      <c r="E291" s="252"/>
      <c r="F291" s="277" t="s">
        <v>193</v>
      </c>
      <c r="G291" s="231"/>
      <c r="H291" s="231"/>
      <c r="I291" s="231"/>
      <c r="J291" s="231"/>
      <c r="K291" s="231"/>
      <c r="L291" s="231"/>
      <c r="M291" s="231"/>
      <c r="N291" s="231"/>
      <c r="O291" s="265" t="s">
        <v>194</v>
      </c>
      <c r="P291" s="265"/>
      <c r="Q291" s="265"/>
      <c r="R291" s="265"/>
    </row>
    <row r="292" spans="2:45" ht="15" customHeight="1" x14ac:dyDescent="0.25">
      <c r="B292" s="267" t="s">
        <v>195</v>
      </c>
      <c r="C292" s="267"/>
      <c r="D292" s="267"/>
      <c r="E292" s="268"/>
      <c r="F292" s="276" t="s">
        <v>196</v>
      </c>
      <c r="G292" s="224"/>
      <c r="H292" s="224"/>
      <c r="I292" s="224"/>
      <c r="J292" s="224"/>
      <c r="K292" s="224"/>
      <c r="L292" s="224"/>
      <c r="M292" s="224"/>
      <c r="N292" s="224"/>
      <c r="O292" s="273" t="s">
        <v>197</v>
      </c>
      <c r="P292" s="273"/>
      <c r="Q292" s="273"/>
      <c r="R292" s="273"/>
    </row>
    <row r="293" spans="2:45" ht="15" customHeight="1" x14ac:dyDescent="0.25">
      <c r="B293" s="271"/>
      <c r="C293" s="271"/>
      <c r="D293" s="271"/>
      <c r="E293" s="272"/>
      <c r="F293" s="278" t="s">
        <v>198</v>
      </c>
      <c r="G293" s="279"/>
      <c r="H293" s="279"/>
      <c r="I293" s="279"/>
      <c r="J293" s="279"/>
      <c r="K293" s="279"/>
      <c r="L293" s="279"/>
      <c r="M293" s="279"/>
      <c r="N293" s="279"/>
      <c r="O293" s="273"/>
      <c r="P293" s="273"/>
      <c r="Q293" s="273"/>
      <c r="R293" s="273"/>
    </row>
    <row r="294" spans="2:45" customFormat="1" ht="13.2" customHeight="1" x14ac:dyDescent="0.25"/>
    <row r="295" spans="2:45" x14ac:dyDescent="0.25">
      <c r="B295" s="147"/>
    </row>
    <row r="296" spans="2:45" x14ac:dyDescent="0.25">
      <c r="B296" s="147"/>
    </row>
    <row r="297" spans="2:45" ht="17.399999999999999" x14ac:dyDescent="0.4">
      <c r="B297" s="17" t="str">
        <f>$B$83</f>
        <v>Iñaki Bustamante</v>
      </c>
      <c r="O297" s="17" t="str">
        <f>+$D$17</f>
        <v>Srta. Paqui garcia</v>
      </c>
    </row>
    <row r="298" spans="2:45" ht="17.399999999999999" x14ac:dyDescent="0.4">
      <c r="B298" s="17" t="str">
        <f>$B$84</f>
        <v>Gestor de cuentas</v>
      </c>
      <c r="O298" s="17" t="str">
        <f>+'[1]INTRODUCCIÓN DATOS'!$E$14</f>
        <v>LABORATORIOS NATUAROMATIC</v>
      </c>
    </row>
    <row r="299" spans="2:45" ht="15" x14ac:dyDescent="0.35">
      <c r="P299" s="20"/>
      <c r="Q299" s="20"/>
      <c r="R299" s="19" t="str">
        <f>+$R$85</f>
        <v>OF-00</v>
      </c>
    </row>
    <row r="301" spans="2:45" x14ac:dyDescent="0.25">
      <c r="B301" s="147"/>
    </row>
    <row r="302" spans="2:45" ht="12.75" customHeight="1" x14ac:dyDescent="0.4">
      <c r="B302" s="147"/>
      <c r="E302" s="280"/>
      <c r="F302" s="281"/>
      <c r="G302" s="281"/>
      <c r="H302" s="281"/>
      <c r="I302" s="281"/>
      <c r="J302" s="282"/>
      <c r="M302" s="283"/>
      <c r="N302" s="284"/>
      <c r="O302" s="284"/>
      <c r="P302" s="2">
        <f ca="1">'[1]INTRODUCCIÓN DATOS'!$G$9</f>
        <v>46135</v>
      </c>
      <c r="Q302" s="2"/>
      <c r="R302" s="285"/>
    </row>
    <row r="303" spans="2:45" ht="16.8" x14ac:dyDescent="0.4">
      <c r="B303" s="147"/>
      <c r="E303" s="20"/>
      <c r="F303" s="286"/>
      <c r="G303" s="286"/>
      <c r="H303" s="286"/>
      <c r="I303" s="286"/>
      <c r="J303" s="286"/>
      <c r="M303" s="20"/>
      <c r="N303" s="286"/>
      <c r="O303" s="286"/>
      <c r="P303" s="4"/>
      <c r="Q303" s="4"/>
      <c r="R303" s="286"/>
    </row>
    <row r="304" spans="2:45" ht="16.8" x14ac:dyDescent="0.4">
      <c r="B304" s="147"/>
      <c r="E304" s="20"/>
      <c r="F304" s="287"/>
      <c r="G304" s="20"/>
      <c r="H304" s="20"/>
      <c r="I304" s="20"/>
      <c r="J304" s="20"/>
      <c r="M304" s="20"/>
      <c r="N304" s="287"/>
      <c r="O304" s="20"/>
      <c r="P304" s="5" t="str">
        <f>'[1]INTRODUCCIÓN DATOS'!$E$14</f>
        <v>LABORATORIOS NATUAROMATIC</v>
      </c>
      <c r="Q304" s="4"/>
      <c r="R304" s="20"/>
    </row>
    <row r="305" spans="2:45" ht="16.8" x14ac:dyDescent="0.4">
      <c r="B305" s="147"/>
      <c r="E305" s="20"/>
      <c r="F305" s="287"/>
      <c r="G305" s="20"/>
      <c r="H305" s="20"/>
      <c r="I305" s="20"/>
      <c r="J305" s="20"/>
      <c r="M305" s="20"/>
      <c r="N305" s="287"/>
      <c r="O305" s="20"/>
      <c r="P305" s="6" t="str">
        <f>'[1]INTRODUCCIÓN DATOS'!$E$17</f>
        <v>C. Urano, 5, 30565 Las Torres de Cotillas, Murcia</v>
      </c>
      <c r="Q305" s="4"/>
      <c r="R305" s="20"/>
    </row>
    <row r="306" spans="2:45" ht="16.8" x14ac:dyDescent="0.4">
      <c r="B306" s="147"/>
      <c r="E306" s="20"/>
      <c r="F306" s="287"/>
      <c r="G306" s="20"/>
      <c r="H306" s="20"/>
      <c r="I306" s="20"/>
      <c r="J306" s="20"/>
      <c r="M306" s="20"/>
      <c r="N306" s="287"/>
      <c r="O306" s="20"/>
      <c r="P306" s="6" t="str">
        <f>'[1]INTRODUCCIÓN DATOS'!$E$18</f>
        <v>las torres de cotillas</v>
      </c>
      <c r="Q306" s="4"/>
      <c r="R306" s="20"/>
    </row>
    <row r="307" spans="2:45" ht="16.8" x14ac:dyDescent="0.4">
      <c r="B307" s="147"/>
      <c r="P307" s="7" t="str">
        <f>+'[1]INTRODUCCIÓN DATOS'!$E$16</f>
        <v>b73798340</v>
      </c>
      <c r="Q307" s="4"/>
    </row>
    <row r="309" spans="2:45" ht="19.8" x14ac:dyDescent="0.4">
      <c r="B309" s="105" t="s">
        <v>120</v>
      </c>
      <c r="C309" s="17"/>
      <c r="O309" s="7"/>
      <c r="P309" s="13"/>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row>
    <row r="310" spans="2:45" ht="17.399999999999999" x14ac:dyDescent="0.4">
      <c r="B310" s="147"/>
      <c r="C310" s="17"/>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row>
    <row r="311" spans="2:45" ht="17.399999999999999" x14ac:dyDescent="0.4">
      <c r="B311" s="147"/>
      <c r="C311" s="17"/>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row>
    <row r="312" spans="2:45" ht="19.95" customHeight="1" x14ac:dyDescent="0.4">
      <c r="B312" s="147"/>
      <c r="C312" s="17"/>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row>
    <row r="313" spans="2:45" ht="25.2" customHeight="1" x14ac:dyDescent="0.4">
      <c r="B313" s="147"/>
      <c r="C313" s="17"/>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row>
    <row r="314" spans="2:45" ht="25.2" customHeight="1" x14ac:dyDescent="0.25">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row>
    <row r="315" spans="2:45" ht="13.8" x14ac:dyDescent="0.3">
      <c r="B315" s="288"/>
      <c r="C315" s="288"/>
      <c r="D315" s="288"/>
      <c r="E315" s="288"/>
      <c r="F315" s="95"/>
      <c r="G315" s="95"/>
      <c r="H315" s="95"/>
      <c r="I315" s="95"/>
      <c r="J315" s="95"/>
      <c r="Q315" s="289"/>
      <c r="R315" s="289"/>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row>
    <row r="316" spans="2:45" ht="13.8" x14ac:dyDescent="0.3">
      <c r="B316" s="288"/>
      <c r="C316" s="288"/>
      <c r="D316" s="288"/>
      <c r="E316" s="288"/>
      <c r="F316" s="95"/>
      <c r="G316" s="95"/>
      <c r="H316" s="95"/>
      <c r="I316" s="95"/>
      <c r="J316" s="95"/>
      <c r="Q316" s="289"/>
      <c r="R316" s="289"/>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row>
    <row r="317" spans="2:45" ht="25.2" customHeight="1" thickBot="1" x14ac:dyDescent="0.35">
      <c r="B317" s="288"/>
      <c r="C317" s="288"/>
      <c r="D317" s="288"/>
      <c r="E317" s="288"/>
      <c r="F317" s="95"/>
      <c r="G317" s="95"/>
      <c r="H317" s="95"/>
      <c r="I317" s="95"/>
      <c r="J317" s="95"/>
      <c r="Q317" s="289"/>
      <c r="R317" s="289"/>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row>
    <row r="318" spans="2:45" ht="36.6" thickBot="1" x14ac:dyDescent="0.35">
      <c r="B318" s="288"/>
      <c r="C318" s="288"/>
      <c r="D318" s="288"/>
      <c r="E318" s="288"/>
      <c r="F318" s="95"/>
      <c r="G318" s="95"/>
      <c r="H318" s="95"/>
      <c r="I318" s="95"/>
      <c r="J318" s="95"/>
      <c r="K318" s="290" t="s">
        <v>39</v>
      </c>
      <c r="L318" s="291" t="s">
        <v>199</v>
      </c>
      <c r="M318" s="291" t="s">
        <v>200</v>
      </c>
      <c r="N318" s="291" t="s">
        <v>201</v>
      </c>
      <c r="O318" s="291" t="s">
        <v>202</v>
      </c>
      <c r="P318" s="292" t="s">
        <v>203</v>
      </c>
      <c r="Q318" s="293" t="s">
        <v>204</v>
      </c>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row>
    <row r="319" spans="2:45" ht="15" x14ac:dyDescent="0.3">
      <c r="B319" s="288"/>
      <c r="C319" s="288"/>
      <c r="D319" s="288"/>
      <c r="E319" s="288"/>
      <c r="F319" s="95"/>
      <c r="G319" s="95"/>
      <c r="H319" s="95"/>
      <c r="I319" s="95"/>
      <c r="J319" s="95"/>
      <c r="K319" s="294">
        <v>5</v>
      </c>
      <c r="L319" s="295">
        <v>15.092000000000002</v>
      </c>
      <c r="M319" s="296">
        <v>20.922000000000001</v>
      </c>
      <c r="N319" s="296">
        <v>0</v>
      </c>
      <c r="O319" s="296">
        <v>0</v>
      </c>
      <c r="P319" s="296">
        <v>14.289000000000001</v>
      </c>
      <c r="Q319" s="297">
        <v>2.1890000000000001</v>
      </c>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row>
    <row r="320" spans="2:45" ht="15" x14ac:dyDescent="0.3">
      <c r="B320" s="288"/>
      <c r="C320" s="288"/>
      <c r="D320" s="288"/>
      <c r="E320" s="288"/>
      <c r="F320" s="95"/>
      <c r="G320" s="95"/>
      <c r="H320" s="95"/>
      <c r="I320" s="95"/>
      <c r="J320" s="95"/>
      <c r="K320" s="294">
        <v>10</v>
      </c>
      <c r="L320" s="80">
        <v>16.72</v>
      </c>
      <c r="M320" s="298">
        <v>23.166</v>
      </c>
      <c r="N320" s="298">
        <v>0</v>
      </c>
      <c r="O320" s="298">
        <v>0</v>
      </c>
      <c r="P320" s="298">
        <v>14.289000000000001</v>
      </c>
      <c r="Q320" s="299">
        <v>2.7390000000000003</v>
      </c>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row>
    <row r="321" spans="2:45" ht="15" x14ac:dyDescent="0.3">
      <c r="B321" s="288"/>
      <c r="C321" s="288"/>
      <c r="D321" s="288"/>
      <c r="E321" s="288"/>
      <c r="F321" s="95"/>
      <c r="G321" s="95"/>
      <c r="H321" s="95"/>
      <c r="I321" s="95"/>
      <c r="J321" s="95"/>
      <c r="K321" s="294">
        <v>20</v>
      </c>
      <c r="L321" s="295">
        <v>25.432000000000002</v>
      </c>
      <c r="M321" s="296">
        <v>35.266000000000005</v>
      </c>
      <c r="N321" s="296">
        <v>0</v>
      </c>
      <c r="O321" s="296">
        <v>0</v>
      </c>
      <c r="P321" s="296">
        <v>30.096</v>
      </c>
      <c r="Q321" s="297">
        <v>3.5420000000000007</v>
      </c>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row>
    <row r="322" spans="2:45" ht="15" x14ac:dyDescent="0.3">
      <c r="B322" s="288"/>
      <c r="C322" s="288"/>
      <c r="D322" s="288"/>
      <c r="E322" s="288"/>
      <c r="F322" s="95"/>
      <c r="G322" s="95"/>
      <c r="H322" s="95"/>
      <c r="I322" s="95"/>
      <c r="J322" s="95"/>
      <c r="K322" s="294">
        <v>30</v>
      </c>
      <c r="L322" s="80">
        <v>31.702000000000002</v>
      </c>
      <c r="M322" s="298">
        <v>44.044000000000004</v>
      </c>
      <c r="N322" s="298">
        <v>17.149000000000001</v>
      </c>
      <c r="O322" s="298">
        <v>17.149000000000001</v>
      </c>
      <c r="P322" s="298">
        <v>30.096</v>
      </c>
      <c r="Q322" s="299">
        <v>4.4550000000000001</v>
      </c>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row>
    <row r="323" spans="2:45" ht="15" x14ac:dyDescent="0.3">
      <c r="B323" s="288"/>
      <c r="C323" s="288"/>
      <c r="D323" s="288"/>
      <c r="E323" s="288"/>
      <c r="F323" s="95"/>
      <c r="G323" s="95"/>
      <c r="H323" s="95"/>
      <c r="I323" s="95"/>
      <c r="J323" s="95"/>
      <c r="K323" s="294">
        <v>40</v>
      </c>
      <c r="L323" s="295">
        <v>37.752000000000002</v>
      </c>
      <c r="M323" s="296">
        <v>52.558000000000007</v>
      </c>
      <c r="N323" s="296">
        <v>19.723000000000003</v>
      </c>
      <c r="O323" s="296">
        <v>19.723000000000003</v>
      </c>
      <c r="P323" s="296">
        <v>30.096</v>
      </c>
      <c r="Q323" s="297">
        <v>5.1260000000000003</v>
      </c>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row>
    <row r="324" spans="2:45" ht="15" x14ac:dyDescent="0.3">
      <c r="B324" s="288"/>
      <c r="C324" s="288"/>
      <c r="D324" s="288"/>
      <c r="E324" s="288"/>
      <c r="F324" s="95"/>
      <c r="G324" s="95"/>
      <c r="H324" s="95"/>
      <c r="I324" s="95"/>
      <c r="J324" s="95"/>
      <c r="K324" s="294">
        <v>50</v>
      </c>
      <c r="L324" s="80">
        <v>43.285000000000004</v>
      </c>
      <c r="M324" s="298">
        <v>60.401000000000003</v>
      </c>
      <c r="N324" s="298">
        <v>22.484000000000002</v>
      </c>
      <c r="O324" s="298">
        <v>22.484000000000002</v>
      </c>
      <c r="P324" s="298">
        <v>30.096</v>
      </c>
      <c r="Q324" s="299">
        <v>5.8410000000000002</v>
      </c>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row>
    <row r="325" spans="2:45" ht="15" x14ac:dyDescent="0.3">
      <c r="B325" s="288"/>
      <c r="C325" s="288"/>
      <c r="D325" s="288"/>
      <c r="E325" s="288"/>
      <c r="F325" s="95"/>
      <c r="G325" s="95"/>
      <c r="H325" s="95"/>
      <c r="I325" s="95"/>
      <c r="J325" s="95"/>
      <c r="K325" s="294">
        <v>60</v>
      </c>
      <c r="L325" s="295">
        <v>48.334000000000003</v>
      </c>
      <c r="M325" s="296">
        <v>67.562000000000012</v>
      </c>
      <c r="N325" s="296">
        <v>25.410000000000004</v>
      </c>
      <c r="O325" s="296">
        <v>25.410000000000004</v>
      </c>
      <c r="P325" s="296">
        <v>48.356000000000002</v>
      </c>
      <c r="Q325" s="297">
        <v>6.6110000000000007</v>
      </c>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row>
    <row r="326" spans="2:45" ht="15" x14ac:dyDescent="0.3">
      <c r="B326" s="288"/>
      <c r="C326" s="288"/>
      <c r="D326" s="288"/>
      <c r="E326" s="288"/>
      <c r="F326" s="95"/>
      <c r="G326" s="95"/>
      <c r="H326" s="95"/>
      <c r="I326" s="95"/>
      <c r="J326" s="95"/>
      <c r="K326" s="294">
        <v>70</v>
      </c>
      <c r="L326" s="80">
        <v>55.033000000000008</v>
      </c>
      <c r="M326" s="298">
        <v>77.187000000000012</v>
      </c>
      <c r="N326" s="298">
        <v>28.457000000000004</v>
      </c>
      <c r="O326" s="298">
        <v>28.457000000000004</v>
      </c>
      <c r="P326" s="298">
        <v>48.356000000000002</v>
      </c>
      <c r="Q326" s="299">
        <v>7.4030000000000014</v>
      </c>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row>
    <row r="327" spans="2:45" ht="15" x14ac:dyDescent="0.3">
      <c r="B327" s="288"/>
      <c r="C327" s="288"/>
      <c r="D327" s="288"/>
      <c r="E327" s="288"/>
      <c r="F327" s="95"/>
      <c r="G327" s="95"/>
      <c r="H327" s="95"/>
      <c r="I327" s="95"/>
      <c r="J327" s="95"/>
      <c r="K327" s="294">
        <v>80</v>
      </c>
      <c r="L327" s="295">
        <v>59.301000000000002</v>
      </c>
      <c r="M327" s="296">
        <v>83.292000000000002</v>
      </c>
      <c r="N327" s="296">
        <v>31.867000000000001</v>
      </c>
      <c r="O327" s="296">
        <v>31.867000000000001</v>
      </c>
      <c r="P327" s="296">
        <v>48.356000000000002</v>
      </c>
      <c r="Q327" s="297">
        <v>8.2830000000000013</v>
      </c>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row>
    <row r="328" spans="2:45" ht="15" x14ac:dyDescent="0.3">
      <c r="B328" s="288"/>
      <c r="C328" s="288"/>
      <c r="D328" s="288"/>
      <c r="E328" s="288"/>
      <c r="F328" s="95"/>
      <c r="G328" s="95"/>
      <c r="H328" s="95"/>
      <c r="I328" s="95"/>
      <c r="J328" s="95"/>
      <c r="K328" s="294">
        <v>90</v>
      </c>
      <c r="L328" s="80">
        <v>64.570000000000007</v>
      </c>
      <c r="M328" s="298">
        <v>90.826999999999998</v>
      </c>
      <c r="N328" s="298">
        <v>35.375999999999998</v>
      </c>
      <c r="O328" s="298">
        <v>35.375999999999998</v>
      </c>
      <c r="P328" s="298">
        <v>48.356000000000002</v>
      </c>
      <c r="Q328" s="299">
        <v>9.1959999999999997</v>
      </c>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row>
    <row r="329" spans="2:45" ht="15" x14ac:dyDescent="0.25">
      <c r="B329" s="300"/>
      <c r="C329" s="301"/>
      <c r="D329" s="301"/>
      <c r="E329" s="301"/>
      <c r="F329" s="301"/>
      <c r="K329" s="294">
        <v>100</v>
      </c>
      <c r="L329" s="295">
        <v>69.685000000000002</v>
      </c>
      <c r="M329" s="296">
        <v>98.175000000000011</v>
      </c>
      <c r="N329" s="296">
        <v>39.270000000000003</v>
      </c>
      <c r="O329" s="296">
        <v>39.270000000000003</v>
      </c>
      <c r="P329" s="296">
        <v>48.356000000000002</v>
      </c>
      <c r="Q329" s="297">
        <v>10.208</v>
      </c>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row>
    <row r="330" spans="2:45" ht="15" x14ac:dyDescent="0.25">
      <c r="B330" s="147"/>
      <c r="K330" s="294">
        <v>125</v>
      </c>
      <c r="L330" s="80">
        <v>87.933999999999997</v>
      </c>
      <c r="M330" s="298">
        <v>124.79500000000002</v>
      </c>
      <c r="N330" s="298">
        <v>43.19700000000001</v>
      </c>
      <c r="O330" s="298">
        <v>43.19700000000001</v>
      </c>
      <c r="P330" s="298">
        <v>107.327</v>
      </c>
      <c r="Q330" s="299">
        <v>11.231000000000002</v>
      </c>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row>
    <row r="331" spans="2:45" ht="15" x14ac:dyDescent="0.25">
      <c r="B331" s="147"/>
      <c r="K331" s="294">
        <v>150</v>
      </c>
      <c r="L331" s="295">
        <v>96.107000000000014</v>
      </c>
      <c r="M331" s="296">
        <v>136.65300000000002</v>
      </c>
      <c r="N331" s="296">
        <v>47.52000000000001</v>
      </c>
      <c r="O331" s="296">
        <v>47.52000000000001</v>
      </c>
      <c r="P331" s="296">
        <v>107.327</v>
      </c>
      <c r="Q331" s="297">
        <v>12.353000000000002</v>
      </c>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row>
    <row r="332" spans="2:45" ht="15" x14ac:dyDescent="0.25">
      <c r="B332" s="147"/>
      <c r="K332" s="294">
        <v>175</v>
      </c>
      <c r="L332" s="80">
        <v>109.42800000000001</v>
      </c>
      <c r="M332" s="298">
        <v>156.035</v>
      </c>
      <c r="N332" s="298">
        <v>52.272000000000006</v>
      </c>
      <c r="O332" s="298">
        <v>52.272000000000006</v>
      </c>
      <c r="P332" s="298">
        <v>107.327</v>
      </c>
      <c r="Q332" s="299">
        <v>13.585000000000001</v>
      </c>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row>
    <row r="333" spans="2:45" ht="15" x14ac:dyDescent="0.25">
      <c r="B333" s="147"/>
      <c r="K333" s="294">
        <v>200</v>
      </c>
      <c r="L333" s="295">
        <v>116.53400000000001</v>
      </c>
      <c r="M333" s="296">
        <v>166.40800000000002</v>
      </c>
      <c r="N333" s="296">
        <v>57.497000000000007</v>
      </c>
      <c r="O333" s="296">
        <v>57.497000000000007</v>
      </c>
      <c r="P333" s="296">
        <v>107.327</v>
      </c>
      <c r="Q333" s="297">
        <v>14.949000000000002</v>
      </c>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row>
    <row r="334" spans="2:45" ht="15" x14ac:dyDescent="0.25">
      <c r="B334" s="147"/>
      <c r="K334" s="294">
        <v>250</v>
      </c>
      <c r="L334" s="80">
        <v>140.07400000000001</v>
      </c>
      <c r="M334" s="298">
        <v>200.36500000000001</v>
      </c>
      <c r="N334" s="298">
        <v>62.667000000000002</v>
      </c>
      <c r="O334" s="298">
        <v>62.667000000000002</v>
      </c>
      <c r="P334" s="298">
        <v>107.327</v>
      </c>
      <c r="Q334" s="299">
        <v>16.291</v>
      </c>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row>
    <row r="335" spans="2:45" ht="15" x14ac:dyDescent="0.25">
      <c r="B335" s="147"/>
      <c r="K335" s="294">
        <v>300</v>
      </c>
      <c r="L335" s="295">
        <v>162.55800000000002</v>
      </c>
      <c r="M335" s="296">
        <v>232.73800000000003</v>
      </c>
      <c r="N335" s="296">
        <v>68.31</v>
      </c>
      <c r="O335" s="296">
        <v>68.31</v>
      </c>
      <c r="P335" s="296">
        <v>107.327</v>
      </c>
      <c r="Q335" s="297">
        <v>17.754000000000001</v>
      </c>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row>
    <row r="336" spans="2:45" ht="15" x14ac:dyDescent="0.25">
      <c r="B336" s="147"/>
      <c r="K336" s="294">
        <v>350</v>
      </c>
      <c r="L336" s="80">
        <v>182.952</v>
      </c>
      <c r="M336" s="298">
        <v>259.97400000000005</v>
      </c>
      <c r="N336" s="298">
        <v>74.459000000000003</v>
      </c>
      <c r="O336" s="298">
        <v>74.459000000000003</v>
      </c>
      <c r="P336" s="298">
        <v>248.27</v>
      </c>
      <c r="Q336" s="299">
        <v>19.349</v>
      </c>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row>
    <row r="337" spans="2:45" ht="15" x14ac:dyDescent="0.25">
      <c r="B337" s="147"/>
      <c r="K337" s="294">
        <v>400</v>
      </c>
      <c r="L337" s="295">
        <v>200.47500000000002</v>
      </c>
      <c r="M337" s="296">
        <v>283.41500000000002</v>
      </c>
      <c r="N337" s="296">
        <v>81.158000000000001</v>
      </c>
      <c r="O337" s="296">
        <v>81.158000000000001</v>
      </c>
      <c r="P337" s="296">
        <v>248.27</v>
      </c>
      <c r="Q337" s="297">
        <v>21.098000000000003</v>
      </c>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row>
    <row r="338" spans="2:45" ht="15" x14ac:dyDescent="0.25">
      <c r="B338" s="147"/>
      <c r="K338" s="294">
        <v>450</v>
      </c>
      <c r="L338" s="80">
        <v>216.35900000000001</v>
      </c>
      <c r="M338" s="298">
        <v>304.38100000000003</v>
      </c>
      <c r="N338" s="298">
        <v>88.462000000000003</v>
      </c>
      <c r="O338" s="298">
        <v>88.462000000000003</v>
      </c>
      <c r="P338" s="298">
        <v>248.27</v>
      </c>
      <c r="Q338" s="299">
        <v>23.001000000000001</v>
      </c>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row>
    <row r="339" spans="2:45" ht="15" x14ac:dyDescent="0.25">
      <c r="B339" s="147"/>
      <c r="K339" s="294">
        <v>500</v>
      </c>
      <c r="L339" s="295">
        <v>229.04200000000003</v>
      </c>
      <c r="M339" s="296">
        <v>320.63900000000001</v>
      </c>
      <c r="N339" s="296">
        <v>96.426000000000002</v>
      </c>
      <c r="O339" s="296">
        <v>96.426000000000002</v>
      </c>
      <c r="P339" s="296">
        <v>248.27</v>
      </c>
      <c r="Q339" s="297">
        <v>25.069000000000003</v>
      </c>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row>
    <row r="340" spans="2:45" ht="15" x14ac:dyDescent="0.25">
      <c r="B340" s="147"/>
      <c r="K340" s="294">
        <v>600</v>
      </c>
      <c r="L340" s="80">
        <v>266.09000000000003</v>
      </c>
      <c r="M340" s="298">
        <v>370.74400000000003</v>
      </c>
      <c r="N340" s="298">
        <v>105.105</v>
      </c>
      <c r="O340" s="298">
        <v>105.105</v>
      </c>
      <c r="P340" s="298">
        <v>248.27</v>
      </c>
      <c r="Q340" s="299">
        <v>27.324000000000002</v>
      </c>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row>
    <row r="341" spans="2:45" ht="15" x14ac:dyDescent="0.25">
      <c r="B341" s="147"/>
      <c r="K341" s="294">
        <v>700</v>
      </c>
      <c r="L341" s="295">
        <v>301.14699999999999</v>
      </c>
      <c r="M341" s="296">
        <v>418.39600000000007</v>
      </c>
      <c r="N341" s="296">
        <v>114.56500000000001</v>
      </c>
      <c r="O341" s="296">
        <v>114.56500000000001</v>
      </c>
      <c r="P341" s="296">
        <v>248.27</v>
      </c>
      <c r="Q341" s="297">
        <v>29.777000000000001</v>
      </c>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row>
    <row r="342" spans="2:45" ht="15" x14ac:dyDescent="0.25">
      <c r="B342" s="147"/>
      <c r="K342" s="294">
        <v>800</v>
      </c>
      <c r="L342" s="80">
        <v>335.14800000000002</v>
      </c>
      <c r="M342" s="298">
        <v>465.42100000000005</v>
      </c>
      <c r="N342" s="298">
        <v>124.872</v>
      </c>
      <c r="O342" s="298">
        <v>124.872</v>
      </c>
      <c r="P342" s="298">
        <v>248.27</v>
      </c>
      <c r="Q342" s="299">
        <v>32.461000000000006</v>
      </c>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row>
    <row r="343" spans="2:45" ht="15" x14ac:dyDescent="0.25">
      <c r="B343" s="147"/>
      <c r="K343" s="294">
        <v>900</v>
      </c>
      <c r="L343" s="295">
        <v>358.61100000000005</v>
      </c>
      <c r="M343" s="296">
        <v>497.73900000000003</v>
      </c>
      <c r="N343" s="296">
        <v>136.114</v>
      </c>
      <c r="O343" s="296">
        <v>136.114</v>
      </c>
      <c r="P343" s="296">
        <v>248.27</v>
      </c>
      <c r="Q343" s="297">
        <v>35.375999999999998</v>
      </c>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row>
    <row r="344" spans="2:45" ht="15" x14ac:dyDescent="0.25">
      <c r="B344" s="147"/>
      <c r="K344" s="294">
        <v>1000</v>
      </c>
      <c r="L344" s="80">
        <v>388.08000000000004</v>
      </c>
      <c r="M344" s="298">
        <v>538.41700000000003</v>
      </c>
      <c r="N344" s="298">
        <v>145.64000000000001</v>
      </c>
      <c r="O344" s="298">
        <v>145.64000000000001</v>
      </c>
      <c r="P344" s="298">
        <v>248.27</v>
      </c>
      <c r="Q344" s="299">
        <v>37.862000000000002</v>
      </c>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row>
    <row r="345" spans="2:45" ht="15.6" thickBot="1" x14ac:dyDescent="0.3">
      <c r="B345" s="147"/>
      <c r="K345" s="302" t="s">
        <v>49</v>
      </c>
      <c r="L345" s="86">
        <v>0.46569600000000005</v>
      </c>
      <c r="M345" s="303">
        <v>0.64613999999999994</v>
      </c>
      <c r="N345" s="303">
        <v>0.18348000000000003</v>
      </c>
      <c r="O345" s="303">
        <v>0.17476800000000001</v>
      </c>
      <c r="P345" s="304">
        <v>440.88000000000005</v>
      </c>
      <c r="Q345" s="305">
        <v>5.4560000000000004E-2</v>
      </c>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row>
    <row r="346" spans="2:45" x14ac:dyDescent="0.25">
      <c r="B346" s="306"/>
      <c r="C346" s="307" t="s">
        <v>205</v>
      </c>
      <c r="M346" s="308"/>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row>
    <row r="347" spans="2:45" x14ac:dyDescent="0.25">
      <c r="M347" s="308"/>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row>
    <row r="348" spans="2:45" x14ac:dyDescent="0.25">
      <c r="B348" s="147"/>
      <c r="M348" s="308"/>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row>
    <row r="349" spans="2:45" x14ac:dyDescent="0.25">
      <c r="B349" s="147"/>
      <c r="M349" s="308"/>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row>
    <row r="350" spans="2:45" x14ac:dyDescent="0.25">
      <c r="B350" s="147"/>
      <c r="M350" s="308"/>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row>
    <row r="351" spans="2:45" x14ac:dyDescent="0.25">
      <c r="B351" s="147"/>
      <c r="M351" s="308"/>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row>
    <row r="352" spans="2:45" x14ac:dyDescent="0.25">
      <c r="B352" s="147"/>
      <c r="M352" s="308"/>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row>
    <row r="353" spans="1:45" x14ac:dyDescent="0.25">
      <c r="B353" s="147"/>
      <c r="M353" s="308"/>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row>
    <row r="354" spans="1:45" x14ac:dyDescent="0.25">
      <c r="B354" s="147"/>
      <c r="M354" s="308"/>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row>
    <row r="355" spans="1:45" x14ac:dyDescent="0.25">
      <c r="B355" s="147"/>
      <c r="M355" s="308"/>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row>
    <row r="356" spans="1:45" x14ac:dyDescent="0.25">
      <c r="B356" s="147"/>
      <c r="M356" s="308"/>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row>
    <row r="357" spans="1:45" x14ac:dyDescent="0.25">
      <c r="B357" s="147"/>
      <c r="M357" s="308"/>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row>
    <row r="358" spans="1:45" x14ac:dyDescent="0.25">
      <c r="B358" s="147"/>
      <c r="M358" s="308"/>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row>
    <row r="359" spans="1:45" x14ac:dyDescent="0.25">
      <c r="B359" s="147"/>
      <c r="M359" s="308"/>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row>
    <row r="360" spans="1:45" x14ac:dyDescent="0.25">
      <c r="B360" s="147"/>
      <c r="M360" s="309"/>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row>
    <row r="361" spans="1:45" x14ac:dyDescent="0.25">
      <c r="B361" s="147"/>
      <c r="M361" s="309"/>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row>
    <row r="362" spans="1:45" x14ac:dyDescent="0.25">
      <c r="B362" s="147"/>
      <c r="M362" s="309"/>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row>
    <row r="363" spans="1:45" ht="13.8" x14ac:dyDescent="0.25">
      <c r="B363" s="310"/>
      <c r="N363" s="311"/>
      <c r="O363" s="312"/>
      <c r="P363" s="312"/>
      <c r="Q363" s="312"/>
      <c r="R363" s="312"/>
      <c r="S363" s="313"/>
    </row>
    <row r="364" spans="1:45" x14ac:dyDescent="0.25">
      <c r="A364" s="314"/>
    </row>
    <row r="365" spans="1:45" x14ac:dyDescent="0.25">
      <c r="A365" s="314"/>
    </row>
    <row r="366" spans="1:45" ht="13.8" x14ac:dyDescent="0.25">
      <c r="A366" s="314"/>
      <c r="N366" s="314"/>
      <c r="O366" s="310"/>
      <c r="P366" s="310"/>
      <c r="Q366" s="310"/>
      <c r="R366" s="310"/>
      <c r="S366" s="313"/>
    </row>
    <row r="367" spans="1:45" ht="17.399999999999999" x14ac:dyDescent="0.4">
      <c r="B367" s="17" t="str">
        <f>$B$83</f>
        <v>Iñaki Bustamante</v>
      </c>
      <c r="O367" s="17" t="str">
        <f>+$D$17</f>
        <v>Srta. Paqui garcia</v>
      </c>
    </row>
    <row r="368" spans="1:45" ht="17.399999999999999" x14ac:dyDescent="0.4">
      <c r="B368" s="17" t="str">
        <f>$B$84</f>
        <v>Gestor de cuentas</v>
      </c>
      <c r="O368" s="17" t="str">
        <f>+'[1]INTRODUCCIÓN DATOS'!$E$14</f>
        <v>LABORATORIOS NATUAROMATIC</v>
      </c>
    </row>
    <row r="369" spans="1:45" ht="15" x14ac:dyDescent="0.35">
      <c r="P369" s="20"/>
      <c r="Q369" s="20"/>
      <c r="R369" s="19" t="str">
        <f>+$R$85</f>
        <v>OF-00</v>
      </c>
    </row>
    <row r="370" spans="1:45" x14ac:dyDescent="0.25">
      <c r="S370" s="1"/>
    </row>
    <row r="372" spans="1:45" ht="16.8" x14ac:dyDescent="0.4">
      <c r="P372" s="2">
        <f ca="1">'[1]INTRODUCCIÓN DATOS'!$G$9</f>
        <v>46135</v>
      </c>
      <c r="Q372" s="2"/>
      <c r="S372" s="1"/>
    </row>
    <row r="373" spans="1:45" ht="16.8" x14ac:dyDescent="0.4">
      <c r="P373" s="4"/>
      <c r="Q373" s="4"/>
    </row>
    <row r="374" spans="1:45" ht="16.8" x14ac:dyDescent="0.4">
      <c r="P374" s="5" t="str">
        <f>'[1]INTRODUCCIÓN DATOS'!$E$14</f>
        <v>LABORATORIOS NATUAROMATIC</v>
      </c>
      <c r="Q374" s="4"/>
    </row>
    <row r="375" spans="1:45" ht="16.8" x14ac:dyDescent="0.4">
      <c r="P375" s="6" t="str">
        <f>'[1]INTRODUCCIÓN DATOS'!$E$17</f>
        <v>C. Urano, 5, 30565 Las Torres de Cotillas, Murcia</v>
      </c>
      <c r="Q375" s="4"/>
    </row>
    <row r="376" spans="1:45" ht="16.8" x14ac:dyDescent="0.4">
      <c r="P376" s="6" t="str">
        <f>'[1]INTRODUCCIÓN DATOS'!$E$18</f>
        <v>las torres de cotillas</v>
      </c>
      <c r="Q376" s="4"/>
    </row>
    <row r="377" spans="1:45" ht="16.8" x14ac:dyDescent="0.4">
      <c r="P377" s="7" t="str">
        <f>+'[1]INTRODUCCIÓN DATOS'!$E$16</f>
        <v>b73798340</v>
      </c>
      <c r="Q377" s="4"/>
    </row>
    <row r="378" spans="1:45" ht="19.8" x14ac:dyDescent="0.4">
      <c r="B378" s="105" t="s">
        <v>206</v>
      </c>
      <c r="O378" s="7"/>
      <c r="P378" s="13"/>
      <c r="S378" s="1"/>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row>
    <row r="379" spans="1:45" ht="16.8" x14ac:dyDescent="0.4">
      <c r="B379" s="315" t="s">
        <v>207</v>
      </c>
      <c r="O379" s="7"/>
      <c r="P379" s="13"/>
      <c r="S379" s="1"/>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row>
    <row r="380" spans="1:45" x14ac:dyDescent="0.25">
      <c r="S380" s="1"/>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row>
    <row r="381" spans="1:45" x14ac:dyDescent="0.25">
      <c r="S381" s="1"/>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row>
    <row r="382" spans="1:45" x14ac:dyDescent="0.25">
      <c r="S382" s="1"/>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row>
    <row r="383" spans="1:45" x14ac:dyDescent="0.25">
      <c r="S383" s="1"/>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row>
    <row r="384" spans="1:45" customFormat="1" ht="12.75" customHeight="1" x14ac:dyDescent="0.25">
      <c r="A384" s="1"/>
      <c r="B384" s="1"/>
      <c r="C384" s="1"/>
      <c r="D384" s="1"/>
      <c r="E384" s="1"/>
      <c r="F384" s="1"/>
      <c r="G384" s="1"/>
      <c r="H384" s="1"/>
      <c r="I384" s="1"/>
      <c r="J384" s="1"/>
      <c r="K384" s="1"/>
      <c r="L384" s="1"/>
      <c r="M384" s="1"/>
      <c r="N384" s="1"/>
      <c r="O384" s="1"/>
      <c r="P384" s="1"/>
      <c r="Q384" s="1"/>
      <c r="R384" s="1"/>
      <c r="S384" s="8"/>
      <c r="T384" s="1"/>
      <c r="U384" s="1"/>
      <c r="V384" s="316"/>
      <c r="W384" s="316"/>
      <c r="X384" s="316"/>
      <c r="Y384" s="316"/>
      <c r="Z384" s="316"/>
      <c r="AA384" s="316"/>
      <c r="AB384" s="316"/>
      <c r="AC384" s="316"/>
      <c r="AD384" s="316"/>
      <c r="AE384" s="316"/>
      <c r="AF384" s="316"/>
      <c r="AG384" s="316"/>
      <c r="AH384" s="316"/>
      <c r="AI384" s="316"/>
      <c r="AJ384" s="316"/>
      <c r="AK384" s="316"/>
      <c r="AL384" s="316"/>
      <c r="AM384" s="316"/>
      <c r="AN384" s="316"/>
      <c r="AO384" s="316"/>
      <c r="AP384" s="316"/>
      <c r="AQ384" s="316"/>
      <c r="AR384" s="316"/>
      <c r="AS384" s="316"/>
    </row>
    <row r="385" spans="1:45" customFormat="1" x14ac:dyDescent="0.25">
      <c r="A385" s="1"/>
      <c r="B385" s="1"/>
      <c r="C385" s="1"/>
      <c r="D385" s="1"/>
      <c r="E385" s="1"/>
      <c r="F385" s="1"/>
      <c r="G385" s="1"/>
      <c r="H385" s="1"/>
      <c r="I385" s="1"/>
      <c r="J385" s="1"/>
      <c r="K385" s="1"/>
      <c r="L385" s="1"/>
      <c r="M385" s="1"/>
      <c r="N385" s="1"/>
      <c r="O385" s="1"/>
      <c r="P385" s="1"/>
      <c r="Q385" s="1"/>
      <c r="R385" s="1"/>
      <c r="S385" s="8"/>
      <c r="T385" s="1"/>
      <c r="U385" s="1"/>
      <c r="V385" s="316"/>
      <c r="W385" s="316"/>
      <c r="X385" s="316"/>
      <c r="Y385" s="316"/>
      <c r="Z385" s="316"/>
      <c r="AA385" s="316"/>
      <c r="AB385" s="316"/>
      <c r="AC385" s="316"/>
      <c r="AD385" s="316"/>
      <c r="AE385" s="316"/>
      <c r="AF385" s="316"/>
      <c r="AG385" s="316"/>
      <c r="AH385" s="316"/>
      <c r="AI385" s="316"/>
      <c r="AJ385" s="316"/>
      <c r="AK385" s="316"/>
      <c r="AL385" s="316"/>
      <c r="AM385" s="316"/>
      <c r="AN385" s="316"/>
      <c r="AO385" s="316"/>
      <c r="AP385" s="316"/>
      <c r="AQ385" s="316"/>
      <c r="AR385" s="316"/>
      <c r="AS385" s="316"/>
    </row>
    <row r="386" spans="1:45" customFormat="1" x14ac:dyDescent="0.25">
      <c r="A386" s="1"/>
      <c r="B386" s="1"/>
      <c r="C386" s="1"/>
      <c r="D386" s="1"/>
      <c r="E386" s="1"/>
      <c r="F386" s="1"/>
      <c r="G386" s="1"/>
      <c r="H386" s="1"/>
      <c r="I386" s="1"/>
      <c r="J386" s="1"/>
      <c r="K386" s="1"/>
      <c r="L386" s="1"/>
      <c r="M386" s="1"/>
      <c r="N386" s="1"/>
      <c r="O386" s="1"/>
      <c r="P386" s="1"/>
      <c r="Q386" s="1"/>
      <c r="R386" s="1"/>
      <c r="S386" s="8"/>
      <c r="U386" s="1"/>
      <c r="V386" s="316"/>
      <c r="W386" s="316"/>
      <c r="X386" s="316"/>
      <c r="Y386" s="316"/>
      <c r="Z386" s="316"/>
      <c r="AA386" s="316"/>
      <c r="AB386" s="316"/>
      <c r="AC386" s="316"/>
      <c r="AD386" s="316"/>
      <c r="AE386" s="316"/>
      <c r="AF386" s="316"/>
      <c r="AG386" s="316"/>
      <c r="AH386" s="316"/>
      <c r="AI386" s="316"/>
      <c r="AJ386" s="316"/>
      <c r="AK386" s="316"/>
      <c r="AL386" s="316"/>
      <c r="AM386" s="316"/>
      <c r="AN386" s="316"/>
      <c r="AO386" s="316"/>
      <c r="AP386" s="316"/>
      <c r="AQ386" s="316"/>
      <c r="AR386" s="316"/>
      <c r="AS386" s="316"/>
    </row>
    <row r="387" spans="1:45" customFormat="1" x14ac:dyDescent="0.25">
      <c r="A387" s="1"/>
      <c r="B387" s="1"/>
      <c r="C387" s="1"/>
      <c r="D387" s="1"/>
      <c r="E387" s="1"/>
      <c r="F387" s="1"/>
      <c r="G387" s="1"/>
      <c r="H387" s="1"/>
      <c r="I387" s="1"/>
      <c r="J387" s="1"/>
      <c r="K387" s="1"/>
      <c r="L387" s="1"/>
      <c r="M387" s="1"/>
      <c r="N387" s="1"/>
      <c r="O387" s="1"/>
      <c r="P387" s="1"/>
      <c r="Q387" s="1"/>
      <c r="R387" s="1"/>
      <c r="S387" s="8"/>
      <c r="U387" s="1"/>
      <c r="V387" s="316"/>
      <c r="W387" s="316"/>
      <c r="X387" s="316"/>
      <c r="Y387" s="316"/>
      <c r="Z387" s="316"/>
      <c r="AA387" s="316"/>
      <c r="AB387" s="316"/>
      <c r="AC387" s="316"/>
      <c r="AD387" s="316"/>
      <c r="AE387" s="316"/>
      <c r="AF387" s="316"/>
      <c r="AG387" s="316"/>
      <c r="AH387" s="316"/>
      <c r="AI387" s="316"/>
      <c r="AJ387" s="316"/>
      <c r="AK387" s="316"/>
      <c r="AL387" s="316"/>
      <c r="AM387" s="316"/>
      <c r="AN387" s="316"/>
      <c r="AO387" s="316"/>
      <c r="AP387" s="316"/>
      <c r="AQ387" s="316"/>
      <c r="AR387" s="316"/>
      <c r="AS387" s="316"/>
    </row>
    <row r="388" spans="1:45" customFormat="1" x14ac:dyDescent="0.25">
      <c r="A388" s="1"/>
      <c r="B388" s="1"/>
      <c r="C388" s="1"/>
      <c r="D388" s="1"/>
      <c r="E388" s="1"/>
      <c r="F388" s="1"/>
      <c r="G388" s="1"/>
      <c r="H388" s="1"/>
      <c r="I388" s="1"/>
      <c r="J388" s="1"/>
      <c r="K388" s="1"/>
      <c r="L388" s="1"/>
      <c r="M388" s="1"/>
      <c r="N388" s="1"/>
      <c r="O388" s="1"/>
      <c r="P388" s="1"/>
      <c r="Q388" s="1"/>
      <c r="R388" s="1"/>
      <c r="S388" s="8"/>
      <c r="U388" s="1"/>
      <c r="V388" s="316"/>
      <c r="W388" s="316"/>
      <c r="X388" s="316"/>
      <c r="Y388" s="316"/>
      <c r="Z388" s="316"/>
      <c r="AA388" s="316"/>
      <c r="AB388" s="316"/>
      <c r="AC388" s="316"/>
      <c r="AD388" s="316"/>
      <c r="AE388" s="316"/>
      <c r="AF388" s="316"/>
      <c r="AG388" s="316"/>
      <c r="AH388" s="316"/>
      <c r="AI388" s="316"/>
      <c r="AJ388" s="316"/>
      <c r="AK388" s="316"/>
      <c r="AL388" s="316"/>
      <c r="AM388" s="316"/>
      <c r="AN388" s="316"/>
      <c r="AO388" s="316"/>
      <c r="AP388" s="316"/>
      <c r="AQ388" s="316"/>
      <c r="AR388" s="316"/>
      <c r="AS388" s="316"/>
    </row>
    <row r="389" spans="1:45" customFormat="1" x14ac:dyDescent="0.25">
      <c r="A389" s="1"/>
      <c r="B389" s="1"/>
      <c r="C389" s="1"/>
      <c r="D389" s="1"/>
      <c r="E389" s="1"/>
      <c r="F389" s="1"/>
      <c r="G389" s="1"/>
      <c r="H389" s="1"/>
      <c r="I389" s="1"/>
      <c r="J389" s="1"/>
      <c r="K389" s="1"/>
      <c r="L389" s="1"/>
      <c r="M389" s="1"/>
      <c r="N389" s="1"/>
      <c r="O389" s="1"/>
      <c r="P389" s="1"/>
      <c r="Q389" s="1"/>
      <c r="R389" s="1"/>
      <c r="S389" s="8"/>
      <c r="U389" s="1"/>
      <c r="V389" s="316"/>
      <c r="W389" s="316"/>
      <c r="X389" s="316"/>
      <c r="Y389" s="316"/>
      <c r="Z389" s="316"/>
      <c r="AA389" s="316"/>
      <c r="AB389" s="316"/>
      <c r="AC389" s="316"/>
      <c r="AD389" s="316"/>
      <c r="AE389" s="316"/>
      <c r="AF389" s="316"/>
      <c r="AG389" s="316"/>
      <c r="AH389" s="316"/>
      <c r="AI389" s="316"/>
      <c r="AJ389" s="316"/>
      <c r="AK389" s="316"/>
      <c r="AL389" s="316"/>
      <c r="AM389" s="316"/>
      <c r="AN389" s="316"/>
      <c r="AO389" s="316"/>
      <c r="AP389" s="316"/>
      <c r="AQ389" s="316"/>
      <c r="AR389" s="316"/>
      <c r="AS389" s="316"/>
    </row>
    <row r="390" spans="1:45" customFormat="1" x14ac:dyDescent="0.25">
      <c r="A390" s="1"/>
      <c r="B390" s="1"/>
      <c r="C390" s="1"/>
      <c r="D390" s="1"/>
      <c r="E390" s="1"/>
      <c r="F390" s="1"/>
      <c r="G390" s="1"/>
      <c r="H390" s="1"/>
      <c r="I390" s="1"/>
      <c r="J390" s="1"/>
      <c r="K390" s="1"/>
      <c r="L390" s="1"/>
      <c r="M390" s="1"/>
      <c r="N390" s="1"/>
      <c r="O390" s="1"/>
      <c r="P390" s="1"/>
      <c r="Q390" s="1"/>
      <c r="R390" s="1"/>
      <c r="S390" s="8"/>
      <c r="U390" s="1"/>
      <c r="V390" s="316"/>
      <c r="W390" s="316"/>
      <c r="X390" s="316"/>
      <c r="Y390" s="316"/>
      <c r="Z390" s="316"/>
      <c r="AA390" s="316"/>
      <c r="AB390" s="316"/>
      <c r="AC390" s="316"/>
      <c r="AD390" s="316"/>
      <c r="AE390" s="316"/>
      <c r="AF390" s="316"/>
      <c r="AG390" s="316"/>
      <c r="AH390" s="316"/>
      <c r="AI390" s="316"/>
      <c r="AJ390" s="316"/>
      <c r="AK390" s="316"/>
      <c r="AL390" s="316"/>
      <c r="AM390" s="316"/>
      <c r="AN390" s="316"/>
      <c r="AO390" s="316"/>
      <c r="AP390" s="316"/>
      <c r="AQ390" s="316"/>
      <c r="AR390" s="316"/>
      <c r="AS390" s="316"/>
    </row>
    <row r="391" spans="1:45" customFormat="1" x14ac:dyDescent="0.25">
      <c r="A391" s="1"/>
      <c r="B391" s="1"/>
      <c r="C391" s="1"/>
      <c r="D391" s="1"/>
      <c r="E391" s="1"/>
      <c r="F391" s="1"/>
      <c r="G391" s="1"/>
      <c r="H391" s="1"/>
      <c r="I391" s="1"/>
      <c r="J391" s="1"/>
      <c r="K391" s="1"/>
      <c r="L391" s="1"/>
      <c r="M391" s="1"/>
      <c r="N391" s="1"/>
      <c r="O391" s="1"/>
      <c r="P391" s="1"/>
      <c r="Q391" s="1"/>
      <c r="R391" s="1"/>
      <c r="S391" s="8"/>
      <c r="U391" s="1"/>
      <c r="V391" s="316"/>
      <c r="W391" s="316"/>
      <c r="X391" s="316"/>
      <c r="Y391" s="316"/>
      <c r="Z391" s="316"/>
      <c r="AA391" s="316"/>
      <c r="AB391" s="316"/>
      <c r="AC391" s="316"/>
      <c r="AD391" s="316"/>
      <c r="AE391" s="316"/>
      <c r="AF391" s="316"/>
      <c r="AG391" s="316"/>
      <c r="AH391" s="316"/>
      <c r="AI391" s="316"/>
      <c r="AJ391" s="316"/>
      <c r="AK391" s="316"/>
      <c r="AL391" s="316"/>
      <c r="AM391" s="316"/>
      <c r="AN391" s="316"/>
      <c r="AO391" s="316"/>
      <c r="AP391" s="316"/>
      <c r="AQ391" s="316"/>
      <c r="AR391" s="316"/>
      <c r="AS391" s="316"/>
    </row>
    <row r="392" spans="1:45" customFormat="1" ht="12.75" customHeight="1" x14ac:dyDescent="0.25">
      <c r="A392" s="1"/>
      <c r="B392" s="1"/>
      <c r="C392" s="1"/>
      <c r="D392" s="1"/>
      <c r="E392" s="1"/>
      <c r="F392" s="1"/>
      <c r="G392" s="1"/>
      <c r="H392" s="1"/>
      <c r="I392" s="1"/>
      <c r="J392" s="1"/>
      <c r="K392" s="1"/>
      <c r="L392" s="1"/>
      <c r="M392" s="1"/>
      <c r="N392" s="1"/>
      <c r="O392" s="1"/>
      <c r="P392" s="1"/>
      <c r="Q392" s="1"/>
      <c r="R392" s="1"/>
      <c r="S392" s="8"/>
      <c r="U392" s="1"/>
      <c r="V392" s="316"/>
      <c r="W392" s="316"/>
      <c r="X392" s="316"/>
      <c r="Y392" s="316"/>
      <c r="Z392" s="316"/>
      <c r="AA392" s="316"/>
      <c r="AB392" s="316"/>
      <c r="AC392" s="316"/>
      <c r="AD392" s="316"/>
      <c r="AE392" s="316"/>
      <c r="AF392" s="316"/>
      <c r="AG392" s="316"/>
      <c r="AH392" s="316"/>
      <c r="AI392" s="316"/>
      <c r="AJ392" s="316"/>
      <c r="AK392" s="316"/>
      <c r="AL392" s="316"/>
      <c r="AM392" s="316"/>
      <c r="AN392" s="316"/>
      <c r="AO392" s="316"/>
      <c r="AP392" s="316"/>
      <c r="AQ392" s="316"/>
      <c r="AR392" s="316"/>
      <c r="AS392" s="316"/>
    </row>
    <row r="393" spans="1:45" customFormat="1" x14ac:dyDescent="0.25">
      <c r="A393" s="1"/>
      <c r="B393" s="1"/>
      <c r="C393" s="1"/>
      <c r="D393" s="1"/>
      <c r="E393" s="1"/>
      <c r="F393" s="1"/>
      <c r="G393" s="1"/>
      <c r="H393" s="1"/>
      <c r="I393" s="1"/>
      <c r="J393" s="1"/>
      <c r="K393" s="1"/>
      <c r="L393" s="1"/>
      <c r="M393" s="1"/>
      <c r="N393" s="1"/>
      <c r="O393" s="1"/>
      <c r="P393" s="1"/>
      <c r="Q393" s="1"/>
      <c r="R393" s="1"/>
      <c r="S393" s="8"/>
      <c r="U393" s="1"/>
      <c r="V393" s="316"/>
      <c r="W393" s="316"/>
      <c r="X393" s="316"/>
      <c r="Y393" s="316"/>
      <c r="Z393" s="316"/>
      <c r="AA393" s="316"/>
      <c r="AB393" s="316"/>
      <c r="AC393" s="316"/>
      <c r="AD393" s="316"/>
      <c r="AE393" s="316"/>
      <c r="AF393" s="316"/>
      <c r="AG393" s="316"/>
      <c r="AH393" s="316"/>
      <c r="AI393" s="316"/>
      <c r="AJ393" s="316"/>
      <c r="AK393" s="316"/>
      <c r="AL393" s="316"/>
      <c r="AM393" s="316"/>
      <c r="AN393" s="316"/>
      <c r="AO393" s="316"/>
      <c r="AP393" s="316"/>
      <c r="AQ393" s="316"/>
      <c r="AR393" s="316"/>
      <c r="AS393" s="316"/>
    </row>
    <row r="394" spans="1:45" customFormat="1" x14ac:dyDescent="0.25">
      <c r="A394" s="1"/>
      <c r="B394" s="1"/>
      <c r="C394" s="1"/>
      <c r="D394" s="1"/>
      <c r="E394" s="1"/>
      <c r="F394" s="1"/>
      <c r="G394" s="1"/>
      <c r="H394" s="1"/>
      <c r="I394" s="1"/>
      <c r="J394" s="1"/>
      <c r="K394" s="1"/>
      <c r="L394" s="1"/>
      <c r="M394" s="1"/>
      <c r="N394" s="1"/>
      <c r="O394" s="1"/>
      <c r="P394" s="1"/>
      <c r="Q394" s="1"/>
      <c r="R394" s="1"/>
      <c r="S394" s="8"/>
      <c r="U394" s="1"/>
      <c r="V394" s="316"/>
      <c r="W394" s="316"/>
      <c r="X394" s="316"/>
      <c r="Y394" s="316"/>
      <c r="Z394" s="316"/>
      <c r="AA394" s="316"/>
      <c r="AB394" s="316"/>
      <c r="AC394" s="316"/>
      <c r="AD394" s="316"/>
      <c r="AE394" s="316"/>
      <c r="AF394" s="316"/>
      <c r="AG394" s="316"/>
      <c r="AH394" s="316"/>
      <c r="AI394" s="316"/>
      <c r="AJ394" s="316"/>
      <c r="AK394" s="316"/>
      <c r="AL394" s="316"/>
      <c r="AM394" s="316"/>
      <c r="AN394" s="316"/>
      <c r="AO394" s="316"/>
      <c r="AP394" s="316"/>
      <c r="AQ394" s="316"/>
      <c r="AR394" s="316"/>
      <c r="AS394" s="316"/>
    </row>
    <row r="395" spans="1:45" customFormat="1" ht="13.5" customHeight="1" x14ac:dyDescent="0.25">
      <c r="A395" s="1"/>
      <c r="B395" s="1"/>
      <c r="C395" s="1"/>
      <c r="D395" s="1"/>
      <c r="E395" s="1"/>
      <c r="F395" s="1"/>
      <c r="G395" s="1"/>
      <c r="H395" s="1"/>
      <c r="I395" s="1"/>
      <c r="J395" s="1"/>
      <c r="K395" s="1"/>
      <c r="L395" s="1"/>
      <c r="M395" s="1"/>
      <c r="N395" s="1"/>
      <c r="O395" s="1"/>
      <c r="P395" s="1"/>
      <c r="Q395" s="1"/>
      <c r="R395" s="1"/>
      <c r="S395" s="8"/>
      <c r="U395" s="1"/>
      <c r="V395" s="316"/>
      <c r="W395" s="316"/>
      <c r="X395" s="316"/>
      <c r="Y395" s="316"/>
      <c r="Z395" s="316"/>
      <c r="AA395" s="316"/>
      <c r="AB395" s="316"/>
      <c r="AC395" s="316"/>
      <c r="AD395" s="316"/>
      <c r="AE395" s="316"/>
      <c r="AF395" s="316"/>
      <c r="AG395" s="316"/>
      <c r="AH395" s="316"/>
      <c r="AI395" s="316"/>
      <c r="AJ395" s="316"/>
      <c r="AK395" s="316"/>
      <c r="AL395" s="316"/>
      <c r="AM395" s="316"/>
      <c r="AN395" s="316"/>
      <c r="AO395" s="316"/>
      <c r="AP395" s="316"/>
      <c r="AQ395" s="316"/>
      <c r="AR395" s="316"/>
      <c r="AS395" s="316"/>
    </row>
    <row r="396" spans="1:45" customFormat="1" ht="13.5" customHeight="1" x14ac:dyDescent="0.25">
      <c r="A396" s="1"/>
      <c r="B396" s="1"/>
      <c r="C396" s="1"/>
      <c r="D396" s="1"/>
      <c r="E396" s="1"/>
      <c r="F396" s="1"/>
      <c r="G396" s="1"/>
      <c r="H396" s="1"/>
      <c r="I396" s="1"/>
      <c r="J396" s="1"/>
      <c r="K396" s="1"/>
      <c r="L396" s="1"/>
      <c r="M396" s="1"/>
      <c r="N396" s="1"/>
      <c r="O396" s="1"/>
      <c r="P396" s="1"/>
      <c r="Q396" s="1"/>
      <c r="R396" s="1"/>
      <c r="S396" s="8"/>
      <c r="U396" s="1"/>
      <c r="V396" s="316"/>
      <c r="W396" s="316"/>
      <c r="X396" s="316"/>
      <c r="Y396" s="316"/>
      <c r="Z396" s="316"/>
      <c r="AA396" s="316"/>
      <c r="AB396" s="316"/>
      <c r="AC396" s="316"/>
      <c r="AD396" s="316"/>
      <c r="AE396" s="316"/>
      <c r="AF396" s="316"/>
      <c r="AG396" s="316"/>
      <c r="AH396" s="316"/>
      <c r="AI396" s="316"/>
      <c r="AJ396" s="316"/>
      <c r="AK396" s="316"/>
      <c r="AL396" s="316"/>
      <c r="AM396" s="316"/>
      <c r="AN396" s="316"/>
      <c r="AO396" s="316"/>
      <c r="AP396" s="316"/>
      <c r="AQ396" s="316"/>
      <c r="AR396" s="316"/>
      <c r="AS396" s="316"/>
    </row>
    <row r="397" spans="1:45" customFormat="1" ht="13.5" customHeight="1" x14ac:dyDescent="0.25">
      <c r="A397" s="1"/>
      <c r="B397" s="1"/>
      <c r="C397" s="1"/>
      <c r="D397" s="1"/>
      <c r="E397" s="1"/>
      <c r="F397" s="1"/>
      <c r="G397" s="1"/>
      <c r="H397" s="1"/>
      <c r="I397" s="1"/>
      <c r="J397" s="1"/>
      <c r="K397" s="1"/>
      <c r="L397" s="1"/>
      <c r="M397" s="1"/>
      <c r="N397" s="1"/>
      <c r="O397" s="1"/>
      <c r="P397" s="1"/>
      <c r="Q397" s="1"/>
      <c r="R397" s="1"/>
      <c r="S397" s="8"/>
      <c r="U397" s="1"/>
      <c r="V397" s="316"/>
      <c r="W397" s="316"/>
      <c r="X397" s="316"/>
      <c r="Y397" s="316"/>
      <c r="Z397" s="316"/>
      <c r="AA397" s="316"/>
      <c r="AB397" s="316"/>
      <c r="AC397" s="316"/>
      <c r="AD397" s="316"/>
      <c r="AE397" s="316"/>
      <c r="AF397" s="316"/>
      <c r="AG397" s="316"/>
      <c r="AH397" s="316"/>
      <c r="AI397" s="316"/>
      <c r="AJ397" s="316"/>
      <c r="AK397" s="316"/>
      <c r="AL397" s="316"/>
      <c r="AM397" s="316"/>
      <c r="AN397" s="316"/>
      <c r="AO397" s="316"/>
      <c r="AP397" s="316"/>
      <c r="AQ397" s="316"/>
      <c r="AR397" s="316"/>
      <c r="AS397" s="316"/>
    </row>
    <row r="398" spans="1:45" customFormat="1" x14ac:dyDescent="0.25">
      <c r="A398" s="1"/>
      <c r="B398" s="1"/>
      <c r="C398" s="1"/>
      <c r="D398" s="1"/>
      <c r="E398" s="1"/>
      <c r="F398" s="1"/>
      <c r="G398" s="1"/>
      <c r="H398" s="1"/>
      <c r="I398" s="1"/>
      <c r="J398" s="1"/>
      <c r="K398" s="1"/>
      <c r="L398" s="1"/>
      <c r="M398" s="1"/>
      <c r="N398" s="1"/>
      <c r="O398" s="1"/>
      <c r="P398" s="1"/>
      <c r="Q398" s="1"/>
      <c r="R398" s="1"/>
      <c r="S398" s="8"/>
      <c r="U398" s="1"/>
      <c r="V398" s="316"/>
      <c r="W398" s="316"/>
      <c r="X398" s="316"/>
      <c r="Y398" s="316"/>
      <c r="Z398" s="316"/>
      <c r="AA398" s="316"/>
      <c r="AB398" s="316"/>
      <c r="AC398" s="316"/>
      <c r="AD398" s="316"/>
      <c r="AE398" s="316"/>
      <c r="AF398" s="316"/>
      <c r="AG398" s="316"/>
      <c r="AH398" s="316"/>
      <c r="AI398" s="316"/>
      <c r="AJ398" s="316"/>
      <c r="AK398" s="316"/>
      <c r="AL398" s="316"/>
      <c r="AM398" s="316"/>
      <c r="AN398" s="316"/>
      <c r="AO398" s="316"/>
      <c r="AP398" s="316"/>
      <c r="AQ398" s="316"/>
      <c r="AR398" s="316"/>
      <c r="AS398" s="316"/>
    </row>
    <row r="399" spans="1:45" customFormat="1" x14ac:dyDescent="0.25">
      <c r="A399" s="1"/>
      <c r="B399" s="1"/>
      <c r="C399" s="1"/>
      <c r="D399" s="1"/>
      <c r="E399" s="1"/>
      <c r="F399" s="1"/>
      <c r="G399" s="1"/>
      <c r="H399" s="1"/>
      <c r="I399" s="1"/>
      <c r="J399" s="1"/>
      <c r="K399" s="1"/>
      <c r="L399" s="1"/>
      <c r="M399" s="1"/>
      <c r="N399" s="1"/>
      <c r="O399" s="1"/>
      <c r="P399" s="1"/>
      <c r="Q399" s="1"/>
      <c r="R399" s="1"/>
      <c r="S399" s="8"/>
      <c r="U399" s="1"/>
      <c r="V399" s="316"/>
      <c r="W399" s="316"/>
      <c r="X399" s="316"/>
      <c r="Y399" s="316"/>
      <c r="Z399" s="316"/>
      <c r="AA399" s="316"/>
      <c r="AB399" s="316"/>
      <c r="AC399" s="316"/>
      <c r="AD399" s="316"/>
      <c r="AE399" s="316"/>
      <c r="AF399" s="316"/>
      <c r="AG399" s="316"/>
      <c r="AH399" s="316"/>
      <c r="AI399" s="316"/>
      <c r="AJ399" s="316"/>
      <c r="AK399" s="316"/>
      <c r="AL399" s="316"/>
      <c r="AM399" s="316"/>
      <c r="AN399" s="316"/>
      <c r="AO399" s="316"/>
      <c r="AP399" s="316"/>
      <c r="AQ399" s="316"/>
      <c r="AR399" s="316"/>
      <c r="AS399" s="316"/>
    </row>
    <row r="400" spans="1:45" customFormat="1" x14ac:dyDescent="0.25">
      <c r="A400" s="1"/>
      <c r="B400" s="1"/>
      <c r="C400" s="1"/>
      <c r="D400" s="1"/>
      <c r="E400" s="1"/>
      <c r="F400" s="1"/>
      <c r="G400" s="1"/>
      <c r="H400" s="1"/>
      <c r="I400" s="1"/>
      <c r="J400" s="1"/>
      <c r="K400" s="1"/>
      <c r="L400" s="1"/>
      <c r="M400" s="1"/>
      <c r="N400" s="1"/>
      <c r="O400" s="1"/>
      <c r="P400" s="1"/>
      <c r="Q400" s="1"/>
      <c r="R400" s="1"/>
      <c r="S400" s="8"/>
      <c r="U400" s="1"/>
      <c r="V400" s="316"/>
      <c r="W400" s="316"/>
      <c r="X400" s="316"/>
      <c r="Y400" s="316"/>
      <c r="Z400" s="316"/>
      <c r="AA400" s="316"/>
      <c r="AB400" s="316"/>
      <c r="AC400" s="316"/>
      <c r="AD400" s="316"/>
      <c r="AE400" s="316"/>
      <c r="AF400" s="316"/>
      <c r="AG400" s="316"/>
      <c r="AH400" s="316"/>
      <c r="AI400" s="316"/>
      <c r="AJ400" s="316"/>
      <c r="AK400" s="316"/>
      <c r="AL400" s="316"/>
      <c r="AM400" s="316"/>
      <c r="AN400" s="316"/>
      <c r="AO400" s="316"/>
      <c r="AP400" s="316"/>
      <c r="AQ400" s="316"/>
      <c r="AR400" s="316"/>
      <c r="AS400" s="316"/>
    </row>
    <row r="401" spans="1:45" customFormat="1" x14ac:dyDescent="0.25">
      <c r="A401" s="1"/>
      <c r="B401" s="1"/>
      <c r="C401" s="1"/>
      <c r="D401" s="1"/>
      <c r="E401" s="1"/>
      <c r="F401" s="1"/>
      <c r="G401" s="1"/>
      <c r="H401" s="1"/>
      <c r="I401" s="1"/>
      <c r="J401" s="1"/>
      <c r="K401" s="1"/>
      <c r="L401" s="1"/>
      <c r="M401" s="1"/>
      <c r="N401" s="1"/>
      <c r="O401" s="1"/>
      <c r="P401" s="1"/>
      <c r="Q401" s="1"/>
      <c r="R401" s="1"/>
      <c r="S401" s="8"/>
      <c r="U401" s="1"/>
      <c r="V401" s="316"/>
      <c r="W401" s="316"/>
      <c r="X401" s="316"/>
      <c r="Y401" s="316"/>
      <c r="Z401" s="316"/>
      <c r="AA401" s="316"/>
      <c r="AB401" s="316"/>
      <c r="AC401" s="316"/>
      <c r="AD401" s="316"/>
      <c r="AE401" s="316"/>
      <c r="AF401" s="316"/>
      <c r="AG401" s="316"/>
      <c r="AH401" s="316"/>
      <c r="AI401" s="316"/>
      <c r="AJ401" s="316"/>
      <c r="AK401" s="316"/>
      <c r="AL401" s="316"/>
      <c r="AM401" s="316"/>
      <c r="AN401" s="316"/>
      <c r="AO401" s="316"/>
      <c r="AP401" s="316"/>
      <c r="AQ401" s="316"/>
      <c r="AR401" s="316"/>
      <c r="AS401" s="316"/>
    </row>
    <row r="402" spans="1:45" customFormat="1" x14ac:dyDescent="0.25">
      <c r="A402" s="1"/>
      <c r="B402" s="1"/>
      <c r="C402" s="1"/>
      <c r="D402" s="1"/>
      <c r="E402" s="1"/>
      <c r="F402" s="1"/>
      <c r="G402" s="1"/>
      <c r="H402" s="1"/>
      <c r="I402" s="1"/>
      <c r="J402" s="1"/>
      <c r="K402" s="1"/>
      <c r="L402" s="1"/>
      <c r="M402" s="1"/>
      <c r="N402" s="1"/>
      <c r="O402" s="1"/>
      <c r="P402" s="1"/>
      <c r="Q402" s="1"/>
      <c r="R402" s="1"/>
      <c r="S402" s="8"/>
      <c r="U402" s="1"/>
      <c r="V402" s="316"/>
      <c r="W402" s="316"/>
      <c r="X402" s="316"/>
      <c r="Y402" s="316"/>
      <c r="Z402" s="316"/>
      <c r="AA402" s="316"/>
      <c r="AB402" s="316"/>
      <c r="AC402" s="316"/>
      <c r="AD402" s="316"/>
      <c r="AE402" s="316"/>
      <c r="AF402" s="316"/>
      <c r="AG402" s="316"/>
      <c r="AH402" s="316"/>
      <c r="AI402" s="316"/>
      <c r="AJ402" s="316"/>
      <c r="AK402" s="316"/>
      <c r="AL402" s="316"/>
      <c r="AM402" s="316"/>
      <c r="AN402" s="316"/>
      <c r="AO402" s="316"/>
      <c r="AP402" s="316"/>
      <c r="AQ402" s="316"/>
      <c r="AR402" s="316"/>
      <c r="AS402" s="316"/>
    </row>
    <row r="403" spans="1:45" customFormat="1" x14ac:dyDescent="0.25">
      <c r="A403" s="1"/>
      <c r="B403" s="1"/>
      <c r="C403" s="1"/>
      <c r="D403" s="1"/>
      <c r="E403" s="1"/>
      <c r="F403" s="1"/>
      <c r="G403" s="1"/>
      <c r="H403" s="1"/>
      <c r="I403" s="1"/>
      <c r="J403" s="1"/>
      <c r="K403" s="1"/>
      <c r="L403" s="1"/>
      <c r="M403" s="1"/>
      <c r="N403" s="1"/>
      <c r="O403" s="1"/>
      <c r="P403" s="1"/>
      <c r="Q403" s="1"/>
      <c r="R403" s="1"/>
      <c r="S403" s="8"/>
      <c r="U403" s="1"/>
      <c r="V403" s="316"/>
      <c r="W403" s="316"/>
      <c r="X403" s="316"/>
      <c r="Y403" s="316"/>
      <c r="Z403" s="316"/>
      <c r="AA403" s="316"/>
      <c r="AB403" s="316"/>
      <c r="AC403" s="316"/>
      <c r="AD403" s="316"/>
      <c r="AE403" s="316"/>
      <c r="AF403" s="316"/>
      <c r="AG403" s="316"/>
      <c r="AH403" s="316"/>
      <c r="AI403" s="316"/>
      <c r="AJ403" s="316"/>
      <c r="AK403" s="316"/>
      <c r="AL403" s="316"/>
      <c r="AM403" s="316"/>
      <c r="AN403" s="316"/>
      <c r="AO403" s="316"/>
      <c r="AP403" s="316"/>
      <c r="AQ403" s="316"/>
      <c r="AR403" s="316"/>
      <c r="AS403" s="316"/>
    </row>
    <row r="404" spans="1:45" customFormat="1" ht="15.6" x14ac:dyDescent="0.3">
      <c r="A404" s="1"/>
      <c r="B404" s="1"/>
      <c r="C404" s="1"/>
      <c r="D404" s="1"/>
      <c r="E404" s="1"/>
      <c r="F404" s="1"/>
      <c r="G404" s="1"/>
      <c r="H404" s="1"/>
      <c r="I404" s="1"/>
      <c r="J404" s="1"/>
      <c r="K404" s="1"/>
      <c r="L404" s="1"/>
      <c r="M404" s="1"/>
      <c r="N404" s="1"/>
      <c r="O404" s="1"/>
      <c r="P404" s="1"/>
      <c r="Q404" s="1"/>
      <c r="R404" s="1"/>
      <c r="S404" s="8"/>
      <c r="U404" s="1"/>
      <c r="V404" s="317"/>
      <c r="W404" s="318"/>
      <c r="X404" s="318"/>
      <c r="Y404" s="318"/>
      <c r="Z404" s="316"/>
      <c r="AA404" s="215"/>
      <c r="AB404" s="318"/>
      <c r="AC404" s="316"/>
      <c r="AD404" s="316"/>
      <c r="AE404" s="316"/>
      <c r="AF404" s="316"/>
      <c r="AG404" s="316"/>
      <c r="AH404" s="316"/>
      <c r="AI404" s="316"/>
      <c r="AJ404" s="316"/>
      <c r="AK404" s="316"/>
      <c r="AL404" s="316"/>
      <c r="AM404" s="316"/>
      <c r="AN404" s="316"/>
      <c r="AO404" s="316"/>
      <c r="AP404" s="316"/>
      <c r="AQ404" s="316"/>
      <c r="AR404" s="316"/>
      <c r="AS404" s="316"/>
    </row>
    <row r="405" spans="1:45" customFormat="1" ht="15" x14ac:dyDescent="0.25">
      <c r="A405" s="1"/>
      <c r="B405" s="1"/>
      <c r="C405" s="1"/>
      <c r="D405" s="1"/>
      <c r="E405" s="1"/>
      <c r="F405" s="1"/>
      <c r="G405" s="1"/>
      <c r="H405" s="1"/>
      <c r="I405" s="1"/>
      <c r="J405" s="1"/>
      <c r="K405" s="1"/>
      <c r="L405" s="1"/>
      <c r="M405" s="1"/>
      <c r="N405" s="1"/>
      <c r="O405" s="1"/>
      <c r="P405" s="1"/>
      <c r="Q405" s="1"/>
      <c r="R405" s="1"/>
      <c r="S405" s="8"/>
      <c r="U405" s="1"/>
      <c r="V405" s="318"/>
      <c r="W405" s="318"/>
      <c r="X405" s="318"/>
      <c r="Y405" s="318"/>
      <c r="Z405" s="316"/>
      <c r="AA405" s="106"/>
      <c r="AB405" s="318"/>
      <c r="AC405" s="316"/>
      <c r="AD405" s="316"/>
      <c r="AE405" s="316"/>
      <c r="AF405" s="316"/>
      <c r="AG405" s="316"/>
      <c r="AH405" s="316"/>
      <c r="AI405" s="316"/>
      <c r="AJ405" s="316"/>
      <c r="AK405" s="316"/>
      <c r="AL405" s="316"/>
      <c r="AM405" s="316"/>
      <c r="AN405" s="316"/>
      <c r="AO405" s="316"/>
      <c r="AP405" s="316"/>
      <c r="AQ405" s="316"/>
      <c r="AR405" s="316"/>
      <c r="AS405" s="316"/>
    </row>
    <row r="406" spans="1:45" customFormat="1" ht="15" x14ac:dyDescent="0.25">
      <c r="A406" s="1"/>
      <c r="B406" s="1"/>
      <c r="C406" s="1"/>
      <c r="D406" s="1"/>
      <c r="E406" s="1"/>
      <c r="F406" s="1"/>
      <c r="G406" s="1"/>
      <c r="H406" s="1"/>
      <c r="I406" s="1"/>
      <c r="J406" s="1"/>
      <c r="K406" s="1"/>
      <c r="L406" s="1"/>
      <c r="M406" s="1"/>
      <c r="N406" s="1"/>
      <c r="O406" s="1"/>
      <c r="P406" s="1"/>
      <c r="Q406" s="1"/>
      <c r="R406" s="1"/>
      <c r="S406" s="8"/>
      <c r="U406" s="1"/>
      <c r="V406" s="318"/>
      <c r="W406" s="318"/>
      <c r="X406" s="318"/>
      <c r="Y406" s="318"/>
      <c r="Z406" s="318"/>
      <c r="AA406" s="106"/>
      <c r="AB406" s="318"/>
      <c r="AC406" s="316"/>
      <c r="AD406" s="316"/>
      <c r="AE406" s="316"/>
      <c r="AF406" s="316"/>
      <c r="AG406" s="316"/>
      <c r="AH406" s="316"/>
      <c r="AI406" s="316"/>
      <c r="AJ406" s="316"/>
      <c r="AK406" s="316"/>
      <c r="AL406" s="316"/>
      <c r="AM406" s="316"/>
      <c r="AN406" s="316"/>
      <c r="AO406" s="316"/>
      <c r="AP406" s="316"/>
      <c r="AQ406" s="316"/>
      <c r="AR406" s="316"/>
      <c r="AS406" s="316"/>
    </row>
    <row r="407" spans="1:45" customFormat="1" ht="15" x14ac:dyDescent="0.25">
      <c r="A407" s="1"/>
      <c r="B407" s="1"/>
      <c r="C407" s="1"/>
      <c r="D407" s="1"/>
      <c r="E407" s="1"/>
      <c r="F407" s="1"/>
      <c r="G407" s="1"/>
      <c r="H407" s="1"/>
      <c r="I407" s="1"/>
      <c r="J407" s="1"/>
      <c r="K407" s="1"/>
      <c r="L407" s="1"/>
      <c r="M407" s="1"/>
      <c r="N407" s="1"/>
      <c r="O407" s="1"/>
      <c r="P407" s="1"/>
      <c r="Q407" s="1"/>
      <c r="R407" s="1"/>
      <c r="S407" s="8"/>
      <c r="U407" s="1"/>
      <c r="V407" s="318"/>
      <c r="W407" s="319"/>
      <c r="X407" s="319"/>
      <c r="Y407" s="318"/>
      <c r="Z407" s="320"/>
      <c r="AA407" s="106"/>
      <c r="AB407" s="318"/>
      <c r="AC407" s="316"/>
      <c r="AD407" s="316"/>
      <c r="AE407" s="316"/>
      <c r="AF407" s="316"/>
      <c r="AG407" s="316"/>
      <c r="AH407" s="316"/>
      <c r="AI407" s="316"/>
      <c r="AJ407" s="316"/>
      <c r="AK407" s="316"/>
      <c r="AL407" s="316"/>
      <c r="AM407" s="316"/>
      <c r="AN407" s="316"/>
      <c r="AO407" s="316"/>
      <c r="AP407" s="316"/>
      <c r="AQ407" s="316"/>
      <c r="AR407" s="316"/>
      <c r="AS407" s="316"/>
    </row>
    <row r="408" spans="1:45" customFormat="1" x14ac:dyDescent="0.25">
      <c r="A408" s="1"/>
      <c r="B408" s="1"/>
      <c r="C408" s="1"/>
      <c r="D408" s="1"/>
      <c r="E408" s="1"/>
      <c r="F408" s="1"/>
      <c r="G408" s="1"/>
      <c r="H408" s="1"/>
      <c r="I408" s="1"/>
      <c r="J408" s="1"/>
      <c r="K408" s="1"/>
      <c r="L408" s="1"/>
      <c r="M408" s="1"/>
      <c r="N408" s="1"/>
      <c r="O408" s="1"/>
      <c r="P408" s="1"/>
      <c r="Q408" s="1"/>
      <c r="R408" s="1"/>
      <c r="S408" s="8"/>
      <c r="U408" s="1"/>
      <c r="V408" s="316"/>
      <c r="W408" s="316"/>
      <c r="X408" s="316"/>
      <c r="Y408" s="316"/>
      <c r="Z408" s="316"/>
      <c r="AA408" s="316"/>
      <c r="AB408" s="316"/>
      <c r="AC408" s="316"/>
      <c r="AD408" s="316"/>
      <c r="AE408" s="316"/>
      <c r="AF408" s="316"/>
      <c r="AG408" s="316"/>
      <c r="AH408" s="316"/>
      <c r="AI408" s="316"/>
      <c r="AJ408" s="316"/>
      <c r="AK408" s="316"/>
      <c r="AL408" s="316"/>
      <c r="AM408" s="316"/>
      <c r="AN408" s="316"/>
      <c r="AO408" s="316"/>
      <c r="AP408" s="316"/>
      <c r="AQ408" s="316"/>
      <c r="AR408" s="316"/>
      <c r="AS408" s="316"/>
    </row>
    <row r="409" spans="1:45" customFormat="1" x14ac:dyDescent="0.25">
      <c r="A409" s="1"/>
      <c r="B409" s="1"/>
      <c r="C409" s="1"/>
      <c r="D409" s="1"/>
      <c r="E409" s="1"/>
      <c r="F409" s="1"/>
      <c r="G409" s="1"/>
      <c r="H409" s="1"/>
      <c r="I409" s="1"/>
      <c r="J409" s="1"/>
      <c r="K409" s="1"/>
      <c r="L409" s="1"/>
      <c r="M409" s="1"/>
      <c r="N409" s="1"/>
      <c r="O409" s="1"/>
      <c r="P409" s="1"/>
      <c r="Q409" s="1"/>
      <c r="R409" s="1"/>
      <c r="S409" s="8"/>
      <c r="U409" s="1"/>
      <c r="V409" s="316"/>
      <c r="W409" s="316"/>
      <c r="X409" s="316"/>
      <c r="Y409" s="316"/>
      <c r="Z409" s="316"/>
      <c r="AA409" s="316"/>
      <c r="AB409" s="316"/>
      <c r="AC409" s="316"/>
      <c r="AD409" s="316"/>
      <c r="AE409" s="316"/>
      <c r="AF409" s="316"/>
      <c r="AG409" s="316"/>
      <c r="AH409" s="316"/>
      <c r="AI409" s="316"/>
      <c r="AJ409" s="316"/>
      <c r="AK409" s="316"/>
      <c r="AL409" s="316"/>
      <c r="AM409" s="316"/>
      <c r="AN409" s="316"/>
      <c r="AO409" s="316"/>
      <c r="AP409" s="316"/>
      <c r="AQ409" s="316"/>
      <c r="AR409" s="316"/>
      <c r="AS409" s="316"/>
    </row>
    <row r="410" spans="1:45" customFormat="1" x14ac:dyDescent="0.25">
      <c r="A410" s="1"/>
      <c r="B410" s="1"/>
      <c r="C410" s="1"/>
      <c r="D410" s="1"/>
      <c r="E410" s="1"/>
      <c r="F410" s="1"/>
      <c r="G410" s="1"/>
      <c r="H410" s="1"/>
      <c r="I410" s="1"/>
      <c r="J410" s="1"/>
      <c r="K410" s="1"/>
      <c r="L410" s="1"/>
      <c r="M410" s="1"/>
      <c r="N410" s="1"/>
      <c r="O410" s="1"/>
      <c r="P410" s="1"/>
      <c r="Q410" s="1"/>
      <c r="R410" s="1"/>
      <c r="S410" s="8"/>
      <c r="U410" s="1"/>
      <c r="V410" s="316"/>
      <c r="W410" s="316"/>
      <c r="X410" s="316"/>
      <c r="Y410" s="316"/>
      <c r="Z410" s="316"/>
      <c r="AA410" s="316"/>
      <c r="AB410" s="316"/>
      <c r="AC410" s="316"/>
      <c r="AD410" s="316"/>
      <c r="AE410" s="316"/>
      <c r="AF410" s="316"/>
      <c r="AG410" s="316"/>
      <c r="AH410" s="316"/>
      <c r="AI410" s="316"/>
      <c r="AJ410" s="316"/>
      <c r="AK410" s="316"/>
      <c r="AL410" s="316"/>
      <c r="AM410" s="316"/>
      <c r="AN410" s="316"/>
      <c r="AO410" s="316"/>
      <c r="AP410" s="316"/>
      <c r="AQ410" s="316"/>
      <c r="AR410" s="316"/>
      <c r="AS410" s="316"/>
    </row>
    <row r="411" spans="1:45" customFormat="1" x14ac:dyDescent="0.25">
      <c r="A411" s="1"/>
      <c r="B411" s="1"/>
      <c r="C411" s="1"/>
      <c r="D411" s="1"/>
      <c r="E411" s="1"/>
      <c r="F411" s="1"/>
      <c r="G411" s="1"/>
      <c r="H411" s="1"/>
      <c r="I411" s="1"/>
      <c r="J411" s="1"/>
      <c r="K411" s="1"/>
      <c r="L411" s="1"/>
      <c r="M411" s="1"/>
      <c r="N411" s="1"/>
      <c r="O411" s="1"/>
      <c r="P411" s="1"/>
      <c r="Q411" s="1"/>
      <c r="R411" s="1"/>
      <c r="S411" s="8"/>
      <c r="U411" s="1"/>
      <c r="V411" s="316"/>
      <c r="W411" s="316"/>
      <c r="X411" s="316"/>
      <c r="Y411" s="316"/>
      <c r="Z411" s="316"/>
      <c r="AA411" s="316"/>
      <c r="AB411" s="316"/>
      <c r="AC411" s="316"/>
      <c r="AD411" s="316"/>
      <c r="AE411" s="316"/>
      <c r="AF411" s="316"/>
      <c r="AG411" s="316"/>
      <c r="AH411" s="316"/>
      <c r="AI411" s="316"/>
      <c r="AJ411" s="316"/>
      <c r="AK411" s="316"/>
      <c r="AL411" s="316"/>
      <c r="AM411" s="316"/>
      <c r="AN411" s="316"/>
      <c r="AO411" s="316"/>
      <c r="AP411" s="316"/>
      <c r="AQ411" s="316"/>
      <c r="AR411" s="316"/>
      <c r="AS411" s="316"/>
    </row>
    <row r="412" spans="1:45" customFormat="1" ht="13.8" thickBot="1" x14ac:dyDescent="0.3">
      <c r="A412" s="1"/>
      <c r="B412" s="1"/>
      <c r="C412" s="1"/>
      <c r="D412" s="1"/>
      <c r="E412" s="1"/>
      <c r="F412" s="1"/>
      <c r="G412" s="1"/>
      <c r="H412" s="1"/>
      <c r="I412" s="1"/>
      <c r="J412" s="1"/>
      <c r="K412" s="1"/>
      <c r="L412" s="1"/>
      <c r="M412" s="1"/>
      <c r="N412" s="1"/>
      <c r="O412" s="1"/>
      <c r="P412" s="1"/>
      <c r="Q412" s="1"/>
      <c r="R412" s="1"/>
      <c r="S412" s="8"/>
      <c r="U412" s="1"/>
      <c r="V412" s="316"/>
      <c r="W412" s="316"/>
      <c r="X412" s="316"/>
      <c r="Y412" s="316"/>
      <c r="Z412" s="316"/>
      <c r="AA412" s="316"/>
      <c r="AB412" s="316"/>
      <c r="AC412" s="316"/>
      <c r="AD412" s="316"/>
      <c r="AE412" s="316"/>
      <c r="AF412" s="316"/>
      <c r="AG412" s="316"/>
      <c r="AH412" s="316"/>
      <c r="AI412" s="316"/>
      <c r="AJ412" s="316"/>
      <c r="AK412" s="316"/>
      <c r="AL412" s="316"/>
      <c r="AM412" s="316"/>
      <c r="AN412" s="316"/>
      <c r="AO412" s="316"/>
      <c r="AP412" s="316"/>
      <c r="AQ412" s="316"/>
      <c r="AR412" s="316"/>
      <c r="AS412" s="316"/>
    </row>
    <row r="413" spans="1:45" customFormat="1" ht="15" x14ac:dyDescent="0.25">
      <c r="A413" s="1"/>
      <c r="B413" s="71" t="s">
        <v>39</v>
      </c>
      <c r="C413" s="321" t="s">
        <v>40</v>
      </c>
      <c r="D413" s="321" t="s">
        <v>41</v>
      </c>
      <c r="E413" s="321" t="s">
        <v>42</v>
      </c>
      <c r="F413" s="321" t="s">
        <v>43</v>
      </c>
      <c r="G413" s="321" t="s">
        <v>44</v>
      </c>
      <c r="H413" s="321" t="s">
        <v>45</v>
      </c>
      <c r="I413" s="321" t="s">
        <v>46</v>
      </c>
      <c r="J413" s="321" t="s">
        <v>208</v>
      </c>
      <c r="K413" s="321" t="s">
        <v>209</v>
      </c>
      <c r="L413" s="321" t="s">
        <v>17</v>
      </c>
      <c r="M413" s="321" t="s">
        <v>210</v>
      </c>
      <c r="N413" s="321" t="s">
        <v>211</v>
      </c>
      <c r="O413" s="321" t="s">
        <v>212</v>
      </c>
      <c r="P413" s="321" t="s">
        <v>213</v>
      </c>
      <c r="Q413" s="321" t="s">
        <v>47</v>
      </c>
      <c r="R413" s="322" t="s">
        <v>48</v>
      </c>
      <c r="S413" s="8"/>
      <c r="U413" s="1"/>
      <c r="V413" s="316"/>
      <c r="W413" s="316"/>
      <c r="X413" s="316"/>
      <c r="Y413" s="316"/>
      <c r="Z413" s="316"/>
      <c r="AA413" s="316"/>
      <c r="AB413" s="316"/>
      <c r="AC413" s="316"/>
      <c r="AD413" s="316"/>
      <c r="AE413" s="316"/>
      <c r="AF413" s="316"/>
      <c r="AG413" s="316"/>
      <c r="AH413" s="316"/>
      <c r="AI413" s="316"/>
      <c r="AJ413" s="316"/>
      <c r="AK413" s="316"/>
      <c r="AL413" s="316"/>
      <c r="AM413" s="316"/>
      <c r="AN413" s="316"/>
      <c r="AO413" s="316"/>
      <c r="AP413" s="316"/>
      <c r="AQ413" s="316"/>
      <c r="AR413" s="316"/>
      <c r="AS413" s="316"/>
    </row>
    <row r="414" spans="1:45" customFormat="1" ht="15" x14ac:dyDescent="0.25">
      <c r="A414" s="1"/>
      <c r="B414" s="77">
        <v>5</v>
      </c>
      <c r="C414" s="296">
        <v>19.63</v>
      </c>
      <c r="D414" s="296">
        <v>24.23</v>
      </c>
      <c r="E414" s="296">
        <v>27.84</v>
      </c>
      <c r="F414" s="296">
        <v>32.130000000000003</v>
      </c>
      <c r="G414" s="296">
        <v>35.79</v>
      </c>
      <c r="H414" s="296">
        <v>39.299999999999997</v>
      </c>
      <c r="I414" s="296">
        <v>44.27</v>
      </c>
      <c r="J414" s="296">
        <v>48.64</v>
      </c>
      <c r="K414" s="296">
        <v>44.27</v>
      </c>
      <c r="L414" s="296">
        <v>54.71</v>
      </c>
      <c r="M414" s="296">
        <v>61.48</v>
      </c>
      <c r="N414" s="296">
        <v>65.19</v>
      </c>
      <c r="O414" s="296">
        <v>39.299999999999997</v>
      </c>
      <c r="P414" s="296">
        <v>46.4</v>
      </c>
      <c r="Q414" s="296">
        <v>54.71</v>
      </c>
      <c r="R414" s="323">
        <v>61.48</v>
      </c>
      <c r="S414" s="8"/>
      <c r="U414" s="1"/>
      <c r="V414" s="316"/>
      <c r="W414" s="316"/>
      <c r="X414" s="316"/>
      <c r="Y414" s="316"/>
      <c r="Z414" s="316"/>
      <c r="AA414" s="316"/>
      <c r="AB414" s="316"/>
      <c r="AC414" s="316"/>
      <c r="AD414" s="316"/>
      <c r="AE414" s="316"/>
      <c r="AF414" s="316"/>
      <c r="AG414" s="316"/>
      <c r="AH414" s="316"/>
      <c r="AI414" s="316"/>
      <c r="AJ414" s="316"/>
      <c r="AK414" s="316"/>
      <c r="AL414" s="316"/>
      <c r="AM414" s="316"/>
      <c r="AN414" s="316"/>
      <c r="AO414" s="316"/>
      <c r="AP414" s="316"/>
      <c r="AQ414" s="316"/>
      <c r="AR414" s="316"/>
      <c r="AS414" s="316"/>
    </row>
    <row r="415" spans="1:45" customFormat="1" ht="15" x14ac:dyDescent="0.25">
      <c r="A415" s="1"/>
      <c r="B415" s="77">
        <v>10</v>
      </c>
      <c r="C415" s="298">
        <v>19.63</v>
      </c>
      <c r="D415" s="298">
        <v>24.23</v>
      </c>
      <c r="E415" s="298">
        <v>27.84</v>
      </c>
      <c r="F415" s="298">
        <v>32.130000000000003</v>
      </c>
      <c r="G415" s="298">
        <v>35.79</v>
      </c>
      <c r="H415" s="298">
        <v>39.299999999999997</v>
      </c>
      <c r="I415" s="298">
        <v>44.27</v>
      </c>
      <c r="J415" s="298">
        <v>48.64</v>
      </c>
      <c r="K415" s="298">
        <v>44.27</v>
      </c>
      <c r="L415" s="298">
        <v>54.71</v>
      </c>
      <c r="M415" s="298">
        <v>61.48</v>
      </c>
      <c r="N415" s="298">
        <v>65.19</v>
      </c>
      <c r="O415" s="298">
        <v>39.299999999999997</v>
      </c>
      <c r="P415" s="298">
        <v>46.4</v>
      </c>
      <c r="Q415" s="298">
        <v>54.71</v>
      </c>
      <c r="R415" s="324">
        <v>61.48</v>
      </c>
      <c r="S415" s="8"/>
      <c r="U415" s="1"/>
      <c r="V415" s="316"/>
      <c r="W415" s="316"/>
      <c r="X415" s="316"/>
      <c r="Y415" s="316"/>
      <c r="Z415" s="316"/>
      <c r="AA415" s="316"/>
      <c r="AB415" s="316"/>
      <c r="AC415" s="316"/>
      <c r="AD415" s="316"/>
      <c r="AE415" s="316"/>
      <c r="AF415" s="316"/>
      <c r="AG415" s="316"/>
      <c r="AH415" s="316"/>
      <c r="AI415" s="316"/>
      <c r="AJ415" s="316"/>
      <c r="AK415" s="316"/>
      <c r="AL415" s="316"/>
      <c r="AM415" s="316"/>
      <c r="AN415" s="316"/>
      <c r="AO415" s="316"/>
      <c r="AP415" s="316"/>
      <c r="AQ415" s="316"/>
      <c r="AR415" s="316"/>
      <c r="AS415" s="316"/>
    </row>
    <row r="416" spans="1:45" customFormat="1" ht="15" x14ac:dyDescent="0.25">
      <c r="A416" s="1"/>
      <c r="B416" s="77">
        <v>20</v>
      </c>
      <c r="C416" s="296">
        <v>19.63</v>
      </c>
      <c r="D416" s="296">
        <v>24.23</v>
      </c>
      <c r="E416" s="296">
        <v>27.84</v>
      </c>
      <c r="F416" s="296">
        <v>32.130000000000003</v>
      </c>
      <c r="G416" s="296">
        <v>35.79</v>
      </c>
      <c r="H416" s="296">
        <v>39.299999999999997</v>
      </c>
      <c r="I416" s="296">
        <v>44.27</v>
      </c>
      <c r="J416" s="296">
        <v>48.64</v>
      </c>
      <c r="K416" s="296">
        <v>44.27</v>
      </c>
      <c r="L416" s="296">
        <v>54.71</v>
      </c>
      <c r="M416" s="296">
        <v>61.48</v>
      </c>
      <c r="N416" s="296">
        <v>65.19</v>
      </c>
      <c r="O416" s="296">
        <v>39.299999999999997</v>
      </c>
      <c r="P416" s="296">
        <v>46.4</v>
      </c>
      <c r="Q416" s="296">
        <v>54.71</v>
      </c>
      <c r="R416" s="323">
        <v>61.48</v>
      </c>
      <c r="S416" s="8"/>
      <c r="U416" s="1"/>
      <c r="V416" s="316"/>
      <c r="W416" s="316"/>
      <c r="X416" s="316"/>
      <c r="Y416" s="316"/>
      <c r="Z416" s="316"/>
      <c r="AA416" s="316"/>
      <c r="AB416" s="316"/>
      <c r="AC416" s="316"/>
      <c r="AD416" s="316"/>
      <c r="AE416" s="316"/>
      <c r="AF416" s="316"/>
      <c r="AG416" s="316"/>
      <c r="AH416" s="316"/>
      <c r="AI416" s="316"/>
      <c r="AJ416" s="316"/>
      <c r="AK416" s="316"/>
      <c r="AL416" s="316"/>
      <c r="AM416" s="316"/>
      <c r="AN416" s="316"/>
      <c r="AO416" s="316"/>
      <c r="AP416" s="316"/>
      <c r="AQ416" s="316"/>
      <c r="AR416" s="316"/>
      <c r="AS416" s="316"/>
    </row>
    <row r="417" spans="1:45" customFormat="1" ht="15" x14ac:dyDescent="0.25">
      <c r="A417" s="1"/>
      <c r="B417" s="77">
        <v>30</v>
      </c>
      <c r="C417" s="298">
        <v>19.63</v>
      </c>
      <c r="D417" s="298">
        <v>24.23</v>
      </c>
      <c r="E417" s="298">
        <v>27.84</v>
      </c>
      <c r="F417" s="298">
        <v>32.130000000000003</v>
      </c>
      <c r="G417" s="298">
        <v>35.79</v>
      </c>
      <c r="H417" s="298">
        <v>39.299999999999997</v>
      </c>
      <c r="I417" s="298">
        <v>44.27</v>
      </c>
      <c r="J417" s="298">
        <v>48.64</v>
      </c>
      <c r="K417" s="298">
        <v>44.27</v>
      </c>
      <c r="L417" s="298">
        <v>54.71</v>
      </c>
      <c r="M417" s="298">
        <v>61.48</v>
      </c>
      <c r="N417" s="298">
        <v>65.19</v>
      </c>
      <c r="O417" s="298">
        <v>39.299999999999997</v>
      </c>
      <c r="P417" s="298">
        <v>46.4</v>
      </c>
      <c r="Q417" s="298">
        <v>54.71</v>
      </c>
      <c r="R417" s="324">
        <v>61.48</v>
      </c>
      <c r="S417" s="8"/>
      <c r="U417" s="1"/>
      <c r="V417" s="316"/>
      <c r="W417" s="316"/>
      <c r="X417" s="316"/>
      <c r="Y417" s="316"/>
      <c r="Z417" s="316"/>
      <c r="AA417" s="316"/>
      <c r="AB417" s="316"/>
      <c r="AC417" s="316"/>
      <c r="AD417" s="316"/>
      <c r="AE417" s="316"/>
      <c r="AF417" s="316"/>
      <c r="AG417" s="316"/>
      <c r="AH417" s="316"/>
      <c r="AI417" s="316"/>
      <c r="AJ417" s="316"/>
      <c r="AK417" s="316"/>
      <c r="AL417" s="316"/>
      <c r="AM417" s="316"/>
      <c r="AN417" s="316"/>
      <c r="AO417" s="316"/>
      <c r="AP417" s="316"/>
      <c r="AQ417" s="316"/>
      <c r="AR417" s="316"/>
      <c r="AS417" s="316"/>
    </row>
    <row r="418" spans="1:45" customFormat="1" ht="15" x14ac:dyDescent="0.25">
      <c r="A418" s="1"/>
      <c r="B418" s="77">
        <v>40</v>
      </c>
      <c r="C418" s="296">
        <v>20.99</v>
      </c>
      <c r="D418" s="296">
        <v>26.01</v>
      </c>
      <c r="E418" s="296">
        <v>30.06</v>
      </c>
      <c r="F418" s="296">
        <v>34.5</v>
      </c>
      <c r="G418" s="296">
        <v>38.36</v>
      </c>
      <c r="H418" s="296">
        <v>42.11</v>
      </c>
      <c r="I418" s="296">
        <v>47.41</v>
      </c>
      <c r="J418" s="296">
        <v>52.14</v>
      </c>
      <c r="K418" s="296">
        <v>47.41</v>
      </c>
      <c r="L418" s="296">
        <v>58.74</v>
      </c>
      <c r="M418" s="296">
        <v>66.02</v>
      </c>
      <c r="N418" s="296">
        <v>69.989999999999995</v>
      </c>
      <c r="O418" s="296">
        <v>46.78</v>
      </c>
      <c r="P418" s="296">
        <v>55.28</v>
      </c>
      <c r="Q418" s="296">
        <v>65.25</v>
      </c>
      <c r="R418" s="323">
        <v>73.349999999999994</v>
      </c>
      <c r="S418" s="8"/>
      <c r="U418" s="1"/>
      <c r="V418" s="316"/>
      <c r="W418" s="316"/>
      <c r="X418" s="316"/>
      <c r="Y418" s="316"/>
      <c r="Z418" s="316"/>
      <c r="AA418" s="316"/>
      <c r="AB418" s="316"/>
      <c r="AC418" s="316"/>
      <c r="AD418" s="316"/>
      <c r="AE418" s="316"/>
      <c r="AF418" s="316"/>
      <c r="AG418" s="316"/>
      <c r="AH418" s="316"/>
      <c r="AI418" s="316"/>
      <c r="AJ418" s="316"/>
      <c r="AK418" s="316"/>
      <c r="AL418" s="316"/>
      <c r="AM418" s="316"/>
      <c r="AN418" s="316"/>
      <c r="AO418" s="316"/>
      <c r="AP418" s="316"/>
      <c r="AQ418" s="316"/>
      <c r="AR418" s="316"/>
      <c r="AS418" s="316"/>
    </row>
    <row r="419" spans="1:45" customFormat="1" ht="15" x14ac:dyDescent="0.25">
      <c r="A419" s="1"/>
      <c r="B419" s="77">
        <v>50</v>
      </c>
      <c r="C419" s="298">
        <v>23.43</v>
      </c>
      <c r="D419" s="298">
        <v>29.08</v>
      </c>
      <c r="E419" s="298">
        <v>33.61</v>
      </c>
      <c r="F419" s="298">
        <v>38.56</v>
      </c>
      <c r="G419" s="298">
        <v>42.84</v>
      </c>
      <c r="H419" s="298">
        <v>46.98</v>
      </c>
      <c r="I419" s="298">
        <v>52.86</v>
      </c>
      <c r="J419" s="298">
        <v>58.15</v>
      </c>
      <c r="K419" s="298">
        <v>52.86</v>
      </c>
      <c r="L419" s="298">
        <v>65.64</v>
      </c>
      <c r="M419" s="298">
        <v>73.760000000000005</v>
      </c>
      <c r="N419" s="298">
        <v>78.19</v>
      </c>
      <c r="O419" s="298">
        <v>52.36</v>
      </c>
      <c r="P419" s="298">
        <v>61.78</v>
      </c>
      <c r="Q419" s="298">
        <v>73.16</v>
      </c>
      <c r="R419" s="324">
        <v>82.2</v>
      </c>
      <c r="S419" s="8"/>
      <c r="U419" s="1"/>
      <c r="V419" s="316"/>
      <c r="W419" s="316"/>
      <c r="X419" s="316"/>
      <c r="Y419" s="316"/>
      <c r="Z419" s="316"/>
      <c r="AA419" s="316"/>
      <c r="AB419" s="316"/>
      <c r="AC419" s="316"/>
      <c r="AD419" s="316"/>
      <c r="AE419" s="316"/>
      <c r="AF419" s="316"/>
      <c r="AG419" s="316"/>
      <c r="AH419" s="316"/>
      <c r="AI419" s="316"/>
      <c r="AJ419" s="316"/>
      <c r="AK419" s="316"/>
      <c r="AL419" s="316"/>
      <c r="AM419" s="316"/>
      <c r="AN419" s="316"/>
      <c r="AO419" s="316"/>
      <c r="AP419" s="316"/>
      <c r="AQ419" s="316"/>
      <c r="AR419" s="316"/>
      <c r="AS419" s="316"/>
    </row>
    <row r="420" spans="1:45" customFormat="1" ht="15" x14ac:dyDescent="0.25">
      <c r="A420" s="1"/>
      <c r="B420" s="77">
        <v>60</v>
      </c>
      <c r="C420" s="296">
        <v>25.48</v>
      </c>
      <c r="D420" s="296">
        <v>31.6</v>
      </c>
      <c r="E420" s="296">
        <v>36.54</v>
      </c>
      <c r="F420" s="296">
        <v>41.89</v>
      </c>
      <c r="G420" s="296">
        <v>46.48</v>
      </c>
      <c r="H420" s="296">
        <v>50.94</v>
      </c>
      <c r="I420" s="296">
        <v>57.34</v>
      </c>
      <c r="J420" s="296">
        <v>63.07</v>
      </c>
      <c r="K420" s="296">
        <v>67.45</v>
      </c>
      <c r="L420" s="296">
        <v>83.88</v>
      </c>
      <c r="M420" s="296">
        <v>94.3</v>
      </c>
      <c r="N420" s="296">
        <v>99.95</v>
      </c>
      <c r="O420" s="296">
        <v>56.94</v>
      </c>
      <c r="P420" s="296">
        <v>67.25</v>
      </c>
      <c r="Q420" s="296">
        <v>79.69</v>
      </c>
      <c r="R420" s="323">
        <v>89.59</v>
      </c>
      <c r="S420" s="8"/>
      <c r="U420" s="1"/>
      <c r="V420" s="316"/>
      <c r="W420" s="316"/>
      <c r="X420" s="316"/>
      <c r="Y420" s="316"/>
      <c r="Z420" s="316"/>
      <c r="AA420" s="316"/>
      <c r="AB420" s="316"/>
      <c r="AC420" s="316"/>
      <c r="AD420" s="316"/>
      <c r="AE420" s="316"/>
      <c r="AF420" s="316"/>
      <c r="AG420" s="316"/>
      <c r="AH420" s="316"/>
      <c r="AI420" s="316"/>
      <c r="AJ420" s="316"/>
      <c r="AK420" s="316"/>
      <c r="AL420" s="316"/>
      <c r="AM420" s="316"/>
      <c r="AN420" s="316"/>
      <c r="AO420" s="316"/>
      <c r="AP420" s="316"/>
      <c r="AQ420" s="316"/>
      <c r="AR420" s="316"/>
      <c r="AS420" s="316"/>
    </row>
    <row r="421" spans="1:45" customFormat="1" ht="15" x14ac:dyDescent="0.25">
      <c r="A421" s="1"/>
      <c r="B421" s="77">
        <v>70</v>
      </c>
      <c r="C421" s="298">
        <v>27.74</v>
      </c>
      <c r="D421" s="298">
        <v>34.4</v>
      </c>
      <c r="E421" s="298">
        <v>39.9</v>
      </c>
      <c r="F421" s="298">
        <v>45.89</v>
      </c>
      <c r="G421" s="298">
        <v>50.91</v>
      </c>
      <c r="H421" s="298">
        <v>55.87</v>
      </c>
      <c r="I421" s="298">
        <v>62.99</v>
      </c>
      <c r="J421" s="298">
        <v>69.430000000000007</v>
      </c>
      <c r="K421" s="298">
        <v>74.510000000000005</v>
      </c>
      <c r="L421" s="298">
        <v>93.06</v>
      </c>
      <c r="M421" s="298">
        <v>104.5</v>
      </c>
      <c r="N421" s="298">
        <v>110.79</v>
      </c>
      <c r="O421" s="298">
        <v>62.67</v>
      </c>
      <c r="P421" s="298">
        <v>74.2</v>
      </c>
      <c r="Q421" s="298">
        <v>88.25</v>
      </c>
      <c r="R421" s="324">
        <v>99.11</v>
      </c>
      <c r="S421" s="8"/>
      <c r="U421" s="1"/>
      <c r="V421" s="316"/>
      <c r="W421" s="316"/>
      <c r="X421" s="316"/>
      <c r="Y421" s="316"/>
      <c r="Z421" s="316"/>
      <c r="AA421" s="316"/>
      <c r="AB421" s="316"/>
      <c r="AC421" s="316"/>
      <c r="AD421" s="316"/>
      <c r="AE421" s="316"/>
      <c r="AF421" s="316"/>
      <c r="AG421" s="316"/>
      <c r="AH421" s="316"/>
      <c r="AI421" s="316"/>
      <c r="AJ421" s="316"/>
      <c r="AK421" s="316"/>
      <c r="AL421" s="316"/>
      <c r="AM421" s="316"/>
      <c r="AN421" s="316"/>
      <c r="AO421" s="316"/>
      <c r="AP421" s="316"/>
      <c r="AQ421" s="316"/>
      <c r="AR421" s="316"/>
      <c r="AS421" s="316"/>
    </row>
    <row r="422" spans="1:45" customFormat="1" ht="15" x14ac:dyDescent="0.25">
      <c r="A422" s="1"/>
      <c r="B422" s="77">
        <v>80</v>
      </c>
      <c r="C422" s="296">
        <v>28.83</v>
      </c>
      <c r="D422" s="296">
        <v>35.76</v>
      </c>
      <c r="E422" s="296">
        <v>41.45</v>
      </c>
      <c r="F422" s="296">
        <v>47.68</v>
      </c>
      <c r="G422" s="296">
        <v>52.87</v>
      </c>
      <c r="H422" s="296">
        <v>57.99</v>
      </c>
      <c r="I422" s="296">
        <v>65.400000000000006</v>
      </c>
      <c r="J422" s="296">
        <v>72.040000000000006</v>
      </c>
      <c r="K422" s="296">
        <v>77.8</v>
      </c>
      <c r="L422" s="296">
        <v>97.24</v>
      </c>
      <c r="M422" s="296">
        <v>109.26</v>
      </c>
      <c r="N422" s="296">
        <v>115.81</v>
      </c>
      <c r="O422" s="296">
        <v>65.319999999999993</v>
      </c>
      <c r="P422" s="296">
        <v>77.319999999999993</v>
      </c>
      <c r="Q422" s="296">
        <v>92.06</v>
      </c>
      <c r="R422" s="323">
        <v>103.47</v>
      </c>
      <c r="S422" s="8"/>
      <c r="U422" s="1"/>
      <c r="V422" s="316"/>
      <c r="W422" s="316"/>
      <c r="X422" s="316"/>
      <c r="Y422" s="316"/>
      <c r="Z422" s="316"/>
      <c r="AA422" s="316"/>
      <c r="AB422" s="316"/>
      <c r="AC422" s="316"/>
      <c r="AD422" s="316"/>
      <c r="AE422" s="316"/>
      <c r="AF422" s="316"/>
      <c r="AG422" s="316"/>
      <c r="AH422" s="316"/>
      <c r="AI422" s="316"/>
      <c r="AJ422" s="316"/>
      <c r="AK422" s="316"/>
      <c r="AL422" s="316"/>
      <c r="AM422" s="316"/>
      <c r="AN422" s="316"/>
      <c r="AO422" s="316"/>
      <c r="AP422" s="316"/>
      <c r="AQ422" s="316"/>
      <c r="AR422" s="316"/>
      <c r="AS422" s="316"/>
    </row>
    <row r="423" spans="1:45" customFormat="1" ht="15" x14ac:dyDescent="0.25">
      <c r="A423" s="1"/>
      <c r="B423" s="77">
        <v>90</v>
      </c>
      <c r="C423" s="298">
        <v>30.28</v>
      </c>
      <c r="D423" s="298">
        <v>37.520000000000003</v>
      </c>
      <c r="E423" s="298">
        <v>43.51</v>
      </c>
      <c r="F423" s="298">
        <v>50.02</v>
      </c>
      <c r="G423" s="298">
        <v>55.37</v>
      </c>
      <c r="H423" s="298">
        <v>60.72</v>
      </c>
      <c r="I423" s="298">
        <v>68.5</v>
      </c>
      <c r="J423" s="298">
        <v>75.459999999999994</v>
      </c>
      <c r="K423" s="298">
        <v>82.02</v>
      </c>
      <c r="L423" s="298">
        <v>102.65</v>
      </c>
      <c r="M423" s="298">
        <v>115.36</v>
      </c>
      <c r="N423" s="298">
        <v>122.27</v>
      </c>
      <c r="O423" s="298">
        <v>68.709999999999994</v>
      </c>
      <c r="P423" s="298">
        <v>81.36</v>
      </c>
      <c r="Q423" s="298">
        <v>97.02</v>
      </c>
      <c r="R423" s="324">
        <v>109.01</v>
      </c>
      <c r="S423" s="8"/>
      <c r="U423" s="1"/>
      <c r="V423" s="316"/>
      <c r="W423" s="316"/>
      <c r="X423" s="316"/>
      <c r="Y423" s="316"/>
      <c r="Z423" s="316"/>
      <c r="AA423" s="316"/>
      <c r="AB423" s="316"/>
      <c r="AC423" s="316"/>
      <c r="AD423" s="316"/>
      <c r="AE423" s="316"/>
      <c r="AF423" s="316"/>
      <c r="AG423" s="316"/>
      <c r="AH423" s="316"/>
      <c r="AI423" s="316"/>
      <c r="AJ423" s="316"/>
      <c r="AK423" s="316"/>
      <c r="AL423" s="316"/>
      <c r="AM423" s="316"/>
      <c r="AN423" s="316"/>
      <c r="AO423" s="316"/>
      <c r="AP423" s="316"/>
      <c r="AQ423" s="316"/>
      <c r="AR423" s="316"/>
      <c r="AS423" s="316"/>
    </row>
    <row r="424" spans="1:45" customFormat="1" ht="15" x14ac:dyDescent="0.25">
      <c r="A424" s="1"/>
      <c r="B424" s="77">
        <v>100</v>
      </c>
      <c r="C424" s="296">
        <v>31.43</v>
      </c>
      <c r="D424" s="296">
        <v>38.96</v>
      </c>
      <c r="E424" s="296">
        <v>45.14</v>
      </c>
      <c r="F424" s="296">
        <v>51.93</v>
      </c>
      <c r="G424" s="296">
        <v>57.47</v>
      </c>
      <c r="H424" s="296">
        <v>62.96</v>
      </c>
      <c r="I424" s="296">
        <v>71</v>
      </c>
      <c r="J424" s="296">
        <v>78.239999999999995</v>
      </c>
      <c r="K424" s="296">
        <v>85.59</v>
      </c>
      <c r="L424" s="296">
        <v>107.31</v>
      </c>
      <c r="M424" s="296">
        <v>120.59</v>
      </c>
      <c r="N424" s="296">
        <v>127.82</v>
      </c>
      <c r="O424" s="296">
        <v>71.58</v>
      </c>
      <c r="P424" s="296">
        <v>84.76</v>
      </c>
      <c r="Q424" s="296">
        <v>101.21</v>
      </c>
      <c r="R424" s="323">
        <v>113.74</v>
      </c>
      <c r="S424" s="8"/>
      <c r="U424" s="1"/>
      <c r="V424" s="316"/>
      <c r="W424" s="316"/>
      <c r="X424" s="316"/>
      <c r="Y424" s="316"/>
      <c r="Z424" s="316"/>
      <c r="AA424" s="316"/>
      <c r="AB424" s="316"/>
      <c r="AC424" s="316"/>
      <c r="AD424" s="316"/>
      <c r="AE424" s="316"/>
      <c r="AF424" s="316"/>
      <c r="AG424" s="316"/>
      <c r="AH424" s="316"/>
      <c r="AI424" s="316"/>
      <c r="AJ424" s="316"/>
      <c r="AK424" s="316"/>
      <c r="AL424" s="316"/>
      <c r="AM424" s="316"/>
      <c r="AN424" s="316"/>
      <c r="AO424" s="316"/>
      <c r="AP424" s="316"/>
      <c r="AQ424" s="316"/>
      <c r="AR424" s="316"/>
      <c r="AS424" s="316"/>
    </row>
    <row r="425" spans="1:45" customFormat="1" ht="15" x14ac:dyDescent="0.25">
      <c r="A425" s="1"/>
      <c r="B425" s="77">
        <v>125</v>
      </c>
      <c r="C425" s="298">
        <v>36.69</v>
      </c>
      <c r="D425" s="298">
        <v>45.47</v>
      </c>
      <c r="E425" s="298">
        <v>53.01</v>
      </c>
      <c r="F425" s="298">
        <v>61.32</v>
      </c>
      <c r="G425" s="298">
        <v>68.510000000000005</v>
      </c>
      <c r="H425" s="298">
        <v>75.27</v>
      </c>
      <c r="I425" s="298">
        <v>85.91</v>
      </c>
      <c r="J425" s="298">
        <v>95.03</v>
      </c>
      <c r="K425" s="298">
        <v>104.29</v>
      </c>
      <c r="L425" s="298">
        <v>131.78</v>
      </c>
      <c r="M425" s="298">
        <v>148.05000000000001</v>
      </c>
      <c r="N425" s="298">
        <v>156.96</v>
      </c>
      <c r="O425" s="298">
        <v>86.04</v>
      </c>
      <c r="P425" s="298">
        <v>103.28</v>
      </c>
      <c r="Q425" s="298">
        <v>124.03</v>
      </c>
      <c r="R425" s="324">
        <v>139.34</v>
      </c>
      <c r="S425" s="8"/>
      <c r="U425" s="1"/>
      <c r="V425" s="316"/>
      <c r="W425" s="316"/>
      <c r="X425" s="316"/>
      <c r="Y425" s="316"/>
      <c r="Z425" s="316"/>
      <c r="AA425" s="316"/>
      <c r="AB425" s="316"/>
      <c r="AC425" s="316"/>
      <c r="AD425" s="316"/>
      <c r="AE425" s="316"/>
      <c r="AF425" s="316"/>
      <c r="AG425" s="316"/>
      <c r="AH425" s="316"/>
      <c r="AI425" s="316"/>
      <c r="AJ425" s="316"/>
      <c r="AK425" s="316"/>
      <c r="AL425" s="316"/>
      <c r="AM425" s="316"/>
      <c r="AN425" s="316"/>
      <c r="AO425" s="316"/>
      <c r="AP425" s="316"/>
      <c r="AQ425" s="316"/>
      <c r="AR425" s="316"/>
      <c r="AS425" s="316"/>
    </row>
    <row r="426" spans="1:45" customFormat="1" ht="15" x14ac:dyDescent="0.25">
      <c r="A426" s="1"/>
      <c r="B426" s="77">
        <v>150</v>
      </c>
      <c r="C426" s="296">
        <v>38.479999999999997</v>
      </c>
      <c r="D426" s="296">
        <v>47.66</v>
      </c>
      <c r="E426" s="296">
        <v>55.55</v>
      </c>
      <c r="F426" s="296">
        <v>64.27</v>
      </c>
      <c r="G426" s="296">
        <v>71.680000000000007</v>
      </c>
      <c r="H426" s="296">
        <v>78.739999999999995</v>
      </c>
      <c r="I426" s="296">
        <v>89.88</v>
      </c>
      <c r="J426" s="296">
        <v>99.45</v>
      </c>
      <c r="K426" s="296">
        <v>110.01</v>
      </c>
      <c r="L426" s="296">
        <v>139.18</v>
      </c>
      <c r="M426" s="296">
        <v>156.4</v>
      </c>
      <c r="N426" s="296">
        <v>165.79</v>
      </c>
      <c r="O426" s="296">
        <v>90.48</v>
      </c>
      <c r="P426" s="296">
        <v>108.67</v>
      </c>
      <c r="Q426" s="296">
        <v>130.69</v>
      </c>
      <c r="R426" s="323">
        <v>146.87</v>
      </c>
      <c r="S426" s="8"/>
      <c r="U426" s="1"/>
      <c r="V426" s="316"/>
      <c r="W426" s="316"/>
      <c r="X426" s="316"/>
      <c r="Y426" s="316"/>
      <c r="Z426" s="316"/>
      <c r="AA426" s="316"/>
      <c r="AB426" s="316"/>
      <c r="AC426" s="316"/>
      <c r="AD426" s="316"/>
      <c r="AE426" s="316"/>
      <c r="AF426" s="316"/>
      <c r="AG426" s="316"/>
      <c r="AH426" s="316"/>
      <c r="AI426" s="316"/>
      <c r="AJ426" s="316"/>
      <c r="AK426" s="316"/>
      <c r="AL426" s="316"/>
      <c r="AM426" s="316"/>
      <c r="AN426" s="316"/>
      <c r="AO426" s="316"/>
      <c r="AP426" s="316"/>
      <c r="AQ426" s="316"/>
      <c r="AR426" s="316"/>
      <c r="AS426" s="316"/>
    </row>
    <row r="427" spans="1:45" customFormat="1" ht="15" x14ac:dyDescent="0.25">
      <c r="A427" s="1"/>
      <c r="B427" s="77">
        <v>175</v>
      </c>
      <c r="C427" s="298">
        <v>41.46</v>
      </c>
      <c r="D427" s="298">
        <v>51.37</v>
      </c>
      <c r="E427" s="298">
        <v>59.91</v>
      </c>
      <c r="F427" s="298">
        <v>69.319999999999993</v>
      </c>
      <c r="G427" s="298">
        <v>77.7</v>
      </c>
      <c r="H427" s="298">
        <v>85.28</v>
      </c>
      <c r="I427" s="298">
        <v>97.76</v>
      </c>
      <c r="J427" s="298">
        <v>108.15</v>
      </c>
      <c r="K427" s="298">
        <v>120.65</v>
      </c>
      <c r="L427" s="298">
        <v>153.11000000000001</v>
      </c>
      <c r="M427" s="298">
        <v>172.04</v>
      </c>
      <c r="N427" s="298">
        <v>182.38</v>
      </c>
      <c r="O427" s="298">
        <v>98.6</v>
      </c>
      <c r="P427" s="298">
        <v>118.91</v>
      </c>
      <c r="Q427" s="298">
        <v>143.41999999999999</v>
      </c>
      <c r="R427" s="324">
        <v>161.15</v>
      </c>
      <c r="S427" s="8"/>
      <c r="U427" s="1"/>
      <c r="V427" s="316"/>
      <c r="W427" s="316"/>
      <c r="X427" s="316"/>
      <c r="Y427" s="316"/>
      <c r="Z427" s="316"/>
      <c r="AA427" s="316"/>
      <c r="AB427" s="316"/>
      <c r="AC427" s="316"/>
      <c r="AD427" s="316"/>
      <c r="AE427" s="316"/>
      <c r="AF427" s="316"/>
      <c r="AG427" s="316"/>
      <c r="AH427" s="316"/>
      <c r="AI427" s="316"/>
      <c r="AJ427" s="316"/>
      <c r="AK427" s="316"/>
      <c r="AL427" s="316"/>
      <c r="AM427" s="316"/>
      <c r="AN427" s="316"/>
      <c r="AO427" s="316"/>
      <c r="AP427" s="316"/>
      <c r="AQ427" s="316"/>
      <c r="AR427" s="316"/>
      <c r="AS427" s="316"/>
    </row>
    <row r="428" spans="1:45" customFormat="1" ht="15" x14ac:dyDescent="0.25">
      <c r="A428" s="1"/>
      <c r="B428" s="77">
        <v>200</v>
      </c>
      <c r="C428" s="296">
        <v>42.13</v>
      </c>
      <c r="D428" s="296">
        <v>52.23</v>
      </c>
      <c r="E428" s="296">
        <v>60.89</v>
      </c>
      <c r="F428" s="296">
        <v>70.48</v>
      </c>
      <c r="G428" s="296">
        <v>78.89</v>
      </c>
      <c r="H428" s="296">
        <v>86.52</v>
      </c>
      <c r="I428" s="296">
        <v>99.21</v>
      </c>
      <c r="J428" s="296">
        <v>109.75</v>
      </c>
      <c r="K428" s="296">
        <v>123.61</v>
      </c>
      <c r="L428" s="296">
        <v>157.09</v>
      </c>
      <c r="M428" s="296">
        <v>176.5</v>
      </c>
      <c r="N428" s="296">
        <v>187.09</v>
      </c>
      <c r="O428" s="296">
        <v>100.7</v>
      </c>
      <c r="P428" s="296">
        <v>121.46</v>
      </c>
      <c r="Q428" s="296">
        <v>146.76</v>
      </c>
      <c r="R428" s="323">
        <v>164.89</v>
      </c>
      <c r="S428" s="8"/>
      <c r="U428" s="1"/>
      <c r="V428" s="316"/>
      <c r="W428" s="316"/>
      <c r="X428" s="316"/>
      <c r="Y428" s="316"/>
      <c r="Z428" s="316"/>
      <c r="AA428" s="316"/>
      <c r="AB428" s="316"/>
      <c r="AC428" s="316"/>
      <c r="AD428" s="316"/>
      <c r="AE428" s="316"/>
      <c r="AF428" s="316"/>
      <c r="AG428" s="316"/>
      <c r="AH428" s="316"/>
      <c r="AI428" s="316"/>
      <c r="AJ428" s="316"/>
      <c r="AK428" s="316"/>
      <c r="AL428" s="316"/>
      <c r="AM428" s="316"/>
      <c r="AN428" s="316"/>
      <c r="AO428" s="316"/>
      <c r="AP428" s="316"/>
      <c r="AQ428" s="316"/>
      <c r="AR428" s="316"/>
      <c r="AS428" s="316"/>
    </row>
    <row r="429" spans="1:45" customFormat="1" ht="15" x14ac:dyDescent="0.25">
      <c r="A429" s="1"/>
      <c r="B429" s="77">
        <v>250</v>
      </c>
      <c r="C429" s="298">
        <v>48.24</v>
      </c>
      <c r="D429" s="298">
        <v>59.81</v>
      </c>
      <c r="E429" s="298">
        <v>69.69</v>
      </c>
      <c r="F429" s="298">
        <v>80.64</v>
      </c>
      <c r="G429" s="298">
        <v>90.22</v>
      </c>
      <c r="H429" s="298">
        <v>98.91</v>
      </c>
      <c r="I429" s="298">
        <v>113.39</v>
      </c>
      <c r="J429" s="298">
        <v>125.46</v>
      </c>
      <c r="K429" s="298">
        <v>142.72</v>
      </c>
      <c r="L429" s="298">
        <v>181.65</v>
      </c>
      <c r="M429" s="298">
        <v>204.14</v>
      </c>
      <c r="N429" s="298">
        <v>216.36</v>
      </c>
      <c r="O429" s="298">
        <v>115.96</v>
      </c>
      <c r="P429" s="298">
        <v>139.86000000000001</v>
      </c>
      <c r="Q429" s="298">
        <v>169.22</v>
      </c>
      <c r="R429" s="324">
        <v>190.17</v>
      </c>
      <c r="S429" s="8"/>
      <c r="U429" s="1"/>
      <c r="V429" s="316"/>
      <c r="W429" s="316"/>
      <c r="X429" s="316"/>
      <c r="Y429" s="316"/>
      <c r="Z429" s="316"/>
      <c r="AA429" s="316"/>
      <c r="AB429" s="316"/>
      <c r="AC429" s="316"/>
      <c r="AD429" s="316"/>
      <c r="AE429" s="316"/>
      <c r="AF429" s="316"/>
      <c r="AG429" s="316"/>
      <c r="AH429" s="316"/>
      <c r="AI429" s="316"/>
      <c r="AJ429" s="316"/>
      <c r="AK429" s="316"/>
      <c r="AL429" s="316"/>
      <c r="AM429" s="316"/>
      <c r="AN429" s="316"/>
      <c r="AO429" s="316"/>
      <c r="AP429" s="316"/>
      <c r="AQ429" s="316"/>
      <c r="AR429" s="316"/>
      <c r="AS429" s="316"/>
    </row>
    <row r="430" spans="1:45" customFormat="1" ht="15" x14ac:dyDescent="0.25">
      <c r="A430" s="1"/>
      <c r="B430" s="77">
        <v>300</v>
      </c>
      <c r="C430" s="296">
        <v>52.53</v>
      </c>
      <c r="D430" s="296">
        <v>65.14</v>
      </c>
      <c r="E430" s="296">
        <v>75.94</v>
      </c>
      <c r="F430" s="296">
        <v>87.84</v>
      </c>
      <c r="G430" s="296">
        <v>98.91</v>
      </c>
      <c r="H430" s="296">
        <v>108.39</v>
      </c>
      <c r="I430" s="296">
        <v>124.77</v>
      </c>
      <c r="J430" s="296">
        <v>138.07</v>
      </c>
      <c r="K430" s="296">
        <v>158.80000000000001</v>
      </c>
      <c r="L430" s="296">
        <v>202.33</v>
      </c>
      <c r="M430" s="296">
        <v>227.37</v>
      </c>
      <c r="N430" s="296">
        <v>241.01</v>
      </c>
      <c r="O430" s="296">
        <v>128.11000000000001</v>
      </c>
      <c r="P430" s="296">
        <v>155.12</v>
      </c>
      <c r="Q430" s="296">
        <v>187.87</v>
      </c>
      <c r="R430" s="323">
        <v>211.13</v>
      </c>
      <c r="S430" s="8"/>
      <c r="U430" s="1"/>
      <c r="V430" s="316"/>
      <c r="W430" s="316"/>
      <c r="X430" s="316"/>
      <c r="Y430" s="316"/>
      <c r="Z430" s="316"/>
      <c r="AA430" s="316"/>
      <c r="AB430" s="316"/>
      <c r="AC430" s="316"/>
      <c r="AD430" s="316"/>
      <c r="AE430" s="316"/>
      <c r="AF430" s="316"/>
      <c r="AG430" s="316"/>
      <c r="AH430" s="316"/>
      <c r="AI430" s="316"/>
      <c r="AJ430" s="316"/>
      <c r="AK430" s="316"/>
      <c r="AL430" s="316"/>
      <c r="AM430" s="316"/>
      <c r="AN430" s="316"/>
      <c r="AO430" s="316"/>
      <c r="AP430" s="316"/>
      <c r="AQ430" s="316"/>
      <c r="AR430" s="316"/>
      <c r="AS430" s="316"/>
    </row>
    <row r="431" spans="1:45" customFormat="1" ht="15" x14ac:dyDescent="0.25">
      <c r="A431" s="1"/>
      <c r="B431" s="77">
        <v>350</v>
      </c>
      <c r="C431" s="298">
        <v>55.51</v>
      </c>
      <c r="D431" s="298">
        <v>68.78</v>
      </c>
      <c r="E431" s="298">
        <v>80.19</v>
      </c>
      <c r="F431" s="298">
        <v>92.79</v>
      </c>
      <c r="G431" s="298">
        <v>104.97</v>
      </c>
      <c r="H431" s="298">
        <v>115.34</v>
      </c>
      <c r="I431" s="298">
        <v>132.76</v>
      </c>
      <c r="J431" s="298">
        <v>146.9</v>
      </c>
      <c r="K431" s="298">
        <v>171.09</v>
      </c>
      <c r="L431" s="298">
        <v>216.36</v>
      </c>
      <c r="M431" s="298">
        <v>243.11</v>
      </c>
      <c r="N431" s="298">
        <v>257.66000000000003</v>
      </c>
      <c r="O431" s="298">
        <v>137.54</v>
      </c>
      <c r="P431" s="298">
        <v>166.54</v>
      </c>
      <c r="Q431" s="298">
        <v>200.2</v>
      </c>
      <c r="R431" s="324">
        <v>224.97</v>
      </c>
      <c r="S431" s="8"/>
      <c r="U431" s="1"/>
      <c r="V431" s="316"/>
      <c r="W431" s="316"/>
      <c r="X431" s="316"/>
      <c r="Y431" s="316"/>
      <c r="Z431" s="316"/>
      <c r="AA431" s="316"/>
      <c r="AB431" s="316"/>
      <c r="AC431" s="316"/>
      <c r="AD431" s="316"/>
      <c r="AE431" s="316"/>
      <c r="AF431" s="316"/>
      <c r="AG431" s="316"/>
      <c r="AH431" s="316"/>
      <c r="AI431" s="316"/>
      <c r="AJ431" s="316"/>
      <c r="AK431" s="316"/>
      <c r="AL431" s="316"/>
      <c r="AM431" s="316"/>
      <c r="AN431" s="316"/>
      <c r="AO431" s="316"/>
      <c r="AP431" s="316"/>
      <c r="AQ431" s="316"/>
      <c r="AR431" s="316"/>
      <c r="AS431" s="316"/>
    </row>
    <row r="432" spans="1:45" customFormat="1" ht="15" x14ac:dyDescent="0.25">
      <c r="A432" s="1"/>
      <c r="B432" s="77">
        <v>400</v>
      </c>
      <c r="C432" s="296">
        <v>58.15</v>
      </c>
      <c r="D432" s="296">
        <v>72.12</v>
      </c>
      <c r="E432" s="296">
        <v>84.07</v>
      </c>
      <c r="F432" s="296">
        <v>97.25</v>
      </c>
      <c r="G432" s="296">
        <v>110.39</v>
      </c>
      <c r="H432" s="296">
        <v>121.51</v>
      </c>
      <c r="I432" s="296">
        <v>139.9</v>
      </c>
      <c r="J432" s="296">
        <v>154.75</v>
      </c>
      <c r="K432" s="296">
        <v>181.87</v>
      </c>
      <c r="L432" s="296">
        <v>228.86</v>
      </c>
      <c r="M432" s="296">
        <v>257.13</v>
      </c>
      <c r="N432" s="296">
        <v>272.55</v>
      </c>
      <c r="O432" s="296">
        <v>145.80000000000001</v>
      </c>
      <c r="P432" s="296">
        <v>176.6</v>
      </c>
      <c r="Q432" s="296">
        <v>211.25</v>
      </c>
      <c r="R432" s="323">
        <v>237.34</v>
      </c>
      <c r="S432" s="8"/>
      <c r="U432" s="1"/>
      <c r="V432" s="316"/>
      <c r="W432" s="316"/>
      <c r="X432" s="316"/>
      <c r="Y432" s="316"/>
      <c r="Z432" s="316"/>
      <c r="AA432" s="316"/>
      <c r="AB432" s="316"/>
      <c r="AC432" s="316"/>
      <c r="AD432" s="316"/>
      <c r="AE432" s="316"/>
      <c r="AF432" s="316"/>
      <c r="AG432" s="316"/>
      <c r="AH432" s="316"/>
      <c r="AI432" s="316"/>
      <c r="AJ432" s="316"/>
      <c r="AK432" s="316"/>
      <c r="AL432" s="316"/>
      <c r="AM432" s="316"/>
      <c r="AN432" s="316"/>
      <c r="AO432" s="316"/>
      <c r="AP432" s="316"/>
      <c r="AQ432" s="316"/>
      <c r="AR432" s="316"/>
      <c r="AS432" s="316"/>
    </row>
    <row r="433" spans="1:45" ht="15" x14ac:dyDescent="0.25">
      <c r="B433" s="77">
        <v>450</v>
      </c>
      <c r="C433" s="298">
        <v>62.46</v>
      </c>
      <c r="D433" s="298">
        <v>77.459999999999994</v>
      </c>
      <c r="E433" s="298">
        <v>90.31</v>
      </c>
      <c r="F433" s="298">
        <v>104.47</v>
      </c>
      <c r="G433" s="298">
        <v>118.95</v>
      </c>
      <c r="H433" s="298">
        <v>131.15</v>
      </c>
      <c r="I433" s="298">
        <v>150.97999999999999</v>
      </c>
      <c r="J433" s="298">
        <v>167.01</v>
      </c>
      <c r="K433" s="298">
        <v>196.28</v>
      </c>
      <c r="L433" s="298">
        <v>245.76</v>
      </c>
      <c r="M433" s="298">
        <v>276.12</v>
      </c>
      <c r="N433" s="298">
        <v>292.70999999999998</v>
      </c>
      <c r="O433" s="298">
        <v>157.38999999999999</v>
      </c>
      <c r="P433" s="298">
        <v>190.61</v>
      </c>
      <c r="Q433" s="298">
        <v>226.86</v>
      </c>
      <c r="R433" s="324">
        <v>254.89</v>
      </c>
      <c r="S433" s="1"/>
      <c r="T433"/>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row>
    <row r="434" spans="1:45" ht="15" x14ac:dyDescent="0.25">
      <c r="B434" s="77">
        <v>500</v>
      </c>
      <c r="C434" s="296">
        <v>65.84</v>
      </c>
      <c r="D434" s="296">
        <v>81.98</v>
      </c>
      <c r="E434" s="296">
        <v>95.1</v>
      </c>
      <c r="F434" s="296">
        <v>110.04</v>
      </c>
      <c r="G434" s="296">
        <v>125.69</v>
      </c>
      <c r="H434" s="296">
        <v>138.82</v>
      </c>
      <c r="I434" s="296">
        <v>159.84</v>
      </c>
      <c r="J434" s="296">
        <v>176.78</v>
      </c>
      <c r="K434" s="296">
        <v>207.8</v>
      </c>
      <c r="L434" s="296">
        <v>258.89</v>
      </c>
      <c r="M434" s="296">
        <v>290.87</v>
      </c>
      <c r="N434" s="296">
        <v>308.33</v>
      </c>
      <c r="O434" s="296">
        <v>166.58</v>
      </c>
      <c r="P434" s="296">
        <v>201.79</v>
      </c>
      <c r="Q434" s="296">
        <v>238.98</v>
      </c>
      <c r="R434" s="323">
        <v>268.49</v>
      </c>
      <c r="S434" s="1"/>
      <c r="T434"/>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row>
    <row r="435" spans="1:45" ht="15" x14ac:dyDescent="0.25">
      <c r="B435" s="77">
        <v>600</v>
      </c>
      <c r="C435" s="298">
        <v>76.099999999999994</v>
      </c>
      <c r="D435" s="298">
        <v>95.22</v>
      </c>
      <c r="E435" s="298">
        <v>110.49</v>
      </c>
      <c r="F435" s="298">
        <v>127.82</v>
      </c>
      <c r="G435" s="298">
        <v>146.02000000000001</v>
      </c>
      <c r="H435" s="298">
        <v>161.29</v>
      </c>
      <c r="I435" s="298">
        <v>185.69</v>
      </c>
      <c r="J435" s="298">
        <v>205.37</v>
      </c>
      <c r="K435" s="298">
        <v>241.4</v>
      </c>
      <c r="L435" s="298">
        <v>299.3</v>
      </c>
      <c r="M435" s="298">
        <v>336.33</v>
      </c>
      <c r="N435" s="298">
        <v>356.49</v>
      </c>
      <c r="O435" s="298">
        <v>193.54</v>
      </c>
      <c r="P435" s="298">
        <v>234.43</v>
      </c>
      <c r="Q435" s="298">
        <v>276.29000000000002</v>
      </c>
      <c r="R435" s="324">
        <v>310.45999999999998</v>
      </c>
      <c r="S435" s="1"/>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row>
    <row r="436" spans="1:45" ht="15" x14ac:dyDescent="0.25">
      <c r="B436" s="77">
        <v>700</v>
      </c>
      <c r="C436" s="296">
        <v>85.88</v>
      </c>
      <c r="D436" s="296">
        <v>107.87</v>
      </c>
      <c r="E436" s="296">
        <v>125.28</v>
      </c>
      <c r="F436" s="296">
        <v>144.94</v>
      </c>
      <c r="G436" s="296">
        <v>165.36</v>
      </c>
      <c r="H436" s="296">
        <v>182.55</v>
      </c>
      <c r="I436" s="296">
        <v>210.16</v>
      </c>
      <c r="J436" s="296">
        <v>232.39</v>
      </c>
      <c r="K436" s="296">
        <v>273.19</v>
      </c>
      <c r="L436" s="296">
        <v>337.82</v>
      </c>
      <c r="M436" s="296">
        <v>379.57</v>
      </c>
      <c r="N436" s="296">
        <v>402.36</v>
      </c>
      <c r="O436" s="296">
        <v>219.04</v>
      </c>
      <c r="P436" s="296">
        <v>265.29000000000002</v>
      </c>
      <c r="Q436" s="296">
        <v>311.82</v>
      </c>
      <c r="R436" s="323">
        <v>350.36</v>
      </c>
      <c r="S436" s="1"/>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row>
    <row r="437" spans="1:45" ht="15" x14ac:dyDescent="0.25">
      <c r="B437" s="77">
        <v>800</v>
      </c>
      <c r="C437" s="298">
        <v>95.54</v>
      </c>
      <c r="D437" s="298">
        <v>120.43</v>
      </c>
      <c r="E437" s="298">
        <v>139.94</v>
      </c>
      <c r="F437" s="298">
        <v>162.01</v>
      </c>
      <c r="G437" s="298">
        <v>184.28</v>
      </c>
      <c r="H437" s="298">
        <v>203.17</v>
      </c>
      <c r="I437" s="298">
        <v>233.87</v>
      </c>
      <c r="J437" s="298">
        <v>258.61</v>
      </c>
      <c r="K437" s="298">
        <v>304.02</v>
      </c>
      <c r="L437" s="298">
        <v>375.78</v>
      </c>
      <c r="M437" s="298">
        <v>422.23</v>
      </c>
      <c r="N437" s="298">
        <v>447.54</v>
      </c>
      <c r="O437" s="298">
        <v>243.79</v>
      </c>
      <c r="P437" s="298">
        <v>295.26</v>
      </c>
      <c r="Q437" s="298">
        <v>346.86</v>
      </c>
      <c r="R437" s="324">
        <v>389.74</v>
      </c>
      <c r="S437" s="1"/>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row>
    <row r="438" spans="1:45" ht="15" x14ac:dyDescent="0.25">
      <c r="B438" s="77">
        <v>900</v>
      </c>
      <c r="C438" s="296">
        <v>102.16</v>
      </c>
      <c r="D438" s="296">
        <v>129.30000000000001</v>
      </c>
      <c r="E438" s="296">
        <v>150.28</v>
      </c>
      <c r="F438" s="296">
        <v>174.06</v>
      </c>
      <c r="G438" s="296">
        <v>197.49</v>
      </c>
      <c r="H438" s="296">
        <v>217.4</v>
      </c>
      <c r="I438" s="296">
        <v>250.23</v>
      </c>
      <c r="J438" s="296">
        <v>276.70999999999998</v>
      </c>
      <c r="K438" s="296">
        <v>325.31</v>
      </c>
      <c r="L438" s="296">
        <v>401.87</v>
      </c>
      <c r="M438" s="296">
        <v>451.55</v>
      </c>
      <c r="N438" s="296">
        <v>478.65</v>
      </c>
      <c r="O438" s="296">
        <v>260.86</v>
      </c>
      <c r="P438" s="296">
        <v>315.93</v>
      </c>
      <c r="Q438" s="296">
        <v>370.95</v>
      </c>
      <c r="R438" s="323">
        <v>416.82</v>
      </c>
      <c r="S438" s="1"/>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row>
    <row r="439" spans="1:45" ht="15" x14ac:dyDescent="0.25">
      <c r="B439" s="77">
        <v>1000</v>
      </c>
      <c r="C439" s="298">
        <v>110.52</v>
      </c>
      <c r="D439" s="298">
        <v>140.38999999999999</v>
      </c>
      <c r="E439" s="298">
        <v>163.22999999999999</v>
      </c>
      <c r="F439" s="298">
        <v>189.28</v>
      </c>
      <c r="G439" s="298">
        <v>214.03</v>
      </c>
      <c r="H439" s="298">
        <v>235.24</v>
      </c>
      <c r="I439" s="298">
        <v>270.83</v>
      </c>
      <c r="J439" s="298">
        <v>299.48</v>
      </c>
      <c r="K439" s="298">
        <v>352.07</v>
      </c>
      <c r="L439" s="298">
        <v>434.69</v>
      </c>
      <c r="M439" s="298">
        <v>488.46</v>
      </c>
      <c r="N439" s="298">
        <v>517.76</v>
      </c>
      <c r="O439" s="298">
        <v>282.27999999999997</v>
      </c>
      <c r="P439" s="298">
        <v>341.92</v>
      </c>
      <c r="Q439" s="298">
        <v>401.26</v>
      </c>
      <c r="R439" s="324">
        <v>450.88</v>
      </c>
      <c r="S439" s="1"/>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row>
    <row r="440" spans="1:45" ht="15.6" thickBot="1" x14ac:dyDescent="0.3">
      <c r="B440" s="85" t="s">
        <v>49</v>
      </c>
      <c r="C440" s="303">
        <v>0.13270000000000001</v>
      </c>
      <c r="D440" s="303">
        <v>0.16839999999999999</v>
      </c>
      <c r="E440" s="303">
        <v>0.19600000000000001</v>
      </c>
      <c r="F440" s="303">
        <v>0.22720000000000001</v>
      </c>
      <c r="G440" s="303">
        <v>0.25690000000000002</v>
      </c>
      <c r="H440" s="303">
        <v>0.28239999999999998</v>
      </c>
      <c r="I440" s="303">
        <v>0.32490000000000002</v>
      </c>
      <c r="J440" s="303">
        <v>0.3594</v>
      </c>
      <c r="K440" s="303">
        <v>0.42249999999999999</v>
      </c>
      <c r="L440" s="303">
        <v>0.52159999999999995</v>
      </c>
      <c r="M440" s="303">
        <v>0.58609999999999995</v>
      </c>
      <c r="N440" s="303">
        <v>0.62129999999999996</v>
      </c>
      <c r="O440" s="303">
        <v>0.33879999999999999</v>
      </c>
      <c r="P440" s="303">
        <v>0.4103</v>
      </c>
      <c r="Q440" s="303">
        <v>0.48149999999999998</v>
      </c>
      <c r="R440" s="325">
        <v>0.54100000000000004</v>
      </c>
      <c r="S440" s="1"/>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row>
    <row r="441" spans="1:45" ht="15" x14ac:dyDescent="0.25">
      <c r="B441" s="326"/>
      <c r="C441" s="327"/>
      <c r="D441" s="327"/>
      <c r="E441" s="327"/>
      <c r="F441" s="327"/>
      <c r="G441" s="327"/>
      <c r="H441" s="327"/>
      <c r="I441" s="327"/>
      <c r="J441" s="327"/>
      <c r="K441" s="327"/>
      <c r="L441" s="327"/>
      <c r="M441" s="327"/>
      <c r="N441" s="327"/>
      <c r="O441" s="327"/>
      <c r="P441" s="327"/>
      <c r="Q441" s="327"/>
      <c r="R441" s="327"/>
      <c r="S441" s="1"/>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row>
    <row r="442" spans="1:45" ht="13.8" thickBot="1" x14ac:dyDescent="0.3">
      <c r="R442" s="328"/>
      <c r="S442" s="1"/>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row>
    <row r="443" spans="1:45" ht="14.4" thickBot="1" x14ac:dyDescent="0.35">
      <c r="B443" s="95" t="s">
        <v>214</v>
      </c>
      <c r="C443" s="95"/>
      <c r="D443" s="95"/>
      <c r="E443" s="95"/>
      <c r="F443" s="95"/>
      <c r="G443" s="95"/>
      <c r="H443" s="95"/>
      <c r="I443" s="95"/>
      <c r="J443" s="95"/>
      <c r="K443" s="95"/>
      <c r="L443" s="95"/>
      <c r="M443" s="95"/>
      <c r="N443" s="95"/>
      <c r="O443" s="329"/>
      <c r="P443" s="329"/>
      <c r="Q443" s="330"/>
      <c r="R443" s="331" t="s">
        <v>72</v>
      </c>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row>
    <row r="444" spans="1:45" ht="14.4" thickBot="1" x14ac:dyDescent="0.35">
      <c r="B444" s="95" t="s">
        <v>215</v>
      </c>
      <c r="C444" s="95"/>
      <c r="D444" s="95"/>
      <c r="E444" s="95"/>
      <c r="F444" s="95"/>
      <c r="G444" s="95"/>
      <c r="H444" s="95"/>
      <c r="I444" s="95"/>
      <c r="J444" s="95"/>
      <c r="K444" s="116"/>
      <c r="L444" s="95"/>
      <c r="M444" s="95"/>
      <c r="N444" s="332"/>
      <c r="O444" s="130" t="s">
        <v>73</v>
      </c>
      <c r="P444" s="131"/>
      <c r="Q444" s="131"/>
      <c r="R444" s="333">
        <v>270</v>
      </c>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row>
    <row r="445" spans="1:45" ht="13.8" x14ac:dyDescent="0.3">
      <c r="B445" s="334" t="s">
        <v>71</v>
      </c>
      <c r="C445" s="95"/>
      <c r="H445" s="95"/>
      <c r="I445" s="95"/>
      <c r="J445" s="95"/>
      <c r="K445" s="95"/>
      <c r="L445" s="95"/>
      <c r="M445" s="95"/>
      <c r="N445" s="95"/>
      <c r="O445" s="335"/>
      <c r="P445" s="335"/>
      <c r="Q445" s="335"/>
      <c r="R445" s="33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row>
    <row r="446" spans="1:45" x14ac:dyDescent="0.25">
      <c r="A446" s="146"/>
    </row>
    <row r="447" spans="1:45" x14ac:dyDescent="0.25">
      <c r="B447" s="140"/>
    </row>
    <row r="448" spans="1:45" x14ac:dyDescent="0.25">
      <c r="B448" s="134"/>
    </row>
    <row r="449" spans="1:45" ht="17.399999999999999" x14ac:dyDescent="0.4">
      <c r="B449" s="17" t="str">
        <f>$B$83</f>
        <v>Iñaki Bustamante</v>
      </c>
      <c r="O449" s="17" t="str">
        <f>+$D$17</f>
        <v>Srta. Paqui garcia</v>
      </c>
    </row>
    <row r="450" spans="1:45" ht="17.399999999999999" x14ac:dyDescent="0.4">
      <c r="B450" s="17" t="str">
        <f>$B$84</f>
        <v>Gestor de cuentas</v>
      </c>
      <c r="O450" s="17" t="str">
        <f>+'[1]INTRODUCCIÓN DATOS'!$E$14</f>
        <v>LABORATORIOS NATUAROMATIC</v>
      </c>
    </row>
    <row r="451" spans="1:45" ht="15" x14ac:dyDescent="0.35">
      <c r="P451" s="20"/>
      <c r="Q451" s="20"/>
      <c r="R451" s="19" t="str">
        <f>+$R$85</f>
        <v>OF-00</v>
      </c>
    </row>
    <row r="452" spans="1:45" ht="12.75" customHeight="1" x14ac:dyDescent="0.25">
      <c r="B452" s="147"/>
      <c r="E452" s="280"/>
      <c r="F452" s="281"/>
      <c r="G452" s="281"/>
      <c r="H452" s="281"/>
      <c r="I452" s="281"/>
      <c r="J452" s="282"/>
      <c r="M452" s="280"/>
      <c r="N452" s="281"/>
      <c r="O452" s="281"/>
      <c r="P452" s="281"/>
      <c r="Q452" s="281"/>
      <c r="R452" s="282"/>
    </row>
    <row r="453" spans="1:45" x14ac:dyDescent="0.25">
      <c r="B453" s="147"/>
      <c r="E453" s="20"/>
      <c r="F453" s="286"/>
      <c r="G453" s="286"/>
      <c r="H453" s="286"/>
      <c r="I453" s="286"/>
      <c r="J453" s="286"/>
      <c r="M453" s="20"/>
      <c r="N453" s="286"/>
      <c r="O453" s="286"/>
      <c r="P453" s="286"/>
      <c r="Q453" s="286"/>
      <c r="R453" s="286"/>
    </row>
    <row r="454" spans="1:45" x14ac:dyDescent="0.25">
      <c r="B454" s="147"/>
      <c r="E454" s="20"/>
      <c r="F454" s="287"/>
      <c r="G454" s="20"/>
      <c r="H454" s="20"/>
      <c r="I454" s="20"/>
      <c r="J454" s="20"/>
      <c r="M454" s="20"/>
      <c r="N454" s="287"/>
      <c r="O454" s="20"/>
      <c r="P454" s="20"/>
      <c r="Q454" s="20"/>
      <c r="R454" s="20"/>
    </row>
    <row r="455" spans="1:45" x14ac:dyDescent="0.25">
      <c r="B455" s="147"/>
      <c r="E455" s="20"/>
      <c r="F455" s="287"/>
      <c r="G455" s="20"/>
      <c r="H455" s="20"/>
      <c r="I455" s="20"/>
      <c r="J455" s="20"/>
      <c r="M455" s="20"/>
      <c r="N455" s="287"/>
      <c r="O455" s="20"/>
      <c r="P455" s="20"/>
      <c r="Q455" s="20"/>
      <c r="R455" s="20"/>
    </row>
    <row r="456" spans="1:45" x14ac:dyDescent="0.25">
      <c r="B456" s="147"/>
      <c r="E456" s="20"/>
      <c r="F456" s="287"/>
      <c r="G456" s="20"/>
      <c r="H456" s="20"/>
      <c r="I456" s="20"/>
      <c r="J456" s="20"/>
      <c r="M456" s="20"/>
      <c r="N456" s="287"/>
      <c r="O456" s="20"/>
      <c r="P456" s="20"/>
      <c r="Q456" s="20"/>
      <c r="R456" s="20"/>
    </row>
    <row r="457" spans="1:45" x14ac:dyDescent="0.25">
      <c r="B457" s="147"/>
    </row>
    <row r="458" spans="1:45" ht="13.8" x14ac:dyDescent="0.25">
      <c r="B458" s="337"/>
      <c r="C458" s="338"/>
      <c r="D458" s="338"/>
      <c r="E458" s="338"/>
      <c r="F458" s="338"/>
      <c r="G458" s="338"/>
      <c r="H458" s="338"/>
      <c r="I458" s="338"/>
      <c r="J458" s="338"/>
      <c r="K458" s="338"/>
      <c r="L458" s="338"/>
      <c r="M458" s="338"/>
      <c r="N458" s="338"/>
    </row>
    <row r="459" spans="1:45" x14ac:dyDescent="0.25">
      <c r="O459" s="339"/>
      <c r="P459" s="339"/>
      <c r="Q459" s="339"/>
      <c r="R459" s="339"/>
    </row>
    <row r="460" spans="1:45" x14ac:dyDescent="0.25">
      <c r="B460" s="134"/>
      <c r="E460" s="340"/>
      <c r="F460" s="340"/>
      <c r="G460" s="339"/>
      <c r="H460" s="339"/>
      <c r="I460" s="341"/>
      <c r="J460" s="341"/>
      <c r="K460" s="342"/>
      <c r="L460" s="342"/>
      <c r="M460" s="339"/>
      <c r="N460" s="339"/>
      <c r="O460" s="343"/>
      <c r="P460" s="343"/>
      <c r="Q460" s="344"/>
      <c r="R460" s="344"/>
    </row>
    <row r="461" spans="1:45" x14ac:dyDescent="0.25">
      <c r="O461" s="343"/>
      <c r="P461" s="343"/>
      <c r="Q461" s="344"/>
      <c r="R461" s="344"/>
    </row>
    <row r="462" spans="1:45" ht="19.8" x14ac:dyDescent="0.25">
      <c r="B462" s="21" t="s">
        <v>216</v>
      </c>
      <c r="C462" s="21"/>
      <c r="D462" s="21"/>
      <c r="E462" s="21"/>
      <c r="F462" s="21"/>
      <c r="G462" s="21"/>
      <c r="H462" s="21"/>
      <c r="I462" s="21"/>
      <c r="J462" s="21"/>
      <c r="K462" s="21"/>
      <c r="L462" s="21"/>
      <c r="M462" s="21"/>
      <c r="N462" s="21"/>
      <c r="O462" s="21"/>
      <c r="P462" s="21"/>
      <c r="Q462" s="21"/>
      <c r="R462" s="21"/>
      <c r="S462" s="21"/>
      <c r="T462" s="21"/>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row>
    <row r="463" spans="1:45" ht="15" x14ac:dyDescent="0.25">
      <c r="A463" s="10"/>
      <c r="B463" s="345" t="s">
        <v>217</v>
      </c>
      <c r="C463" s="346">
        <v>968835574</v>
      </c>
      <c r="D463" s="347"/>
      <c r="E463" s="347"/>
      <c r="F463" s="347"/>
      <c r="G463" s="347"/>
      <c r="H463" s="10"/>
      <c r="I463" s="10"/>
      <c r="J463" s="10"/>
      <c r="K463" s="10"/>
      <c r="L463" s="10"/>
      <c r="M463" s="10"/>
      <c r="N463" s="10"/>
      <c r="Q463" s="10"/>
      <c r="R463" s="10"/>
      <c r="S463" s="208"/>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row>
    <row r="464" spans="1:45" customFormat="1" ht="12.75" customHeight="1" x14ac:dyDescent="0.25">
      <c r="A464" s="10"/>
      <c r="B464" s="345" t="s">
        <v>218</v>
      </c>
      <c r="C464" s="346">
        <v>968832068</v>
      </c>
      <c r="D464" s="347"/>
      <c r="E464" s="347"/>
      <c r="F464" s="347"/>
      <c r="G464" s="347"/>
      <c r="H464" s="10"/>
      <c r="I464" s="10"/>
      <c r="J464" s="10"/>
      <c r="K464" s="10"/>
      <c r="L464" s="10"/>
      <c r="M464" s="10"/>
      <c r="N464" s="10"/>
      <c r="O464" s="1"/>
      <c r="P464" s="1"/>
      <c r="Q464" s="10"/>
      <c r="R464" s="10"/>
      <c r="S464" s="208"/>
      <c r="T464" s="1"/>
      <c r="U464" s="1"/>
      <c r="V464" s="316"/>
      <c r="W464" s="316"/>
      <c r="X464" s="316"/>
      <c r="Y464" s="316"/>
      <c r="Z464" s="316"/>
      <c r="AA464" s="316"/>
      <c r="AB464" s="316"/>
      <c r="AC464" s="316"/>
      <c r="AD464" s="316"/>
      <c r="AE464" s="316"/>
      <c r="AF464" s="316"/>
      <c r="AG464" s="316"/>
      <c r="AH464" s="316"/>
      <c r="AI464" s="316"/>
      <c r="AJ464" s="316"/>
      <c r="AK464" s="316"/>
      <c r="AL464" s="316"/>
      <c r="AM464" s="316"/>
      <c r="AN464" s="316"/>
      <c r="AO464" s="316"/>
      <c r="AP464" s="316"/>
      <c r="AQ464" s="316"/>
      <c r="AR464" s="316"/>
      <c r="AS464" s="316"/>
    </row>
    <row r="465" spans="1:68" customFormat="1" ht="12.75" customHeight="1" x14ac:dyDescent="0.25">
      <c r="A465" s="10"/>
      <c r="B465" s="109"/>
      <c r="C465" s="348"/>
      <c r="D465" s="348"/>
      <c r="E465" s="348"/>
      <c r="F465" s="348"/>
      <c r="G465" s="348"/>
      <c r="H465" s="10"/>
      <c r="I465" s="10"/>
      <c r="J465" s="10"/>
      <c r="K465" s="10"/>
      <c r="L465" s="10"/>
      <c r="M465" s="10"/>
      <c r="N465" s="10"/>
      <c r="O465" s="1"/>
      <c r="P465" s="1"/>
      <c r="Q465" s="10"/>
      <c r="R465" s="10"/>
      <c r="S465" s="208"/>
      <c r="T465" s="1"/>
      <c r="U465" s="1"/>
      <c r="V465" s="316"/>
      <c r="W465" s="316"/>
      <c r="X465" s="316"/>
      <c r="Y465" s="316"/>
      <c r="Z465" s="316"/>
      <c r="AA465" s="316"/>
      <c r="AB465" s="316"/>
      <c r="AC465" s="316"/>
      <c r="AD465" s="316"/>
      <c r="AE465" s="316"/>
      <c r="AF465" s="316"/>
      <c r="AG465" s="316"/>
      <c r="AH465" s="316"/>
      <c r="AI465" s="316"/>
      <c r="AJ465" s="316"/>
      <c r="AK465" s="316"/>
      <c r="AL465" s="316"/>
      <c r="AM465" s="316"/>
      <c r="AN465" s="316"/>
      <c r="AO465" s="316"/>
      <c r="AP465" s="316"/>
      <c r="AQ465" s="316"/>
      <c r="AR465" s="316"/>
      <c r="AS465" s="316"/>
    </row>
    <row r="466" spans="1:68" customFormat="1" ht="12.75" customHeight="1" x14ac:dyDescent="0.25">
      <c r="A466" s="10"/>
      <c r="B466" s="109"/>
      <c r="C466" s="348"/>
      <c r="D466" s="348"/>
      <c r="E466" s="348"/>
      <c r="F466" s="348"/>
      <c r="G466" s="348"/>
      <c r="H466" s="10"/>
      <c r="I466" s="10"/>
      <c r="J466" s="10"/>
      <c r="K466" s="10"/>
      <c r="L466" s="10"/>
      <c r="M466" s="10"/>
      <c r="N466" s="10"/>
      <c r="O466" s="1"/>
      <c r="P466" s="1"/>
      <c r="Q466" s="10"/>
      <c r="R466" s="10"/>
      <c r="S466" s="208"/>
      <c r="T466" s="1"/>
      <c r="U466" s="1"/>
      <c r="V466" s="316"/>
      <c r="W466" s="316"/>
      <c r="X466" s="316"/>
      <c r="Y466" s="316"/>
      <c r="Z466" s="316"/>
      <c r="AA466" s="316"/>
      <c r="AB466" s="316"/>
      <c r="AC466" s="316"/>
      <c r="AD466" s="316"/>
      <c r="AE466" s="316"/>
      <c r="AF466" s="316"/>
      <c r="AG466" s="316"/>
      <c r="AH466" s="316"/>
      <c r="AI466" s="316"/>
      <c r="AJ466" s="316"/>
      <c r="AK466" s="316"/>
      <c r="AL466" s="316"/>
      <c r="AM466" s="316"/>
      <c r="AN466" s="316"/>
      <c r="AO466" s="316"/>
      <c r="AP466" s="316"/>
      <c r="AQ466" s="316"/>
      <c r="AR466" s="316"/>
      <c r="AS466" s="316"/>
    </row>
    <row r="467" spans="1:68" customFormat="1" ht="15" x14ac:dyDescent="0.25">
      <c r="A467" s="10"/>
      <c r="B467" s="10"/>
      <c r="C467" s="10"/>
      <c r="D467" s="10"/>
      <c r="E467" s="10"/>
      <c r="F467" s="10"/>
      <c r="G467" s="10"/>
      <c r="H467" s="10"/>
      <c r="I467" s="10"/>
      <c r="J467" s="10"/>
      <c r="K467" s="10"/>
      <c r="L467" s="10"/>
      <c r="M467" s="10"/>
      <c r="N467" s="10"/>
      <c r="O467" s="10"/>
      <c r="P467" s="10"/>
      <c r="Q467" s="10"/>
      <c r="R467" s="10"/>
      <c r="S467" s="208"/>
      <c r="T467" s="1"/>
      <c r="U467" s="1"/>
      <c r="V467" s="316"/>
      <c r="W467" s="316"/>
      <c r="X467" s="316"/>
      <c r="Y467" s="316"/>
      <c r="Z467" s="316"/>
      <c r="AA467" s="316"/>
      <c r="AB467" s="316"/>
      <c r="AC467" s="316"/>
      <c r="AD467" s="316"/>
      <c r="AE467" s="316"/>
      <c r="AF467" s="316"/>
      <c r="AG467" s="316"/>
      <c r="AH467" s="316"/>
      <c r="AI467" s="316"/>
      <c r="AJ467" s="316"/>
      <c r="AK467" s="316"/>
      <c r="AL467" s="316"/>
      <c r="AM467" s="316"/>
      <c r="AN467" s="316"/>
      <c r="AO467" s="316"/>
      <c r="AP467" s="316"/>
      <c r="AQ467" s="316"/>
      <c r="AR467" s="316"/>
      <c r="AS467" s="316"/>
    </row>
    <row r="468" spans="1:68" customFormat="1" ht="15" x14ac:dyDescent="0.25">
      <c r="B468" s="10"/>
      <c r="C468" s="10"/>
      <c r="D468" s="10"/>
      <c r="E468" s="10"/>
      <c r="F468" s="10"/>
      <c r="G468" s="10"/>
      <c r="H468" s="10"/>
      <c r="I468" s="10"/>
      <c r="J468" s="10"/>
      <c r="K468" s="10"/>
      <c r="L468" s="10"/>
      <c r="M468" s="10"/>
      <c r="N468" s="10"/>
      <c r="O468" s="10"/>
      <c r="P468" s="10"/>
      <c r="Q468" s="10"/>
      <c r="R468" s="10"/>
      <c r="S468" s="349"/>
      <c r="U468" s="1"/>
      <c r="V468" s="316"/>
      <c r="W468" s="316"/>
      <c r="X468" s="316"/>
      <c r="Y468" s="316"/>
      <c r="Z468" s="316"/>
      <c r="AA468" s="316"/>
      <c r="AB468" s="316"/>
      <c r="AC468" s="316"/>
      <c r="AD468" s="316"/>
      <c r="AE468" s="316"/>
      <c r="AF468" s="316"/>
      <c r="AG468" s="316"/>
      <c r="AH468" s="316"/>
      <c r="AI468" s="316"/>
      <c r="AJ468" s="316"/>
      <c r="AK468" s="316"/>
      <c r="AL468" s="316"/>
      <c r="AM468" s="316"/>
      <c r="AN468" s="316"/>
      <c r="AO468" s="316"/>
      <c r="AP468" s="316"/>
      <c r="AQ468" s="316"/>
      <c r="AR468" s="316"/>
      <c r="AS468" s="316"/>
    </row>
    <row r="469" spans="1:68" s="350" customFormat="1" ht="18" customHeight="1" x14ac:dyDescent="0.25">
      <c r="B469" s="351" t="s">
        <v>219</v>
      </c>
      <c r="C469" s="351"/>
      <c r="D469" s="351"/>
      <c r="E469" s="351"/>
      <c r="K469" s="52" t="s">
        <v>220</v>
      </c>
      <c r="L469" s="52"/>
      <c r="M469" s="52"/>
      <c r="N469" s="52"/>
      <c r="U469" s="1"/>
      <c r="V469" s="352"/>
      <c r="W469" s="353"/>
      <c r="X469" s="353"/>
      <c r="Y469" s="353"/>
      <c r="Z469" s="353"/>
      <c r="AA469" s="353"/>
      <c r="AB469" s="353"/>
      <c r="AC469" s="353"/>
      <c r="AD469" s="353"/>
      <c r="AE469" s="353"/>
      <c r="AF469" s="353"/>
      <c r="AG469" s="353"/>
      <c r="AH469" s="353"/>
      <c r="AI469" s="353"/>
      <c r="AJ469" s="353"/>
      <c r="AK469" s="353"/>
      <c r="AL469" s="353"/>
      <c r="AM469" s="353"/>
      <c r="AN469" s="353"/>
      <c r="AO469" s="353"/>
      <c r="AP469" s="353"/>
      <c r="AQ469" s="353"/>
      <c r="AR469" s="353"/>
      <c r="AS469" s="353"/>
      <c r="AT469" s="354"/>
      <c r="AU469" s="354"/>
      <c r="AV469" s="354"/>
      <c r="AW469" s="354"/>
      <c r="AX469" s="354"/>
      <c r="AY469" s="354"/>
      <c r="AZ469" s="354"/>
      <c r="BA469" s="354"/>
      <c r="BB469" s="354"/>
      <c r="BC469" s="354"/>
      <c r="BD469" s="354"/>
      <c r="BE469" s="354"/>
      <c r="BF469" s="354"/>
      <c r="BG469" s="355"/>
      <c r="BH469" s="355"/>
      <c r="BI469" s="355"/>
      <c r="BJ469" s="355"/>
      <c r="BK469" s="355"/>
      <c r="BL469" s="355"/>
      <c r="BM469" s="355"/>
      <c r="BN469" s="355"/>
      <c r="BO469" s="355"/>
      <c r="BP469" s="355"/>
    </row>
    <row r="470" spans="1:68" s="350" customFormat="1" ht="18" customHeight="1" x14ac:dyDescent="0.25">
      <c r="B470" s="356" t="s">
        <v>221</v>
      </c>
      <c r="C470" s="356"/>
      <c r="D470" s="356"/>
      <c r="E470" s="356"/>
      <c r="F470" s="356"/>
      <c r="G470" s="356"/>
      <c r="K470" s="356" t="s">
        <v>222</v>
      </c>
      <c r="L470" s="356"/>
      <c r="M470" s="356"/>
      <c r="N470" s="356"/>
      <c r="O470" s="356"/>
      <c r="P470" s="356"/>
      <c r="U470" s="1"/>
      <c r="V470" s="352"/>
      <c r="W470" s="353"/>
      <c r="X470" s="353"/>
      <c r="Y470" s="353"/>
      <c r="Z470" s="353"/>
      <c r="AA470" s="353"/>
      <c r="AB470" s="353"/>
      <c r="AC470" s="353"/>
      <c r="AD470" s="353"/>
      <c r="AE470" s="353"/>
      <c r="AF470" s="353"/>
      <c r="AG470" s="353"/>
      <c r="AH470" s="353"/>
      <c r="AI470" s="353"/>
      <c r="AJ470" s="353"/>
      <c r="AK470" s="353"/>
      <c r="AL470" s="353"/>
      <c r="AM470" s="353"/>
      <c r="AN470" s="353"/>
      <c r="AO470" s="353"/>
      <c r="AP470" s="353"/>
      <c r="AQ470" s="353"/>
      <c r="AR470" s="353"/>
      <c r="AS470" s="353"/>
      <c r="AT470" s="354"/>
      <c r="AU470" s="354"/>
      <c r="AV470" s="354"/>
      <c r="AW470" s="354"/>
      <c r="AX470" s="354"/>
      <c r="AY470" s="354"/>
      <c r="AZ470" s="354"/>
      <c r="BA470" s="354"/>
      <c r="BB470" s="354"/>
      <c r="BC470" s="354"/>
      <c r="BD470" s="354"/>
      <c r="BE470" s="354"/>
      <c r="BF470" s="354"/>
      <c r="BG470" s="355"/>
      <c r="BH470" s="355"/>
      <c r="BI470" s="355"/>
      <c r="BJ470" s="355"/>
      <c r="BK470" s="355"/>
      <c r="BL470" s="355"/>
      <c r="BM470" s="355"/>
      <c r="BN470" s="355"/>
      <c r="BO470" s="355"/>
      <c r="BP470" s="355"/>
    </row>
    <row r="471" spans="1:68" s="357" customFormat="1" ht="18" customHeight="1" x14ac:dyDescent="0.25">
      <c r="B471" s="345" t="s">
        <v>217</v>
      </c>
      <c r="C471" s="346">
        <v>968835574</v>
      </c>
      <c r="D471" s="347"/>
      <c r="E471" s="347"/>
      <c r="F471" s="347"/>
      <c r="G471" s="347"/>
      <c r="H471" s="350"/>
      <c r="K471" s="345" t="s">
        <v>217</v>
      </c>
      <c r="L471" s="346">
        <v>968835574</v>
      </c>
      <c r="M471" s="347"/>
      <c r="N471" s="347"/>
      <c r="O471" s="347"/>
      <c r="P471" s="347"/>
      <c r="U471" s="1"/>
      <c r="V471" s="358"/>
      <c r="W471" s="359"/>
      <c r="X471" s="359"/>
      <c r="Y471" s="359"/>
      <c r="Z471" s="359"/>
      <c r="AA471" s="359"/>
      <c r="AB471" s="359"/>
      <c r="AC471" s="359"/>
      <c r="AD471" s="359"/>
      <c r="AE471" s="359"/>
      <c r="AF471" s="359"/>
      <c r="AG471" s="359"/>
      <c r="AH471" s="359"/>
      <c r="AI471" s="359"/>
      <c r="AJ471" s="359"/>
      <c r="AK471" s="359"/>
      <c r="AL471" s="359"/>
      <c r="AM471" s="359"/>
      <c r="AN471" s="359"/>
      <c r="AO471" s="359"/>
      <c r="AP471" s="359"/>
      <c r="AQ471" s="359"/>
      <c r="AR471" s="359"/>
      <c r="AS471" s="359"/>
      <c r="AT471" s="360"/>
      <c r="AU471" s="360"/>
      <c r="AV471" s="360"/>
      <c r="AW471" s="360"/>
      <c r="AX471" s="360"/>
      <c r="AY471" s="360"/>
      <c r="AZ471" s="360"/>
      <c r="BA471" s="360"/>
      <c r="BB471" s="360"/>
      <c r="BC471" s="360"/>
      <c r="BD471" s="360"/>
      <c r="BE471" s="360"/>
      <c r="BF471" s="360"/>
      <c r="BG471" s="361"/>
      <c r="BH471" s="361"/>
      <c r="BI471" s="361"/>
      <c r="BJ471" s="361"/>
      <c r="BK471" s="361"/>
      <c r="BL471" s="361"/>
      <c r="BM471" s="361"/>
      <c r="BN471" s="361"/>
      <c r="BO471" s="361"/>
      <c r="BP471" s="361"/>
    </row>
    <row r="472" spans="1:68" s="357" customFormat="1" ht="18" customHeight="1" x14ac:dyDescent="0.25">
      <c r="B472" s="345" t="s">
        <v>218</v>
      </c>
      <c r="C472" s="346">
        <v>968832068</v>
      </c>
      <c r="D472" s="347"/>
      <c r="E472" s="347"/>
      <c r="F472" s="347"/>
      <c r="G472" s="347"/>
      <c r="H472" s="350"/>
      <c r="K472" s="345" t="s">
        <v>218</v>
      </c>
      <c r="L472" s="346">
        <v>968832068</v>
      </c>
      <c r="M472" s="347"/>
      <c r="N472" s="347"/>
      <c r="O472" s="347"/>
      <c r="P472" s="347"/>
      <c r="U472" s="1"/>
      <c r="V472" s="358"/>
      <c r="W472" s="359"/>
      <c r="X472" s="359"/>
      <c r="Y472" s="359"/>
      <c r="Z472" s="359"/>
      <c r="AA472" s="359"/>
      <c r="AB472" s="359"/>
      <c r="AC472" s="359"/>
      <c r="AD472" s="359"/>
      <c r="AE472" s="359"/>
      <c r="AF472" s="359"/>
      <c r="AG472" s="359"/>
      <c r="AH472" s="359"/>
      <c r="AI472" s="359"/>
      <c r="AJ472" s="359"/>
      <c r="AK472" s="359"/>
      <c r="AL472" s="359"/>
      <c r="AM472" s="359"/>
      <c r="AN472" s="359"/>
      <c r="AO472" s="359"/>
      <c r="AP472" s="359"/>
      <c r="AQ472" s="359"/>
      <c r="AR472" s="359"/>
      <c r="AS472" s="359"/>
      <c r="AT472" s="360"/>
      <c r="AU472" s="360"/>
      <c r="AV472" s="360"/>
      <c r="AW472" s="360"/>
      <c r="AX472" s="360"/>
      <c r="AY472" s="360"/>
      <c r="AZ472" s="360"/>
      <c r="BA472" s="360"/>
      <c r="BB472" s="360"/>
      <c r="BC472" s="360"/>
      <c r="BD472" s="360"/>
      <c r="BE472" s="360"/>
      <c r="BF472" s="360"/>
      <c r="BG472" s="361"/>
      <c r="BH472" s="361"/>
      <c r="BI472" s="361"/>
      <c r="BJ472" s="361"/>
      <c r="BK472" s="361"/>
      <c r="BL472" s="361"/>
      <c r="BM472" s="361"/>
      <c r="BN472" s="361"/>
      <c r="BO472" s="361"/>
      <c r="BP472" s="361"/>
    </row>
    <row r="473" spans="1:68" s="357" customFormat="1" ht="18" customHeight="1" x14ac:dyDescent="0.25">
      <c r="B473" s="345" t="s">
        <v>223</v>
      </c>
      <c r="C473" s="362" t="s">
        <v>224</v>
      </c>
      <c r="D473" s="363"/>
      <c r="E473" s="363"/>
      <c r="F473" s="363"/>
      <c r="G473" s="363"/>
      <c r="H473" s="363"/>
      <c r="K473" s="345" t="s">
        <v>223</v>
      </c>
      <c r="L473" s="362" t="s">
        <v>225</v>
      </c>
      <c r="M473" s="363"/>
      <c r="N473" s="363"/>
      <c r="O473" s="363"/>
      <c r="P473" s="363"/>
      <c r="Q473" s="363"/>
      <c r="U473" s="1"/>
      <c r="V473" s="358"/>
      <c r="W473" s="359"/>
      <c r="X473" s="359"/>
      <c r="Y473" s="359"/>
      <c r="Z473" s="359"/>
      <c r="AA473" s="359"/>
      <c r="AB473" s="359"/>
      <c r="AC473" s="359"/>
      <c r="AD473" s="359"/>
      <c r="AE473" s="359"/>
      <c r="AF473" s="359"/>
      <c r="AG473" s="359"/>
      <c r="AH473" s="359"/>
      <c r="AI473" s="359"/>
      <c r="AJ473" s="359"/>
      <c r="AK473" s="359"/>
      <c r="AL473" s="359"/>
      <c r="AM473" s="359"/>
      <c r="AN473" s="359"/>
      <c r="AO473" s="359"/>
      <c r="AP473" s="359"/>
      <c r="AQ473" s="359"/>
      <c r="AR473" s="359"/>
      <c r="AS473" s="359"/>
      <c r="AT473" s="360"/>
      <c r="AU473" s="360"/>
      <c r="AV473" s="360"/>
      <c r="AW473" s="360"/>
      <c r="AX473" s="360"/>
      <c r="AY473" s="360"/>
      <c r="AZ473" s="360"/>
      <c r="BA473" s="360"/>
      <c r="BB473" s="360"/>
      <c r="BC473" s="360"/>
      <c r="BD473" s="360"/>
      <c r="BE473" s="360"/>
      <c r="BF473" s="360"/>
      <c r="BG473" s="361"/>
      <c r="BH473" s="361"/>
      <c r="BI473" s="361"/>
      <c r="BJ473" s="361"/>
      <c r="BK473" s="361"/>
      <c r="BL473" s="361"/>
      <c r="BM473" s="361"/>
      <c r="BN473" s="361"/>
      <c r="BO473" s="361"/>
      <c r="BP473" s="361"/>
    </row>
    <row r="474" spans="1:68" s="350" customFormat="1" ht="18" customHeight="1" x14ac:dyDescent="0.25">
      <c r="U474" s="1"/>
      <c r="V474" s="352"/>
      <c r="W474" s="353"/>
      <c r="X474" s="353"/>
      <c r="Y474" s="353"/>
      <c r="Z474" s="353"/>
      <c r="AA474" s="353"/>
      <c r="AB474" s="353"/>
      <c r="AC474" s="353"/>
      <c r="AD474" s="353"/>
      <c r="AE474" s="353"/>
      <c r="AF474" s="353"/>
      <c r="AG474" s="353"/>
      <c r="AH474" s="353"/>
      <c r="AI474" s="353"/>
      <c r="AJ474" s="353"/>
      <c r="AK474" s="353"/>
      <c r="AL474" s="353"/>
      <c r="AM474" s="353"/>
      <c r="AN474" s="353"/>
      <c r="AO474" s="353"/>
      <c r="AP474" s="353"/>
      <c r="AQ474" s="353"/>
      <c r="AR474" s="353"/>
      <c r="AS474" s="353"/>
      <c r="AT474" s="354"/>
      <c r="AU474" s="354"/>
      <c r="AV474" s="354"/>
      <c r="AW474" s="354"/>
      <c r="AX474" s="354"/>
      <c r="AY474" s="354"/>
      <c r="AZ474" s="354"/>
      <c r="BA474" s="354"/>
      <c r="BB474" s="354"/>
      <c r="BC474" s="354"/>
      <c r="BD474" s="354"/>
      <c r="BE474" s="354"/>
      <c r="BF474" s="354"/>
      <c r="BG474" s="355"/>
      <c r="BH474" s="355"/>
      <c r="BI474" s="355"/>
      <c r="BJ474" s="355"/>
      <c r="BK474" s="355"/>
      <c r="BL474" s="355"/>
      <c r="BM474" s="355"/>
      <c r="BN474" s="355"/>
      <c r="BO474" s="355"/>
      <c r="BP474" s="355"/>
    </row>
    <row r="475" spans="1:68" s="350" customFormat="1" ht="18" customHeight="1" x14ac:dyDescent="0.25">
      <c r="U475" s="1"/>
      <c r="V475" s="352"/>
      <c r="W475" s="353"/>
      <c r="X475" s="353"/>
      <c r="Y475" s="353"/>
      <c r="Z475" s="353"/>
      <c r="AA475" s="353"/>
      <c r="AB475" s="353"/>
      <c r="AC475" s="353"/>
      <c r="AD475" s="353"/>
      <c r="AE475" s="353"/>
      <c r="AF475" s="353"/>
      <c r="AG475" s="353"/>
      <c r="AH475" s="353"/>
      <c r="AI475" s="353"/>
      <c r="AJ475" s="353"/>
      <c r="AK475" s="353"/>
      <c r="AL475" s="353"/>
      <c r="AM475" s="353"/>
      <c r="AN475" s="353"/>
      <c r="AO475" s="353"/>
      <c r="AP475" s="353"/>
      <c r="AQ475" s="353"/>
      <c r="AR475" s="353"/>
      <c r="AS475" s="353"/>
      <c r="AT475" s="354"/>
      <c r="AU475" s="354"/>
      <c r="AV475" s="354"/>
      <c r="AW475" s="354"/>
      <c r="AX475" s="354"/>
      <c r="AY475" s="354"/>
      <c r="AZ475" s="354"/>
      <c r="BA475" s="354"/>
      <c r="BB475" s="354"/>
      <c r="BC475" s="354"/>
      <c r="BD475" s="354"/>
      <c r="BE475" s="354"/>
      <c r="BF475" s="354"/>
      <c r="BG475" s="355"/>
      <c r="BH475" s="355"/>
      <c r="BI475" s="355"/>
      <c r="BJ475" s="355"/>
      <c r="BK475" s="355"/>
      <c r="BL475" s="355"/>
      <c r="BM475" s="355"/>
      <c r="BN475" s="355"/>
      <c r="BO475" s="355"/>
      <c r="BP475" s="355"/>
    </row>
    <row r="476" spans="1:68" s="350" customFormat="1" ht="18" customHeight="1" x14ac:dyDescent="0.25">
      <c r="B476" s="351" t="s">
        <v>226</v>
      </c>
      <c r="C476" s="351"/>
      <c r="D476" s="351"/>
      <c r="E476" s="351"/>
      <c r="I476"/>
      <c r="K476" s="351" t="s">
        <v>227</v>
      </c>
      <c r="L476" s="351"/>
      <c r="M476" s="351"/>
      <c r="N476" s="351"/>
      <c r="U476" s="1"/>
      <c r="V476" s="352"/>
      <c r="W476" s="353"/>
      <c r="X476" s="353"/>
      <c r="Y476" s="353"/>
      <c r="Z476" s="353"/>
      <c r="AA476" s="353"/>
      <c r="AB476" s="353"/>
      <c r="AC476" s="353"/>
      <c r="AD476" s="353"/>
      <c r="AE476" s="353"/>
      <c r="AF476" s="353"/>
      <c r="AG476" s="353"/>
      <c r="AH476" s="353"/>
      <c r="AI476" s="353"/>
      <c r="AJ476" s="353"/>
      <c r="AK476" s="353"/>
      <c r="AL476" s="353"/>
      <c r="AM476" s="353"/>
      <c r="AN476" s="353"/>
      <c r="AO476" s="353"/>
      <c r="AP476" s="353"/>
      <c r="AQ476" s="353"/>
      <c r="AR476" s="353"/>
      <c r="AS476" s="353"/>
      <c r="AT476" s="354"/>
      <c r="AU476" s="354"/>
      <c r="AV476" s="354"/>
      <c r="AW476" s="354"/>
      <c r="AX476" s="354"/>
      <c r="AY476" s="354"/>
      <c r="AZ476" s="354"/>
      <c r="BA476" s="354"/>
      <c r="BB476" s="354"/>
      <c r="BC476" s="354"/>
      <c r="BD476" s="354"/>
      <c r="BE476" s="354"/>
      <c r="BF476" s="354"/>
      <c r="BG476" s="355"/>
      <c r="BH476" s="355"/>
      <c r="BI476" s="355"/>
      <c r="BJ476" s="355"/>
      <c r="BK476" s="355"/>
      <c r="BL476" s="355"/>
      <c r="BM476" s="355"/>
      <c r="BN476" s="355"/>
      <c r="BO476" s="355"/>
      <c r="BP476" s="355"/>
    </row>
    <row r="477" spans="1:68" s="350" customFormat="1" ht="18" customHeight="1" x14ac:dyDescent="0.25">
      <c r="B477" s="356" t="s">
        <v>228</v>
      </c>
      <c r="C477" s="356"/>
      <c r="D477" s="356"/>
      <c r="E477" s="356"/>
      <c r="F477" s="356"/>
      <c r="G477" s="356"/>
      <c r="I477"/>
      <c r="K477" s="356" t="s">
        <v>229</v>
      </c>
      <c r="L477" s="356"/>
      <c r="M477" s="356"/>
      <c r="N477" s="356"/>
      <c r="O477" s="356"/>
      <c r="P477" s="356"/>
      <c r="U477" s="1"/>
      <c r="V477" s="352"/>
      <c r="W477" s="353"/>
      <c r="X477" s="353"/>
      <c r="Y477" s="353"/>
      <c r="Z477" s="353"/>
      <c r="AA477" s="353"/>
      <c r="AB477" s="353"/>
      <c r="AC477" s="353"/>
      <c r="AD477" s="353"/>
      <c r="AE477" s="353"/>
      <c r="AF477" s="353"/>
      <c r="AG477" s="353"/>
      <c r="AH477" s="353"/>
      <c r="AI477" s="353"/>
      <c r="AJ477" s="353"/>
      <c r="AK477" s="353"/>
      <c r="AL477" s="353"/>
      <c r="AM477" s="353"/>
      <c r="AN477" s="353"/>
      <c r="AO477" s="353"/>
      <c r="AP477" s="353"/>
      <c r="AQ477" s="353"/>
      <c r="AR477" s="353"/>
      <c r="AS477" s="353"/>
      <c r="AT477" s="354"/>
      <c r="AU477" s="354"/>
      <c r="AV477" s="354"/>
      <c r="AW477" s="354"/>
      <c r="AX477" s="354"/>
      <c r="AY477" s="354"/>
      <c r="AZ477" s="354"/>
      <c r="BA477" s="354"/>
      <c r="BB477" s="354"/>
      <c r="BC477" s="354"/>
      <c r="BD477" s="354"/>
      <c r="BE477" s="354"/>
      <c r="BF477" s="354"/>
      <c r="BG477" s="355"/>
      <c r="BH477" s="355"/>
      <c r="BI477" s="355"/>
      <c r="BJ477" s="355"/>
      <c r="BK477" s="355"/>
      <c r="BL477" s="355"/>
      <c r="BM477" s="355"/>
      <c r="BN477" s="355"/>
      <c r="BO477" s="355"/>
      <c r="BP477" s="355"/>
    </row>
    <row r="478" spans="1:68" s="350" customFormat="1" ht="18" customHeight="1" x14ac:dyDescent="0.25">
      <c r="B478" s="345" t="s">
        <v>217</v>
      </c>
      <c r="C478" s="346">
        <v>968835574</v>
      </c>
      <c r="D478" s="347"/>
      <c r="E478" s="347"/>
      <c r="F478" s="347"/>
      <c r="G478" s="347"/>
      <c r="I478"/>
      <c r="K478" s="345" t="s">
        <v>217</v>
      </c>
      <c r="L478" s="346">
        <v>968835574</v>
      </c>
      <c r="M478" s="347"/>
      <c r="N478" s="347"/>
      <c r="O478" s="347"/>
      <c r="P478" s="347"/>
      <c r="Q478" s="357"/>
      <c r="U478" s="1"/>
      <c r="V478" s="352"/>
      <c r="W478" s="353"/>
      <c r="X478" s="353"/>
      <c r="Y478" s="353"/>
      <c r="Z478" s="353"/>
      <c r="AA478" s="353"/>
      <c r="AB478" s="353"/>
      <c r="AC478" s="353"/>
      <c r="AD478" s="353"/>
      <c r="AE478" s="353"/>
      <c r="AF478" s="353"/>
      <c r="AG478" s="353"/>
      <c r="AH478" s="353"/>
      <c r="AI478" s="353"/>
      <c r="AJ478" s="353"/>
      <c r="AK478" s="353"/>
      <c r="AL478" s="353"/>
      <c r="AM478" s="353"/>
      <c r="AN478" s="353"/>
      <c r="AO478" s="353"/>
      <c r="AP478" s="353"/>
      <c r="AQ478" s="353"/>
      <c r="AR478" s="353"/>
      <c r="AS478" s="353"/>
      <c r="AT478" s="354"/>
      <c r="AU478" s="354"/>
      <c r="AV478" s="354"/>
      <c r="AW478" s="354"/>
      <c r="AX478" s="354"/>
      <c r="AY478" s="354"/>
      <c r="AZ478" s="354"/>
      <c r="BA478" s="354"/>
      <c r="BB478" s="354"/>
      <c r="BC478" s="354"/>
      <c r="BD478" s="354"/>
      <c r="BE478" s="354"/>
      <c r="BF478" s="354"/>
      <c r="BG478" s="355"/>
      <c r="BH478" s="355"/>
      <c r="BI478" s="355"/>
      <c r="BJ478" s="355"/>
      <c r="BK478" s="355"/>
      <c r="BL478" s="355"/>
      <c r="BM478" s="355"/>
      <c r="BN478" s="355"/>
      <c r="BO478" s="355"/>
      <c r="BP478" s="355"/>
    </row>
    <row r="479" spans="1:68" s="350" customFormat="1" ht="18" customHeight="1" x14ac:dyDescent="0.25">
      <c r="B479" s="345" t="s">
        <v>218</v>
      </c>
      <c r="C479" s="346">
        <v>968832068</v>
      </c>
      <c r="D479" s="347"/>
      <c r="E479" s="347"/>
      <c r="F479" s="347"/>
      <c r="G479" s="347"/>
      <c r="I479"/>
      <c r="K479" s="345" t="s">
        <v>218</v>
      </c>
      <c r="L479" s="346">
        <v>968832068</v>
      </c>
      <c r="M479" s="347"/>
      <c r="N479" s="347"/>
      <c r="O479" s="347"/>
      <c r="P479" s="347"/>
      <c r="Q479" s="357"/>
      <c r="U479" s="1"/>
      <c r="V479" s="352"/>
      <c r="W479" s="353"/>
      <c r="X479" s="353"/>
      <c r="Y479" s="353"/>
      <c r="Z479" s="353"/>
      <c r="AA479" s="353"/>
      <c r="AB479" s="353"/>
      <c r="AC479" s="353"/>
      <c r="AD479" s="353"/>
      <c r="AE479" s="353"/>
      <c r="AF479" s="353"/>
      <c r="AG479" s="353"/>
      <c r="AH479" s="353"/>
      <c r="AI479" s="353"/>
      <c r="AJ479" s="353"/>
      <c r="AK479" s="353"/>
      <c r="AL479" s="353"/>
      <c r="AM479" s="353"/>
      <c r="AN479" s="353"/>
      <c r="AO479" s="353"/>
      <c r="AP479" s="353"/>
      <c r="AQ479" s="353"/>
      <c r="AR479" s="353"/>
      <c r="AS479" s="353"/>
      <c r="AT479" s="354"/>
      <c r="AU479" s="354"/>
      <c r="AV479" s="354"/>
      <c r="AW479" s="354"/>
      <c r="AX479" s="354"/>
      <c r="AY479" s="354"/>
      <c r="AZ479" s="354"/>
      <c r="BA479" s="354"/>
      <c r="BB479" s="354"/>
      <c r="BC479" s="354"/>
      <c r="BD479" s="354"/>
      <c r="BE479" s="354"/>
      <c r="BF479" s="354"/>
      <c r="BG479" s="355"/>
      <c r="BH479" s="355"/>
      <c r="BI479" s="355"/>
      <c r="BJ479" s="355"/>
      <c r="BK479" s="355"/>
      <c r="BL479" s="355"/>
      <c r="BM479" s="355"/>
      <c r="BN479" s="355"/>
      <c r="BO479" s="355"/>
      <c r="BP479" s="355"/>
    </row>
    <row r="480" spans="1:68" s="350" customFormat="1" ht="18" customHeight="1" x14ac:dyDescent="0.25">
      <c r="B480" s="345" t="s">
        <v>223</v>
      </c>
      <c r="C480" s="362" t="s">
        <v>230</v>
      </c>
      <c r="D480" s="363"/>
      <c r="E480" s="363"/>
      <c r="F480" s="363"/>
      <c r="G480" s="363"/>
      <c r="H480" s="363"/>
      <c r="K480" s="345" t="s">
        <v>223</v>
      </c>
      <c r="L480" s="362" t="s">
        <v>230</v>
      </c>
      <c r="M480" s="363"/>
      <c r="N480" s="363"/>
      <c r="O480" s="363"/>
      <c r="P480" s="363"/>
      <c r="Q480" s="363"/>
      <c r="U480" s="1"/>
      <c r="V480" s="352"/>
      <c r="W480" s="353"/>
      <c r="X480" s="353"/>
      <c r="Y480" s="353"/>
      <c r="Z480" s="353"/>
      <c r="AA480" s="353"/>
      <c r="AB480" s="353"/>
      <c r="AC480" s="353"/>
      <c r="AD480" s="353"/>
      <c r="AE480" s="353"/>
      <c r="AF480" s="353"/>
      <c r="AG480" s="353"/>
      <c r="AH480" s="353"/>
      <c r="AI480" s="353"/>
      <c r="AJ480" s="353"/>
      <c r="AK480" s="353"/>
      <c r="AL480" s="353"/>
      <c r="AM480" s="353"/>
      <c r="AN480" s="353"/>
      <c r="AO480" s="353"/>
      <c r="AP480" s="353"/>
      <c r="AQ480" s="353"/>
      <c r="AR480" s="353"/>
      <c r="AS480" s="353"/>
      <c r="AT480" s="354"/>
      <c r="AU480" s="354"/>
      <c r="AV480" s="354"/>
      <c r="AW480" s="354"/>
      <c r="AX480" s="354"/>
      <c r="AY480" s="354"/>
      <c r="AZ480" s="354"/>
      <c r="BA480" s="354"/>
      <c r="BB480" s="354"/>
      <c r="BC480" s="354"/>
      <c r="BD480" s="354"/>
      <c r="BE480" s="354"/>
      <c r="BF480" s="354"/>
      <c r="BG480" s="355"/>
      <c r="BH480" s="355"/>
      <c r="BI480" s="355"/>
      <c r="BJ480" s="355"/>
      <c r="BK480" s="355"/>
      <c r="BL480" s="355"/>
      <c r="BM480" s="355"/>
      <c r="BN480" s="355"/>
      <c r="BO480" s="355"/>
      <c r="BP480" s="355"/>
    </row>
    <row r="481" spans="2:68" s="350" customFormat="1" ht="18" customHeight="1" x14ac:dyDescent="0.25">
      <c r="U481" s="1"/>
      <c r="V481" s="352"/>
      <c r="W481" s="353"/>
      <c r="X481" s="353"/>
      <c r="Y481" s="353"/>
      <c r="Z481" s="353"/>
      <c r="AA481" s="353"/>
      <c r="AB481" s="353"/>
      <c r="AC481" s="353"/>
      <c r="AD481" s="353"/>
      <c r="AE481" s="353"/>
      <c r="AF481" s="353"/>
      <c r="AG481" s="353"/>
      <c r="AH481" s="353"/>
      <c r="AI481" s="353"/>
      <c r="AJ481" s="353"/>
      <c r="AK481" s="353"/>
      <c r="AL481" s="353"/>
      <c r="AM481" s="353"/>
      <c r="AN481" s="353"/>
      <c r="AO481" s="353"/>
      <c r="AP481" s="353"/>
      <c r="AQ481" s="353"/>
      <c r="AR481" s="353"/>
      <c r="AS481" s="353"/>
      <c r="AT481" s="354"/>
      <c r="AU481" s="354"/>
      <c r="AV481" s="354"/>
      <c r="AW481" s="354"/>
      <c r="AX481" s="354"/>
      <c r="AY481" s="354"/>
      <c r="AZ481" s="354"/>
      <c r="BA481" s="354"/>
      <c r="BB481" s="354"/>
      <c r="BC481" s="354"/>
      <c r="BD481" s="354"/>
      <c r="BE481" s="354"/>
      <c r="BF481" s="354"/>
      <c r="BG481" s="355"/>
      <c r="BH481" s="355"/>
      <c r="BI481" s="355"/>
      <c r="BJ481" s="355"/>
      <c r="BK481" s="355"/>
      <c r="BL481" s="355"/>
      <c r="BM481" s="355"/>
      <c r="BN481" s="355"/>
      <c r="BO481" s="355"/>
      <c r="BP481" s="355"/>
    </row>
    <row r="482" spans="2:68" s="350" customFormat="1" ht="18" customHeight="1" x14ac:dyDescent="0.3">
      <c r="J482" s="364"/>
      <c r="U482" s="1"/>
      <c r="V482" s="352"/>
      <c r="W482" s="353"/>
      <c r="X482" s="353"/>
      <c r="Y482" s="353"/>
      <c r="Z482" s="353"/>
      <c r="AA482" s="353"/>
      <c r="AB482" s="353"/>
      <c r="AC482" s="353"/>
      <c r="AD482" s="353"/>
      <c r="AE482" s="353"/>
      <c r="AF482" s="353"/>
      <c r="AG482" s="353"/>
      <c r="AH482" s="353"/>
      <c r="AI482" s="353"/>
      <c r="AJ482" s="353"/>
      <c r="AK482" s="353"/>
      <c r="AL482" s="353"/>
      <c r="AM482" s="353"/>
      <c r="AN482" s="353"/>
      <c r="AO482" s="353"/>
      <c r="AP482" s="353"/>
      <c r="AQ482" s="353"/>
      <c r="AR482" s="353"/>
      <c r="AS482" s="353"/>
      <c r="AT482" s="354"/>
      <c r="AU482" s="354"/>
      <c r="AV482" s="354"/>
      <c r="AW482" s="354"/>
      <c r="AX482" s="354"/>
      <c r="AY482" s="354"/>
      <c r="AZ482" s="354"/>
      <c r="BA482" s="354"/>
      <c r="BB482" s="354"/>
      <c r="BC482" s="354"/>
      <c r="BD482" s="354"/>
      <c r="BE482" s="354"/>
      <c r="BF482" s="354"/>
      <c r="BG482" s="355"/>
      <c r="BH482" s="355"/>
      <c r="BI482" s="355"/>
      <c r="BJ482" s="355"/>
      <c r="BK482" s="355"/>
      <c r="BL482" s="355"/>
      <c r="BM482" s="355"/>
      <c r="BN482" s="355"/>
      <c r="BO482" s="355"/>
      <c r="BP482" s="355"/>
    </row>
    <row r="483" spans="2:68" s="350" customFormat="1" ht="18" customHeight="1" x14ac:dyDescent="0.3">
      <c r="B483" s="351" t="s">
        <v>231</v>
      </c>
      <c r="C483" s="351"/>
      <c r="D483" s="351"/>
      <c r="E483" s="351"/>
      <c r="F483" s="351"/>
      <c r="G483" s="351"/>
      <c r="H483" s="351"/>
      <c r="J483" s="364"/>
      <c r="K483" s="351" t="s">
        <v>232</v>
      </c>
      <c r="L483" s="351"/>
      <c r="M483" s="351"/>
      <c r="N483" s="351"/>
      <c r="U483" s="1"/>
      <c r="V483" s="352"/>
      <c r="W483" s="353"/>
      <c r="X483" s="353"/>
      <c r="Y483" s="353"/>
      <c r="Z483" s="353"/>
      <c r="AA483" s="353"/>
      <c r="AB483" s="353"/>
      <c r="AC483" s="353"/>
      <c r="AD483" s="353"/>
      <c r="AE483" s="353"/>
      <c r="AF483" s="353"/>
      <c r="AG483" s="353"/>
      <c r="AH483" s="353"/>
      <c r="AI483" s="353"/>
      <c r="AJ483" s="353"/>
      <c r="AK483" s="353"/>
      <c r="AL483" s="353"/>
      <c r="AM483" s="353"/>
      <c r="AN483" s="353"/>
      <c r="AO483" s="353"/>
      <c r="AP483" s="353"/>
      <c r="AQ483" s="353"/>
      <c r="AR483" s="353"/>
      <c r="AS483" s="353"/>
      <c r="AT483" s="354"/>
      <c r="AU483" s="354"/>
      <c r="AV483" s="354"/>
      <c r="AW483" s="354"/>
      <c r="AX483" s="354"/>
      <c r="AY483" s="354"/>
      <c r="AZ483" s="354"/>
      <c r="BA483" s="354"/>
      <c r="BB483" s="354"/>
      <c r="BC483" s="354"/>
      <c r="BD483" s="354"/>
      <c r="BE483" s="354"/>
      <c r="BF483" s="354"/>
      <c r="BG483" s="355"/>
      <c r="BH483" s="355"/>
      <c r="BI483" s="355"/>
      <c r="BJ483" s="355"/>
      <c r="BK483" s="355"/>
      <c r="BL483" s="355"/>
      <c r="BM483" s="355"/>
      <c r="BN483" s="355"/>
      <c r="BO483" s="355"/>
      <c r="BP483" s="355"/>
    </row>
    <row r="484" spans="2:68" s="350" customFormat="1" ht="18" customHeight="1" x14ac:dyDescent="0.25">
      <c r="B484" s="356" t="s">
        <v>233</v>
      </c>
      <c r="C484" s="356"/>
      <c r="D484" s="356"/>
      <c r="E484" s="356"/>
      <c r="F484" s="356"/>
      <c r="G484" s="356"/>
      <c r="J484" s="365"/>
      <c r="K484" s="356" t="s">
        <v>234</v>
      </c>
      <c r="L484" s="356"/>
      <c r="M484" s="356"/>
      <c r="N484" s="356"/>
      <c r="O484" s="356"/>
      <c r="P484" s="356"/>
      <c r="U484" s="1"/>
      <c r="V484" s="352"/>
      <c r="W484" s="353"/>
      <c r="X484" s="353"/>
      <c r="Y484" s="353"/>
      <c r="Z484" s="353"/>
      <c r="AA484" s="353"/>
      <c r="AB484" s="353"/>
      <c r="AC484" s="353"/>
      <c r="AD484" s="353"/>
      <c r="AE484" s="353"/>
      <c r="AF484" s="353"/>
      <c r="AG484" s="353"/>
      <c r="AH484" s="353"/>
      <c r="AI484" s="353"/>
      <c r="AJ484" s="353"/>
      <c r="AK484" s="353"/>
      <c r="AL484" s="353"/>
      <c r="AM484" s="353"/>
      <c r="AN484" s="353"/>
      <c r="AO484" s="353"/>
      <c r="AP484" s="353"/>
      <c r="AQ484" s="353"/>
      <c r="AR484" s="353"/>
      <c r="AS484" s="353"/>
      <c r="AT484" s="354"/>
      <c r="AU484" s="354"/>
      <c r="AV484" s="354"/>
      <c r="AW484" s="354"/>
      <c r="AX484" s="354"/>
      <c r="AY484" s="354"/>
      <c r="AZ484" s="354"/>
      <c r="BA484" s="354"/>
      <c r="BB484" s="354"/>
      <c r="BC484" s="354"/>
      <c r="BD484" s="354"/>
      <c r="BE484" s="354"/>
      <c r="BF484" s="354"/>
      <c r="BG484" s="355"/>
      <c r="BH484" s="355"/>
      <c r="BI484" s="355"/>
      <c r="BJ484" s="355"/>
      <c r="BK484" s="355"/>
      <c r="BL484" s="355"/>
      <c r="BM484" s="355"/>
      <c r="BN484" s="355"/>
      <c r="BO484" s="355"/>
      <c r="BP484" s="355"/>
    </row>
    <row r="485" spans="2:68" s="350" customFormat="1" ht="18" customHeight="1" x14ac:dyDescent="0.25">
      <c r="B485" s="345" t="s">
        <v>217</v>
      </c>
      <c r="C485" s="346">
        <v>968835574</v>
      </c>
      <c r="D485" s="347"/>
      <c r="E485" s="347"/>
      <c r="F485" s="347"/>
      <c r="G485" s="347"/>
      <c r="J485" s="365"/>
      <c r="K485" s="345" t="s">
        <v>217</v>
      </c>
      <c r="L485" s="346">
        <v>968835574</v>
      </c>
      <c r="M485" s="347"/>
      <c r="N485" s="347"/>
      <c r="O485" s="347"/>
      <c r="P485" s="347"/>
      <c r="Q485" s="357"/>
      <c r="U485" s="1"/>
      <c r="V485" s="352"/>
      <c r="W485" s="353"/>
      <c r="X485" s="353"/>
      <c r="Y485" s="353"/>
      <c r="Z485" s="353"/>
      <c r="AA485" s="353"/>
      <c r="AB485" s="353"/>
      <c r="AC485" s="353"/>
      <c r="AD485" s="353"/>
      <c r="AE485" s="353"/>
      <c r="AF485" s="353"/>
      <c r="AG485" s="353"/>
      <c r="AH485" s="353"/>
      <c r="AI485" s="353"/>
      <c r="AJ485" s="353"/>
      <c r="AK485" s="353"/>
      <c r="AL485" s="353"/>
      <c r="AM485" s="353"/>
      <c r="AN485" s="353"/>
      <c r="AO485" s="353"/>
      <c r="AP485" s="353"/>
      <c r="AQ485" s="353"/>
      <c r="AR485" s="353"/>
      <c r="AS485" s="353"/>
      <c r="AT485" s="354"/>
      <c r="AU485" s="354"/>
      <c r="AV485" s="354"/>
      <c r="AW485" s="354"/>
      <c r="AX485" s="354"/>
      <c r="AY485" s="354"/>
      <c r="AZ485" s="354"/>
      <c r="BA485" s="354"/>
      <c r="BB485" s="354"/>
      <c r="BC485" s="354"/>
      <c r="BD485" s="354"/>
      <c r="BE485" s="354"/>
      <c r="BF485" s="354"/>
      <c r="BG485" s="355"/>
      <c r="BH485" s="355"/>
      <c r="BI485" s="355"/>
      <c r="BJ485" s="355"/>
      <c r="BK485" s="355"/>
      <c r="BL485" s="355"/>
      <c r="BM485" s="355"/>
      <c r="BN485" s="355"/>
      <c r="BO485" s="355"/>
      <c r="BP485" s="355"/>
    </row>
    <row r="486" spans="2:68" s="350" customFormat="1" ht="18" customHeight="1" x14ac:dyDescent="0.25">
      <c r="B486" s="345" t="s">
        <v>218</v>
      </c>
      <c r="C486" s="346">
        <v>968832068</v>
      </c>
      <c r="D486" s="347"/>
      <c r="E486" s="347"/>
      <c r="F486" s="347"/>
      <c r="G486" s="347"/>
      <c r="J486" s="365"/>
      <c r="K486" s="345" t="s">
        <v>218</v>
      </c>
      <c r="L486" s="346">
        <v>968832068</v>
      </c>
      <c r="M486" s="347"/>
      <c r="N486" s="347"/>
      <c r="O486" s="347"/>
      <c r="P486" s="347"/>
      <c r="Q486" s="357"/>
      <c r="U486" s="1"/>
      <c r="V486" s="352"/>
      <c r="W486" s="353"/>
      <c r="X486" s="353"/>
      <c r="Y486" s="353"/>
      <c r="Z486" s="353"/>
      <c r="AA486" s="353"/>
      <c r="AB486" s="353"/>
      <c r="AC486" s="353"/>
      <c r="AD486" s="353"/>
      <c r="AE486" s="353"/>
      <c r="AF486" s="353"/>
      <c r="AG486" s="353"/>
      <c r="AH486" s="353"/>
      <c r="AI486" s="353"/>
      <c r="AJ486" s="353"/>
      <c r="AK486" s="353"/>
      <c r="AL486" s="353"/>
      <c r="AM486" s="353"/>
      <c r="AN486" s="353"/>
      <c r="AO486" s="353"/>
      <c r="AP486" s="353"/>
      <c r="AQ486" s="353"/>
      <c r="AR486" s="353"/>
      <c r="AS486" s="353"/>
      <c r="AT486" s="354"/>
      <c r="AU486" s="354"/>
      <c r="AV486" s="354"/>
      <c r="AW486" s="354"/>
      <c r="AX486" s="354"/>
      <c r="AY486" s="354"/>
      <c r="AZ486" s="354"/>
      <c r="BA486" s="354"/>
      <c r="BB486" s="354"/>
      <c r="BC486" s="354"/>
      <c r="BD486" s="354"/>
      <c r="BE486" s="354"/>
      <c r="BF486" s="354"/>
      <c r="BG486" s="355"/>
      <c r="BH486" s="355"/>
      <c r="BI486" s="355"/>
      <c r="BJ486" s="355"/>
      <c r="BK486" s="355"/>
      <c r="BL486" s="355"/>
      <c r="BM486" s="355"/>
      <c r="BN486" s="355"/>
      <c r="BO486" s="355"/>
      <c r="BP486" s="355"/>
    </row>
    <row r="487" spans="2:68" s="350" customFormat="1" ht="18" customHeight="1" x14ac:dyDescent="0.25">
      <c r="B487" s="345" t="s">
        <v>223</v>
      </c>
      <c r="C487" s="362" t="s">
        <v>235</v>
      </c>
      <c r="D487" s="363"/>
      <c r="E487" s="363"/>
      <c r="F487" s="363"/>
      <c r="G487" s="363"/>
      <c r="H487" s="363"/>
      <c r="I487"/>
      <c r="J487" s="1"/>
      <c r="K487" s="345" t="s">
        <v>223</v>
      </c>
      <c r="L487" s="362" t="s">
        <v>236</v>
      </c>
      <c r="M487" s="363"/>
      <c r="N487" s="363"/>
      <c r="O487" s="363"/>
      <c r="P487" s="363"/>
      <c r="Q487" s="363"/>
      <c r="U487" s="1"/>
      <c r="V487" s="352"/>
      <c r="W487" s="353"/>
      <c r="X487" s="353"/>
      <c r="Y487" s="353"/>
      <c r="Z487" s="353"/>
      <c r="AA487" s="353"/>
      <c r="AB487" s="353"/>
      <c r="AC487" s="353"/>
      <c r="AD487" s="353"/>
      <c r="AE487" s="353"/>
      <c r="AF487" s="353"/>
      <c r="AG487" s="353"/>
      <c r="AH487" s="353"/>
      <c r="AI487" s="353"/>
      <c r="AJ487" s="353"/>
      <c r="AK487" s="353"/>
      <c r="AL487" s="353"/>
      <c r="AM487" s="353"/>
      <c r="AN487" s="353"/>
      <c r="AO487" s="353"/>
      <c r="AP487" s="353"/>
      <c r="AQ487" s="353"/>
      <c r="AR487" s="353"/>
      <c r="AS487" s="353"/>
      <c r="AT487" s="354"/>
      <c r="AU487" s="354"/>
      <c r="AV487" s="354"/>
      <c r="AW487" s="354"/>
      <c r="AX487" s="354"/>
      <c r="AY487" s="354"/>
      <c r="AZ487" s="354"/>
      <c r="BA487" s="354"/>
      <c r="BB487" s="354"/>
      <c r="BC487" s="354"/>
      <c r="BD487" s="354"/>
      <c r="BE487" s="354"/>
      <c r="BF487" s="354"/>
      <c r="BG487" s="355"/>
      <c r="BH487" s="355"/>
      <c r="BI487" s="355"/>
      <c r="BJ487" s="355"/>
      <c r="BK487" s="355"/>
      <c r="BL487" s="355"/>
      <c r="BM487" s="355"/>
      <c r="BN487" s="355"/>
      <c r="BO487" s="355"/>
      <c r="BP487" s="355"/>
    </row>
    <row r="488" spans="2:68" s="350" customFormat="1" ht="18" customHeight="1" x14ac:dyDescent="0.25">
      <c r="B488" s="1"/>
      <c r="C488" s="1"/>
      <c r="D488" s="1"/>
      <c r="E488" s="1"/>
      <c r="F488" s="1"/>
      <c r="G488" s="365"/>
      <c r="H488" s="1"/>
      <c r="I488" s="1"/>
      <c r="J488" s="1"/>
      <c r="K488" s="366"/>
      <c r="L488" s="365"/>
      <c r="M488" s="365"/>
      <c r="N488" s="365"/>
      <c r="O488" s="365"/>
      <c r="P488" s="365"/>
      <c r="Q488" s="1"/>
      <c r="U488" s="1"/>
      <c r="V488" s="352"/>
      <c r="W488" s="353"/>
      <c r="X488" s="353"/>
      <c r="Y488" s="353"/>
      <c r="Z488" s="353"/>
      <c r="AA488" s="353"/>
      <c r="AB488" s="353"/>
      <c r="AC488" s="353"/>
      <c r="AD488" s="353"/>
      <c r="AE488" s="353"/>
      <c r="AF488" s="353"/>
      <c r="AG488" s="353"/>
      <c r="AH488" s="353"/>
      <c r="AI488" s="353"/>
      <c r="AJ488" s="353"/>
      <c r="AK488" s="353"/>
      <c r="AL488" s="353"/>
      <c r="AM488" s="353"/>
      <c r="AN488" s="353"/>
      <c r="AO488" s="353"/>
      <c r="AP488" s="353"/>
      <c r="AQ488" s="353"/>
      <c r="AR488" s="353"/>
      <c r="AS488" s="353"/>
      <c r="AT488" s="354"/>
      <c r="AU488" s="354"/>
      <c r="AV488" s="354"/>
      <c r="AW488" s="354"/>
      <c r="AX488" s="354"/>
      <c r="AY488" s="354"/>
      <c r="AZ488" s="354"/>
      <c r="BA488" s="354"/>
      <c r="BB488" s="354"/>
      <c r="BC488" s="354"/>
      <c r="BD488" s="354"/>
      <c r="BE488" s="354"/>
      <c r="BF488" s="354"/>
      <c r="BG488" s="355"/>
      <c r="BH488" s="355"/>
      <c r="BI488" s="355"/>
      <c r="BJ488" s="355"/>
      <c r="BK488" s="355"/>
      <c r="BL488" s="355"/>
      <c r="BM488" s="355"/>
      <c r="BN488" s="355"/>
      <c r="BO488" s="355"/>
      <c r="BP488" s="355"/>
    </row>
    <row r="489" spans="2:68" s="350" customFormat="1" ht="18" customHeight="1" x14ac:dyDescent="0.25">
      <c r="B489" s="3"/>
      <c r="C489" s="3"/>
      <c r="D489" s="3"/>
      <c r="E489" s="1"/>
      <c r="F489" s="1"/>
      <c r="G489" s="1"/>
      <c r="H489" s="1"/>
      <c r="I489" s="1"/>
      <c r="J489" s="1"/>
      <c r="K489" s="1"/>
      <c r="L489" s="1"/>
      <c r="M489" s="1"/>
      <c r="N489" s="1"/>
      <c r="O489" s="1"/>
      <c r="U489" s="1"/>
      <c r="V489" s="352"/>
      <c r="W489" s="353"/>
      <c r="X489" s="353"/>
      <c r="Y489" s="353"/>
      <c r="Z489" s="353"/>
      <c r="AA489" s="353"/>
      <c r="AB489" s="353"/>
      <c r="AC489" s="353"/>
      <c r="AD489" s="353"/>
      <c r="AE489" s="353"/>
      <c r="AF489" s="353"/>
      <c r="AG489" s="353"/>
      <c r="AH489" s="353"/>
      <c r="AI489" s="353"/>
      <c r="AJ489" s="353"/>
      <c r="AK489" s="353"/>
      <c r="AL489" s="353"/>
      <c r="AM489" s="353"/>
      <c r="AN489" s="353"/>
      <c r="AO489" s="353"/>
      <c r="AP489" s="353"/>
      <c r="AQ489" s="353"/>
      <c r="AR489" s="353"/>
      <c r="AS489" s="353"/>
      <c r="AT489" s="354"/>
      <c r="AU489" s="354"/>
      <c r="AV489" s="354"/>
      <c r="AW489" s="354"/>
      <c r="AX489" s="354"/>
      <c r="AY489" s="354"/>
      <c r="AZ489" s="354"/>
      <c r="BA489" s="354"/>
      <c r="BB489" s="354"/>
      <c r="BC489" s="354"/>
      <c r="BD489" s="354"/>
      <c r="BE489" s="354"/>
      <c r="BF489" s="354"/>
      <c r="BG489" s="355"/>
      <c r="BH489" s="355"/>
      <c r="BI489" s="355"/>
      <c r="BJ489" s="355"/>
      <c r="BK489" s="355"/>
      <c r="BL489" s="355"/>
      <c r="BM489" s="355"/>
      <c r="BN489" s="355"/>
      <c r="BO489" s="355"/>
      <c r="BP489" s="355"/>
    </row>
    <row r="495" spans="2:68" x14ac:dyDescent="0.25">
      <c r="B495" s="147"/>
    </row>
    <row r="496" spans="2:68" x14ac:dyDescent="0.25">
      <c r="B496" s="147"/>
    </row>
    <row r="497" spans="1:15" x14ac:dyDescent="0.25">
      <c r="A497" s="146"/>
    </row>
    <row r="498" spans="1:15" x14ac:dyDescent="0.25">
      <c r="B498" s="140"/>
    </row>
    <row r="500" spans="1:15" x14ac:dyDescent="0.25">
      <c r="G500" s="15"/>
    </row>
    <row r="501" spans="1:15" x14ac:dyDescent="0.25">
      <c r="C501" s="15"/>
    </row>
    <row r="502" spans="1:15" x14ac:dyDescent="0.25">
      <c r="I502" s="367"/>
    </row>
    <row r="503" spans="1:15" x14ac:dyDescent="0.25">
      <c r="J503" s="368"/>
    </row>
    <row r="507" spans="1:15" x14ac:dyDescent="0.25">
      <c r="K507" s="369"/>
    </row>
    <row r="508" spans="1:15" x14ac:dyDescent="0.25">
      <c r="K508" s="369"/>
    </row>
    <row r="509" spans="1:15" x14ac:dyDescent="0.25">
      <c r="O509" s="370"/>
    </row>
    <row r="510" spans="1:15" x14ac:dyDescent="0.25">
      <c r="O510" s="370"/>
    </row>
    <row r="511" spans="1:15" x14ac:dyDescent="0.25">
      <c r="O511" s="370"/>
    </row>
    <row r="512" spans="1:15" x14ac:dyDescent="0.25">
      <c r="O512" s="370"/>
    </row>
    <row r="513" spans="2:19" x14ac:dyDescent="0.25">
      <c r="O513" s="370"/>
    </row>
    <row r="519" spans="2:19" x14ac:dyDescent="0.25">
      <c r="S519" s="1"/>
    </row>
    <row r="520" spans="2:19" ht="15" x14ac:dyDescent="0.25">
      <c r="B520" s="10"/>
      <c r="C520" s="10"/>
      <c r="D520" s="10"/>
      <c r="E520" s="10"/>
      <c r="F520" s="10"/>
      <c r="G520" s="10"/>
      <c r="H520" s="10"/>
      <c r="I520" s="10"/>
      <c r="J520" s="10"/>
      <c r="K520" s="10"/>
      <c r="L520" s="10"/>
      <c r="M520" s="10"/>
      <c r="N520" s="10"/>
      <c r="O520" s="10"/>
      <c r="P520" s="10"/>
    </row>
    <row r="521" spans="2:19" ht="15" x14ac:dyDescent="0.25">
      <c r="B521" s="10"/>
      <c r="C521" s="10"/>
      <c r="D521" s="10"/>
      <c r="E521" s="10"/>
      <c r="F521" s="10"/>
      <c r="G521" s="10"/>
      <c r="H521" s="10"/>
      <c r="I521" s="10"/>
      <c r="J521" s="10"/>
      <c r="K521" s="371"/>
      <c r="L521" s="10"/>
      <c r="M521" s="10"/>
      <c r="N521" s="10"/>
      <c r="O521" s="10"/>
      <c r="P521" s="10"/>
    </row>
  </sheetData>
  <mergeCells count="196">
    <mergeCell ref="C486:G486"/>
    <mergeCell ref="L486:P486"/>
    <mergeCell ref="C487:H487"/>
    <mergeCell ref="L487:Q487"/>
    <mergeCell ref="B483:H483"/>
    <mergeCell ref="K483:N483"/>
    <mergeCell ref="B484:G484"/>
    <mergeCell ref="K484:P484"/>
    <mergeCell ref="C485:G485"/>
    <mergeCell ref="L485:P485"/>
    <mergeCell ref="C478:G478"/>
    <mergeCell ref="L478:P478"/>
    <mergeCell ref="C479:G479"/>
    <mergeCell ref="L479:P479"/>
    <mergeCell ref="C480:H480"/>
    <mergeCell ref="L480:Q480"/>
    <mergeCell ref="C473:H473"/>
    <mergeCell ref="L473:Q473"/>
    <mergeCell ref="B476:E476"/>
    <mergeCell ref="K476:N476"/>
    <mergeCell ref="B477:G477"/>
    <mergeCell ref="K477:P477"/>
    <mergeCell ref="B470:G470"/>
    <mergeCell ref="K470:P470"/>
    <mergeCell ref="C471:G471"/>
    <mergeCell ref="L471:P471"/>
    <mergeCell ref="C472:G472"/>
    <mergeCell ref="L472:P472"/>
    <mergeCell ref="Q460:R460"/>
    <mergeCell ref="O461:P461"/>
    <mergeCell ref="Q461:R461"/>
    <mergeCell ref="C463:G463"/>
    <mergeCell ref="C464:G464"/>
    <mergeCell ref="B469:E469"/>
    <mergeCell ref="K469:N469"/>
    <mergeCell ref="E460:F460"/>
    <mergeCell ref="G460:H460"/>
    <mergeCell ref="I460:J460"/>
    <mergeCell ref="K460:L460"/>
    <mergeCell ref="M460:N460"/>
    <mergeCell ref="O460:P460"/>
    <mergeCell ref="O444:Q444"/>
    <mergeCell ref="O445:Q445"/>
    <mergeCell ref="E452:J452"/>
    <mergeCell ref="M452:R452"/>
    <mergeCell ref="B458:N458"/>
    <mergeCell ref="O459:P459"/>
    <mergeCell ref="Q459:R459"/>
    <mergeCell ref="B292:E293"/>
    <mergeCell ref="F292:N292"/>
    <mergeCell ref="O292:R293"/>
    <mergeCell ref="E302:J302"/>
    <mergeCell ref="P302:Q302"/>
    <mergeCell ref="P372:Q372"/>
    <mergeCell ref="B290:E290"/>
    <mergeCell ref="F290:N290"/>
    <mergeCell ref="O290:R290"/>
    <mergeCell ref="B291:E291"/>
    <mergeCell ref="F291:N291"/>
    <mergeCell ref="O291:R291"/>
    <mergeCell ref="B286:E287"/>
    <mergeCell ref="F286:N287"/>
    <mergeCell ref="O286:R287"/>
    <mergeCell ref="B288:E289"/>
    <mergeCell ref="F288:N288"/>
    <mergeCell ref="O288:R289"/>
    <mergeCell ref="B284:E284"/>
    <mergeCell ref="F284:N284"/>
    <mergeCell ref="O284:R284"/>
    <mergeCell ref="B285:E285"/>
    <mergeCell ref="F285:N285"/>
    <mergeCell ref="O285:R285"/>
    <mergeCell ref="B281:E281"/>
    <mergeCell ref="F281:N281"/>
    <mergeCell ref="O281:R281"/>
    <mergeCell ref="B282:E283"/>
    <mergeCell ref="F282:N282"/>
    <mergeCell ref="O282:R282"/>
    <mergeCell ref="F283:N283"/>
    <mergeCell ref="O283:R283"/>
    <mergeCell ref="B279:E279"/>
    <mergeCell ref="F279:N279"/>
    <mergeCell ref="O279:R279"/>
    <mergeCell ref="B280:E280"/>
    <mergeCell ref="F280:N280"/>
    <mergeCell ref="O280:R280"/>
    <mergeCell ref="B274:E274"/>
    <mergeCell ref="F274:N274"/>
    <mergeCell ref="O274:R274"/>
    <mergeCell ref="B275:E275"/>
    <mergeCell ref="F275:N275"/>
    <mergeCell ref="O275:R275"/>
    <mergeCell ref="B272:E272"/>
    <mergeCell ref="F272:N272"/>
    <mergeCell ref="O272:R272"/>
    <mergeCell ref="B273:E273"/>
    <mergeCell ref="F273:N273"/>
    <mergeCell ref="O273:R273"/>
    <mergeCell ref="B270:E270"/>
    <mergeCell ref="F270:N270"/>
    <mergeCell ref="O270:R270"/>
    <mergeCell ref="B271:E271"/>
    <mergeCell ref="F271:N271"/>
    <mergeCell ref="O271:R271"/>
    <mergeCell ref="B268:E268"/>
    <mergeCell ref="F268:N268"/>
    <mergeCell ref="O268:R268"/>
    <mergeCell ref="B269:E269"/>
    <mergeCell ref="F269:N269"/>
    <mergeCell ref="O269:R269"/>
    <mergeCell ref="B266:E266"/>
    <mergeCell ref="F266:N266"/>
    <mergeCell ref="O266:R266"/>
    <mergeCell ref="B267:E267"/>
    <mergeCell ref="F267:N267"/>
    <mergeCell ref="O267:R267"/>
    <mergeCell ref="F262:N262"/>
    <mergeCell ref="O262:R262"/>
    <mergeCell ref="B263:E265"/>
    <mergeCell ref="F263:N263"/>
    <mergeCell ref="O263:R263"/>
    <mergeCell ref="F264:N264"/>
    <mergeCell ref="O264:R264"/>
    <mergeCell ref="F265:R265"/>
    <mergeCell ref="Q230:R230"/>
    <mergeCell ref="P249:Q249"/>
    <mergeCell ref="B259:E259"/>
    <mergeCell ref="F259:N259"/>
    <mergeCell ref="O259:R259"/>
    <mergeCell ref="B260:E262"/>
    <mergeCell ref="F260:N260"/>
    <mergeCell ref="O260:R260"/>
    <mergeCell ref="F261:N261"/>
    <mergeCell ref="O261:R261"/>
    <mergeCell ref="E230:F230"/>
    <mergeCell ref="G230:H230"/>
    <mergeCell ref="I230:J230"/>
    <mergeCell ref="K230:L230"/>
    <mergeCell ref="M230:N230"/>
    <mergeCell ref="O230:P230"/>
    <mergeCell ref="Q228:R228"/>
    <mergeCell ref="E229:F229"/>
    <mergeCell ref="G229:H229"/>
    <mergeCell ref="I229:J229"/>
    <mergeCell ref="K229:L229"/>
    <mergeCell ref="M229:N229"/>
    <mergeCell ref="O229:P229"/>
    <mergeCell ref="Q229:R229"/>
    <mergeCell ref="E228:F228"/>
    <mergeCell ref="G228:H228"/>
    <mergeCell ref="I228:J228"/>
    <mergeCell ref="K228:L228"/>
    <mergeCell ref="M228:N228"/>
    <mergeCell ref="O228:P228"/>
    <mergeCell ref="Q226:R226"/>
    <mergeCell ref="E227:F227"/>
    <mergeCell ref="G227:H227"/>
    <mergeCell ref="I227:J227"/>
    <mergeCell ref="K227:L227"/>
    <mergeCell ref="M227:N227"/>
    <mergeCell ref="O227:P227"/>
    <mergeCell ref="Q227:R227"/>
    <mergeCell ref="E184:G184"/>
    <mergeCell ref="E185:G185"/>
    <mergeCell ref="F219:J219"/>
    <mergeCell ref="N219:R219"/>
    <mergeCell ref="E226:F226"/>
    <mergeCell ref="G226:H226"/>
    <mergeCell ref="I226:J226"/>
    <mergeCell ref="K226:L226"/>
    <mergeCell ref="M226:N226"/>
    <mergeCell ref="O226:P226"/>
    <mergeCell ref="C114:L114"/>
    <mergeCell ref="N114:P114"/>
    <mergeCell ref="Q114:S114"/>
    <mergeCell ref="F152:G152"/>
    <mergeCell ref="P162:Q162"/>
    <mergeCell ref="E183:G183"/>
    <mergeCell ref="J106:S106"/>
    <mergeCell ref="B110:C110"/>
    <mergeCell ref="B111:C111"/>
    <mergeCell ref="D111:R111"/>
    <mergeCell ref="B112:C112"/>
    <mergeCell ref="D112:J112"/>
    <mergeCell ref="D100:S100"/>
    <mergeCell ref="D101:S101"/>
    <mergeCell ref="D102:S102"/>
    <mergeCell ref="D103:S103"/>
    <mergeCell ref="J104:S104"/>
    <mergeCell ref="J105:S105"/>
    <mergeCell ref="P8:Q8"/>
    <mergeCell ref="D21:R60"/>
    <mergeCell ref="P88:Q88"/>
    <mergeCell ref="D97:S97"/>
    <mergeCell ref="D98:S98"/>
    <mergeCell ref="D99:S99"/>
  </mergeCells>
  <hyperlinks>
    <hyperlink ref="L473" r:id="rId1" xr:uid="{EE691100-FCE4-4A91-9B6C-C92FCBC72CF4}"/>
    <hyperlink ref="C487" r:id="rId2" xr:uid="{D9EE0DFB-D665-4565-8B9D-46952C6DB688}"/>
    <hyperlink ref="C480" r:id="rId3" xr:uid="{5BBAAC78-7149-45C0-BBC1-0095412D4A0D}"/>
    <hyperlink ref="L480" r:id="rId4" xr:uid="{844CE581-D3F2-4BD5-811A-7BB6D2D3E8DC}"/>
    <hyperlink ref="L487" r:id="rId5" xr:uid="{B491DBE0-8CA5-43D3-9B97-31BFB1714E66}"/>
    <hyperlink ref="C346" r:id="rId6" display="https://www.miteco.gob.es/es/energia/hidrocarburos-nuevos-combustibles/petroleo/informes/informes-mensuales.html" xr:uid="{1E664F86-F0CA-493F-92A7-903C077E87AD}"/>
    <hyperlink ref="C473" r:id="rId7" display="murcia.comercial@redur.es" xr:uid="{6E67D660-B882-4878-B9A9-A1B4664906D5}"/>
    <hyperlink ref="F289" r:id="rId8" xr:uid="{2499BAC5-D3E3-439E-9CBE-7E7EC1D1C38A}"/>
    <hyperlink ref="F293" r:id="rId9" xr:uid="{32734BBA-7CDA-443F-92A6-64DE392F88CC}"/>
  </hyperlinks>
  <pageMargins left="0.51181102362204722" right="0.51181102362204722" top="0.35433070866141736" bottom="0.11811023622047245" header="0.19685039370078741" footer="0.31496062992125984"/>
  <pageSetup paperSize="9" scale="63" fitToWidth="0" fitToHeight="7" orientation="portrait" r:id="rId10"/>
  <headerFooter>
    <oddFooter>&amp;CRI.IT.FCP.01.4</oddFooter>
  </headerFooter>
  <rowBreaks count="6" manualBreakCount="6">
    <brk id="86" max="19" man="1"/>
    <brk id="160" max="19" man="1"/>
    <brk id="247" max="19" man="1"/>
    <brk id="300" max="19" man="1"/>
    <brk id="370" max="19" man="1"/>
    <brk id="452" max="19" man="1"/>
  </rowBreaks>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NATUAROMA 2026</vt:lpstr>
      <vt:lpstr>'NATUAROMA 2026'!Área_de_impresión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Murcia - Comercial</dc:creator>
  <cp:lastModifiedBy>Murcia - Comercial</cp:lastModifiedBy>
  <dcterms:created xsi:type="dcterms:W3CDTF">2026-04-23T07:38:22Z</dcterms:created>
  <dcterms:modified xsi:type="dcterms:W3CDTF">2026-04-23T07:38:50Z</dcterms:modified>
</cp:coreProperties>
</file>