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Working-Files\"/>
    </mc:Choice>
  </mc:AlternateContent>
  <xr:revisionPtr revIDLastSave="0" documentId="13_ncr:1_{0B2428A1-12AC-4360-A1F0-C18BFAB653E3}" xr6:coauthVersionLast="47" xr6:coauthVersionMax="47" xr10:uidLastSave="{00000000-0000-0000-0000-000000000000}"/>
  <bookViews>
    <workbookView xWindow="-23148" yWindow="1296" windowWidth="23256" windowHeight="12456" xr2:uid="{407C8853-40C5-4D07-A740-739310AA22D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6" i="1"/>
  <c r="D7" i="1"/>
  <c r="D8" i="1"/>
  <c r="D9" i="1"/>
  <c r="D10" i="1"/>
  <c r="D11" i="1"/>
  <c r="D12" i="1"/>
  <c r="D4" i="1"/>
  <c r="C5" i="1"/>
  <c r="C6" i="1"/>
  <c r="C7" i="1"/>
  <c r="C8" i="1"/>
  <c r="C9" i="1"/>
  <c r="C10" i="1"/>
  <c r="C11" i="1"/>
  <c r="C12" i="1"/>
  <c r="C4" i="1"/>
  <c r="J35" i="1" l="1"/>
  <c r="M5" i="1" s="1"/>
  <c r="J36" i="1"/>
  <c r="J37" i="1" s="1"/>
  <c r="M6" i="1"/>
  <c r="J38" i="1" l="1"/>
  <c r="M7" i="1"/>
  <c r="M8" i="1" l="1"/>
  <c r="J39" i="1"/>
  <c r="M9" i="1" l="1"/>
  <c r="J40" i="1"/>
  <c r="M10" i="1" l="1"/>
  <c r="J14" i="1"/>
  <c r="G2" i="1" l="1"/>
  <c r="B4" i="1" s="1"/>
  <c r="J15" i="1"/>
  <c r="G3" i="1" l="1"/>
  <c r="B5" i="1" s="1"/>
  <c r="J16" i="1"/>
  <c r="G4" i="1" l="1"/>
  <c r="B6" i="1" s="1"/>
  <c r="J17" i="1"/>
  <c r="G5" i="1" l="1"/>
  <c r="B7" i="1" s="1"/>
  <c r="J18" i="1"/>
  <c r="G6" i="1" l="1"/>
  <c r="B8" i="1" s="1"/>
  <c r="J19" i="1"/>
  <c r="G7" i="1" l="1"/>
  <c r="B9" i="1" s="1"/>
  <c r="J20" i="1"/>
  <c r="J21" i="1" l="1"/>
  <c r="G8" i="1"/>
  <c r="B10" i="1" s="1"/>
  <c r="G9" i="1" l="1"/>
  <c r="B11" i="1" s="1"/>
  <c r="J22" i="1"/>
  <c r="G10" i="1" l="1"/>
  <c r="B12" i="1" s="1"/>
  <c r="J23" i="1"/>
  <c r="J24" i="1" l="1"/>
  <c r="J2" i="1"/>
  <c r="J25" i="1" l="1"/>
  <c r="J3" i="1"/>
  <c r="J26" i="1" l="1"/>
  <c r="J4" i="1"/>
  <c r="J27" i="1" l="1"/>
  <c r="J5" i="1"/>
  <c r="J28" i="1" l="1"/>
  <c r="J6" i="1"/>
  <c r="J29" i="1" l="1"/>
  <c r="J7" i="1"/>
  <c r="J8" i="1" l="1"/>
  <c r="J30" i="1"/>
  <c r="J31" i="1" l="1"/>
  <c r="J9" i="1"/>
  <c r="J10" i="1" l="1"/>
  <c r="J32" i="1"/>
  <c r="J33" i="1" l="1"/>
  <c r="M2" i="1"/>
  <c r="J34" i="1" l="1"/>
  <c r="M4" i="1" s="1"/>
  <c r="M3" i="1"/>
</calcChain>
</file>

<file path=xl/sharedStrings.xml><?xml version="1.0" encoding="utf-8"?>
<sst xmlns="http://schemas.openxmlformats.org/spreadsheetml/2006/main" count="91" uniqueCount="63">
  <si>
    <t>అశ్విని (Ashwini)</t>
  </si>
  <si>
    <t>భరణి (Bharani)</t>
  </si>
  <si>
    <t>కృత్తిక (Krittika)</t>
  </si>
  <si>
    <t>రోహిణి (Rohini)</t>
  </si>
  <si>
    <t>మృగశిర (Mrigashira)</t>
  </si>
  <si>
    <t>ఆరుద్ర (Ardra)</t>
  </si>
  <si>
    <t>పునర్వసు (Punarvasu)</t>
  </si>
  <si>
    <t>పుష్యమి (Pushyami)</t>
  </si>
  <si>
    <t>ఆశ్లేష (Ashlesha)</t>
  </si>
  <si>
    <t>మఖ (Magha)</t>
  </si>
  <si>
    <t>పుబ్బ (Pubba / Purva Phalguni)</t>
  </si>
  <si>
    <t>ఉత్తర ఫల్గుణి (Uttara Phalguni)</t>
  </si>
  <si>
    <t>హస్త (Hasta)</t>
  </si>
  <si>
    <t>చిత్త (Chitta / Chitra)</t>
  </si>
  <si>
    <t>స్వాతి (Swati)</t>
  </si>
  <si>
    <t>విశాఖ (Vishakha)</t>
  </si>
  <si>
    <t>అనూరాధ (Anuradha)</t>
  </si>
  <si>
    <t>జ్యేష్ఠ (Jyeshtha)</t>
  </si>
  <si>
    <t>మూల (Mula)</t>
  </si>
  <si>
    <t>పూర్వాషాఢ (Purvashadha)</t>
  </si>
  <si>
    <t>ఉత్తరాషాఢ (Uttarashadha)</t>
  </si>
  <si>
    <t>శ్రావణ (Shravana)</t>
  </si>
  <si>
    <t>ధనిష్ఠ (Dhanishta)</t>
  </si>
  <si>
    <t>శతభిషం (Shatabhisham / Shatataraka)</t>
  </si>
  <si>
    <t>పూర్వ భాద్రపద (Purva Bhadrapada)</t>
  </si>
  <si>
    <t>ఉత్తర భాద్రపద (Uttara Bhadrapada)</t>
  </si>
  <si>
    <t>రేవతి (Revati)</t>
  </si>
  <si>
    <t>జన్మ తార - Birth Star</t>
  </si>
  <si>
    <t>సంపత్ తార - Wealth Star</t>
  </si>
  <si>
    <t>విపత్ తార - Adversity Star</t>
  </si>
  <si>
    <t>క్షేమ తార - Well-being Star</t>
  </si>
  <si>
    <t>ప్రత్యక్ తార - Obstacle Star</t>
  </si>
  <si>
    <t>సాధక తార - Achievement Star</t>
  </si>
  <si>
    <t>నైధన తార - Death Star</t>
  </si>
  <si>
    <t>మిత్ర తార - Friend Star</t>
  </si>
  <si>
    <t>అతి-మిత్ర తార - Very Friendly Star</t>
  </si>
  <si>
    <t>Auspicious for agriculture, planting, buying property, marriage, and starting important ventures</t>
  </si>
  <si>
    <t>Good for laying foundations, construction, marriage, and activities related to stability and comfort</t>
  </si>
  <si>
    <t>Favorable for government-related work, long-term projects, and activities requiring perseverance</t>
  </si>
  <si>
    <t>Suitable for financial stability, investments, and settling down.</t>
  </si>
  <si>
    <t>Auspicious for business, trade, travel, and social events.</t>
  </si>
  <si>
    <t>Favorable for learning, listening, spiritual activities, and travel.</t>
  </si>
  <si>
    <t>Good for music, dance, arts, and activities involving wealth and prosperity.</t>
  </si>
  <si>
    <t>Suitable for healing, research, and dealing with difficult situations.</t>
  </si>
  <si>
    <t>Favorable for moving house, starting journeys, and new beginnings.</t>
  </si>
  <si>
    <t>Good for activities that require force or transformation, like breaking bad habits.</t>
  </si>
  <si>
    <t>Can be used for activities related to authority, settling debts, or dealing with enemies.</t>
  </si>
  <si>
    <t>While generally favorable for pleasure and enjoyment, it can also be used for settling disputes.</t>
  </si>
  <si>
    <t>Suitable for purification rituals or overcoming enemies.</t>
  </si>
  <si>
    <t>Can be used for penance or dealing with negative influences.</t>
  </si>
  <si>
    <t>Favorable for strategic planning or dealing with hidden enemies.</t>
  </si>
  <si>
    <t>Can be used for asserting dominance or dealing with challenging situations.</t>
  </si>
  <si>
    <t>Suitable for activities that involve destruction or getting rid of old patterns.</t>
  </si>
  <si>
    <t>Good for starting new relationships, travel, and artistic endeavors.</t>
  </si>
  <si>
    <t>Favorable for arts, crafts, fashion, and anything requiring beauty and harmony.</t>
  </si>
  <si>
    <t>Suitable for forming friendships, partnerships, and community activities.</t>
  </si>
  <si>
    <t>Auspicious for spiritual practices, helping others, and artistic expression.</t>
  </si>
  <si>
    <t>Favorable for practical skills, arts, and business transactions.</t>
  </si>
  <si>
    <t>Auspicious for healing, quick action, and new beginnings.</t>
  </si>
  <si>
    <t>While sometimes sharp, it also has a mixed nature and is good for both creative work and activities requiring cutting or separation.</t>
  </si>
  <si>
    <t>Overcoming Obstacles, Transformation and Change, Research and Investigation, Working with Technology and Innovation, Acts of Empathy and Helping Others</t>
  </si>
  <si>
    <t>All Auspicious Beginnings, Marriage and Family Matters, Financial Activities, Spiritual and Religious Practices, Learning and Education, Health and Well-being, Wearing New Clothes and Jewelry, Performing Shraddha</t>
  </si>
  <si>
    <t>Achieving Goals Through Focused Effort, Activities Related to House and Land, Making Ornaments and Jewelry, Architecture and Construction, Activities Related to Vehicles, Taking Medicine, Activities Requiring Communication and Persuasion Skills, Activities Related to Law and Justice, Activities Balancing Spirituality and Materialism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</si>
</sst>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wrapText="1"/>
    </xf>
    <xf numFmtId="0" fontId="0" fillId="0" borderId="0" xfId="0"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07A4-5596-4B3F-ACE4-3E2FD776342E}">
  <sheetPr>
    <pageSetUpPr fitToPage="1"/>
  </sheetPr>
  <dimension ref="B1:N40"/>
  <sheetViews>
    <sheetView tabSelected="1" workbookViewId="0">
      <selection activeCell="C6" sqref="C6"/>
    </sheetView>
  </sheetViews>
  <sheetFormatPr defaultRowHeight="14.4" x14ac:dyDescent="0.3"/>
  <cols>
    <col min="1" max="1" width="4.109375" customWidth="1"/>
    <col min="2" max="2" width="30.6640625" style="1" bestFit="1" customWidth="1"/>
    <col min="3" max="3" width="69.5546875" bestFit="1" customWidth="1"/>
    <col min="4" max="4" width="66.88671875" customWidth="1"/>
    <col min="5" max="5" width="11.21875" customWidth="1"/>
    <col min="7" max="7" width="2" bestFit="1" customWidth="1"/>
    <col min="8" max="8" width="30.6640625" bestFit="1" customWidth="1"/>
    <col min="10" max="10" width="3" bestFit="1" customWidth="1"/>
    <col min="11" max="11" width="19.77734375" bestFit="1" customWidth="1"/>
    <col min="13" max="13" width="3" bestFit="1" customWidth="1"/>
    <col min="14" max="14" width="27.33203125" bestFit="1" customWidth="1"/>
    <col min="16" max="16" width="3" bestFit="1" customWidth="1"/>
    <col min="17" max="17" width="34.109375" bestFit="1" customWidth="1"/>
  </cols>
  <sheetData>
    <row r="1" spans="2:14" ht="15" thickBot="1" x14ac:dyDescent="0.35"/>
    <row r="2" spans="2:14" ht="18.600000000000001" thickBot="1" x14ac:dyDescent="0.4">
      <c r="B2" s="12" t="s">
        <v>21</v>
      </c>
      <c r="C2" s="13"/>
      <c r="D2" s="14"/>
      <c r="G2">
        <f>_xlfn.XLOOKUP(H2,$K$14:$K$40,$J$14:$J$40)</f>
        <v>7</v>
      </c>
      <c r="H2" t="s">
        <v>0</v>
      </c>
      <c r="J2">
        <f>_xlfn.XLOOKUP(K2,$K$14:$K$40,$J$14:$J$40)</f>
        <v>7</v>
      </c>
      <c r="K2" t="s">
        <v>9</v>
      </c>
      <c r="M2">
        <f>_xlfn.XLOOKUP(N2,$K$14:$K$40,$J$14:$J$40)</f>
        <v>7</v>
      </c>
      <c r="N2" t="s">
        <v>18</v>
      </c>
    </row>
    <row r="3" spans="2:14" ht="15" thickBot="1" x14ac:dyDescent="0.35">
      <c r="G3">
        <f t="shared" ref="G3:G10" si="0">_xlfn.XLOOKUP(H3,$K$14:$K$40,$J$14:$J$40)</f>
        <v>8</v>
      </c>
      <c r="H3" t="s">
        <v>1</v>
      </c>
      <c r="J3">
        <f t="shared" ref="J3:J10" si="1">_xlfn.XLOOKUP(K3,$K$14:$K$40,$J$14:$J$40)</f>
        <v>8</v>
      </c>
      <c r="K3" t="s">
        <v>10</v>
      </c>
      <c r="M3">
        <f t="shared" ref="M3:M10" si="2">_xlfn.XLOOKUP(N3,$K$14:$K$40,$J$14:$J$40)</f>
        <v>8</v>
      </c>
      <c r="N3" t="s">
        <v>19</v>
      </c>
    </row>
    <row r="4" spans="2:14" ht="43.2" x14ac:dyDescent="0.3">
      <c r="B4" s="3" t="str">
        <f>VLOOKUP(G2,$G$14:$H$22,2,0)</f>
        <v>నైధన తార - Death Star</v>
      </c>
      <c r="C4" s="4" t="str">
        <f>H2&amp;", "&amp;K2&amp;", "&amp;N2</f>
        <v>అశ్విని (Ashwini), మఖ (Magha), మూల (Mula)</v>
      </c>
      <c r="D4" s="5" t="str">
        <f>VLOOKUP(H2,$K$14:$N$40,4,0)&amp;VLOOKUP(K2,$K$14:$N$40,4,0)&amp;VLOOKUP(N2,K14:N40,4,0)</f>
        <v>Auspicious for healing, quick action, and new beginnings.Can be used for activities related to authority, settling debts, or dealing with enemies.Suitable for activities that involve destruction or getting rid of old patterns.</v>
      </c>
      <c r="E4" s="11"/>
      <c r="G4">
        <f t="shared" si="0"/>
        <v>9</v>
      </c>
      <c r="H4" t="s">
        <v>2</v>
      </c>
      <c r="J4">
        <f t="shared" si="1"/>
        <v>9</v>
      </c>
      <c r="K4" t="s">
        <v>11</v>
      </c>
      <c r="M4">
        <f t="shared" si="2"/>
        <v>9</v>
      </c>
      <c r="N4" t="s">
        <v>20</v>
      </c>
    </row>
    <row r="5" spans="2:14" ht="49.2" customHeight="1" x14ac:dyDescent="0.3">
      <c r="B5" s="6" t="str">
        <f>VLOOKUP(G3,$G$14:$H$22,2,0)</f>
        <v>మిత్ర తార - Friend Star</v>
      </c>
      <c r="C5" s="2" t="str">
        <f>H3&amp;", "&amp;K3&amp;", "&amp;N3</f>
        <v>భరణి (Bharani), పుబ్బ (Pubba / Purva Phalguni), పూర్వాషాఢ (Purvashadha)</v>
      </c>
      <c r="D5" s="7" t="str">
        <f>VLOOKUP(H3,$K$14:$N$40,4,0)&amp;VLOOKUP(K3,$K$14:$N$40,4,0)&amp;VLOOKUP(N3,K15:N41,4,0)</f>
        <v>Good for activities that require force or transformation, like breaking bad habits.While generally favorable for pleasure and enjoyment, it can also be used for settling disputes.Suitable for purification rituals or overcoming enemies.</v>
      </c>
      <c r="E5" s="11"/>
      <c r="G5">
        <f t="shared" si="0"/>
        <v>1</v>
      </c>
      <c r="H5" t="s">
        <v>3</v>
      </c>
      <c r="J5">
        <f t="shared" si="1"/>
        <v>1</v>
      </c>
      <c r="K5" t="s">
        <v>12</v>
      </c>
      <c r="M5">
        <f t="shared" si="2"/>
        <v>1</v>
      </c>
      <c r="N5" t="s">
        <v>21</v>
      </c>
    </row>
    <row r="6" spans="2:14" ht="72" x14ac:dyDescent="0.3">
      <c r="B6" s="6" t="str">
        <f>VLOOKUP(G4,$G$14:$H$22,2,0)</f>
        <v>అతి-మిత్ర తార - Very Friendly Star</v>
      </c>
      <c r="C6" s="2" t="str">
        <f>H4&amp;", "&amp;K4&amp;", "&amp;N4</f>
        <v>కృత్తిక (Krittika), ఉత్తర ఫల్గుణి (Uttara Phalguni), ఉత్తరాషాఢ (Uttarashadha)</v>
      </c>
      <c r="D6" s="7" t="str">
        <f>VLOOKUP(H4,$K$14:$N$40,4,0)&amp;VLOOKUP(K4,$K$14:$N$40,4,0)&amp;VLOOKUP(N4,K16:N42,4,0)</f>
        <v>While sometimes sharp, it also has a mixed nature and is good for both creative work and activities requiring cutting or separation.Good for laying foundations, construction, marriage, and activities related to stability and comfortFavorable for government-related work, long-term projects, and activities requiring perseverance</v>
      </c>
      <c r="E6" s="11"/>
      <c r="G6">
        <f t="shared" si="0"/>
        <v>2</v>
      </c>
      <c r="H6" t="s">
        <v>4</v>
      </c>
      <c r="J6">
        <f t="shared" si="1"/>
        <v>2</v>
      </c>
      <c r="K6" t="s">
        <v>13</v>
      </c>
      <c r="M6">
        <f t="shared" si="2"/>
        <v>2</v>
      </c>
      <c r="N6" t="s">
        <v>22</v>
      </c>
    </row>
    <row r="7" spans="2:14" ht="43.2" x14ac:dyDescent="0.3">
      <c r="B7" s="6" t="str">
        <f>VLOOKUP(G5,$G$14:$H$22,2,0)</f>
        <v>జన్మ తార - Birth Star</v>
      </c>
      <c r="C7" s="2" t="str">
        <f>H5&amp;", "&amp;K5&amp;", "&amp;N5</f>
        <v>రోహిణి (Rohini), హస్త (Hasta), శ్రావణ (Shravana)</v>
      </c>
      <c r="D7" s="7" t="str">
        <f>VLOOKUP(H5,$K$14:$N$40,4,0)&amp;VLOOKUP(K5,$K$14:$N$40,4,0)&amp;VLOOKUP(N5,K17:N43,4,0)</f>
        <v>Auspicious for agriculture, planting, buying property, marriage, and starting important venturesFavorable for practical skills, arts, and business transactions.Favorable for learning, listening, spiritual activities, and travel.</v>
      </c>
      <c r="E7" s="11"/>
      <c r="G7">
        <f t="shared" si="0"/>
        <v>3</v>
      </c>
      <c r="H7" t="s">
        <v>5</v>
      </c>
      <c r="J7">
        <f t="shared" si="1"/>
        <v>3</v>
      </c>
      <c r="K7" t="s">
        <v>14</v>
      </c>
      <c r="M7">
        <f t="shared" si="2"/>
        <v>3</v>
      </c>
      <c r="N7" t="s">
        <v>23</v>
      </c>
    </row>
    <row r="8" spans="2:14" ht="43.2" x14ac:dyDescent="0.3">
      <c r="B8" s="6" t="str">
        <f>VLOOKUP(G6,$G$14:$H$22,2,0)</f>
        <v>సంపత్ తార - Wealth Star</v>
      </c>
      <c r="C8" s="2" t="str">
        <f>H6&amp;", "&amp;K6&amp;", "&amp;N6</f>
        <v>మృగశిర (Mrigashira), చిత్త (Chitta / Chitra), ధనిష్ఠ (Dhanishta)</v>
      </c>
      <c r="D8" s="7" t="str">
        <f>VLOOKUP(H6,$K$14:$N$40,4,0)&amp;VLOOKUP(K6,$K$14:$N$40,4,0)&amp;VLOOKUP(N6,K18:N44,4,0)</f>
        <v>Good for starting new relationships, travel, and artistic endeavors.Favorable for arts, crafts, fashion, and anything requiring beauty and harmony.Good for music, dance, arts, and activities involving wealth and prosperity.</v>
      </c>
      <c r="E8" s="11"/>
      <c r="G8">
        <f t="shared" si="0"/>
        <v>4</v>
      </c>
      <c r="H8" t="s">
        <v>6</v>
      </c>
      <c r="J8">
        <f t="shared" si="1"/>
        <v>4</v>
      </c>
      <c r="K8" t="s">
        <v>15</v>
      </c>
      <c r="M8">
        <f t="shared" si="2"/>
        <v>4</v>
      </c>
      <c r="N8" t="s">
        <v>24</v>
      </c>
    </row>
    <row r="9" spans="2:14" ht="57.6" x14ac:dyDescent="0.3">
      <c r="B9" s="6" t="str">
        <f>VLOOKUP(G7,$G$14:$H$22,2,0)</f>
        <v>విపత్ తార - Adversity Star</v>
      </c>
      <c r="C9" s="2" t="str">
        <f>H7&amp;", "&amp;K7&amp;", "&amp;N7</f>
        <v>ఆరుద్ర (Ardra), స్వాతి (Swati), శతభిషం (Shatabhisham / Shatataraka)</v>
      </c>
      <c r="D9" s="7" t="str">
        <f>VLOOKUP(H7,$K$14:$N$40,4,0)&amp;VLOOKUP(K7,$K$14:$N$40,4,0)&amp;VLOOKUP(N7,K19:N45,4,0)</f>
        <v>Overcoming Obstacles, Transformation and Change, Research and Investigation, Working with Technology and Innovation, Acts of Empathy and Helping OthersAuspicious for business, trade, travel, and social events.Suitable for healing, research, and dealing with difficult situations.</v>
      </c>
      <c r="E9" s="11"/>
      <c r="G9">
        <f t="shared" si="0"/>
        <v>5</v>
      </c>
      <c r="H9" t="s">
        <v>7</v>
      </c>
      <c r="J9">
        <f t="shared" si="1"/>
        <v>5</v>
      </c>
      <c r="K9" t="s">
        <v>16</v>
      </c>
      <c r="M9">
        <f t="shared" si="2"/>
        <v>5</v>
      </c>
      <c r="N9" t="s">
        <v>25</v>
      </c>
    </row>
    <row r="10" spans="2:14" ht="86.4" x14ac:dyDescent="0.3">
      <c r="B10" s="6" t="str">
        <f>VLOOKUP(G8,$G$14:$H$22,2,0)</f>
        <v>క్షేమ తార - Well-being Star</v>
      </c>
      <c r="C10" s="2" t="str">
        <f>H8&amp;", "&amp;K8&amp;", "&amp;N8</f>
        <v>పునర్వసు (Punarvasu), విశాఖ (Vishakha), పూర్వ భాద్రపద (Purva Bhadrapada)</v>
      </c>
      <c r="D10" s="7" t="str">
        <f>VLOOKUP(H8,$K$14:$N$40,4,0)&amp;VLOOKUP(K8,$K$14:$N$40,4,0)&amp;VLOOKUP(N8,K20:N46,4,0)</f>
        <v>Favorable for moving house, starting journeys, and new beginnings.Achieving Goals Through Focused Effort, Activities Related to House and Land, Making Ornaments and Jewelry, Architecture and Construction, Activities Related to Vehicles, Taking Medicine, Activities Requiring Communication and Persuasion Skills, Activities Related to Law and Justice, Activities Balancing Spirituality and MaterialismCan be used for penance or dealing with negative influences.</v>
      </c>
      <c r="E10" s="11"/>
      <c r="G10">
        <f t="shared" si="0"/>
        <v>6</v>
      </c>
      <c r="H10" t="s">
        <v>8</v>
      </c>
      <c r="J10">
        <f t="shared" si="1"/>
        <v>6</v>
      </c>
      <c r="K10" t="s">
        <v>17</v>
      </c>
      <c r="M10">
        <f t="shared" si="2"/>
        <v>6</v>
      </c>
      <c r="N10" t="s">
        <v>26</v>
      </c>
    </row>
    <row r="11" spans="2:14" ht="72" x14ac:dyDescent="0.3">
      <c r="B11" s="6" t="str">
        <f>VLOOKUP(G9,$G$14:$H$22,2,0)</f>
        <v>ప్రత్యక్ తార - Obstacle Star</v>
      </c>
      <c r="C11" s="2" t="str">
        <f>H9&amp;", "&amp;K9&amp;", "&amp;N9</f>
        <v>పుష్యమి (Pushyami), అనూరాధ (Anuradha), ఉత్తర భాద్రపద (Uttara Bhadrapada)</v>
      </c>
      <c r="D11" s="7" t="str">
        <f>VLOOKUP(H9,$K$14:$N$40,4,0)&amp;VLOOKUP(K9,$K$14:$N$40,4,0)&amp;VLOOKUP(N9,K21:N47,4,0)</f>
        <v>All Auspicious Beginnings, Marriage and Family Matters, Financial Activities, Spiritual and Religious Practices, Learning and Education, Health and Well-being, Wearing New Clothes and Jewelry, Performing ShraddhaSuitable for forming friendships, partnerships, and community activities.Suitable for financial stability, investments, and settling down.</v>
      </c>
      <c r="E11" s="11"/>
    </row>
    <row r="12" spans="2:14" ht="43.8" thickBot="1" x14ac:dyDescent="0.35">
      <c r="B12" s="8" t="str">
        <f>VLOOKUP(G10,$G$14:$H$22,2,0)</f>
        <v>సాధక తార - Achievement Star</v>
      </c>
      <c r="C12" s="9" t="str">
        <f>H10&amp;", "&amp;K10&amp;", "&amp;N10</f>
        <v>ఆశ్లేష (Ashlesha), జ్యేష్ఠ (Jyeshtha), రేవతి (Revati)</v>
      </c>
      <c r="D12" s="10" t="str">
        <f>VLOOKUP(H10,$K$14:$N$40,4,0)&amp;VLOOKUP(K10,$K$14:$N$40,4,0)&amp;VLOOKUP(N10,K22:N48,4,0)</f>
        <v>Favorable for strategic planning or dealing with hidden enemies.Can be used for asserting dominance or dealing with challenging situations.Auspicious for spiritual practices, helping others, and artistic expression.</v>
      </c>
      <c r="E12" s="11"/>
    </row>
    <row r="14" spans="2:14" x14ac:dyDescent="0.3">
      <c r="G14">
        <v>1</v>
      </c>
      <c r="H14" t="s">
        <v>27</v>
      </c>
      <c r="J14">
        <f>IF(IF($B$2=K14,1,J40+1)&gt;9,1,IF($B$2=K14,1,J40+1))</f>
        <v>7</v>
      </c>
      <c r="K14" t="s">
        <v>0</v>
      </c>
      <c r="N14" t="s">
        <v>58</v>
      </c>
    </row>
    <row r="15" spans="2:14" x14ac:dyDescent="0.3">
      <c r="G15">
        <v>2</v>
      </c>
      <c r="H15" t="s">
        <v>28</v>
      </c>
      <c r="J15">
        <f>IF(IF($B$2=K15,1,J14+1)&gt;9,1,IF($B$2=K15,1,J14+1))</f>
        <v>8</v>
      </c>
      <c r="K15" t="s">
        <v>1</v>
      </c>
      <c r="N15" t="s">
        <v>45</v>
      </c>
    </row>
    <row r="16" spans="2:14" x14ac:dyDescent="0.3">
      <c r="G16">
        <v>3</v>
      </c>
      <c r="H16" t="s">
        <v>29</v>
      </c>
      <c r="J16">
        <f>IF(IF($B$2=K16,1,J15+1)&gt;9,1,IF($B$2=K16,1,J15+1))</f>
        <v>9</v>
      </c>
      <c r="K16" t="s">
        <v>2</v>
      </c>
      <c r="N16" t="s">
        <v>59</v>
      </c>
    </row>
    <row r="17" spans="7:14" x14ac:dyDescent="0.3">
      <c r="G17">
        <v>4</v>
      </c>
      <c r="H17" t="s">
        <v>30</v>
      </c>
      <c r="J17">
        <f>IF(IF($B$2=K17,1,J16+1)&gt;9,1,IF($B$2=K17,1,J16+1))</f>
        <v>1</v>
      </c>
      <c r="K17" t="s">
        <v>3</v>
      </c>
      <c r="N17" t="s">
        <v>36</v>
      </c>
    </row>
    <row r="18" spans="7:14" x14ac:dyDescent="0.3">
      <c r="G18">
        <v>5</v>
      </c>
      <c r="H18" t="s">
        <v>31</v>
      </c>
      <c r="J18">
        <f>IF(IF($B$2=K18,1,J17+1)&gt;9,1,IF($B$2=K18,1,J17+1))</f>
        <v>2</v>
      </c>
      <c r="K18" t="s">
        <v>4</v>
      </c>
      <c r="N18" t="s">
        <v>53</v>
      </c>
    </row>
    <row r="19" spans="7:14" x14ac:dyDescent="0.3">
      <c r="G19">
        <v>6</v>
      </c>
      <c r="H19" t="s">
        <v>32</v>
      </c>
      <c r="J19">
        <f>IF(IF($B$2=K19,1,J18+1)&gt;9,1,IF($B$2=K19,1,J18+1))</f>
        <v>3</v>
      </c>
      <c r="K19" t="s">
        <v>5</v>
      </c>
      <c r="N19" t="s">
        <v>60</v>
      </c>
    </row>
    <row r="20" spans="7:14" x14ac:dyDescent="0.3">
      <c r="G20">
        <v>7</v>
      </c>
      <c r="H20" t="s">
        <v>33</v>
      </c>
      <c r="J20">
        <f>IF(IF($B$2=K20,1,J19+1)&gt;9,1,IF($B$2=K20,1,J19+1))</f>
        <v>4</v>
      </c>
      <c r="K20" t="s">
        <v>6</v>
      </c>
      <c r="N20" t="s">
        <v>44</v>
      </c>
    </row>
    <row r="21" spans="7:14" x14ac:dyDescent="0.3">
      <c r="G21">
        <v>8</v>
      </c>
      <c r="H21" t="s">
        <v>34</v>
      </c>
      <c r="J21">
        <f>IF(IF($B$2=K21,1,J20+1)&gt;9,1,IF($B$2=K21,1,J20+1))</f>
        <v>5</v>
      </c>
      <c r="K21" t="s">
        <v>7</v>
      </c>
      <c r="N21" t="s">
        <v>61</v>
      </c>
    </row>
    <row r="22" spans="7:14" x14ac:dyDescent="0.3">
      <c r="G22">
        <v>9</v>
      </c>
      <c r="H22" t="s">
        <v>35</v>
      </c>
      <c r="J22">
        <f>IF(IF($B$2=K22,1,J21+1)&gt;9,1,IF($B$2=K22,1,J21+1))</f>
        <v>6</v>
      </c>
      <c r="K22" t="s">
        <v>8</v>
      </c>
      <c r="N22" t="s">
        <v>50</v>
      </c>
    </row>
    <row r="23" spans="7:14" x14ac:dyDescent="0.3">
      <c r="J23">
        <f>IF(IF($B$2=K23,1,J22+1)&gt;9,1,IF($B$2=K23,1,J22+1))</f>
        <v>7</v>
      </c>
      <c r="K23" t="s">
        <v>9</v>
      </c>
      <c r="N23" t="s">
        <v>46</v>
      </c>
    </row>
    <row r="24" spans="7:14" x14ac:dyDescent="0.3">
      <c r="J24">
        <f>IF(IF($B$2=K24,1,J23+1)&gt;9,1,IF($B$2=K24,1,J23+1))</f>
        <v>8</v>
      </c>
      <c r="K24" t="s">
        <v>10</v>
      </c>
      <c r="N24" t="s">
        <v>47</v>
      </c>
    </row>
    <row r="25" spans="7:14" x14ac:dyDescent="0.3">
      <c r="J25">
        <f>IF(IF($B$2=K25,1,J24+1)&gt;9,1,IF($B$2=K25,1,J24+1))</f>
        <v>9</v>
      </c>
      <c r="K25" t="s">
        <v>11</v>
      </c>
      <c r="N25" t="s">
        <v>37</v>
      </c>
    </row>
    <row r="26" spans="7:14" x14ac:dyDescent="0.3">
      <c r="J26">
        <f>IF(IF($B$2=K26,1,J25+1)&gt;9,1,IF($B$2=K26,1,J25+1))</f>
        <v>1</v>
      </c>
      <c r="K26" t="s">
        <v>12</v>
      </c>
      <c r="N26" t="s">
        <v>57</v>
      </c>
    </row>
    <row r="27" spans="7:14" x14ac:dyDescent="0.3">
      <c r="J27">
        <f>IF(IF($B$2=K27,1,J26+1)&gt;9,1,IF($B$2=K27,1,J26+1))</f>
        <v>2</v>
      </c>
      <c r="K27" t="s">
        <v>13</v>
      </c>
      <c r="N27" t="s">
        <v>54</v>
      </c>
    </row>
    <row r="28" spans="7:14" x14ac:dyDescent="0.3">
      <c r="J28">
        <f>IF(IF($B$2=K28,1,J27+1)&gt;9,1,IF($B$2=K28,1,J27+1))</f>
        <v>3</v>
      </c>
      <c r="K28" t="s">
        <v>14</v>
      </c>
      <c r="N28" t="s">
        <v>40</v>
      </c>
    </row>
    <row r="29" spans="7:14" x14ac:dyDescent="0.3">
      <c r="J29">
        <f>IF(IF($B$2=K29,1,J28+1)&gt;9,1,IF($B$2=K29,1,J28+1))</f>
        <v>4</v>
      </c>
      <c r="K29" t="s">
        <v>15</v>
      </c>
      <c r="N29" t="s">
        <v>62</v>
      </c>
    </row>
    <row r="30" spans="7:14" x14ac:dyDescent="0.3">
      <c r="J30">
        <f>IF(IF($B$2=K30,1,J29+1)&gt;9,1,IF($B$2=K30,1,J29+1))</f>
        <v>5</v>
      </c>
      <c r="K30" t="s">
        <v>16</v>
      </c>
      <c r="N30" t="s">
        <v>55</v>
      </c>
    </row>
    <row r="31" spans="7:14" x14ac:dyDescent="0.3">
      <c r="J31">
        <f>IF(IF($B$2=K31,1,J30+1)&gt;9,1,IF($B$2=K31,1,J30+1))</f>
        <v>6</v>
      </c>
      <c r="K31" t="s">
        <v>17</v>
      </c>
      <c r="N31" t="s">
        <v>51</v>
      </c>
    </row>
    <row r="32" spans="7:14" x14ac:dyDescent="0.3">
      <c r="J32">
        <f>IF(IF($B$2=K32,1,J31+1)&gt;9,1,IF($B$2=K32,1,J31+1))</f>
        <v>7</v>
      </c>
      <c r="K32" t="s">
        <v>18</v>
      </c>
      <c r="N32" t="s">
        <v>52</v>
      </c>
    </row>
    <row r="33" spans="10:14" x14ac:dyDescent="0.3">
      <c r="J33">
        <f>IF(IF($B$2=K33,1,J32+1)&gt;9,1,IF($B$2=K33,1,J32+1))</f>
        <v>8</v>
      </c>
      <c r="K33" t="s">
        <v>19</v>
      </c>
      <c r="N33" t="s">
        <v>48</v>
      </c>
    </row>
    <row r="34" spans="10:14" x14ac:dyDescent="0.3">
      <c r="J34">
        <f>IF(IF($B$2=K34,1,J33+1)&gt;9,1,IF($B$2=K34,1,J33+1))</f>
        <v>9</v>
      </c>
      <c r="K34" t="s">
        <v>20</v>
      </c>
      <c r="N34" t="s">
        <v>38</v>
      </c>
    </row>
    <row r="35" spans="10:14" x14ac:dyDescent="0.3">
      <c r="J35">
        <f>IF(IF($B$2=K35,1,J34+1)&gt;9,1,IF($B$2=K35,1,J34+1))</f>
        <v>1</v>
      </c>
      <c r="K35" t="s">
        <v>21</v>
      </c>
      <c r="N35" t="s">
        <v>41</v>
      </c>
    </row>
    <row r="36" spans="10:14" x14ac:dyDescent="0.3">
      <c r="J36">
        <f>IF(IF($B$2=K36,1,J35+1)&gt;9,1,IF($B$2=K36,1,J35+1))</f>
        <v>2</v>
      </c>
      <c r="K36" t="s">
        <v>22</v>
      </c>
      <c r="N36" t="s">
        <v>42</v>
      </c>
    </row>
    <row r="37" spans="10:14" x14ac:dyDescent="0.3">
      <c r="J37">
        <f>IF(IF($B$2=K37,1,J36+1)&gt;9,1,IF($B$2=K37,1,J36+1))</f>
        <v>3</v>
      </c>
      <c r="K37" t="s">
        <v>23</v>
      </c>
      <c r="N37" t="s">
        <v>43</v>
      </c>
    </row>
    <row r="38" spans="10:14" x14ac:dyDescent="0.3">
      <c r="J38">
        <f>IF(IF($B$2=K38,1,J37+1)&gt;9,1,IF($B$2=K38,1,J37+1))</f>
        <v>4</v>
      </c>
      <c r="K38" t="s">
        <v>24</v>
      </c>
      <c r="N38" t="s">
        <v>49</v>
      </c>
    </row>
    <row r="39" spans="10:14" x14ac:dyDescent="0.3">
      <c r="J39">
        <f>IF(IF($B$2=K39,1,J38+1)&gt;9,1,IF($B$2=K39,1,J38+1))</f>
        <v>5</v>
      </c>
      <c r="K39" t="s">
        <v>25</v>
      </c>
      <c r="N39" t="s">
        <v>39</v>
      </c>
    </row>
    <row r="40" spans="10:14" x14ac:dyDescent="0.3">
      <c r="J40">
        <f>IF(IF($B$2=K40,1,J39+1)&gt;9,1,IF($B$2=K40,1,J39+1))</f>
        <v>6</v>
      </c>
      <c r="K40" t="s">
        <v>26</v>
      </c>
      <c r="N40" t="s">
        <v>56</v>
      </c>
    </row>
  </sheetData>
  <mergeCells count="1">
    <mergeCell ref="B2:D2"/>
  </mergeCells>
  <dataValidations count="1">
    <dataValidation type="list" allowBlank="1" showInputMessage="1" showErrorMessage="1" sqref="B2" xr:uid="{7D3735C4-2D60-4218-B75D-AA220C5B14D9}">
      <formula1>$K$14:$K$40</formula1>
    </dataValidation>
  </dataValidations>
  <pageMargins left="0.70866141732283472" right="0.70866141732283472" top="0.74803149606299213" bottom="0.74803149606299213" header="0.31496062992125984" footer="0.31496062992125984"/>
  <pageSetup paperSize="9"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Kishore DVR</dc:creator>
  <cp:lastModifiedBy>Kishore DVR</cp:lastModifiedBy>
  <cp:lastPrinted>2025-04-11T08:18:21Z</cp:lastPrinted>
  <dcterms:created xsi:type="dcterms:W3CDTF">2025-04-11T07:07:46Z</dcterms:created>
  <dcterms:modified xsi:type="dcterms:W3CDTF">2025-04-11T08:56:25Z</dcterms:modified>
</cp:coreProperties>
</file>