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17" i="1"/>
  <c r="N15"/>
  <c r="L18"/>
  <c r="M18" s="1"/>
  <c r="L17"/>
  <c r="M17" s="1"/>
  <c r="L16"/>
  <c r="M16" s="1"/>
  <c r="L15"/>
  <c r="M15" s="1"/>
  <c r="Q8"/>
  <c r="Q6"/>
  <c r="P7"/>
  <c r="P8"/>
  <c r="P9"/>
  <c r="P6"/>
  <c r="O9"/>
  <c r="O6"/>
  <c r="N7"/>
  <c r="N8"/>
  <c r="N9"/>
  <c r="N6"/>
  <c r="M9"/>
  <c r="M8"/>
  <c r="M7"/>
  <c r="M6"/>
  <c r="L9"/>
  <c r="L8"/>
  <c r="L7"/>
  <c r="L6"/>
  <c r="D8"/>
  <c r="D7"/>
  <c r="O7" l="1"/>
  <c r="O8"/>
</calcChain>
</file>

<file path=xl/sharedStrings.xml><?xml version="1.0" encoding="utf-8"?>
<sst xmlns="http://schemas.openxmlformats.org/spreadsheetml/2006/main" count="44" uniqueCount="30">
  <si>
    <t>m</t>
  </si>
  <si>
    <t>m2</t>
  </si>
  <si>
    <t>Outside diameter of horizontal pipe (D1)</t>
  </si>
  <si>
    <t>Length of horizontal pipe (L1)</t>
  </si>
  <si>
    <t>Outside diameter of vertical pipe (D2)</t>
  </si>
  <si>
    <t>Length of vertical pipe (L2)</t>
  </si>
  <si>
    <t>Area of horizontal pipe (A1)</t>
  </si>
  <si>
    <t>Area of vertical pipe (A2)</t>
  </si>
  <si>
    <t>Obs.No.</t>
  </si>
  <si>
    <t>pressure (psig)</t>
  </si>
  <si>
    <t>pipe position</t>
  </si>
  <si>
    <t>Horizontal</t>
  </si>
  <si>
    <t>Vertical</t>
  </si>
  <si>
    <t>Ambient temperature</t>
  </si>
  <si>
    <t>°C</t>
  </si>
  <si>
    <t>OBSERVATION TABLE</t>
  </si>
  <si>
    <r>
      <t>Steam temperature Ts (</t>
    </r>
    <r>
      <rPr>
        <b/>
        <sz val="11"/>
        <color theme="1"/>
        <rFont val="Calibri"/>
        <family val="2"/>
      </rPr>
      <t>°C)</t>
    </r>
  </si>
  <si>
    <t>DATA</t>
  </si>
  <si>
    <t>CALCULATION TABLE</t>
  </si>
  <si>
    <t>Condensate collected (kg)</t>
  </si>
  <si>
    <t>Overall Q (J/s)</t>
  </si>
  <si>
    <t>Theoretical Heat Transfer Coefficient</t>
  </si>
  <si>
    <r>
      <t>hc (Btu/hr.ft2.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F)</t>
    </r>
  </si>
  <si>
    <t>hc (W/m2.K)</t>
  </si>
  <si>
    <t>Overall Heat Flux (q) (J/m2.s)</t>
  </si>
  <si>
    <t>Heat loss by radiation (J/m2.s)</t>
  </si>
  <si>
    <t>Heat transfer by convection (J/m2.s)</t>
  </si>
  <si>
    <t>h (J/m2.s.K)</t>
  </si>
  <si>
    <t>Average h (J/m2.s.K)</t>
  </si>
  <si>
    <t>Average hc (W/m2.K)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</si>
</sst>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Fill="1" applyBorder="1"/>
    <xf numFmtId="0" fontId="1" fillId="0" borderId="0" xfId="0" applyFont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18"/>
  <sheetViews>
    <sheetView tabSelected="1" zoomScale="70" zoomScaleNormal="70" workbookViewId="0">
      <selection activeCell="I23" sqref="I23"/>
    </sheetView>
  </sheetViews>
  <sheetFormatPr defaultRowHeight="15"/>
  <cols>
    <col min="1" max="1" width="12.7109375" customWidth="1"/>
    <col min="2" max="2" width="11.5703125" customWidth="1"/>
    <col min="3" max="3" width="21.85546875" customWidth="1"/>
    <col min="5" max="5" width="10.42578125" customWidth="1"/>
    <col min="7" max="7" width="10.140625" customWidth="1"/>
    <col min="9" max="9" width="10.7109375" customWidth="1"/>
    <col min="10" max="10" width="11.28515625" customWidth="1"/>
    <col min="11" max="11" width="14" customWidth="1"/>
    <col min="12" max="12" width="17.7109375" customWidth="1"/>
    <col min="13" max="13" width="23.140625" customWidth="1"/>
    <col min="14" max="14" width="25.5703125" customWidth="1"/>
    <col min="15" max="15" width="33.5703125" customWidth="1"/>
    <col min="16" max="16" width="14.28515625" customWidth="1"/>
    <col min="17" max="17" width="13.42578125" customWidth="1"/>
  </cols>
  <sheetData>
    <row r="2" spans="1:18">
      <c r="A2" s="5" t="s">
        <v>17</v>
      </c>
      <c r="I2" s="20" t="s">
        <v>18</v>
      </c>
      <c r="J2" s="20"/>
      <c r="K2" s="20"/>
    </row>
    <row r="3" spans="1:18" ht="15" customHeight="1">
      <c r="A3" s="8" t="s">
        <v>2</v>
      </c>
      <c r="B3" s="8"/>
      <c r="C3" s="8"/>
      <c r="D3" s="21">
        <v>6.3E-2</v>
      </c>
      <c r="E3" s="1" t="s">
        <v>0</v>
      </c>
      <c r="I3" s="15" t="s">
        <v>8</v>
      </c>
      <c r="J3" s="15" t="s">
        <v>9</v>
      </c>
      <c r="K3" s="15" t="s">
        <v>10</v>
      </c>
      <c r="L3" s="15" t="s">
        <v>20</v>
      </c>
      <c r="M3" s="15" t="s">
        <v>24</v>
      </c>
      <c r="N3" s="15" t="s">
        <v>25</v>
      </c>
      <c r="O3" s="15" t="s">
        <v>26</v>
      </c>
      <c r="P3" s="15" t="s">
        <v>27</v>
      </c>
      <c r="Q3" s="15" t="s">
        <v>28</v>
      </c>
      <c r="R3" s="17"/>
    </row>
    <row r="4" spans="1:18">
      <c r="A4" s="8" t="s">
        <v>3</v>
      </c>
      <c r="B4" s="8"/>
      <c r="C4" s="8"/>
      <c r="D4" s="21">
        <v>0.65500000000000003</v>
      </c>
      <c r="E4" s="1" t="s">
        <v>0</v>
      </c>
      <c r="I4" s="15"/>
      <c r="J4" s="15"/>
      <c r="K4" s="15"/>
      <c r="L4" s="15"/>
      <c r="M4" s="15"/>
      <c r="N4" s="15"/>
      <c r="O4" s="15"/>
      <c r="P4" s="15"/>
      <c r="Q4" s="15"/>
      <c r="R4" s="17"/>
    </row>
    <row r="5" spans="1:18">
      <c r="A5" s="8" t="s">
        <v>4</v>
      </c>
      <c r="B5" s="8"/>
      <c r="C5" s="8"/>
      <c r="D5" s="21">
        <v>6.3E-2</v>
      </c>
      <c r="E5" s="1" t="s">
        <v>0</v>
      </c>
      <c r="I5" s="15"/>
      <c r="J5" s="15"/>
      <c r="K5" s="15"/>
      <c r="L5" s="15"/>
      <c r="M5" s="15"/>
      <c r="N5" s="15"/>
      <c r="O5" s="15"/>
      <c r="P5" s="15"/>
      <c r="Q5" s="15"/>
      <c r="R5" s="17"/>
    </row>
    <row r="6" spans="1:18">
      <c r="A6" s="8" t="s">
        <v>5</v>
      </c>
      <c r="B6" s="8"/>
      <c r="C6" s="8"/>
      <c r="D6" s="21">
        <v>0.63500000000000001</v>
      </c>
      <c r="E6" s="1" t="s">
        <v>0</v>
      </c>
      <c r="I6" s="3">
        <v>1</v>
      </c>
      <c r="J6" s="3">
        <v>6</v>
      </c>
      <c r="K6" s="15" t="s">
        <v>11</v>
      </c>
      <c r="L6" s="4">
        <f>(2230.99*F15*1000)/900</f>
        <v>123.94388888888889</v>
      </c>
      <c r="M6" s="4">
        <f>L6/$D$7</f>
        <v>956.07815740696992</v>
      </c>
      <c r="N6" s="4">
        <f>1*5.67*POWER(10,-8)*(POWER(D15+273.16,4)-POWER(29+273.16,4))</f>
        <v>724.13399953998066</v>
      </c>
      <c r="O6" s="4">
        <f>M6-N6</f>
        <v>231.94415786698926</v>
      </c>
      <c r="P6" s="4">
        <f>O6/(D15-$D$9)</f>
        <v>2.9360019983163199</v>
      </c>
      <c r="Q6" s="19">
        <f>AVERAGE(P6:P7)</f>
        <v>6.1476718746137049</v>
      </c>
    </row>
    <row r="7" spans="1:18" ht="15" customHeight="1">
      <c r="A7" s="8" t="s">
        <v>6</v>
      </c>
      <c r="B7" s="8"/>
      <c r="C7" s="8"/>
      <c r="D7" s="21">
        <f>PI()*D3*D4</f>
        <v>0.12963782085038283</v>
      </c>
      <c r="E7" s="1" t="s">
        <v>1</v>
      </c>
      <c r="I7" s="3">
        <v>2</v>
      </c>
      <c r="J7" s="3">
        <v>8</v>
      </c>
      <c r="K7" s="15"/>
      <c r="L7" s="4">
        <f>(2230.99*F16*1000)/900</f>
        <v>198.31022222222219</v>
      </c>
      <c r="M7" s="4">
        <f>L7/$D$7</f>
        <v>1529.7250518511516</v>
      </c>
      <c r="N7" s="4">
        <f t="shared" ref="N7:N9" si="0">1*5.67*POWER(10,-8)*(POWER(D16+273.16,4)-POWER(29+273.16,4))</f>
        <v>762.25902827644222</v>
      </c>
      <c r="O7" s="4">
        <f t="shared" ref="O7:O9" si="1">M7-N7</f>
        <v>767.46602357470942</v>
      </c>
      <c r="P7" s="4">
        <f t="shared" ref="P7:P9" si="2">O7/(D16-$D$9)</f>
        <v>9.3593417509110903</v>
      </c>
      <c r="Q7" s="7"/>
    </row>
    <row r="8" spans="1:18" ht="15" customHeight="1">
      <c r="A8" s="8" t="s">
        <v>7</v>
      </c>
      <c r="B8" s="8"/>
      <c r="C8" s="8"/>
      <c r="D8" s="21">
        <f>PI()*D5*D6</f>
        <v>0.12567941410685968</v>
      </c>
      <c r="E8" s="1" t="s">
        <v>1</v>
      </c>
      <c r="I8" s="3">
        <v>1</v>
      </c>
      <c r="J8" s="3">
        <v>6</v>
      </c>
      <c r="K8" s="15" t="s">
        <v>12</v>
      </c>
      <c r="L8" s="4">
        <f>(2230.99*F17*1000)/900</f>
        <v>104.11286666666665</v>
      </c>
      <c r="M8" s="4">
        <f>L8/$D$8</f>
        <v>828.40031843356667</v>
      </c>
      <c r="N8" s="4">
        <f t="shared" si="0"/>
        <v>724.13399953998066</v>
      </c>
      <c r="O8" s="4">
        <f t="shared" si="1"/>
        <v>104.266318893586</v>
      </c>
      <c r="P8" s="4">
        <f t="shared" si="2"/>
        <v>1.3198268214377975</v>
      </c>
      <c r="Q8" s="19">
        <f>AVERAGE(P8:P9)</f>
        <v>4.2881100316300778</v>
      </c>
    </row>
    <row r="9" spans="1:18">
      <c r="A9" s="11" t="s">
        <v>13</v>
      </c>
      <c r="B9" s="12"/>
      <c r="C9" s="13"/>
      <c r="D9" s="9">
        <v>29</v>
      </c>
      <c r="E9" s="10" t="s">
        <v>14</v>
      </c>
      <c r="I9" s="3">
        <v>2</v>
      </c>
      <c r="J9" s="3">
        <v>8</v>
      </c>
      <c r="K9" s="15"/>
      <c r="L9" s="4">
        <f>(2224.99*F18*1000)/900</f>
        <v>170.58256666666665</v>
      </c>
      <c r="M9" s="4">
        <f>L9/$D$8</f>
        <v>1357.2832741058755</v>
      </c>
      <c r="N9" s="4">
        <f t="shared" si="0"/>
        <v>762.25902827644222</v>
      </c>
      <c r="O9" s="4">
        <f>M9-N9</f>
        <v>595.02424582943331</v>
      </c>
      <c r="P9" s="4">
        <f t="shared" si="2"/>
        <v>7.2563932418223578</v>
      </c>
      <c r="Q9" s="7"/>
    </row>
    <row r="10" spans="1:18">
      <c r="P10" s="16"/>
    </row>
    <row r="11" spans="1:18">
      <c r="A11" s="20" t="s">
        <v>15</v>
      </c>
      <c r="B11" s="20"/>
      <c r="C11" s="20"/>
      <c r="I11" s="23" t="s">
        <v>21</v>
      </c>
      <c r="J11" s="23"/>
      <c r="K11" s="23"/>
      <c r="L11" s="23"/>
    </row>
    <row r="12" spans="1:18">
      <c r="A12" s="14" t="s">
        <v>8</v>
      </c>
      <c r="B12" s="15" t="s">
        <v>9</v>
      </c>
      <c r="C12" s="14" t="s">
        <v>10</v>
      </c>
      <c r="D12" s="15" t="s">
        <v>16</v>
      </c>
      <c r="E12" s="15"/>
      <c r="F12" s="15" t="s">
        <v>19</v>
      </c>
      <c r="G12" s="15"/>
      <c r="I12" s="14" t="s">
        <v>8</v>
      </c>
      <c r="J12" s="15" t="s">
        <v>9</v>
      </c>
      <c r="K12" s="15" t="s">
        <v>10</v>
      </c>
      <c r="L12" s="15" t="s">
        <v>22</v>
      </c>
      <c r="M12" s="15" t="s">
        <v>23</v>
      </c>
      <c r="N12" s="14" t="s">
        <v>29</v>
      </c>
    </row>
    <row r="13" spans="1:18">
      <c r="A13" s="14"/>
      <c r="B13" s="15"/>
      <c r="C13" s="14"/>
      <c r="D13" s="15"/>
      <c r="E13" s="15"/>
      <c r="F13" s="15"/>
      <c r="G13" s="15"/>
      <c r="I13" s="14"/>
      <c r="J13" s="15"/>
      <c r="K13" s="15"/>
      <c r="L13" s="15"/>
      <c r="M13" s="15"/>
      <c r="N13" s="14"/>
    </row>
    <row r="14" spans="1:18">
      <c r="A14" s="14"/>
      <c r="B14" s="15"/>
      <c r="C14" s="14"/>
      <c r="D14" s="15"/>
      <c r="E14" s="15"/>
      <c r="F14" s="15"/>
      <c r="G14" s="15"/>
      <c r="I14" s="14"/>
      <c r="J14" s="15"/>
      <c r="K14" s="15"/>
      <c r="L14" s="15"/>
      <c r="M14" s="15"/>
      <c r="N14" s="14"/>
    </row>
    <row r="15" spans="1:18">
      <c r="A15" s="1">
        <v>1</v>
      </c>
      <c r="B15" s="1">
        <v>6</v>
      </c>
      <c r="C15" s="14" t="s">
        <v>11</v>
      </c>
      <c r="D15" s="6">
        <v>108</v>
      </c>
      <c r="E15" s="6"/>
      <c r="F15" s="22">
        <v>0.05</v>
      </c>
      <c r="G15" s="22"/>
      <c r="I15" s="1">
        <v>1</v>
      </c>
      <c r="J15" s="1">
        <v>6</v>
      </c>
      <c r="K15" s="14" t="s">
        <v>11</v>
      </c>
      <c r="L15" s="2">
        <f>0.5*POWER(((D15-$D$9)/0.063),0.25)</f>
        <v>2.9753745216501502</v>
      </c>
      <c r="M15" s="2">
        <f>5.67*L15</f>
        <v>16.87037353775635</v>
      </c>
      <c r="N15" s="18">
        <f>AVERAGE(M15:M16)</f>
        <v>16.949338652990352</v>
      </c>
    </row>
    <row r="16" spans="1:18">
      <c r="A16" s="1">
        <v>2</v>
      </c>
      <c r="B16" s="1">
        <v>8</v>
      </c>
      <c r="C16" s="14"/>
      <c r="D16" s="6">
        <v>111</v>
      </c>
      <c r="E16" s="6"/>
      <c r="F16" s="22">
        <v>0.08</v>
      </c>
      <c r="G16" s="22"/>
      <c r="I16" s="1">
        <v>2</v>
      </c>
      <c r="J16" s="1">
        <v>8</v>
      </c>
      <c r="K16" s="14"/>
      <c r="L16" s="2">
        <f>0.5*POWER(((D16-$D$9)/0.063),0.25)</f>
        <v>3.0032281778173466</v>
      </c>
      <c r="M16" s="2">
        <f t="shared" ref="M16:M18" si="3">5.67*L16</f>
        <v>17.028303768224355</v>
      </c>
      <c r="N16" s="6"/>
    </row>
    <row r="17" spans="1:14">
      <c r="A17" s="1">
        <v>1</v>
      </c>
      <c r="B17" s="1">
        <v>6</v>
      </c>
      <c r="C17" s="14" t="s">
        <v>12</v>
      </c>
      <c r="D17" s="6">
        <v>108</v>
      </c>
      <c r="E17" s="6"/>
      <c r="F17" s="22">
        <v>4.2000000000000003E-2</v>
      </c>
      <c r="G17" s="22"/>
      <c r="I17" s="1">
        <v>1</v>
      </c>
      <c r="J17" s="1">
        <v>6</v>
      </c>
      <c r="K17" s="14" t="s">
        <v>12</v>
      </c>
      <c r="L17" s="2">
        <f>0.4*POWER(((D17-$D$9)/0.063),0.25)</f>
        <v>2.3802996173201203</v>
      </c>
      <c r="M17" s="2">
        <f t="shared" si="3"/>
        <v>13.496298830205081</v>
      </c>
      <c r="N17" s="18">
        <f>AVERAGE(M17:M18)</f>
        <v>13.559470922392283</v>
      </c>
    </row>
    <row r="18" spans="1:14">
      <c r="A18" s="1">
        <v>2</v>
      </c>
      <c r="B18" s="1">
        <v>8</v>
      </c>
      <c r="C18" s="14"/>
      <c r="D18" s="6">
        <v>111</v>
      </c>
      <c r="E18" s="6"/>
      <c r="F18" s="22">
        <v>6.9000000000000006E-2</v>
      </c>
      <c r="G18" s="22"/>
      <c r="I18" s="1">
        <v>2</v>
      </c>
      <c r="J18" s="1">
        <v>8</v>
      </c>
      <c r="K18" s="14"/>
      <c r="L18" s="2">
        <f>0.4*POWER(((D18-$D$9)/0.063),0.25)</f>
        <v>2.4025825422538776</v>
      </c>
      <c r="M18" s="2">
        <f t="shared" si="3"/>
        <v>13.622643014579486</v>
      </c>
      <c r="N18" s="6"/>
    </row>
  </sheetData>
  <mergeCells count="48">
    <mergeCell ref="K15:K16"/>
    <mergeCell ref="K17:K18"/>
    <mergeCell ref="I2:K2"/>
    <mergeCell ref="A11:C11"/>
    <mergeCell ref="N12:N14"/>
    <mergeCell ref="N15:N16"/>
    <mergeCell ref="N17:N18"/>
    <mergeCell ref="I11:L11"/>
    <mergeCell ref="I12:I14"/>
    <mergeCell ref="J12:J14"/>
    <mergeCell ref="K12:K14"/>
    <mergeCell ref="L12:L14"/>
    <mergeCell ref="M12:M14"/>
    <mergeCell ref="O3:O5"/>
    <mergeCell ref="P3:P5"/>
    <mergeCell ref="K6:K7"/>
    <mergeCell ref="K8:K9"/>
    <mergeCell ref="Q3:Q5"/>
    <mergeCell ref="Q6:Q7"/>
    <mergeCell ref="Q8:Q9"/>
    <mergeCell ref="I3:I5"/>
    <mergeCell ref="J3:J5"/>
    <mergeCell ref="K3:K5"/>
    <mergeCell ref="L3:L5"/>
    <mergeCell ref="M3:M5"/>
    <mergeCell ref="N3:N5"/>
    <mergeCell ref="C17:C18"/>
    <mergeCell ref="D17:E17"/>
    <mergeCell ref="F17:G17"/>
    <mergeCell ref="D18:E18"/>
    <mergeCell ref="F18:G18"/>
    <mergeCell ref="A9:C9"/>
    <mergeCell ref="A12:A14"/>
    <mergeCell ref="B12:B14"/>
    <mergeCell ref="C12:C14"/>
    <mergeCell ref="D12:E14"/>
    <mergeCell ref="F12:G14"/>
    <mergeCell ref="C15:C16"/>
    <mergeCell ref="D15:E15"/>
    <mergeCell ref="F15:G15"/>
    <mergeCell ref="D16:E16"/>
    <mergeCell ref="F16:G16"/>
    <mergeCell ref="A7:C7"/>
    <mergeCell ref="A8:C8"/>
    <mergeCell ref="A3:C3"/>
    <mergeCell ref="A4:C4"/>
    <mergeCell ref="A5:C5"/>
    <mergeCell ref="A6:C6"/>
  </mergeCells>
  <pageMargins left="0.7" right="0.7" top="0.75" bottom="0.75" header="0.3" footer="0.3"/>
  <ignoredErrors>
    <ignoredError sqref="L1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2016-02-23T17:47:20Z</dcterms:created>
  <dcterms:modified xsi:type="dcterms:W3CDTF">2016-02-23T18:20:11Z</dcterms:modified>
</cp:coreProperties>
</file>