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eports &amp; PPTs\Charge Mix Optimizer\"/>
    </mc:Choice>
  </mc:AlternateContent>
  <xr:revisionPtr revIDLastSave="0" documentId="13_ncr:1_{DA475517-2FE0-4813-BB58-7F30FEBD53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M Quality" sheetId="1" r:id="rId1"/>
    <sheet name="Output Sheet" sheetId="2" r:id="rId2"/>
    <sheet name="304 Grad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18" i="1"/>
  <c r="P19" i="1"/>
  <c r="P20" i="1"/>
  <c r="P23" i="1"/>
  <c r="P24" i="1"/>
  <c r="P25" i="1"/>
  <c r="P27" i="1"/>
  <c r="P28" i="1"/>
  <c r="P31" i="1"/>
  <c r="P32" i="1"/>
  <c r="P34" i="1"/>
  <c r="P36" i="1"/>
  <c r="P3" i="1"/>
  <c r="P4" i="1"/>
  <c r="P5" i="1"/>
  <c r="P6" i="1"/>
  <c r="P7" i="1"/>
  <c r="P8" i="1"/>
  <c r="P9" i="1"/>
  <c r="P2" i="1"/>
  <c r="C23" i="2"/>
  <c r="C25" i="2" s="1"/>
  <c r="C22" i="2"/>
  <c r="C12" i="2"/>
  <c r="C24" i="2" l="1"/>
</calcChain>
</file>

<file path=xl/sharedStrings.xml><?xml version="1.0" encoding="utf-8"?>
<sst xmlns="http://schemas.openxmlformats.org/spreadsheetml/2006/main" count="108" uniqueCount="60">
  <si>
    <t>Min</t>
  </si>
  <si>
    <t>Max</t>
  </si>
  <si>
    <t>C</t>
  </si>
  <si>
    <t>Mn</t>
  </si>
  <si>
    <t>S</t>
  </si>
  <si>
    <t>P</t>
  </si>
  <si>
    <t>Si</t>
  </si>
  <si>
    <t>Ni</t>
  </si>
  <si>
    <t>Cr</t>
  </si>
  <si>
    <t>Cu</t>
  </si>
  <si>
    <t>Mo</t>
  </si>
  <si>
    <t>Nb</t>
  </si>
  <si>
    <t>V</t>
  </si>
  <si>
    <t>B</t>
  </si>
  <si>
    <t>Ti</t>
  </si>
  <si>
    <t>MS Shredded Scrap</t>
  </si>
  <si>
    <t>Sponge Iron (G Base)</t>
  </si>
  <si>
    <t>Sponge Iron (Coal based)</t>
  </si>
  <si>
    <t>Alloyed Briquettes/Turnings</t>
  </si>
  <si>
    <t>Aluminium Bar</t>
  </si>
  <si>
    <t>Fe Boron</t>
  </si>
  <si>
    <t>HC FeCr - fine (0-3 mm)</t>
  </si>
  <si>
    <t>HC FeCr - chips (3-10 mm)</t>
  </si>
  <si>
    <t>HC FeCr LP 60%</t>
  </si>
  <si>
    <t>HC FeCr HP 60%</t>
  </si>
  <si>
    <t>LCFeCr 65%</t>
  </si>
  <si>
    <t>HC FeMn MP (P=0.15%)</t>
  </si>
  <si>
    <t>HC FeMn HP (P=0.3%)</t>
  </si>
  <si>
    <t>Ni-Pure</t>
  </si>
  <si>
    <t>Mn metal</t>
  </si>
  <si>
    <t>MC SiMn</t>
  </si>
  <si>
    <t>HC FeSi Fines (0-3 mm)</t>
  </si>
  <si>
    <t>LC SiMn</t>
  </si>
  <si>
    <t>FeSi 70%</t>
  </si>
  <si>
    <t>Fe Vanadium</t>
  </si>
  <si>
    <t>Fe Moly</t>
  </si>
  <si>
    <t>Mo Oxide</t>
  </si>
  <si>
    <t>FeTi (30-32%)</t>
  </si>
  <si>
    <t>FeSi 75% (Imp)</t>
  </si>
  <si>
    <t>Ti cored Wire (70%)</t>
  </si>
  <si>
    <t>Ti cored Wire (98%)</t>
  </si>
  <si>
    <t>Ca Mo</t>
  </si>
  <si>
    <t>Auto Bundles</t>
  </si>
  <si>
    <t>Fe Al</t>
  </si>
  <si>
    <t>LMS Bundles</t>
  </si>
  <si>
    <t>MS Turning (Imp)</t>
  </si>
  <si>
    <t>Input</t>
  </si>
  <si>
    <t>Qty Available (tons)</t>
  </si>
  <si>
    <t>Landed Cost              (Rs /ton)</t>
  </si>
  <si>
    <t>HMS 80:20</t>
  </si>
  <si>
    <t>HC FeNi</t>
  </si>
  <si>
    <t>LC FeNi</t>
  </si>
  <si>
    <t xml:space="preserve">Ni Pig Iron </t>
  </si>
  <si>
    <t>Cu-Pure</t>
  </si>
  <si>
    <t>Inputs</t>
  </si>
  <si>
    <t>Al</t>
  </si>
  <si>
    <t>Yield</t>
  </si>
  <si>
    <t>NA</t>
  </si>
  <si>
    <t>Fe</t>
  </si>
  <si>
    <t>Impurity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</si>
</sst>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Montserrat"/>
    </font>
    <font>
      <b/>
      <sz val="8"/>
      <color theme="1"/>
      <name val="Montserrat"/>
    </font>
    <font>
      <sz val="12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C99"/>
        <bgColor rgb="FF000000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9" fontId="2" fillId="0" borderId="0" xfId="1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9" fontId="2" fillId="3" borderId="1" xfId="1" applyFont="1" applyFill="1" applyBorder="1"/>
    <xf numFmtId="9" fontId="2" fillId="0" borderId="1" xfId="1" applyFont="1" applyBorder="1"/>
    <xf numFmtId="0" fontId="2" fillId="4" borderId="1" xfId="0" applyFont="1" applyFill="1" applyBorder="1"/>
    <xf numFmtId="0" fontId="3" fillId="0" borderId="1" xfId="0" applyFont="1" applyBorder="1"/>
    <xf numFmtId="164" fontId="2" fillId="0" borderId="1" xfId="2" applyNumberFormat="1" applyFont="1" applyBorder="1" applyAlignment="1">
      <alignment horizontal="center"/>
    </xf>
    <xf numFmtId="164" fontId="2" fillId="0" borderId="0" xfId="2" applyNumberFormat="1" applyFont="1" applyAlignment="1">
      <alignment horizontal="center"/>
    </xf>
    <xf numFmtId="0" fontId="4" fillId="0" borderId="0" xfId="0" applyFont="1"/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/>
    <xf numFmtId="0" fontId="4" fillId="6" borderId="3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right"/>
    </xf>
    <xf numFmtId="165" fontId="4" fillId="6" borderId="3" xfId="0" applyNumberFormat="1" applyFont="1" applyFill="1" applyBorder="1" applyAlignment="1">
      <alignment horizontal="right"/>
    </xf>
    <xf numFmtId="2" fontId="2" fillId="0" borderId="1" xfId="0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66"/>
      <color rgb="FFFFFF99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defaultRowHeight="12" x14ac:dyDescent="0.3"/>
  <cols>
    <col min="1" max="1" width="21.6640625" style="1" bestFit="1" customWidth="1"/>
    <col min="2" max="16384" width="8.88671875" style="1"/>
  </cols>
  <sheetData>
    <row r="1" spans="1:18" x14ac:dyDescent="0.3">
      <c r="A1" s="9" t="s">
        <v>54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55</v>
      </c>
      <c r="L1" s="9" t="s">
        <v>12</v>
      </c>
      <c r="M1" s="9" t="s">
        <v>13</v>
      </c>
      <c r="N1" s="9" t="s">
        <v>11</v>
      </c>
      <c r="O1" s="9" t="s">
        <v>14</v>
      </c>
      <c r="P1" s="9" t="s">
        <v>58</v>
      </c>
      <c r="Q1" s="9" t="s">
        <v>59</v>
      </c>
      <c r="R1" s="9" t="s">
        <v>56</v>
      </c>
    </row>
    <row r="2" spans="1:18" x14ac:dyDescent="0.3">
      <c r="A2" s="4" t="s">
        <v>15</v>
      </c>
      <c r="B2" s="3">
        <v>0.6</v>
      </c>
      <c r="C2" s="3">
        <v>0.2</v>
      </c>
      <c r="D2" s="3">
        <v>3.3000000000000002E-2</v>
      </c>
      <c r="E2" s="3">
        <v>4.8000000000000001E-2</v>
      </c>
      <c r="F2" s="3">
        <v>0.25</v>
      </c>
      <c r="G2" s="3">
        <v>0.1</v>
      </c>
      <c r="H2" s="3">
        <v>0</v>
      </c>
      <c r="I2" s="3">
        <v>0.15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18">
        <f>100-SUM(B2:O2)</f>
        <v>98.619</v>
      </c>
      <c r="Q2" s="3"/>
      <c r="R2" s="7">
        <v>0.95</v>
      </c>
    </row>
    <row r="3" spans="1:18" x14ac:dyDescent="0.3">
      <c r="A3" s="4" t="s">
        <v>49</v>
      </c>
      <c r="B3" s="3">
        <v>0.6</v>
      </c>
      <c r="C3" s="3">
        <v>0.2</v>
      </c>
      <c r="D3" s="3">
        <v>3.3000000000000002E-2</v>
      </c>
      <c r="E3" s="3">
        <v>4.8000000000000001E-2</v>
      </c>
      <c r="F3" s="3">
        <v>0.25</v>
      </c>
      <c r="G3" s="3">
        <v>0.1</v>
      </c>
      <c r="H3" s="3">
        <v>0</v>
      </c>
      <c r="I3" s="3">
        <v>0.15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18">
        <f t="shared" ref="P3:P36" si="0">100-SUM(B3:O3)</f>
        <v>98.619</v>
      </c>
      <c r="Q3" s="3"/>
      <c r="R3" s="7">
        <v>0.94</v>
      </c>
    </row>
    <row r="4" spans="1:18" x14ac:dyDescent="0.3">
      <c r="A4" s="4" t="s">
        <v>44</v>
      </c>
      <c r="B4" s="3">
        <v>0.6</v>
      </c>
      <c r="C4" s="3">
        <v>0.12</v>
      </c>
      <c r="D4" s="3">
        <v>3.3000000000000002E-2</v>
      </c>
      <c r="E4" s="3">
        <v>0.04</v>
      </c>
      <c r="F4" s="3">
        <v>0.25</v>
      </c>
      <c r="G4" s="3">
        <v>0.1</v>
      </c>
      <c r="H4" s="3">
        <v>0</v>
      </c>
      <c r="I4" s="3">
        <v>0.15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18">
        <f t="shared" si="0"/>
        <v>98.706999999999994</v>
      </c>
      <c r="Q4" s="3"/>
      <c r="R4" s="7">
        <v>0.93</v>
      </c>
    </row>
    <row r="5" spans="1:18" x14ac:dyDescent="0.3">
      <c r="A5" s="4" t="s">
        <v>42</v>
      </c>
      <c r="B5" s="3">
        <v>1.18</v>
      </c>
      <c r="C5" s="3">
        <v>0.25</v>
      </c>
      <c r="D5" s="3">
        <v>0.04</v>
      </c>
      <c r="E5" s="3">
        <v>4.4999999999999998E-2</v>
      </c>
      <c r="F5" s="3">
        <v>0.25</v>
      </c>
      <c r="G5" s="3">
        <v>0.04</v>
      </c>
      <c r="H5" s="3">
        <v>0</v>
      </c>
      <c r="I5" s="3">
        <v>0.04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18">
        <f t="shared" si="0"/>
        <v>98.155000000000001</v>
      </c>
      <c r="Q5" s="3"/>
      <c r="R5" s="7">
        <v>0.96</v>
      </c>
    </row>
    <row r="6" spans="1:18" x14ac:dyDescent="0.3">
      <c r="A6" s="4" t="s">
        <v>45</v>
      </c>
      <c r="B6" s="3">
        <v>0.4</v>
      </c>
      <c r="C6" s="3">
        <v>0.2</v>
      </c>
      <c r="D6" s="3">
        <v>0.04</v>
      </c>
      <c r="E6" s="3">
        <v>0.04</v>
      </c>
      <c r="F6" s="3">
        <v>0.25</v>
      </c>
      <c r="G6" s="3">
        <v>0.3</v>
      </c>
      <c r="H6" s="3">
        <v>0</v>
      </c>
      <c r="I6" s="3">
        <v>0.03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18">
        <f t="shared" si="0"/>
        <v>98.74</v>
      </c>
      <c r="Q6" s="3"/>
      <c r="R6" s="7">
        <v>0.92</v>
      </c>
    </row>
    <row r="7" spans="1:18" x14ac:dyDescent="0.3">
      <c r="A7" s="4" t="s">
        <v>16</v>
      </c>
      <c r="B7" s="3">
        <v>2</v>
      </c>
      <c r="C7" s="3">
        <v>0</v>
      </c>
      <c r="D7" s="3">
        <v>1.4999999999999999E-2</v>
      </c>
      <c r="E7" s="3">
        <v>0.06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18">
        <f t="shared" si="0"/>
        <v>97.924999999999997</v>
      </c>
      <c r="Q7" s="3"/>
      <c r="R7" s="7">
        <v>0.84</v>
      </c>
    </row>
    <row r="8" spans="1:18" x14ac:dyDescent="0.3">
      <c r="A8" s="4" t="s">
        <v>17</v>
      </c>
      <c r="B8" s="3">
        <v>0.5</v>
      </c>
      <c r="C8" s="3">
        <v>0</v>
      </c>
      <c r="D8" s="3">
        <v>1.4999999999999999E-2</v>
      </c>
      <c r="E8" s="3">
        <v>0.06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18">
        <f t="shared" si="0"/>
        <v>99.424999999999997</v>
      </c>
      <c r="Q8" s="3"/>
      <c r="R8" s="7">
        <v>0.82</v>
      </c>
    </row>
    <row r="9" spans="1:18" x14ac:dyDescent="0.3">
      <c r="A9" s="4" t="s">
        <v>18</v>
      </c>
      <c r="B9" s="3">
        <v>0.2</v>
      </c>
      <c r="C9" s="3">
        <v>0.2</v>
      </c>
      <c r="D9" s="3">
        <v>0.02</v>
      </c>
      <c r="E9" s="3">
        <v>4.4999999999999998E-2</v>
      </c>
      <c r="F9" s="3">
        <v>0.25</v>
      </c>
      <c r="G9" s="3">
        <v>0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18">
        <f t="shared" si="0"/>
        <v>87.284999999999997</v>
      </c>
      <c r="Q9" s="3"/>
      <c r="R9" s="7">
        <v>0.9</v>
      </c>
    </row>
    <row r="10" spans="1:18" x14ac:dyDescent="0.3">
      <c r="A10" s="5" t="s">
        <v>21</v>
      </c>
      <c r="B10" s="3">
        <v>7</v>
      </c>
      <c r="C10" s="3">
        <v>0</v>
      </c>
      <c r="D10" s="3">
        <v>0.05</v>
      </c>
      <c r="E10" s="3">
        <v>0.03</v>
      </c>
      <c r="F10" s="3">
        <v>4</v>
      </c>
      <c r="G10" s="3">
        <v>0</v>
      </c>
      <c r="H10" s="3">
        <v>60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18">
        <f t="shared" si="0"/>
        <v>28.92</v>
      </c>
      <c r="Q10" s="3"/>
      <c r="R10" s="7">
        <v>0.82</v>
      </c>
    </row>
    <row r="11" spans="1:18" x14ac:dyDescent="0.3">
      <c r="A11" s="5" t="s">
        <v>22</v>
      </c>
      <c r="B11" s="3">
        <v>7</v>
      </c>
      <c r="C11" s="3">
        <v>0</v>
      </c>
      <c r="D11" s="3">
        <v>0.05</v>
      </c>
      <c r="E11" s="3">
        <v>4.2000000000000003E-2</v>
      </c>
      <c r="F11" s="3">
        <v>4</v>
      </c>
      <c r="G11" s="3">
        <v>0</v>
      </c>
      <c r="H11" s="3">
        <v>60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18">
        <f t="shared" si="0"/>
        <v>28.908000000000001</v>
      </c>
      <c r="Q11" s="3"/>
      <c r="R11" s="7">
        <v>0.85</v>
      </c>
    </row>
    <row r="12" spans="1:18" x14ac:dyDescent="0.3">
      <c r="A12" s="5" t="s">
        <v>23</v>
      </c>
      <c r="B12" s="3">
        <v>7</v>
      </c>
      <c r="C12" s="3">
        <v>0</v>
      </c>
      <c r="D12" s="3">
        <v>0.05</v>
      </c>
      <c r="E12" s="3">
        <v>0.02</v>
      </c>
      <c r="F12" s="3">
        <v>4</v>
      </c>
      <c r="G12" s="3">
        <v>0</v>
      </c>
      <c r="H12" s="3">
        <v>60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18">
        <f t="shared" si="0"/>
        <v>28.930000000000007</v>
      </c>
      <c r="Q12" s="3"/>
      <c r="R12" s="7">
        <v>0.86499999999999999</v>
      </c>
    </row>
    <row r="13" spans="1:18" x14ac:dyDescent="0.3">
      <c r="A13" s="5" t="s">
        <v>24</v>
      </c>
      <c r="B13" s="3">
        <v>7</v>
      </c>
      <c r="C13" s="3">
        <v>0</v>
      </c>
      <c r="D13" s="3">
        <v>0.05</v>
      </c>
      <c r="E13" s="3">
        <v>4.2000000000000003E-2</v>
      </c>
      <c r="F13" s="3">
        <v>4</v>
      </c>
      <c r="G13" s="3">
        <v>0</v>
      </c>
      <c r="H13" s="3">
        <v>60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18">
        <f t="shared" si="0"/>
        <v>28.908000000000001</v>
      </c>
      <c r="Q13" s="3"/>
      <c r="R13" s="7">
        <v>0.86499999999999999</v>
      </c>
    </row>
    <row r="14" spans="1:18" x14ac:dyDescent="0.3">
      <c r="A14" s="5" t="s">
        <v>25</v>
      </c>
      <c r="B14" s="3">
        <v>0.1</v>
      </c>
      <c r="C14" s="3">
        <v>0</v>
      </c>
      <c r="D14" s="3">
        <v>0.03</v>
      </c>
      <c r="E14" s="3">
        <v>4.2000000000000003E-2</v>
      </c>
      <c r="F14" s="3">
        <v>2</v>
      </c>
      <c r="G14" s="3">
        <v>0</v>
      </c>
      <c r="H14" s="3">
        <v>65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18">
        <f t="shared" si="0"/>
        <v>32.828000000000003</v>
      </c>
      <c r="Q14" s="3"/>
      <c r="R14" s="7">
        <v>0.99</v>
      </c>
    </row>
    <row r="15" spans="1:18" x14ac:dyDescent="0.3">
      <c r="A15" s="5" t="s">
        <v>26</v>
      </c>
      <c r="B15" s="3">
        <v>7</v>
      </c>
      <c r="C15" s="3">
        <v>70</v>
      </c>
      <c r="D15" s="3">
        <v>0.05</v>
      </c>
      <c r="E15" s="3">
        <v>0.15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18">
        <f t="shared" si="0"/>
        <v>21.799999999999997</v>
      </c>
      <c r="Q15" s="3"/>
      <c r="R15" s="7">
        <v>0.86</v>
      </c>
    </row>
    <row r="16" spans="1:18" x14ac:dyDescent="0.3">
      <c r="A16" s="5" t="s">
        <v>27</v>
      </c>
      <c r="B16" s="3">
        <v>7</v>
      </c>
      <c r="C16" s="3">
        <v>70</v>
      </c>
      <c r="D16" s="3">
        <v>0.05</v>
      </c>
      <c r="E16" s="3">
        <v>0.2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18">
        <f t="shared" si="0"/>
        <v>21.75</v>
      </c>
      <c r="Q16" s="3"/>
      <c r="R16" s="7">
        <v>0.89</v>
      </c>
    </row>
    <row r="17" spans="1:18" x14ac:dyDescent="0.3">
      <c r="A17" s="6" t="s">
        <v>32</v>
      </c>
      <c r="B17" s="3">
        <v>0.3</v>
      </c>
      <c r="C17" s="3">
        <v>55</v>
      </c>
      <c r="D17" s="3">
        <v>0.05</v>
      </c>
      <c r="E17" s="3">
        <v>0.15</v>
      </c>
      <c r="F17" s="3">
        <v>24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18">
        <f t="shared" si="0"/>
        <v>20.5</v>
      </c>
      <c r="Q17" s="3"/>
      <c r="R17" s="7">
        <v>0.76300000000000001</v>
      </c>
    </row>
    <row r="18" spans="1:18" x14ac:dyDescent="0.3">
      <c r="A18" s="5" t="s">
        <v>30</v>
      </c>
      <c r="B18" s="3">
        <v>0.5</v>
      </c>
      <c r="C18" s="3">
        <v>55</v>
      </c>
      <c r="D18" s="3">
        <v>0.05</v>
      </c>
      <c r="E18" s="3">
        <v>0.15</v>
      </c>
      <c r="F18" s="3">
        <v>24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18">
        <f t="shared" si="0"/>
        <v>20.300000000000011</v>
      </c>
      <c r="Q18" s="3"/>
      <c r="R18" s="7">
        <v>0.7609999999999999</v>
      </c>
    </row>
    <row r="19" spans="1:18" x14ac:dyDescent="0.3">
      <c r="A19" s="5" t="s">
        <v>33</v>
      </c>
      <c r="B19" s="3">
        <v>0.1</v>
      </c>
      <c r="C19" s="3">
        <v>0</v>
      </c>
      <c r="D19" s="3">
        <v>0</v>
      </c>
      <c r="E19" s="3">
        <v>0.04</v>
      </c>
      <c r="F19" s="3">
        <v>70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18">
        <f t="shared" si="0"/>
        <v>28.86</v>
      </c>
      <c r="Q19" s="3"/>
      <c r="R19" s="7">
        <v>0.40400000000000008</v>
      </c>
    </row>
    <row r="20" spans="1:18" x14ac:dyDescent="0.3">
      <c r="A20" s="5" t="s">
        <v>31</v>
      </c>
      <c r="B20" s="3">
        <v>2</v>
      </c>
      <c r="C20" s="3">
        <v>0</v>
      </c>
      <c r="D20" s="3">
        <v>0.05</v>
      </c>
      <c r="E20" s="3">
        <v>0.04</v>
      </c>
      <c r="F20" s="3">
        <v>61.75</v>
      </c>
      <c r="G20" s="3">
        <v>0</v>
      </c>
      <c r="H20" s="3">
        <v>0</v>
      </c>
      <c r="I20" s="3">
        <v>0</v>
      </c>
      <c r="J20" s="3">
        <v>0</v>
      </c>
      <c r="K20" s="3">
        <v>3</v>
      </c>
      <c r="L20" s="3">
        <v>0</v>
      </c>
      <c r="M20" s="3">
        <v>0</v>
      </c>
      <c r="N20" s="3">
        <v>0</v>
      </c>
      <c r="O20" s="3">
        <v>0</v>
      </c>
      <c r="P20" s="18">
        <f t="shared" si="0"/>
        <v>33.159999999999997</v>
      </c>
      <c r="Q20" s="3"/>
      <c r="R20" s="7">
        <v>0.41749999999999998</v>
      </c>
    </row>
    <row r="21" spans="1:18" x14ac:dyDescent="0.3">
      <c r="A21" s="8" t="s">
        <v>53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100</v>
      </c>
      <c r="J21" s="3">
        <v>0</v>
      </c>
      <c r="K21" s="3">
        <v>0</v>
      </c>
      <c r="L21" s="3">
        <v>0</v>
      </c>
      <c r="M21" s="3"/>
      <c r="N21" s="3">
        <v>0</v>
      </c>
      <c r="O21" s="3">
        <v>0</v>
      </c>
      <c r="P21" s="18">
        <v>0</v>
      </c>
      <c r="Q21" s="3"/>
      <c r="R21" s="7">
        <v>1</v>
      </c>
    </row>
    <row r="22" spans="1:18" x14ac:dyDescent="0.3">
      <c r="A22" s="8" t="s">
        <v>28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99.5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18">
        <v>0</v>
      </c>
      <c r="Q22" s="3">
        <v>0.5</v>
      </c>
      <c r="R22" s="7">
        <v>0.995</v>
      </c>
    </row>
    <row r="23" spans="1:18" x14ac:dyDescent="0.3">
      <c r="A23" s="8" t="s">
        <v>52</v>
      </c>
      <c r="B23" s="3">
        <v>1.25</v>
      </c>
      <c r="C23" s="3">
        <v>0</v>
      </c>
      <c r="D23" s="3">
        <v>0.05</v>
      </c>
      <c r="E23" s="3">
        <v>0.09</v>
      </c>
      <c r="F23" s="3">
        <v>4.5</v>
      </c>
      <c r="G23" s="3">
        <v>13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18">
        <f t="shared" si="0"/>
        <v>81.11</v>
      </c>
      <c r="Q23" s="3"/>
      <c r="R23" s="7">
        <v>0.82499999999999996</v>
      </c>
    </row>
    <row r="24" spans="1:18" x14ac:dyDescent="0.3">
      <c r="A24" s="8" t="s">
        <v>50</v>
      </c>
      <c r="B24" s="3">
        <v>2</v>
      </c>
      <c r="C24" s="3">
        <v>0</v>
      </c>
      <c r="D24" s="3">
        <v>0.05</v>
      </c>
      <c r="E24" s="3">
        <v>2.5000000000000001E-2</v>
      </c>
      <c r="F24" s="3">
        <v>1</v>
      </c>
      <c r="G24" s="3">
        <v>13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/>
      <c r="N24" s="3">
        <v>0</v>
      </c>
      <c r="O24" s="3">
        <v>0</v>
      </c>
      <c r="P24" s="18">
        <f t="shared" si="0"/>
        <v>83.924999999999997</v>
      </c>
      <c r="Q24" s="3"/>
      <c r="R24" s="7">
        <v>0.97</v>
      </c>
    </row>
    <row r="25" spans="1:18" x14ac:dyDescent="0.3">
      <c r="A25" s="8" t="s">
        <v>51</v>
      </c>
      <c r="B25" s="3">
        <v>2</v>
      </c>
      <c r="C25" s="3">
        <v>0</v>
      </c>
      <c r="D25" s="3">
        <v>0.05</v>
      </c>
      <c r="E25" s="3">
        <v>2.5000000000000001E-2</v>
      </c>
      <c r="F25" s="3">
        <v>1</v>
      </c>
      <c r="G25" s="3">
        <v>18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18">
        <f t="shared" si="0"/>
        <v>78.924999999999997</v>
      </c>
      <c r="Q25" s="3"/>
      <c r="R25" s="7">
        <v>0.96499999999999997</v>
      </c>
    </row>
    <row r="26" spans="1:18" x14ac:dyDescent="0.3">
      <c r="A26" s="8" t="s">
        <v>29</v>
      </c>
      <c r="B26" s="3">
        <v>0.05</v>
      </c>
      <c r="C26" s="3">
        <v>97</v>
      </c>
      <c r="D26" s="3">
        <v>0.05</v>
      </c>
      <c r="E26" s="3">
        <v>0.08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18">
        <v>0</v>
      </c>
      <c r="Q26" s="3">
        <v>1.8200000000000074</v>
      </c>
      <c r="R26" s="7">
        <v>0.97</v>
      </c>
    </row>
    <row r="27" spans="1:18" x14ac:dyDescent="0.3">
      <c r="A27" s="8" t="s">
        <v>34</v>
      </c>
      <c r="B27" s="3">
        <v>0.05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50</v>
      </c>
      <c r="M27" s="3">
        <v>0</v>
      </c>
      <c r="N27" s="3">
        <v>0</v>
      </c>
      <c r="O27" s="3">
        <v>0</v>
      </c>
      <c r="P27" s="18">
        <f t="shared" si="0"/>
        <v>49.95</v>
      </c>
      <c r="Q27" s="3"/>
      <c r="R27" s="7">
        <v>0.99</v>
      </c>
    </row>
    <row r="28" spans="1:18" x14ac:dyDescent="0.3">
      <c r="A28" s="8" t="s">
        <v>35</v>
      </c>
      <c r="B28" s="3">
        <v>0.04</v>
      </c>
      <c r="C28" s="3">
        <v>0</v>
      </c>
      <c r="D28" s="3">
        <v>0</v>
      </c>
      <c r="E28" s="3">
        <v>0.03</v>
      </c>
      <c r="F28" s="3">
        <v>1.26</v>
      </c>
      <c r="G28" s="3">
        <v>0</v>
      </c>
      <c r="H28" s="3">
        <v>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18">
        <f t="shared" si="0"/>
        <v>38.67</v>
      </c>
      <c r="Q28" s="3"/>
      <c r="R28" s="7">
        <v>0.98699999999999988</v>
      </c>
    </row>
    <row r="29" spans="1:18" x14ac:dyDescent="0.3">
      <c r="A29" s="8" t="s">
        <v>36</v>
      </c>
      <c r="B29" s="3">
        <v>0.03</v>
      </c>
      <c r="C29" s="3">
        <v>0</v>
      </c>
      <c r="D29" s="3">
        <v>5.0000000000000001E-3</v>
      </c>
      <c r="E29" s="3">
        <v>0.03</v>
      </c>
      <c r="F29" s="3">
        <v>1.41</v>
      </c>
      <c r="G29" s="3">
        <v>0</v>
      </c>
      <c r="H29" s="3">
        <v>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18">
        <v>0</v>
      </c>
      <c r="Q29" s="3">
        <v>38.520000000000003</v>
      </c>
      <c r="R29" s="7">
        <v>0.6</v>
      </c>
    </row>
    <row r="30" spans="1:18" x14ac:dyDescent="0.3">
      <c r="A30" s="8" t="s">
        <v>19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99.5</v>
      </c>
      <c r="L30" s="3">
        <v>0</v>
      </c>
      <c r="M30" s="3">
        <v>0</v>
      </c>
      <c r="N30" s="3">
        <v>0</v>
      </c>
      <c r="O30" s="3">
        <v>0</v>
      </c>
      <c r="P30" s="18">
        <v>0</v>
      </c>
      <c r="Q30" s="3">
        <v>0.5</v>
      </c>
      <c r="R30" s="7">
        <v>0.9</v>
      </c>
    </row>
    <row r="31" spans="1:18" x14ac:dyDescent="0.3">
      <c r="A31" s="8" t="s">
        <v>43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35</v>
      </c>
      <c r="L31" s="3">
        <v>0</v>
      </c>
      <c r="M31" s="3">
        <v>0</v>
      </c>
      <c r="N31" s="3">
        <v>0</v>
      </c>
      <c r="O31" s="3">
        <v>0</v>
      </c>
      <c r="P31" s="18">
        <f t="shared" si="0"/>
        <v>65</v>
      </c>
      <c r="Q31" s="3"/>
      <c r="R31" s="7">
        <v>0.65</v>
      </c>
    </row>
    <row r="32" spans="1:18" x14ac:dyDescent="0.3">
      <c r="A32" s="8" t="s">
        <v>20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15</v>
      </c>
      <c r="N32" s="3">
        <v>0</v>
      </c>
      <c r="O32" s="3">
        <v>0</v>
      </c>
      <c r="P32" s="18">
        <f t="shared" si="0"/>
        <v>85</v>
      </c>
      <c r="Q32" s="3"/>
      <c r="R32" s="7">
        <v>0.99</v>
      </c>
    </row>
    <row r="33" spans="1:18" x14ac:dyDescent="0.3">
      <c r="A33" s="8" t="s">
        <v>41</v>
      </c>
      <c r="B33" s="3">
        <v>0.15</v>
      </c>
      <c r="C33" s="3">
        <v>0</v>
      </c>
      <c r="D33" s="3">
        <v>0.12</v>
      </c>
      <c r="E33" s="3">
        <v>0.03</v>
      </c>
      <c r="F33" s="3">
        <v>0</v>
      </c>
      <c r="G33" s="3">
        <v>0</v>
      </c>
      <c r="H33" s="3">
        <v>0</v>
      </c>
      <c r="I33" s="3">
        <v>0</v>
      </c>
      <c r="J33" s="3">
        <v>40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18">
        <v>0</v>
      </c>
      <c r="Q33" s="3">
        <v>59.7</v>
      </c>
      <c r="R33" s="7">
        <v>0.4</v>
      </c>
    </row>
    <row r="34" spans="1:18" x14ac:dyDescent="0.3">
      <c r="A34" s="8" t="s">
        <v>37</v>
      </c>
      <c r="B34" s="3">
        <v>0.08</v>
      </c>
      <c r="C34" s="3">
        <v>0</v>
      </c>
      <c r="D34" s="3">
        <v>0.01</v>
      </c>
      <c r="E34" s="3">
        <v>0.05</v>
      </c>
      <c r="F34" s="3">
        <v>4</v>
      </c>
      <c r="G34" s="3">
        <v>0</v>
      </c>
      <c r="H34" s="3">
        <v>0</v>
      </c>
      <c r="I34" s="3">
        <v>0</v>
      </c>
      <c r="J34" s="3">
        <v>0</v>
      </c>
      <c r="K34" s="3">
        <v>8</v>
      </c>
      <c r="L34" s="3">
        <v>0</v>
      </c>
      <c r="M34" s="3">
        <v>0</v>
      </c>
      <c r="N34" s="3">
        <v>0</v>
      </c>
      <c r="O34" s="3">
        <v>30</v>
      </c>
      <c r="P34" s="18">
        <f t="shared" si="0"/>
        <v>57.86</v>
      </c>
      <c r="Q34" s="3"/>
      <c r="R34" s="7">
        <v>0.85919999999999996</v>
      </c>
    </row>
    <row r="35" spans="1:18" x14ac:dyDescent="0.3">
      <c r="A35" s="8" t="s">
        <v>40</v>
      </c>
      <c r="B35" s="3">
        <v>0.02</v>
      </c>
      <c r="C35" s="3">
        <v>0</v>
      </c>
      <c r="D35" s="3">
        <v>0</v>
      </c>
      <c r="E35" s="3">
        <v>0</v>
      </c>
      <c r="F35" s="3">
        <v>0.02</v>
      </c>
      <c r="G35" s="3">
        <v>0</v>
      </c>
      <c r="H35" s="3">
        <v>0</v>
      </c>
      <c r="I35" s="3">
        <v>0</v>
      </c>
      <c r="J35" s="3">
        <v>0</v>
      </c>
      <c r="K35" s="3">
        <v>0.1</v>
      </c>
      <c r="L35" s="3">
        <v>0</v>
      </c>
      <c r="M35" s="3">
        <v>0</v>
      </c>
      <c r="N35" s="3">
        <v>0</v>
      </c>
      <c r="O35" s="3">
        <v>98</v>
      </c>
      <c r="P35" s="18">
        <v>0</v>
      </c>
      <c r="Q35" s="3">
        <v>1.86</v>
      </c>
      <c r="R35" s="7">
        <v>0.6</v>
      </c>
    </row>
    <row r="36" spans="1:18" x14ac:dyDescent="0.3">
      <c r="A36" s="8" t="s">
        <v>38</v>
      </c>
      <c r="B36" s="3">
        <v>0.1</v>
      </c>
      <c r="C36" s="3">
        <v>0</v>
      </c>
      <c r="D36" s="3">
        <v>0</v>
      </c>
      <c r="E36" s="3">
        <v>0.04</v>
      </c>
      <c r="F36" s="3">
        <v>75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18">
        <f t="shared" si="0"/>
        <v>23.86</v>
      </c>
      <c r="Q36" s="3"/>
      <c r="R36" s="7">
        <v>0.35399999999999998</v>
      </c>
    </row>
    <row r="37" spans="1:18" x14ac:dyDescent="0.3">
      <c r="A37" s="8" t="s">
        <v>39</v>
      </c>
      <c r="B37" s="3">
        <v>0.13</v>
      </c>
      <c r="C37" s="3">
        <v>0</v>
      </c>
      <c r="D37" s="3">
        <v>0</v>
      </c>
      <c r="E37" s="3">
        <v>0</v>
      </c>
      <c r="F37" s="3">
        <v>4</v>
      </c>
      <c r="G37" s="3">
        <v>0</v>
      </c>
      <c r="H37" s="3">
        <v>0</v>
      </c>
      <c r="I37" s="3">
        <v>0</v>
      </c>
      <c r="J37" s="3">
        <v>0</v>
      </c>
      <c r="K37" s="3">
        <v>2</v>
      </c>
      <c r="L37" s="3">
        <v>0</v>
      </c>
      <c r="M37" s="3">
        <v>0</v>
      </c>
      <c r="N37" s="3">
        <v>0</v>
      </c>
      <c r="O37" s="3">
        <v>70</v>
      </c>
      <c r="P37" s="18">
        <v>0</v>
      </c>
      <c r="Q37" s="3">
        <v>23.87</v>
      </c>
      <c r="R37" s="7">
        <v>0.9587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8852-33F3-48BA-92B1-4EAAF5FE15FF}">
  <dimension ref="A2:C38"/>
  <sheetViews>
    <sheetView zoomScale="120" zoomScaleNormal="120" workbookViewId="0">
      <selection activeCell="G16" sqref="G16"/>
    </sheetView>
  </sheetViews>
  <sheetFormatPr defaultRowHeight="12" x14ac:dyDescent="0.3"/>
  <cols>
    <col min="1" max="1" width="33.21875" style="1" bestFit="1" customWidth="1"/>
    <col min="2" max="2" width="16.88671875" style="1" bestFit="1" customWidth="1"/>
    <col min="3" max="3" width="24.5546875" style="11" bestFit="1" customWidth="1"/>
    <col min="4" max="16384" width="8.88671875" style="1"/>
  </cols>
  <sheetData>
    <row r="2" spans="1:3" x14ac:dyDescent="0.3">
      <c r="A2" s="3" t="s">
        <v>46</v>
      </c>
      <c r="B2" s="3" t="s">
        <v>47</v>
      </c>
      <c r="C2" s="10" t="s">
        <v>48</v>
      </c>
    </row>
    <row r="3" spans="1:3" x14ac:dyDescent="0.3">
      <c r="A3" s="4" t="s">
        <v>15</v>
      </c>
      <c r="B3" s="3"/>
      <c r="C3" s="10">
        <v>36203.729999999996</v>
      </c>
    </row>
    <row r="4" spans="1:3" x14ac:dyDescent="0.3">
      <c r="A4" s="4" t="s">
        <v>49</v>
      </c>
      <c r="C4" s="10">
        <v>34000</v>
      </c>
    </row>
    <row r="5" spans="1:3" x14ac:dyDescent="0.3">
      <c r="A5" s="4" t="s">
        <v>44</v>
      </c>
      <c r="B5" s="3"/>
      <c r="C5" s="10">
        <v>33442</v>
      </c>
    </row>
    <row r="6" spans="1:3" x14ac:dyDescent="0.3">
      <c r="A6" s="4" t="s">
        <v>42</v>
      </c>
      <c r="B6" s="3"/>
      <c r="C6" s="10">
        <v>36174.11</v>
      </c>
    </row>
    <row r="7" spans="1:3" x14ac:dyDescent="0.3">
      <c r="A7" s="4" t="s">
        <v>45</v>
      </c>
      <c r="B7" s="3"/>
      <c r="C7" s="10">
        <v>33844.376544241793</v>
      </c>
    </row>
    <row r="8" spans="1:3" x14ac:dyDescent="0.3">
      <c r="A8" s="4" t="s">
        <v>16</v>
      </c>
      <c r="B8" s="3"/>
      <c r="C8" s="10">
        <v>32000</v>
      </c>
    </row>
    <row r="9" spans="1:3" x14ac:dyDescent="0.3">
      <c r="A9" s="4" t="s">
        <v>17</v>
      </c>
      <c r="B9" s="3"/>
      <c r="C9" s="10">
        <v>33408.426015862147</v>
      </c>
    </row>
    <row r="10" spans="1:3" x14ac:dyDescent="0.3">
      <c r="A10" s="4" t="s">
        <v>18</v>
      </c>
      <c r="B10" s="3"/>
      <c r="C10" s="10">
        <v>136829.58457806637</v>
      </c>
    </row>
    <row r="11" spans="1:3" x14ac:dyDescent="0.3">
      <c r="A11" s="5" t="s">
        <v>21</v>
      </c>
      <c r="B11" s="3"/>
      <c r="C11" s="10">
        <v>79905.59</v>
      </c>
    </row>
    <row r="12" spans="1:3" x14ac:dyDescent="0.3">
      <c r="A12" s="5" t="s">
        <v>22</v>
      </c>
      <c r="B12" s="3"/>
      <c r="C12" s="10">
        <f>82000</f>
        <v>82000</v>
      </c>
    </row>
    <row r="13" spans="1:3" x14ac:dyDescent="0.3">
      <c r="A13" s="5" t="s">
        <v>23</v>
      </c>
      <c r="B13" s="3"/>
      <c r="C13" s="10">
        <v>89160.14</v>
      </c>
    </row>
    <row r="14" spans="1:3" x14ac:dyDescent="0.3">
      <c r="A14" s="5" t="s">
        <v>24</v>
      </c>
      <c r="B14" s="3"/>
      <c r="C14" s="10">
        <v>84843.22</v>
      </c>
    </row>
    <row r="15" spans="1:3" x14ac:dyDescent="0.3">
      <c r="A15" s="5" t="s">
        <v>25</v>
      </c>
      <c r="B15" s="3"/>
      <c r="C15" s="10">
        <v>156582.35449721728</v>
      </c>
    </row>
    <row r="16" spans="1:3" x14ac:dyDescent="0.3">
      <c r="A16" s="5" t="s">
        <v>26</v>
      </c>
      <c r="B16" s="3"/>
      <c r="C16" s="10">
        <v>69798.459999999992</v>
      </c>
    </row>
    <row r="17" spans="1:3" x14ac:dyDescent="0.3">
      <c r="A17" s="5" t="s">
        <v>27</v>
      </c>
      <c r="B17" s="3"/>
      <c r="C17" s="10">
        <v>72769.350000000006</v>
      </c>
    </row>
    <row r="18" spans="1:3" s="2" customFormat="1" x14ac:dyDescent="0.3">
      <c r="A18" s="6" t="s">
        <v>32</v>
      </c>
      <c r="B18" s="7"/>
      <c r="C18" s="10">
        <v>89900</v>
      </c>
    </row>
    <row r="19" spans="1:3" x14ac:dyDescent="0.3">
      <c r="A19" s="5" t="s">
        <v>30</v>
      </c>
      <c r="B19" s="3"/>
      <c r="C19" s="10">
        <v>84900</v>
      </c>
    </row>
    <row r="20" spans="1:3" x14ac:dyDescent="0.3">
      <c r="A20" s="5" t="s">
        <v>33</v>
      </c>
      <c r="B20" s="3"/>
      <c r="C20" s="10">
        <v>93800</v>
      </c>
    </row>
    <row r="21" spans="1:3" x14ac:dyDescent="0.3">
      <c r="A21" s="5" t="s">
        <v>31</v>
      </c>
      <c r="B21" s="3"/>
      <c r="C21" s="10">
        <v>74826.66</v>
      </c>
    </row>
    <row r="22" spans="1:3" x14ac:dyDescent="0.3">
      <c r="A22" s="8" t="s">
        <v>53</v>
      </c>
      <c r="B22" s="3"/>
      <c r="C22" s="10">
        <f>8000*82</f>
        <v>656000</v>
      </c>
    </row>
    <row r="23" spans="1:3" x14ac:dyDescent="0.3">
      <c r="A23" s="8" t="s">
        <v>28</v>
      </c>
      <c r="B23" s="3"/>
      <c r="C23" s="10">
        <f>22000*82</f>
        <v>1804000</v>
      </c>
    </row>
    <row r="24" spans="1:3" x14ac:dyDescent="0.3">
      <c r="A24" s="8" t="s">
        <v>52</v>
      </c>
      <c r="B24" s="3"/>
      <c r="C24" s="10">
        <f>C23*8%+C3*92%</f>
        <v>177627.43160000001</v>
      </c>
    </row>
    <row r="25" spans="1:3" x14ac:dyDescent="0.3">
      <c r="A25" s="8" t="s">
        <v>50</v>
      </c>
      <c r="B25" s="3"/>
      <c r="C25" s="10">
        <f>C23*20%+C3*80%</f>
        <v>389762.984</v>
      </c>
    </row>
    <row r="26" spans="1:3" x14ac:dyDescent="0.3">
      <c r="A26" s="8" t="s">
        <v>51</v>
      </c>
      <c r="B26" s="3"/>
      <c r="C26" s="10">
        <v>389762.984</v>
      </c>
    </row>
    <row r="27" spans="1:3" x14ac:dyDescent="0.3">
      <c r="A27" s="8" t="s">
        <v>29</v>
      </c>
      <c r="B27" s="3"/>
      <c r="C27" s="10">
        <v>142818.34814950655</v>
      </c>
    </row>
    <row r="28" spans="1:3" x14ac:dyDescent="0.3">
      <c r="A28" s="8" t="s">
        <v>34</v>
      </c>
      <c r="B28" s="3"/>
      <c r="C28" s="10">
        <v>958300</v>
      </c>
    </row>
    <row r="29" spans="1:3" x14ac:dyDescent="0.3">
      <c r="A29" s="8" t="s">
        <v>35</v>
      </c>
      <c r="B29" s="3"/>
      <c r="C29" s="10">
        <v>928961</v>
      </c>
    </row>
    <row r="30" spans="1:3" x14ac:dyDescent="0.3">
      <c r="A30" s="8" t="s">
        <v>36</v>
      </c>
      <c r="B30" s="3"/>
      <c r="C30" s="10">
        <v>851750</v>
      </c>
    </row>
    <row r="31" spans="1:3" x14ac:dyDescent="0.3">
      <c r="A31" s="8" t="s">
        <v>19</v>
      </c>
      <c r="B31" s="3"/>
      <c r="C31" s="10">
        <v>144800</v>
      </c>
    </row>
    <row r="32" spans="1:3" x14ac:dyDescent="0.3">
      <c r="A32" s="8" t="s">
        <v>43</v>
      </c>
      <c r="B32" s="3"/>
      <c r="C32" s="10" t="s">
        <v>57</v>
      </c>
    </row>
    <row r="33" spans="1:3" x14ac:dyDescent="0.3">
      <c r="A33" s="8" t="s">
        <v>20</v>
      </c>
      <c r="B33" s="3"/>
      <c r="C33" s="10">
        <v>205800</v>
      </c>
    </row>
    <row r="34" spans="1:3" x14ac:dyDescent="0.3">
      <c r="A34" s="8" t="s">
        <v>41</v>
      </c>
      <c r="B34" s="3"/>
      <c r="C34" s="10">
        <v>579405</v>
      </c>
    </row>
    <row r="35" spans="1:3" x14ac:dyDescent="0.3">
      <c r="A35" s="8" t="s">
        <v>37</v>
      </c>
      <c r="B35" s="3"/>
      <c r="C35" s="10">
        <v>145800</v>
      </c>
    </row>
    <row r="36" spans="1:3" x14ac:dyDescent="0.3">
      <c r="A36" s="8" t="s">
        <v>40</v>
      </c>
      <c r="B36" s="3"/>
      <c r="C36" s="10">
        <v>691800</v>
      </c>
    </row>
    <row r="37" spans="1:3" x14ac:dyDescent="0.3">
      <c r="A37" s="8" t="s">
        <v>38</v>
      </c>
      <c r="B37" s="3"/>
      <c r="C37" s="10">
        <v>102747.19</v>
      </c>
    </row>
    <row r="38" spans="1:3" x14ac:dyDescent="0.3">
      <c r="A38" s="8" t="s">
        <v>39</v>
      </c>
      <c r="B38" s="3"/>
      <c r="C38" s="1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1F83-455C-4586-8985-8FA4F54FAB30}">
  <dimension ref="B4:D15"/>
  <sheetViews>
    <sheetView workbookViewId="0">
      <selection activeCell="D20" sqref="D20"/>
    </sheetView>
  </sheetViews>
  <sheetFormatPr defaultRowHeight="14.4" x14ac:dyDescent="0.3"/>
  <cols>
    <col min="3" max="3" width="25.88671875" customWidth="1"/>
    <col min="4" max="4" width="29.44140625" customWidth="1"/>
  </cols>
  <sheetData>
    <row r="4" spans="2:4" ht="15.6" x14ac:dyDescent="0.3">
      <c r="B4" s="12"/>
      <c r="C4" s="13" t="s">
        <v>0</v>
      </c>
      <c r="D4" s="13" t="s">
        <v>1</v>
      </c>
    </row>
    <row r="5" spans="2:4" ht="15.6" x14ac:dyDescent="0.3">
      <c r="B5" s="14" t="s">
        <v>2</v>
      </c>
      <c r="C5" s="16"/>
      <c r="D5" s="15"/>
    </row>
    <row r="6" spans="2:4" ht="15.6" x14ac:dyDescent="0.3">
      <c r="B6" s="14" t="s">
        <v>3</v>
      </c>
      <c r="C6" s="16">
        <v>0.9</v>
      </c>
      <c r="D6" s="15">
        <v>1.1000000000000001</v>
      </c>
    </row>
    <row r="7" spans="2:4" ht="15.6" x14ac:dyDescent="0.3">
      <c r="B7" s="14" t="s">
        <v>4</v>
      </c>
      <c r="C7" s="15">
        <v>0</v>
      </c>
      <c r="D7" s="15">
        <v>0.05</v>
      </c>
    </row>
    <row r="8" spans="2:4" ht="15.6" x14ac:dyDescent="0.3">
      <c r="B8" s="14" t="s">
        <v>5</v>
      </c>
      <c r="C8" s="15">
        <v>0</v>
      </c>
      <c r="D8" s="17">
        <v>4.2000000000000003E-2</v>
      </c>
    </row>
    <row r="9" spans="2:4" ht="15.6" x14ac:dyDescent="0.3">
      <c r="B9" s="14" t="s">
        <v>6</v>
      </c>
      <c r="C9" s="16">
        <v>0.27500000000000002</v>
      </c>
      <c r="D9" s="15">
        <v>0.75</v>
      </c>
    </row>
    <row r="10" spans="2:4" ht="15.6" x14ac:dyDescent="0.3">
      <c r="B10" s="14" t="s">
        <v>7</v>
      </c>
      <c r="C10" s="16">
        <v>8.0299999999999994</v>
      </c>
      <c r="D10" s="15">
        <v>8.1999999999999993</v>
      </c>
    </row>
    <row r="11" spans="2:4" ht="15.6" x14ac:dyDescent="0.3">
      <c r="B11" s="14" t="s">
        <v>8</v>
      </c>
      <c r="C11" s="16">
        <v>18.05</v>
      </c>
      <c r="D11" s="15">
        <v>18.3</v>
      </c>
    </row>
    <row r="12" spans="2:4" ht="15.6" x14ac:dyDescent="0.3">
      <c r="B12" s="14" t="s">
        <v>9</v>
      </c>
      <c r="C12" s="15">
        <v>0</v>
      </c>
      <c r="D12" s="15">
        <v>0.6</v>
      </c>
    </row>
    <row r="13" spans="2:4" ht="15.6" x14ac:dyDescent="0.3">
      <c r="B13" s="14" t="s">
        <v>10</v>
      </c>
      <c r="C13" s="15">
        <v>0</v>
      </c>
      <c r="D13" s="15">
        <v>0.3</v>
      </c>
    </row>
    <row r="14" spans="2:4" ht="15.6" x14ac:dyDescent="0.3">
      <c r="B14" s="14" t="s">
        <v>11</v>
      </c>
      <c r="C14" s="15">
        <v>0</v>
      </c>
      <c r="D14" s="15">
        <v>0</v>
      </c>
    </row>
    <row r="15" spans="2:4" ht="15.6" x14ac:dyDescent="0.3">
      <c r="B15" s="14" t="s">
        <v>12</v>
      </c>
      <c r="C15" s="15">
        <v>0</v>
      </c>
      <c r="D15" s="1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 Quality</vt:lpstr>
      <vt:lpstr>Output Sheet</vt:lpstr>
      <vt:lpstr>304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Prakash</dc:creator>
  <cp:lastModifiedBy>Jayprakash</cp:lastModifiedBy>
  <dcterms:created xsi:type="dcterms:W3CDTF">2015-06-05T18:17:20Z</dcterms:created>
  <dcterms:modified xsi:type="dcterms:W3CDTF">2023-09-20T11:04:00Z</dcterms:modified>
</cp:coreProperties>
</file>