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ke/POSTGRAD/MSc Project/SymNets/analysis/"/>
    </mc:Choice>
  </mc:AlternateContent>
  <bookViews>
    <workbookView xWindow="0" yWindow="0" windowWidth="28800" windowHeight="17920" tabRatio="500" activeTab="1"/>
  </bookViews>
  <sheets>
    <sheet name="v1 runs - pre 11072017" sheetId="1" r:id="rId1"/>
    <sheet name="V2 RUNS TO DO" sheetId="2" r:id="rId2"/>
    <sheet name="Sheet1" sheetId="5" r:id="rId3"/>
    <sheet name="entropy v1 results" sheetId="3" r:id="rId4"/>
    <sheet name="entropy v2 results" sheetId="4" r:id="rId5"/>
  </sheets>
  <definedNames>
    <definedName name="_xlnm._FilterDatabase" localSheetId="0" hidden="1">'v1 runs - pre 11072017'!$A$1:$Q$14</definedName>
    <definedName name="_xlnm._FilterDatabase" localSheetId="1" hidden="1">'V2 RUNS TO DO'!$A$2:$AK$131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28" i="2" l="1"/>
  <c r="O128" i="2"/>
  <c r="AI128" i="2"/>
  <c r="AJ128" i="2"/>
  <c r="AH128" i="2"/>
  <c r="G128" i="2"/>
  <c r="AG127" i="2"/>
  <c r="O127" i="2"/>
  <c r="AI127" i="2"/>
  <c r="AJ127" i="2"/>
  <c r="AH127" i="2"/>
  <c r="G127" i="2"/>
  <c r="AG126" i="2"/>
  <c r="O126" i="2"/>
  <c r="AI126" i="2"/>
  <c r="AJ126" i="2"/>
  <c r="AH126" i="2"/>
  <c r="G126" i="2"/>
  <c r="AI125" i="2"/>
  <c r="AJ125" i="2"/>
  <c r="AG125" i="2"/>
  <c r="AH125" i="2"/>
  <c r="G125" i="2"/>
  <c r="AI124" i="2"/>
  <c r="AJ124" i="2"/>
  <c r="AG124" i="2"/>
  <c r="AH124" i="2"/>
  <c r="G124" i="2"/>
  <c r="AI123" i="2"/>
  <c r="AJ123" i="2"/>
  <c r="AG123" i="2"/>
  <c r="AH123" i="2"/>
  <c r="G123" i="2"/>
  <c r="AI122" i="2"/>
  <c r="AJ122" i="2"/>
  <c r="AG122" i="2"/>
  <c r="AH122" i="2"/>
  <c r="G122" i="2"/>
  <c r="AI121" i="2"/>
  <c r="AJ121" i="2"/>
  <c r="AG121" i="2"/>
  <c r="AH121" i="2"/>
  <c r="G121" i="2"/>
  <c r="AI120" i="2"/>
  <c r="AJ120" i="2"/>
  <c r="AG120" i="2"/>
  <c r="AH120" i="2"/>
  <c r="G120" i="2"/>
  <c r="AI119" i="2"/>
  <c r="AJ119" i="2"/>
  <c r="AG119" i="2"/>
  <c r="AH119" i="2"/>
  <c r="G119" i="2"/>
  <c r="AI118" i="2"/>
  <c r="AJ118" i="2"/>
  <c r="AG118" i="2"/>
  <c r="AH118" i="2"/>
  <c r="G118" i="2"/>
  <c r="AG36" i="2"/>
  <c r="AG41" i="2"/>
  <c r="O41" i="2"/>
  <c r="AG40" i="2"/>
  <c r="O40" i="2"/>
  <c r="AG39" i="2"/>
  <c r="O39" i="2"/>
  <c r="AG38" i="2"/>
  <c r="O38" i="2"/>
  <c r="AG37" i="2"/>
  <c r="O37" i="2"/>
  <c r="O36" i="2"/>
  <c r="AG22" i="2"/>
  <c r="O22" i="2"/>
  <c r="AG23" i="2"/>
  <c r="O23" i="2"/>
  <c r="AG21" i="2"/>
  <c r="O21" i="2"/>
  <c r="G106" i="2"/>
  <c r="G105" i="2"/>
  <c r="G104" i="2"/>
  <c r="G103" i="2"/>
  <c r="G102" i="2"/>
  <c r="G101" i="2"/>
  <c r="G100" i="2"/>
  <c r="G99" i="2"/>
  <c r="G98" i="2"/>
  <c r="G97" i="2"/>
  <c r="G96" i="2"/>
  <c r="G95" i="2"/>
  <c r="G117" i="2"/>
  <c r="G116" i="2"/>
  <c r="G115" i="2"/>
  <c r="G114" i="2"/>
  <c r="G113" i="2"/>
  <c r="G112" i="2"/>
  <c r="G111" i="2"/>
  <c r="AI110" i="2"/>
  <c r="AJ110" i="2"/>
  <c r="AG110" i="2"/>
  <c r="AH110" i="2"/>
  <c r="AI109" i="2"/>
  <c r="AJ109" i="2"/>
  <c r="AG109" i="2"/>
  <c r="AH109" i="2"/>
  <c r="AI108" i="2"/>
  <c r="AJ108" i="2"/>
  <c r="AG108" i="2"/>
  <c r="AH108" i="2"/>
  <c r="AI107" i="2"/>
  <c r="AJ107" i="2"/>
  <c r="AG107" i="2"/>
  <c r="AH107" i="2"/>
  <c r="AI106" i="2"/>
  <c r="AJ106" i="2"/>
  <c r="AG106" i="2"/>
  <c r="AH106" i="2"/>
  <c r="AI105" i="2"/>
  <c r="AJ105" i="2"/>
  <c r="AG105" i="2"/>
  <c r="AH105" i="2"/>
  <c r="AI104" i="2"/>
  <c r="AJ104" i="2"/>
  <c r="AG104" i="2"/>
  <c r="AH104" i="2"/>
  <c r="AI103" i="2"/>
  <c r="AJ103" i="2"/>
  <c r="AG103" i="2"/>
  <c r="AH103" i="2"/>
  <c r="AI102" i="2"/>
  <c r="AJ102" i="2"/>
  <c r="AG102" i="2"/>
  <c r="AH102" i="2"/>
  <c r="AI101" i="2"/>
  <c r="AJ101" i="2"/>
  <c r="AG101" i="2"/>
  <c r="AH101" i="2"/>
  <c r="AI100" i="2"/>
  <c r="AJ100" i="2"/>
  <c r="AG100" i="2"/>
  <c r="AH100" i="2"/>
  <c r="AI99" i="2"/>
  <c r="AJ99" i="2"/>
  <c r="AG99" i="2"/>
  <c r="AH99" i="2"/>
  <c r="AI98" i="2"/>
  <c r="AJ98" i="2"/>
  <c r="AG98" i="2"/>
  <c r="AH98" i="2"/>
  <c r="AI97" i="2"/>
  <c r="AJ97" i="2"/>
  <c r="AG97" i="2"/>
  <c r="AH97" i="2"/>
  <c r="AI96" i="2"/>
  <c r="AJ96" i="2"/>
  <c r="AG96" i="2"/>
  <c r="AH96" i="2"/>
  <c r="AI95" i="2"/>
  <c r="AJ95" i="2"/>
  <c r="AG95" i="2"/>
  <c r="AH95" i="2"/>
  <c r="AI94" i="2"/>
  <c r="AJ94" i="2"/>
  <c r="AG94" i="2"/>
  <c r="AH94" i="2"/>
  <c r="AI93" i="2"/>
  <c r="AJ93" i="2"/>
  <c r="AG93" i="2"/>
  <c r="AH93" i="2"/>
  <c r="AI92" i="2"/>
  <c r="AJ92" i="2"/>
  <c r="AG92" i="2"/>
  <c r="AH92" i="2"/>
  <c r="AI91" i="2"/>
  <c r="AJ91" i="2"/>
  <c r="AG91" i="2"/>
  <c r="AH91" i="2"/>
  <c r="AI89" i="2"/>
  <c r="AJ89" i="2"/>
  <c r="AG89" i="2"/>
  <c r="AH89" i="2"/>
  <c r="AI88" i="2"/>
  <c r="AJ88" i="2"/>
  <c r="AG88" i="2"/>
  <c r="AH88" i="2"/>
  <c r="AI87" i="2"/>
  <c r="AJ87" i="2"/>
  <c r="AG87" i="2"/>
  <c r="AH87" i="2"/>
  <c r="AI86" i="2"/>
  <c r="AJ86" i="2"/>
  <c r="AG86" i="2"/>
  <c r="AH86" i="2"/>
  <c r="AI85" i="2"/>
  <c r="AJ85" i="2"/>
  <c r="AG85" i="2"/>
  <c r="AH85" i="2"/>
  <c r="AI84" i="2"/>
  <c r="AJ84" i="2"/>
  <c r="AG84" i="2"/>
  <c r="AH84" i="2"/>
  <c r="AI83" i="2"/>
  <c r="AJ83" i="2"/>
  <c r="AG83" i="2"/>
  <c r="AH83" i="2"/>
  <c r="AI82" i="2"/>
  <c r="AJ82" i="2"/>
  <c r="AG82" i="2"/>
  <c r="AH82" i="2"/>
  <c r="AI81" i="2"/>
  <c r="AJ81" i="2"/>
  <c r="AG81" i="2"/>
  <c r="AH81" i="2"/>
  <c r="AI80" i="2"/>
  <c r="AJ80" i="2"/>
  <c r="AG80" i="2"/>
  <c r="AH80" i="2"/>
  <c r="AI79" i="2"/>
  <c r="AJ79" i="2"/>
  <c r="AG79" i="2"/>
  <c r="AH79" i="2"/>
  <c r="AG78" i="2"/>
  <c r="O78" i="2"/>
  <c r="AI78" i="2"/>
  <c r="AJ78" i="2"/>
  <c r="AH78" i="2"/>
  <c r="AG77" i="2"/>
  <c r="O77" i="2"/>
  <c r="AI77" i="2"/>
  <c r="AJ77" i="2"/>
  <c r="AH77" i="2"/>
  <c r="AG76" i="2"/>
  <c r="O76" i="2"/>
  <c r="AI76" i="2"/>
  <c r="AJ76" i="2"/>
  <c r="AH76" i="2"/>
  <c r="AG75" i="2"/>
  <c r="O75" i="2"/>
  <c r="AI75" i="2"/>
  <c r="AJ75" i="2"/>
  <c r="AH75" i="2"/>
  <c r="AG74" i="2"/>
  <c r="O74" i="2"/>
  <c r="AI74" i="2"/>
  <c r="AJ74" i="2"/>
  <c r="AH74" i="2"/>
  <c r="AG73" i="2"/>
  <c r="O73" i="2"/>
  <c r="AI73" i="2"/>
  <c r="AJ73" i="2"/>
  <c r="AH73" i="2"/>
  <c r="AI72" i="2"/>
  <c r="AJ72" i="2"/>
  <c r="AG72" i="2"/>
  <c r="AH72" i="2"/>
  <c r="AI71" i="2"/>
  <c r="AJ71" i="2"/>
  <c r="AG71" i="2"/>
  <c r="AH71" i="2"/>
  <c r="AI70" i="2"/>
  <c r="AJ70" i="2"/>
  <c r="AG70" i="2"/>
  <c r="AH70" i="2"/>
  <c r="AI69" i="2"/>
  <c r="AJ69" i="2"/>
  <c r="AG69" i="2"/>
  <c r="AH69" i="2"/>
  <c r="AI68" i="2"/>
  <c r="AJ68" i="2"/>
  <c r="AG68" i="2"/>
  <c r="AH68" i="2"/>
  <c r="AI67" i="2"/>
  <c r="AJ67" i="2"/>
  <c r="AG67" i="2"/>
  <c r="AH67" i="2"/>
  <c r="AI66" i="2"/>
  <c r="AJ66" i="2"/>
  <c r="AG66" i="2"/>
  <c r="AH66" i="2"/>
  <c r="AI65" i="2"/>
  <c r="AJ65" i="2"/>
  <c r="AG65" i="2"/>
  <c r="AH65" i="2"/>
  <c r="AI64" i="2"/>
  <c r="AJ64" i="2"/>
  <c r="AG64" i="2"/>
  <c r="AH64" i="2"/>
  <c r="AI63" i="2"/>
  <c r="AJ63" i="2"/>
  <c r="AG63" i="2"/>
  <c r="AH63" i="2"/>
  <c r="AI62" i="2"/>
  <c r="AJ62" i="2"/>
  <c r="AG62" i="2"/>
  <c r="AH62" i="2"/>
  <c r="AI61" i="2"/>
  <c r="AJ61" i="2"/>
  <c r="AG61" i="2"/>
  <c r="AH61" i="2"/>
  <c r="AI60" i="2"/>
  <c r="AJ60" i="2"/>
  <c r="AG60" i="2"/>
  <c r="AH60" i="2"/>
  <c r="AI59" i="2"/>
  <c r="AJ59" i="2"/>
  <c r="AG59" i="2"/>
  <c r="AH59" i="2"/>
  <c r="AI58" i="2"/>
  <c r="AJ58" i="2"/>
  <c r="AG58" i="2"/>
  <c r="AH58" i="2"/>
  <c r="AI57" i="2"/>
  <c r="AJ57" i="2"/>
  <c r="AG57" i="2"/>
  <c r="AH57" i="2"/>
  <c r="AI56" i="2"/>
  <c r="AJ56" i="2"/>
  <c r="AG56" i="2"/>
  <c r="AH56" i="2"/>
  <c r="AI55" i="2"/>
  <c r="AJ55" i="2"/>
  <c r="AG55" i="2"/>
  <c r="AH55" i="2"/>
  <c r="AI54" i="2"/>
  <c r="AJ54" i="2"/>
  <c r="AG54" i="2"/>
  <c r="AH54" i="2"/>
  <c r="AI53" i="2"/>
  <c r="AJ53" i="2"/>
  <c r="AG53" i="2"/>
  <c r="AH53" i="2"/>
  <c r="AI52" i="2"/>
  <c r="AJ52" i="2"/>
  <c r="AG52" i="2"/>
  <c r="AH52" i="2"/>
  <c r="AI51" i="2"/>
  <c r="AJ51" i="2"/>
  <c r="AG51" i="2"/>
  <c r="AH51" i="2"/>
  <c r="AI50" i="2"/>
  <c r="AJ50" i="2"/>
  <c r="AG50" i="2"/>
  <c r="AH50" i="2"/>
  <c r="AG49" i="2"/>
  <c r="O49" i="2"/>
  <c r="AI49" i="2"/>
  <c r="AJ49" i="2"/>
  <c r="AH49" i="2"/>
  <c r="AG48" i="2"/>
  <c r="O48" i="2"/>
  <c r="AI48" i="2"/>
  <c r="AJ48" i="2"/>
  <c r="AH48" i="2"/>
  <c r="AG47" i="2"/>
  <c r="O47" i="2"/>
  <c r="AI47" i="2"/>
  <c r="AJ47" i="2"/>
  <c r="AH47" i="2"/>
  <c r="AG46" i="2"/>
  <c r="O46" i="2"/>
  <c r="AI46" i="2"/>
  <c r="AJ46" i="2"/>
  <c r="AH46" i="2"/>
  <c r="AG45" i="2"/>
  <c r="O45" i="2"/>
  <c r="AI45" i="2"/>
  <c r="AJ45" i="2"/>
  <c r="AH45" i="2"/>
  <c r="AI44" i="2"/>
  <c r="AJ44" i="2"/>
  <c r="AG44" i="2"/>
  <c r="AH44" i="2"/>
  <c r="AI43" i="2"/>
  <c r="AJ43" i="2"/>
  <c r="AG43" i="2"/>
  <c r="AH43" i="2"/>
  <c r="AI42" i="2"/>
  <c r="AJ42" i="2"/>
  <c r="AG42" i="2"/>
  <c r="AH42" i="2"/>
  <c r="AI41" i="2"/>
  <c r="AJ41" i="2"/>
  <c r="AH41" i="2"/>
  <c r="AI40" i="2"/>
  <c r="AJ40" i="2"/>
  <c r="AH40" i="2"/>
  <c r="AI39" i="2"/>
  <c r="AJ39" i="2"/>
  <c r="AH39" i="2"/>
  <c r="AI38" i="2"/>
  <c r="AJ38" i="2"/>
  <c r="AH38" i="2"/>
  <c r="AI37" i="2"/>
  <c r="AJ37" i="2"/>
  <c r="AH37" i="2"/>
  <c r="AI36" i="2"/>
  <c r="AJ36" i="2"/>
  <c r="AH36" i="2"/>
  <c r="AG35" i="2"/>
  <c r="O35" i="2"/>
  <c r="AI35" i="2"/>
  <c r="AJ35" i="2"/>
  <c r="AH35" i="2"/>
  <c r="AG34" i="2"/>
  <c r="O34" i="2"/>
  <c r="AI34" i="2"/>
  <c r="AJ34" i="2"/>
  <c r="AH34" i="2"/>
  <c r="AG33" i="2"/>
  <c r="O33" i="2"/>
  <c r="AI33" i="2"/>
  <c r="AJ33" i="2"/>
  <c r="AH33" i="2"/>
  <c r="AG32" i="2"/>
  <c r="O32" i="2"/>
  <c r="AI32" i="2"/>
  <c r="AJ32" i="2"/>
  <c r="AH32" i="2"/>
  <c r="AG31" i="2"/>
  <c r="O31" i="2"/>
  <c r="AI31" i="2"/>
  <c r="AJ31" i="2"/>
  <c r="AH31" i="2"/>
  <c r="AG30" i="2"/>
  <c r="O30" i="2"/>
  <c r="AI30" i="2"/>
  <c r="AJ30" i="2"/>
  <c r="AH30" i="2"/>
  <c r="AG29" i="2"/>
  <c r="O29" i="2"/>
  <c r="AI29" i="2"/>
  <c r="AJ29" i="2"/>
  <c r="AH29" i="2"/>
  <c r="AG28" i="2"/>
  <c r="O28" i="2"/>
  <c r="AI28" i="2"/>
  <c r="AJ28" i="2"/>
  <c r="AH28" i="2"/>
  <c r="AG27" i="2"/>
  <c r="O27" i="2"/>
  <c r="AI27" i="2"/>
  <c r="AJ27" i="2"/>
  <c r="AH27" i="2"/>
  <c r="AG26" i="2"/>
  <c r="O26" i="2"/>
  <c r="AI26" i="2"/>
  <c r="AJ26" i="2"/>
  <c r="AH26" i="2"/>
  <c r="AG25" i="2"/>
  <c r="O25" i="2"/>
  <c r="AI25" i="2"/>
  <c r="AJ25" i="2"/>
  <c r="AH25" i="2"/>
  <c r="AG24" i="2"/>
  <c r="O24" i="2"/>
  <c r="AI24" i="2"/>
  <c r="AJ24" i="2"/>
  <c r="AH24" i="2"/>
  <c r="AI23" i="2"/>
  <c r="AJ23" i="2"/>
  <c r="AH23" i="2"/>
  <c r="AI22" i="2"/>
  <c r="AJ22" i="2"/>
  <c r="AH22" i="2"/>
  <c r="AI21" i="2"/>
  <c r="AJ21" i="2"/>
  <c r="AH21" i="2"/>
  <c r="AG20" i="2"/>
  <c r="O20" i="2"/>
  <c r="AI20" i="2"/>
  <c r="AJ20" i="2"/>
  <c r="AH20" i="2"/>
  <c r="AG19" i="2"/>
  <c r="O19" i="2"/>
  <c r="AI19" i="2"/>
  <c r="AJ19" i="2"/>
  <c r="AH19" i="2"/>
  <c r="AG18" i="2"/>
  <c r="O18" i="2"/>
  <c r="AI18" i="2"/>
  <c r="AJ18" i="2"/>
  <c r="AH18" i="2"/>
  <c r="AG17" i="2"/>
  <c r="O17" i="2"/>
  <c r="AI17" i="2"/>
  <c r="AJ17" i="2"/>
  <c r="AH17" i="2"/>
  <c r="AG16" i="2"/>
  <c r="O16" i="2"/>
  <c r="AI16" i="2"/>
  <c r="AJ16" i="2"/>
  <c r="AH16" i="2"/>
  <c r="AG15" i="2"/>
  <c r="O15" i="2"/>
  <c r="AI15" i="2"/>
  <c r="AJ15" i="2"/>
  <c r="AH15" i="2"/>
  <c r="AG14" i="2"/>
  <c r="O14" i="2"/>
  <c r="AI14" i="2"/>
  <c r="AJ14" i="2"/>
  <c r="AH14" i="2"/>
  <c r="AG13" i="2"/>
  <c r="O13" i="2"/>
  <c r="AI13" i="2"/>
  <c r="AJ13" i="2"/>
  <c r="AH13" i="2"/>
  <c r="AG12" i="2"/>
  <c r="O12" i="2"/>
  <c r="AI12" i="2"/>
  <c r="AJ12" i="2"/>
  <c r="AH12" i="2"/>
  <c r="AG11" i="2"/>
  <c r="O11" i="2"/>
  <c r="AI11" i="2"/>
  <c r="AJ11" i="2"/>
  <c r="AH11" i="2"/>
  <c r="AG10" i="2"/>
  <c r="O10" i="2"/>
  <c r="AI10" i="2"/>
  <c r="AJ10" i="2"/>
  <c r="AH10" i="2"/>
  <c r="AG9" i="2"/>
  <c r="O9" i="2"/>
  <c r="AI9" i="2"/>
  <c r="AJ9" i="2"/>
  <c r="AH9" i="2"/>
  <c r="AG8" i="2"/>
  <c r="O8" i="2"/>
  <c r="AI8" i="2"/>
  <c r="AJ8" i="2"/>
  <c r="AH8" i="2"/>
  <c r="AG7" i="2"/>
  <c r="O7" i="2"/>
  <c r="AI7" i="2"/>
  <c r="AJ7" i="2"/>
  <c r="AH7" i="2"/>
  <c r="AG6" i="2"/>
  <c r="O6" i="2"/>
  <c r="AI6" i="2"/>
  <c r="AJ6" i="2"/>
  <c r="AH6" i="2"/>
  <c r="AG5" i="2"/>
  <c r="O5" i="2"/>
  <c r="AI5" i="2"/>
  <c r="AJ5" i="2"/>
  <c r="AH5" i="2"/>
  <c r="AG4" i="2"/>
  <c r="O4" i="2"/>
  <c r="AI4" i="2"/>
  <c r="AJ4" i="2"/>
  <c r="AH4" i="2"/>
  <c r="AG3" i="2"/>
  <c r="O3" i="2"/>
  <c r="AI3" i="2"/>
  <c r="AJ3" i="2"/>
  <c r="AH3" i="2"/>
  <c r="G110" i="2"/>
  <c r="G109" i="2"/>
  <c r="G108" i="2"/>
  <c r="G107" i="2"/>
  <c r="G94" i="2"/>
  <c r="G93" i="2"/>
  <c r="G92" i="2"/>
  <c r="G49" i="2"/>
  <c r="G48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G72" i="2"/>
  <c r="G71" i="2"/>
  <c r="G70" i="2"/>
  <c r="G69" i="2"/>
  <c r="G68" i="2"/>
  <c r="G67" i="2"/>
  <c r="G66" i="2"/>
  <c r="G65" i="2"/>
  <c r="G64" i="2"/>
  <c r="G53" i="2"/>
  <c r="G54" i="2"/>
  <c r="G55" i="2"/>
  <c r="G56" i="2"/>
  <c r="G57" i="2"/>
  <c r="G58" i="2"/>
  <c r="G59" i="2"/>
  <c r="G60" i="2"/>
  <c r="G61" i="2"/>
  <c r="G62" i="2"/>
  <c r="G63" i="2"/>
  <c r="G47" i="2"/>
  <c r="G46" i="2"/>
  <c r="G45" i="2"/>
  <c r="G1" i="2"/>
  <c r="G41" i="2"/>
  <c r="G40" i="2"/>
  <c r="G39" i="2"/>
  <c r="G38" i="2"/>
  <c r="G37" i="2"/>
  <c r="G36" i="2"/>
  <c r="G88" i="2"/>
  <c r="G87" i="2"/>
  <c r="G86" i="2"/>
  <c r="G85" i="2"/>
  <c r="G84" i="2"/>
  <c r="G79" i="2"/>
  <c r="G83" i="2"/>
  <c r="G82" i="2"/>
  <c r="G81" i="2"/>
  <c r="G80" i="2"/>
  <c r="G91" i="2"/>
  <c r="AI90" i="2"/>
  <c r="AJ90" i="2"/>
  <c r="AG90" i="2"/>
  <c r="AH90" i="2"/>
  <c r="G90" i="2"/>
  <c r="G52" i="2"/>
  <c r="G51" i="2"/>
  <c r="G50" i="2"/>
  <c r="U11" i="4"/>
  <c r="U10" i="4"/>
  <c r="U9" i="4"/>
  <c r="U8" i="4"/>
  <c r="U7" i="4"/>
  <c r="B4" i="4"/>
  <c r="B5" i="4"/>
  <c r="B6" i="4"/>
  <c r="B7" i="4"/>
  <c r="B3" i="4"/>
  <c r="G3" i="3"/>
  <c r="D11" i="3"/>
  <c r="H3" i="3"/>
  <c r="E11" i="3"/>
  <c r="G4" i="3"/>
  <c r="D12" i="3"/>
  <c r="H4" i="3"/>
  <c r="E12" i="3"/>
  <c r="G5" i="3"/>
  <c r="D13" i="3"/>
  <c r="H5" i="3"/>
  <c r="E13" i="3"/>
  <c r="G6" i="3"/>
  <c r="D14" i="3"/>
  <c r="H6" i="3"/>
  <c r="E14" i="3"/>
  <c r="G7" i="3"/>
  <c r="D15" i="3"/>
  <c r="H7" i="3"/>
  <c r="E15" i="3"/>
  <c r="F4" i="3"/>
  <c r="C12" i="3"/>
  <c r="F5" i="3"/>
  <c r="C13" i="3"/>
  <c r="F6" i="3"/>
  <c r="C14" i="3"/>
  <c r="F7" i="3"/>
  <c r="C15" i="3"/>
  <c r="F3" i="3"/>
  <c r="C11" i="3"/>
  <c r="B15" i="3"/>
  <c r="B14" i="3"/>
  <c r="B13" i="3"/>
  <c r="B12" i="3"/>
  <c r="B11" i="3"/>
  <c r="B4" i="3"/>
  <c r="B5" i="3"/>
  <c r="B6" i="3"/>
  <c r="B7" i="3"/>
  <c r="B3" i="3"/>
  <c r="G35" i="2"/>
  <c r="G34" i="2"/>
  <c r="G33" i="2"/>
  <c r="G29" i="2"/>
  <c r="G28" i="2"/>
  <c r="G27" i="2"/>
  <c r="G32" i="2"/>
  <c r="G31" i="2"/>
  <c r="G30" i="2"/>
  <c r="G23" i="2"/>
  <c r="G22" i="2"/>
  <c r="G21" i="2"/>
  <c r="G26" i="2"/>
  <c r="G25" i="2"/>
  <c r="G24" i="2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G20" i="2"/>
  <c r="G19" i="2"/>
  <c r="G18" i="2"/>
  <c r="G17" i="2"/>
  <c r="G16" i="2"/>
  <c r="G13" i="2"/>
  <c r="G14" i="2"/>
  <c r="G15" i="2"/>
  <c r="G12" i="2"/>
  <c r="G78" i="2"/>
  <c r="G77" i="2"/>
  <c r="G76" i="2"/>
  <c r="G75" i="2"/>
  <c r="G74" i="2"/>
  <c r="G73" i="2"/>
  <c r="G11" i="2"/>
  <c r="G10" i="2"/>
  <c r="G9" i="2"/>
  <c r="G4" i="2"/>
  <c r="G5" i="2"/>
  <c r="G6" i="2"/>
  <c r="G7" i="2"/>
  <c r="G8" i="2"/>
  <c r="G3" i="2"/>
</calcChain>
</file>

<file path=xl/sharedStrings.xml><?xml version="1.0" encoding="utf-8"?>
<sst xmlns="http://schemas.openxmlformats.org/spreadsheetml/2006/main" count="2243" uniqueCount="318">
  <si>
    <t>Layers (min)</t>
  </si>
  <si>
    <t>Width (min)</t>
  </si>
  <si>
    <t>Width (max)</t>
  </si>
  <si>
    <t>Layers (max)</t>
  </si>
  <si>
    <t>L_rate (min)</t>
  </si>
  <si>
    <t>L_rate (max)</t>
  </si>
  <si>
    <t>Hidden acts</t>
  </si>
  <si>
    <t>Y acts</t>
  </si>
  <si>
    <t>Rel. Runs</t>
  </si>
  <si>
    <t>Run Type</t>
  </si>
  <si>
    <t>Popt - Rand/Grid</t>
  </si>
  <si>
    <t>Result name</t>
  </si>
  <si>
    <t>Problem Type</t>
  </si>
  <si>
    <t>Crypto</t>
  </si>
  <si>
    <t>Data Size</t>
  </si>
  <si>
    <t>MTP16</t>
  </si>
  <si>
    <t>C1</t>
  </si>
  <si>
    <t>Popt</t>
  </si>
  <si>
    <t>65k</t>
  </si>
  <si>
    <t>Grid</t>
  </si>
  <si>
    <t>sig</t>
  </si>
  <si>
    <t xml:space="preserve">sig/tanh/relu </t>
  </si>
  <si>
    <t>C2</t>
  </si>
  <si>
    <t>MTP20</t>
  </si>
  <si>
    <t xml:space="preserve">sig/softmax/softsign/relu/elu/tanh </t>
  </si>
  <si>
    <t>MTP20_C2_randpopt_1lyrs_var-acts-lrate-wid</t>
  </si>
  <si>
    <t>1 mill</t>
  </si>
  <si>
    <t>Random</t>
  </si>
  <si>
    <t>SUBS8</t>
  </si>
  <si>
    <t>Popt Iterations</t>
  </si>
  <si>
    <t>x</t>
  </si>
  <si>
    <t>?</t>
  </si>
  <si>
    <t>L_rate R numb.</t>
  </si>
  <si>
    <t>N</t>
  </si>
  <si>
    <t>Y</t>
  </si>
  <si>
    <t>MTP24</t>
  </si>
  <si>
    <t>??</t>
  </si>
  <si>
    <t>MTP20_C1_randpopt_1lyrs_2-4wid</t>
  </si>
  <si>
    <t xml:space="preserve">sig/softmax/softsign/tanh </t>
  </si>
  <si>
    <t>MTP24_C1_all_epoch_sizes_test</t>
  </si>
  <si>
    <t>Datasize</t>
  </si>
  <si>
    <t>MTP16_C1_final_all</t>
  </si>
  <si>
    <t>MTP16_C2_fullPOPT</t>
  </si>
  <si>
    <t>MTP16_C1_fullPOPT</t>
  </si>
  <si>
    <t>MTP20_C1_fullPOPT</t>
  </si>
  <si>
    <t>MTP20_C2_fullPOPT</t>
  </si>
  <si>
    <t>MTP24_C1_fullPOPT</t>
  </si>
  <si>
    <t>MTP16_C1_popt_rel_1lyr_full-lrates_width1-5</t>
  </si>
  <si>
    <t>SUBS8_C1_fullrandpopt_100its_1lyr_2-10wid_firstrun</t>
  </si>
  <si>
    <t>CASAER_C1_randpopt_1-256wid</t>
  </si>
  <si>
    <t>CASAER_C2_randpopt_1-256wid</t>
  </si>
  <si>
    <t>CASAER</t>
  </si>
  <si>
    <t>MTP21</t>
  </si>
  <si>
    <t>MTP22</t>
  </si>
  <si>
    <t>MTP23</t>
  </si>
  <si>
    <t>1 million</t>
  </si>
  <si>
    <t>Comments</t>
  </si>
  <si>
    <t>Layers</t>
  </si>
  <si>
    <t>min</t>
  </si>
  <si>
    <t>max</t>
  </si>
  <si>
    <t>Width</t>
  </si>
  <si>
    <t>L_rate</t>
  </si>
  <si>
    <t>R numb flag</t>
  </si>
  <si>
    <t>Activations</t>
  </si>
  <si>
    <t>Hidden</t>
  </si>
  <si>
    <t>Output</t>
  </si>
  <si>
    <t>Optimisers</t>
  </si>
  <si>
    <t>Initialisers</t>
  </si>
  <si>
    <t>Iters.</t>
  </si>
  <si>
    <t>Status</t>
  </si>
  <si>
    <t>% COMPLETED :</t>
  </si>
  <si>
    <t>Casaer</t>
  </si>
  <si>
    <t>GD</t>
  </si>
  <si>
    <t>RUN ID</t>
  </si>
  <si>
    <t>Epochs</t>
  </si>
  <si>
    <t>sigmoid</t>
  </si>
  <si>
    <t>Weights / biases</t>
  </si>
  <si>
    <t>v1</t>
  </si>
  <si>
    <t>v2</t>
  </si>
  <si>
    <t>SUBS16</t>
  </si>
  <si>
    <t>Titan</t>
  </si>
  <si>
    <t>4 million</t>
  </si>
  <si>
    <t>Entropy</t>
  </si>
  <si>
    <t>Checking</t>
  </si>
  <si>
    <t>Est Time (hrs.)</t>
  </si>
  <si>
    <t>Est Time (days)</t>
  </si>
  <si>
    <t>grid</t>
  </si>
  <si>
    <t>norm</t>
  </si>
  <si>
    <t>BASIC RUNS</t>
  </si>
  <si>
    <t>sigmoid softmax softsign</t>
  </si>
  <si>
    <t>Rhea1</t>
  </si>
  <si>
    <t>Rhea2</t>
  </si>
  <si>
    <t>Rhea3</t>
  </si>
  <si>
    <t>optimiser runs</t>
  </si>
  <si>
    <t>popt</t>
  </si>
  <si>
    <t>ADAgrad ADAdelta PAD</t>
  </si>
  <si>
    <t>DESTEST</t>
  </si>
  <si>
    <t>DES</t>
  </si>
  <si>
    <t>DES RANDOM TEST C2</t>
  </si>
  <si>
    <t>basic</t>
  </si>
  <si>
    <t>2 million</t>
  </si>
  <si>
    <t>ADAgrad</t>
  </si>
  <si>
    <t>tanh</t>
  </si>
  <si>
    <t>Current runs done</t>
  </si>
  <si>
    <t>906b</t>
  </si>
  <si>
    <t>907b</t>
  </si>
  <si>
    <t>908b</t>
  </si>
  <si>
    <t>909b</t>
  </si>
  <si>
    <t>910b</t>
  </si>
  <si>
    <t>911b</t>
  </si>
  <si>
    <t>titan1</t>
  </si>
  <si>
    <t>ACT RUNS (reruns)</t>
  </si>
  <si>
    <t>Potential Runs</t>
  </si>
  <si>
    <t>Titan1</t>
  </si>
  <si>
    <t>DESC2</t>
  </si>
  <si>
    <t>entropy results</t>
  </si>
  <si>
    <t>av</t>
  </si>
  <si>
    <t>number of epochs required to kill</t>
  </si>
  <si>
    <t>Machine (screen Sessh)</t>
  </si>
  <si>
    <t>Rand / Grid</t>
  </si>
  <si>
    <t>entropy runs v1</t>
  </si>
  <si>
    <t>entropy runs v2</t>
  </si>
  <si>
    <t>completed - got</t>
  </si>
  <si>
    <t>tanh elu relu</t>
  </si>
  <si>
    <t>runid955_per_epoch_results.txt</t>
  </si>
  <si>
    <t>runid956_per_epoch_results.txt</t>
  </si>
  <si>
    <t>runid957_per_epoch_results.txt</t>
  </si>
  <si>
    <t>runid958_per_epoch_results.txt</t>
  </si>
  <si>
    <t>runid959_per_epoch_results.txt</t>
  </si>
  <si>
    <t xml:space="preserve"> c_txt_dir='./data/cipher/mtp24/'</t>
  </si>
  <si>
    <t xml:space="preserve"> datasize=1000000</t>
  </si>
  <si>
    <t xml:space="preserve"> epochs=500</t>
  </si>
  <si>
    <t xml:space="preserve"> hacts='sigmoid'</t>
  </si>
  <si>
    <t xml:space="preserve"> inits=['norm']</t>
  </si>
  <si>
    <t xml:space="preserve"> layers=1</t>
  </si>
  <si>
    <t xml:space="preserve"> loss=['cross_entropy']</t>
  </si>
  <si>
    <t xml:space="preserve"> lrate=0.6</t>
  </si>
  <si>
    <t xml:space="preserve"> optimiser=['GD']</t>
  </si>
  <si>
    <t xml:space="preserve"> p_txt_path='./data/plain/mtp24/p-txt-bin.txt'</t>
  </si>
  <si>
    <t xml:space="preserve"> popt_hacts=None</t>
  </si>
  <si>
    <t xml:space="preserve"> popt_iter=None</t>
  </si>
  <si>
    <t xml:space="preserve"> popt_layers=0</t>
  </si>
  <si>
    <t xml:space="preserve"> popt_lrate=[]</t>
  </si>
  <si>
    <t xml:space="preserve"> popt_width=[]</t>
  </si>
  <si>
    <t xml:space="preserve"> popt_yacts=None</t>
  </si>
  <si>
    <t xml:space="preserve"> problem='C1'</t>
  </si>
  <si>
    <t xml:space="preserve"> rand_path='./data/plain/mtp24/rand-bin.txt'</t>
  </si>
  <si>
    <t xml:space="preserve"> results_string='runid959'</t>
  </si>
  <si>
    <t xml:space="preserve"> run_type='basic'</t>
  </si>
  <si>
    <t xml:space="preserve"> runs=10</t>
  </si>
  <si>
    <t xml:space="preserve"> width=4</t>
  </si>
  <si>
    <t>SECOND RUN</t>
  </si>
  <si>
    <t>batch_size=20000</t>
  </si>
  <si>
    <t xml:space="preserve"> yacts='sigmoid'</t>
  </si>
  <si>
    <t>args of run</t>
  </si>
  <si>
    <t>results:</t>
  </si>
  <si>
    <t xml:space="preserve"> init_vars=[0.0, 1.0]</t>
  </si>
  <si>
    <t>SAME NET</t>
  </si>
  <si>
    <t>n/a</t>
  </si>
  <si>
    <t>analysis</t>
  </si>
  <si>
    <t>Waiting</t>
  </si>
  <si>
    <t>in report</t>
  </si>
  <si>
    <t>P1</t>
  </si>
  <si>
    <t>P2</t>
  </si>
  <si>
    <t>LOSS RUNS!</t>
  </si>
  <si>
    <t>CE</t>
  </si>
  <si>
    <t>losses</t>
  </si>
  <si>
    <t>hinge log mse</t>
  </si>
  <si>
    <t>RHEA_1</t>
  </si>
  <si>
    <t>Rhea3?</t>
  </si>
  <si>
    <t>Cipher</t>
  </si>
  <si>
    <t>BASIC RUNS - 2&gt;10 wid</t>
  </si>
  <si>
    <t>Titan 2</t>
  </si>
  <si>
    <t>TITAN_1</t>
  </si>
  <si>
    <t>Results folder</t>
  </si>
  <si>
    <t>optimisers_popt_c1</t>
  </si>
  <si>
    <t>Base C1/C2 Runs</t>
  </si>
  <si>
    <t>act_popt_C2</t>
  </si>
  <si>
    <t>act_popt_C1</t>
  </si>
  <si>
    <t>entropy_v1_MTP_C1</t>
  </si>
  <si>
    <t>entropy_v2_MTP_C1</t>
  </si>
  <si>
    <t>des_misc_run</t>
  </si>
  <si>
    <t>lossruns_v1</t>
  </si>
  <si>
    <t>bigger layers rand popt</t>
  </si>
  <si>
    <t>elu</t>
  </si>
  <si>
    <t>softsign</t>
  </si>
  <si>
    <t>rand</t>
  </si>
  <si>
    <t>elu tanh</t>
  </si>
  <si>
    <t>softsign sigmoid</t>
  </si>
  <si>
    <t>subs_8_randsearch_Cprobs</t>
  </si>
  <si>
    <t>TITAN_2</t>
  </si>
  <si>
    <t>caesar_randsearch_C2</t>
  </si>
  <si>
    <t>grafs done</t>
  </si>
  <si>
    <t>pattern-match-basic</t>
  </si>
  <si>
    <t>SBOX1</t>
  </si>
  <si>
    <t>sbox</t>
  </si>
  <si>
    <t>DES_SBOX</t>
  </si>
  <si>
    <t>first attempt!</t>
  </si>
  <si>
    <t>B: 15/15 | B Tr. acc: 97.3 | B V. acc: 97.3 | B C: 0.5 | E: 12/500 | E Tr. acc: 0.0 | E V. acc: 97.1 | E Ts. acc: 97.3 | E C: 0.0Early finish, average of last 5 epochs over 90%</t>
  </si>
  <si>
    <t>2017-07-24 04:15:32.566857: I tensorflow/core/common_runtime/gpu/gpu_device.cc:1030] Creating TensorFlow device (/gpu:0) -&gt; (device: 0, name: TITAN X (Pascal), pci bus id: 0000:01:00.0)</t>
  </si>
  <si>
    <t>2017-07-24 04:15:32.566892: I tensorflow/core/common_runtime/gpu/gpu_device.cc:1030] Creating TensorFlow device (/gpu:1) -&gt; (device: 1, name: TITAN X (Pascal), pci bus id: 0000:02:00.0)</t>
  </si>
  <si>
    <t>Lyr width: 3000 | Lyrs: 1 | Lrn Rate: 0.446036532201 | Run: 1 | hidden_act: elu | y_act: sigmoid</t>
  </si>
  <si>
    <t xml:space="preserve"> | results path: neural-nets/class-design-v1/results/SBOX1 | inits: norm|-0.495420070523|2.59173140334 | opt. ch.: ADAgrad | loss ch.: cross_entropy</t>
  </si>
  <si>
    <t>B: 15/15 | B Tr. acc: 97.4 | B V. acc: 97.3 | B C: 0.5 | E: 12/500 | E Tr. acc: 0.0 | E V. acc: 97.2 | E Ts. acc: 97.2 | E C: 0.0Early finish, average of last 5 epochs over 90%</t>
  </si>
  <si>
    <t>2017-07-24 04:15:49.609187: I tensorflow/core/common_runtime/gpu/gpu_device.cc:1030] Creating TensorFlow device (/gpu:0) -&gt; (device: 0, name: TITAN X (Pascal), pci bus id: 0000:01:00.0)</t>
  </si>
  <si>
    <t>2017-07-24 04:15:49.609217: I tensorflow/core/common_runtime/gpu/gpu_device.cc:1030] Creating TensorFlow device (/gpu:1) -&gt; (device: 1, name: TITAN X (Pascal), pci bus id: 0000:02:00.0)</t>
  </si>
  <si>
    <t>Lyr width: 3000 | Lyrs: 1 | Lrn Rate: 0.446036532201 | Run: 2 | hidden_act: elu | y_act: sigmoid</t>
  </si>
  <si>
    <t>B: 1/15 | B Tr. acc: 87.3 | B V. acc: 86.9 | B C: 2.4 | E: 2/500 | E Tr. acc: 0.0 | E V. acc: 86.3 | E Ts. acc: 86.2 | E C: 0.0^CTraceback (most recent call last):</t>
  </si>
  <si>
    <t xml:space="preserve">  File "./neural-nets/class-design-v1/run_models.py", line 560, in &lt;module&gt;</t>
  </si>
  <si>
    <t xml:space="preserve">    main(args)</t>
  </si>
  <si>
    <t>SBOX1 run!</t>
  </si>
  <si>
    <t>1 millon</t>
  </si>
  <si>
    <t>SBOX2</t>
  </si>
  <si>
    <t>TITAN_3</t>
  </si>
  <si>
    <t>500k</t>
  </si>
  <si>
    <t>completed</t>
  </si>
  <si>
    <t>DES_Single</t>
  </si>
  <si>
    <t>initperm64</t>
  </si>
  <si>
    <t>expandion</t>
  </si>
  <si>
    <t>DES_20</t>
  </si>
  <si>
    <t>DES_21</t>
  </si>
  <si>
    <t>DES_22</t>
  </si>
  <si>
    <t>DES_23</t>
  </si>
  <si>
    <t>DES_24</t>
  </si>
  <si>
    <t>ipminus1</t>
  </si>
  <si>
    <t>perm32</t>
  </si>
  <si>
    <t>RUNNING</t>
  </si>
  <si>
    <t>DES_25</t>
  </si>
  <si>
    <t>DES_26</t>
  </si>
  <si>
    <t>DES_27</t>
  </si>
  <si>
    <t>DES_28</t>
  </si>
  <si>
    <t>DES_29</t>
  </si>
  <si>
    <t>DES_SingleC1</t>
  </si>
  <si>
    <t>DES_SingleC2</t>
  </si>
  <si>
    <t>BASIC RUNS - 2&gt;100 wid - running as popt rand (too big)</t>
  </si>
  <si>
    <t>Rhea - runid972</t>
  </si>
  <si>
    <t>optimiser + loss runs</t>
  </si>
  <si>
    <t>KEY SIZE VARIANCE</t>
  </si>
  <si>
    <t>AES</t>
  </si>
  <si>
    <t>AES SBOX</t>
  </si>
  <si>
    <t>ACT RUNS (rerun -yact problem)</t>
  </si>
  <si>
    <t>runid2000</t>
  </si>
  <si>
    <t>runid2001</t>
  </si>
  <si>
    <t>runid2002</t>
  </si>
  <si>
    <t>act_popt_P1</t>
  </si>
  <si>
    <t>RHEA</t>
  </si>
  <si>
    <t>softmax softsign sigmoid</t>
  </si>
  <si>
    <t>server</t>
  </si>
  <si>
    <t>incorrect results</t>
  </si>
  <si>
    <t>errors / ignore?</t>
  </si>
  <si>
    <t>all sigmoid y_act</t>
  </si>
  <si>
    <t>restarted</t>
  </si>
  <si>
    <t>Dataset size tests</t>
  </si>
  <si>
    <t>TBC</t>
  </si>
  <si>
    <t>RERUN_Px_ACT_gridPOPT</t>
  </si>
  <si>
    <t>RERUN_Cx_ACT_gridPOPT</t>
  </si>
  <si>
    <t>TITAN</t>
  </si>
  <si>
    <t>subs_rpopt_rerun</t>
  </si>
  <si>
    <t>Px_Act_gpopt</t>
  </si>
  <si>
    <t>TITAn</t>
  </si>
  <si>
    <t>opt run</t>
  </si>
  <si>
    <t>Cipher_P_opt_loss_runs</t>
  </si>
  <si>
    <t>carrying on</t>
  </si>
  <si>
    <t>new</t>
  </si>
  <si>
    <t>RERUN_P1_opt_poptrand_runs</t>
  </si>
  <si>
    <t>P1_redo_cipher</t>
  </si>
  <si>
    <t>BASIC RUNS - needs bigger widths!</t>
  </si>
  <si>
    <t>BASIC RUN</t>
  </si>
  <si>
    <t>ACT RUN</t>
  </si>
  <si>
    <t>do not use</t>
  </si>
  <si>
    <t>P1_CIPHER_SCRIPT</t>
  </si>
  <si>
    <t>loss runs!</t>
  </si>
  <si>
    <t>mse log hinge</t>
  </si>
  <si>
    <t>C2_opt_popt</t>
  </si>
  <si>
    <t>P2_MTP20</t>
  </si>
  <si>
    <t>act run</t>
  </si>
  <si>
    <t>optimiser</t>
  </si>
  <si>
    <t>loss</t>
  </si>
  <si>
    <t>wait and see</t>
  </si>
  <si>
    <t>CE log</t>
  </si>
  <si>
    <t>broke</t>
  </si>
  <si>
    <t>DES concurrent runs</t>
  </si>
  <si>
    <t>DESoneround1</t>
  </si>
  <si>
    <t>DESoneround2</t>
  </si>
  <si>
    <t>DESoneround3</t>
  </si>
  <si>
    <t>DESoneround4</t>
  </si>
  <si>
    <t>DESoneround5</t>
  </si>
  <si>
    <t>DESoneround6</t>
  </si>
  <si>
    <t>TESLA</t>
  </si>
  <si>
    <t>DES concurrent</t>
  </si>
  <si>
    <t>splits</t>
  </si>
  <si>
    <t>xpansion</t>
  </si>
  <si>
    <t>fXOR</t>
  </si>
  <si>
    <t>outputs</t>
  </si>
  <si>
    <t>DESmultiround</t>
  </si>
  <si>
    <t>C2_opt</t>
  </si>
  <si>
    <t>C1C2_acts</t>
  </si>
  <si>
    <t>P1_Ciphers</t>
  </si>
  <si>
    <t>P2_ciphers</t>
  </si>
  <si>
    <t>Cx_act_subs</t>
  </si>
  <si>
    <t>custom</t>
  </si>
  <si>
    <t>P2_CIPHER_SCRIPT_caesar_sub</t>
  </si>
  <si>
    <t>P2_ciph_caesar_subs</t>
  </si>
  <si>
    <t>done</t>
  </si>
  <si>
    <t>C2_loss</t>
  </si>
  <si>
    <t>C2_loss_popt</t>
  </si>
  <si>
    <t>loss runS!</t>
  </si>
  <si>
    <t>xxx</t>
  </si>
  <si>
    <t>C2 DES multi round from 1 up</t>
  </si>
  <si>
    <t>Non DES multi round from 0 up</t>
  </si>
  <si>
    <t>big_DES_multiround round 1 25 layers C1</t>
  </si>
  <si>
    <t>big layer</t>
  </si>
  <si>
    <t>tesla</t>
  </si>
  <si>
    <t>titan</t>
  </si>
  <si>
    <t>des_orunds_c2</t>
  </si>
  <si>
    <t>testss</t>
  </si>
  <si>
    <t>ended at 1 round - 50% only</t>
  </si>
  <si>
    <t>ENDED + completed -got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</si>
</sst>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E+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3" fillId="2" borderId="10" xfId="1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4" xfId="0" applyFill="1" applyBorder="1" applyAlignment="1"/>
    <xf numFmtId="0" fontId="3" fillId="2" borderId="0" xfId="0" applyFont="1" applyFill="1" applyBorder="1" applyAlignment="1">
      <alignment horizontal="left"/>
    </xf>
    <xf numFmtId="164" fontId="0" fillId="0" borderId="0" xfId="1" applyNumberFormat="1" applyFont="1" applyBorder="1" applyAlignment="1">
      <alignment horizontal="center"/>
    </xf>
    <xf numFmtId="165" fontId="0" fillId="0" borderId="0" xfId="4" applyNumberFormat="1" applyFont="1" applyBorder="1" applyAlignment="1">
      <alignment horizontal="center"/>
    </xf>
    <xf numFmtId="43" fontId="0" fillId="0" borderId="0" xfId="0" applyNumberFormat="1"/>
    <xf numFmtId="43" fontId="3" fillId="2" borderId="0" xfId="4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5" fontId="3" fillId="3" borderId="6" xfId="4" applyNumberFormat="1" applyFont="1" applyFill="1" applyBorder="1" applyAlignment="1">
      <alignment horizontal="center" vertical="top" wrapText="1"/>
    </xf>
    <xf numFmtId="165" fontId="0" fillId="0" borderId="3" xfId="4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4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3" fillId="2" borderId="8" xfId="1" applyFont="1" applyFill="1" applyBorder="1" applyAlignment="1"/>
    <xf numFmtId="0" fontId="3" fillId="3" borderId="4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6" fontId="0" fillId="0" borderId="0" xfId="0" applyNumberFormat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11" xfId="0" applyFont="1" applyFill="1" applyBorder="1"/>
    <xf numFmtId="0" fontId="3" fillId="6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3" fillId="1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11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Alignment="1"/>
    <xf numFmtId="0" fontId="0" fillId="0" borderId="0" xfId="0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 applyAlignment="1"/>
    <xf numFmtId="0" fontId="0" fillId="2" borderId="0" xfId="0" applyFill="1" applyAlignment="1"/>
    <xf numFmtId="0" fontId="9" fillId="2" borderId="2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/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</cellXfs>
  <cellStyles count="15">
    <cellStyle name="Comma" xfId="4" builtinId="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1" builtinId="5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18" defaultRowHeight="16" x14ac:dyDescent="0.2"/>
  <cols>
    <col min="1" max="1" width="9.1640625" style="1" bestFit="1" customWidth="1"/>
    <col min="2" max="2" width="15" style="1" bestFit="1" customWidth="1"/>
    <col min="3" max="3" width="44.6640625" style="1" bestFit="1" customWidth="1"/>
    <col min="4" max="4" width="11.33203125" style="1" bestFit="1" customWidth="1"/>
    <col min="5" max="5" width="11.1640625" style="1" bestFit="1" customWidth="1"/>
    <col min="6" max="6" width="17.5" style="1" bestFit="1" customWidth="1"/>
    <col min="7" max="7" width="15.83203125" style="1" bestFit="1" customWidth="1"/>
    <col min="8" max="8" width="13.6640625" style="1" bestFit="1" customWidth="1"/>
    <col min="9" max="9" width="14" style="1" bestFit="1" customWidth="1"/>
    <col min="10" max="10" width="13.5" style="1" bestFit="1" customWidth="1"/>
    <col min="11" max="11" width="13.83203125" style="1" bestFit="1" customWidth="1"/>
    <col min="12" max="12" width="13.6640625" style="1" bestFit="1" customWidth="1"/>
    <col min="13" max="13" width="14" style="1" bestFit="1" customWidth="1"/>
    <col min="14" max="14" width="16.1640625" style="1" bestFit="1" customWidth="1"/>
    <col min="15" max="16" width="29.83203125" style="1" bestFit="1" customWidth="1"/>
    <col min="17" max="17" width="11.1640625" style="1" bestFit="1" customWidth="1"/>
    <col min="18" max="16384" width="18" style="1"/>
  </cols>
  <sheetData>
    <row r="1" spans="1:17" x14ac:dyDescent="0.2">
      <c r="A1" s="2" t="s">
        <v>13</v>
      </c>
      <c r="B1" s="2" t="s">
        <v>12</v>
      </c>
      <c r="C1" s="2" t="s">
        <v>11</v>
      </c>
      <c r="D1" s="2" t="s">
        <v>9</v>
      </c>
      <c r="E1" s="2" t="s">
        <v>14</v>
      </c>
      <c r="F1" s="2" t="s">
        <v>10</v>
      </c>
      <c r="G1" s="2" t="s">
        <v>29</v>
      </c>
      <c r="H1" s="2" t="s">
        <v>0</v>
      </c>
      <c r="I1" s="2" t="s">
        <v>3</v>
      </c>
      <c r="J1" s="2" t="s">
        <v>1</v>
      </c>
      <c r="K1" s="2" t="s">
        <v>2</v>
      </c>
      <c r="L1" s="2" t="s">
        <v>4</v>
      </c>
      <c r="M1" s="2" t="s">
        <v>5</v>
      </c>
      <c r="N1" s="2" t="s">
        <v>32</v>
      </c>
      <c r="O1" s="2" t="s">
        <v>6</v>
      </c>
      <c r="P1" s="2" t="s">
        <v>7</v>
      </c>
      <c r="Q1" s="2" t="s">
        <v>8</v>
      </c>
    </row>
    <row r="2" spans="1:17" x14ac:dyDescent="0.2">
      <c r="A2" s="1" t="s">
        <v>51</v>
      </c>
      <c r="B2" s="1" t="s">
        <v>16</v>
      </c>
      <c r="C2" s="1" t="s">
        <v>49</v>
      </c>
      <c r="D2" s="1" t="s">
        <v>17</v>
      </c>
      <c r="E2" s="1" t="s">
        <v>26</v>
      </c>
      <c r="F2" s="1" t="s">
        <v>27</v>
      </c>
      <c r="G2" s="1">
        <v>400</v>
      </c>
      <c r="H2" s="1">
        <v>1</v>
      </c>
      <c r="I2" s="1">
        <v>1</v>
      </c>
      <c r="J2" s="1">
        <v>1</v>
      </c>
      <c r="K2" s="1">
        <v>256</v>
      </c>
      <c r="L2" s="1">
        <v>0</v>
      </c>
      <c r="M2" s="1">
        <v>1</v>
      </c>
      <c r="N2" s="1" t="s">
        <v>34</v>
      </c>
      <c r="O2" s="1" t="s">
        <v>38</v>
      </c>
      <c r="P2" s="1" t="s">
        <v>38</v>
      </c>
      <c r="Q2" s="1">
        <v>1</v>
      </c>
    </row>
    <row r="3" spans="1:17" x14ac:dyDescent="0.2">
      <c r="A3" s="1" t="s">
        <v>51</v>
      </c>
      <c r="B3" s="1" t="s">
        <v>22</v>
      </c>
      <c r="C3" s="1" t="s">
        <v>50</v>
      </c>
      <c r="D3" s="1" t="s">
        <v>17</v>
      </c>
      <c r="E3" s="1" t="s">
        <v>26</v>
      </c>
      <c r="F3" s="1" t="s">
        <v>27</v>
      </c>
      <c r="G3" s="1">
        <v>300</v>
      </c>
      <c r="H3" s="1">
        <v>1</v>
      </c>
      <c r="I3" s="1">
        <v>1</v>
      </c>
      <c r="J3" s="1">
        <v>1</v>
      </c>
      <c r="K3" s="1">
        <v>256</v>
      </c>
      <c r="L3" s="1">
        <v>0</v>
      </c>
      <c r="M3" s="1">
        <v>1</v>
      </c>
      <c r="N3" s="1" t="s">
        <v>34</v>
      </c>
      <c r="O3" s="1" t="s">
        <v>38</v>
      </c>
      <c r="P3" s="1" t="s">
        <v>38</v>
      </c>
      <c r="Q3" s="1">
        <v>1</v>
      </c>
    </row>
    <row r="4" spans="1:17" x14ac:dyDescent="0.2">
      <c r="A4" s="1" t="s">
        <v>15</v>
      </c>
      <c r="B4" s="1" t="s">
        <v>16</v>
      </c>
      <c r="C4" s="1" t="s">
        <v>41</v>
      </c>
      <c r="D4" s="1" t="s">
        <v>17</v>
      </c>
      <c r="E4" s="1" t="s">
        <v>18</v>
      </c>
      <c r="F4" s="1" t="s">
        <v>19</v>
      </c>
      <c r="G4" s="1" t="s">
        <v>30</v>
      </c>
      <c r="H4" s="1">
        <v>1</v>
      </c>
      <c r="I4" s="1">
        <v>1</v>
      </c>
      <c r="J4" s="1">
        <v>2</v>
      </c>
      <c r="K4" s="1">
        <v>5</v>
      </c>
      <c r="L4" s="1">
        <v>0.1</v>
      </c>
      <c r="M4" s="1">
        <v>0.9</v>
      </c>
      <c r="N4" s="1" t="s">
        <v>33</v>
      </c>
      <c r="O4" s="1" t="s">
        <v>20</v>
      </c>
      <c r="P4" s="1" t="s">
        <v>20</v>
      </c>
      <c r="Q4" s="1">
        <v>10</v>
      </c>
    </row>
    <row r="5" spans="1:17" x14ac:dyDescent="0.2">
      <c r="A5" s="1" t="s">
        <v>15</v>
      </c>
      <c r="B5" s="1" t="s">
        <v>16</v>
      </c>
      <c r="C5" s="1" t="s">
        <v>43</v>
      </c>
      <c r="D5" s="1" t="s">
        <v>17</v>
      </c>
      <c r="E5" s="1" t="s">
        <v>18</v>
      </c>
      <c r="F5" s="1" t="s">
        <v>19</v>
      </c>
      <c r="G5" s="1" t="s">
        <v>30</v>
      </c>
      <c r="H5" s="1">
        <v>1</v>
      </c>
      <c r="I5" s="1">
        <v>1</v>
      </c>
      <c r="J5" s="1">
        <v>2</v>
      </c>
      <c r="K5" s="1">
        <v>10</v>
      </c>
      <c r="L5" s="1">
        <v>0.1</v>
      </c>
      <c r="M5" s="1">
        <v>0.9</v>
      </c>
      <c r="N5" s="1" t="s">
        <v>33</v>
      </c>
      <c r="O5" s="1" t="s">
        <v>21</v>
      </c>
      <c r="P5" s="1" t="s">
        <v>20</v>
      </c>
      <c r="Q5" s="1">
        <v>5</v>
      </c>
    </row>
    <row r="6" spans="1:17" x14ac:dyDescent="0.2">
      <c r="A6" s="1" t="s">
        <v>15</v>
      </c>
      <c r="B6" s="1" t="s">
        <v>16</v>
      </c>
      <c r="C6" s="1" t="s">
        <v>47</v>
      </c>
      <c r="D6" s="1" t="s">
        <v>17</v>
      </c>
      <c r="E6" s="1" t="s">
        <v>18</v>
      </c>
      <c r="F6" s="1" t="s">
        <v>19</v>
      </c>
      <c r="G6" s="1" t="s">
        <v>30</v>
      </c>
      <c r="H6" s="1">
        <v>1</v>
      </c>
      <c r="I6" s="1">
        <v>1</v>
      </c>
      <c r="J6" s="1">
        <v>1</v>
      </c>
      <c r="K6" s="1">
        <v>4</v>
      </c>
      <c r="L6" s="1">
        <v>0.1</v>
      </c>
      <c r="M6" s="1">
        <v>0.8</v>
      </c>
      <c r="N6" s="1" t="s">
        <v>33</v>
      </c>
      <c r="O6" s="1" t="s">
        <v>20</v>
      </c>
      <c r="P6" s="1" t="s">
        <v>20</v>
      </c>
      <c r="Q6" s="1">
        <v>10</v>
      </c>
    </row>
    <row r="7" spans="1:17" x14ac:dyDescent="0.2">
      <c r="A7" s="1" t="s">
        <v>15</v>
      </c>
      <c r="B7" s="1" t="s">
        <v>22</v>
      </c>
      <c r="C7" s="1" t="s">
        <v>42</v>
      </c>
      <c r="D7" s="1" t="s">
        <v>17</v>
      </c>
      <c r="E7" s="1" t="s">
        <v>18</v>
      </c>
      <c r="F7" s="1" t="s">
        <v>19</v>
      </c>
      <c r="G7" s="1" t="s">
        <v>30</v>
      </c>
      <c r="H7" s="1">
        <v>1</v>
      </c>
      <c r="I7" s="1">
        <v>1</v>
      </c>
      <c r="J7" s="1">
        <v>2</v>
      </c>
      <c r="K7" s="1">
        <v>10</v>
      </c>
      <c r="L7" s="1">
        <v>0.1</v>
      </c>
      <c r="M7" s="1">
        <v>0.9</v>
      </c>
      <c r="N7" s="1" t="s">
        <v>33</v>
      </c>
      <c r="O7" s="1" t="s">
        <v>21</v>
      </c>
      <c r="P7" s="1" t="s">
        <v>20</v>
      </c>
      <c r="Q7" s="1">
        <v>5</v>
      </c>
    </row>
    <row r="8" spans="1:17" x14ac:dyDescent="0.2">
      <c r="A8" s="1" t="s">
        <v>23</v>
      </c>
      <c r="B8" s="1" t="s">
        <v>16</v>
      </c>
      <c r="C8" s="1" t="s">
        <v>44</v>
      </c>
      <c r="D8" s="1" t="s">
        <v>17</v>
      </c>
      <c r="E8" s="1" t="s">
        <v>26</v>
      </c>
      <c r="F8" s="1" t="s">
        <v>19</v>
      </c>
      <c r="G8" s="1" t="s">
        <v>30</v>
      </c>
      <c r="H8" s="1">
        <v>1</v>
      </c>
      <c r="I8" s="1">
        <v>1</v>
      </c>
      <c r="J8" s="1">
        <v>2</v>
      </c>
      <c r="K8" s="1">
        <v>6</v>
      </c>
      <c r="L8" s="1">
        <v>0.1</v>
      </c>
      <c r="M8" s="1">
        <v>0.9</v>
      </c>
      <c r="N8" s="1" t="s">
        <v>33</v>
      </c>
      <c r="O8" s="1" t="s">
        <v>20</v>
      </c>
      <c r="P8" s="1" t="s">
        <v>20</v>
      </c>
      <c r="Q8" s="1">
        <v>5</v>
      </c>
    </row>
    <row r="9" spans="1:17" x14ac:dyDescent="0.2">
      <c r="A9" s="1" t="s">
        <v>23</v>
      </c>
      <c r="B9" s="1" t="s">
        <v>16</v>
      </c>
      <c r="C9" s="1" t="s">
        <v>37</v>
      </c>
      <c r="D9" s="1" t="s">
        <v>17</v>
      </c>
      <c r="E9" s="1" t="s">
        <v>26</v>
      </c>
      <c r="F9" s="1" t="s">
        <v>27</v>
      </c>
      <c r="G9" s="1">
        <v>35</v>
      </c>
      <c r="H9" s="1">
        <v>1</v>
      </c>
      <c r="I9" s="1">
        <v>1</v>
      </c>
      <c r="J9" s="1">
        <v>2</v>
      </c>
      <c r="K9" s="1">
        <v>4</v>
      </c>
      <c r="L9" s="1">
        <v>0</v>
      </c>
      <c r="M9" s="1">
        <v>1</v>
      </c>
      <c r="N9" s="1" t="s">
        <v>34</v>
      </c>
      <c r="O9" s="1" t="s">
        <v>24</v>
      </c>
      <c r="P9" s="1" t="s">
        <v>24</v>
      </c>
      <c r="Q9" s="1">
        <v>3</v>
      </c>
    </row>
    <row r="10" spans="1:17" x14ac:dyDescent="0.2">
      <c r="A10" s="1" t="s">
        <v>23</v>
      </c>
      <c r="B10" s="1" t="s">
        <v>22</v>
      </c>
      <c r="C10" s="1" t="s">
        <v>25</v>
      </c>
      <c r="D10" s="1" t="s">
        <v>17</v>
      </c>
      <c r="E10" s="1" t="s">
        <v>26</v>
      </c>
      <c r="F10" s="1" t="s">
        <v>27</v>
      </c>
      <c r="G10" s="1" t="s">
        <v>31</v>
      </c>
      <c r="H10" s="1">
        <v>1</v>
      </c>
      <c r="I10" s="1">
        <v>1</v>
      </c>
      <c r="J10" s="1">
        <v>1</v>
      </c>
      <c r="K10" s="1">
        <v>5</v>
      </c>
      <c r="L10" s="1">
        <v>0</v>
      </c>
      <c r="M10" s="1">
        <v>1</v>
      </c>
      <c r="N10" s="1" t="s">
        <v>34</v>
      </c>
      <c r="O10" s="1" t="s">
        <v>24</v>
      </c>
      <c r="P10" s="1" t="s">
        <v>24</v>
      </c>
      <c r="Q10" s="1">
        <v>3</v>
      </c>
    </row>
    <row r="11" spans="1:17" x14ac:dyDescent="0.2">
      <c r="A11" s="1" t="s">
        <v>23</v>
      </c>
      <c r="B11" s="1" t="s">
        <v>22</v>
      </c>
      <c r="C11" s="1" t="s">
        <v>45</v>
      </c>
      <c r="D11" s="1" t="s">
        <v>17</v>
      </c>
      <c r="E11" s="1" t="s">
        <v>26</v>
      </c>
      <c r="F11" s="1" t="s">
        <v>19</v>
      </c>
      <c r="G11" s="1" t="s">
        <v>30</v>
      </c>
      <c r="H11" s="1">
        <v>1</v>
      </c>
      <c r="I11" s="1">
        <v>1</v>
      </c>
      <c r="J11" s="1">
        <v>2</v>
      </c>
      <c r="K11" s="1">
        <v>6</v>
      </c>
      <c r="L11" s="1">
        <v>0.1</v>
      </c>
      <c r="M11" s="1">
        <v>0.9</v>
      </c>
      <c r="N11" s="1" t="s">
        <v>33</v>
      </c>
      <c r="O11" s="1" t="s">
        <v>20</v>
      </c>
      <c r="P11" s="1" t="s">
        <v>20</v>
      </c>
      <c r="Q11" s="1">
        <v>5</v>
      </c>
    </row>
    <row r="12" spans="1:17" x14ac:dyDescent="0.2">
      <c r="A12" s="1" t="s">
        <v>35</v>
      </c>
      <c r="B12" s="1" t="s">
        <v>16</v>
      </c>
      <c r="C12" s="1" t="s">
        <v>46</v>
      </c>
      <c r="D12" s="1" t="s">
        <v>17</v>
      </c>
      <c r="E12" s="1" t="s">
        <v>36</v>
      </c>
      <c r="F12" s="1" t="s">
        <v>19</v>
      </c>
      <c r="G12" s="1" t="s">
        <v>30</v>
      </c>
      <c r="H12" s="1">
        <v>1</v>
      </c>
      <c r="I12" s="1">
        <v>1</v>
      </c>
      <c r="J12" s="1">
        <v>2</v>
      </c>
      <c r="K12" s="1">
        <v>4</v>
      </c>
      <c r="L12" s="1">
        <v>0.1</v>
      </c>
      <c r="M12" s="1">
        <v>0.9</v>
      </c>
      <c r="N12" s="1" t="s">
        <v>33</v>
      </c>
      <c r="O12" s="1" t="s">
        <v>20</v>
      </c>
      <c r="P12" s="1" t="s">
        <v>20</v>
      </c>
      <c r="Q12" s="1">
        <v>5</v>
      </c>
    </row>
    <row r="13" spans="1:17" x14ac:dyDescent="0.2">
      <c r="A13" s="1" t="s">
        <v>35</v>
      </c>
      <c r="B13" s="1" t="s">
        <v>16</v>
      </c>
      <c r="C13" s="1" t="s">
        <v>39</v>
      </c>
      <c r="D13" s="1" t="s">
        <v>40</v>
      </c>
      <c r="E13" s="1" t="s">
        <v>30</v>
      </c>
      <c r="F13" s="1" t="s">
        <v>30</v>
      </c>
      <c r="G13" s="1" t="s">
        <v>30</v>
      </c>
      <c r="H13" s="1">
        <v>1</v>
      </c>
      <c r="I13" s="1">
        <v>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20</v>
      </c>
      <c r="P13" s="1" t="s">
        <v>20</v>
      </c>
      <c r="Q13" s="1">
        <v>1</v>
      </c>
    </row>
    <row r="14" spans="1:17" x14ac:dyDescent="0.2">
      <c r="A14" s="1" t="s">
        <v>28</v>
      </c>
      <c r="B14" s="1" t="s">
        <v>16</v>
      </c>
      <c r="C14" s="1" t="s">
        <v>48</v>
      </c>
      <c r="D14" s="1" t="s">
        <v>17</v>
      </c>
      <c r="E14" s="1" t="s">
        <v>36</v>
      </c>
      <c r="F14" s="1" t="s">
        <v>27</v>
      </c>
      <c r="G14" s="1">
        <v>100</v>
      </c>
      <c r="H14" s="1">
        <v>1</v>
      </c>
      <c r="I14" s="1">
        <v>1</v>
      </c>
      <c r="J14" s="1">
        <v>2</v>
      </c>
      <c r="K14" s="1">
        <v>10</v>
      </c>
      <c r="L14" s="1">
        <v>0</v>
      </c>
      <c r="M14" s="1">
        <v>1</v>
      </c>
      <c r="N14" s="1" t="s">
        <v>34</v>
      </c>
      <c r="O14" s="1" t="s">
        <v>24</v>
      </c>
      <c r="P14" s="1" t="s">
        <v>24</v>
      </c>
      <c r="Q14" s="1">
        <v>1</v>
      </c>
    </row>
  </sheetData>
  <autoFilter ref="A1:Q14">
    <sortState ref="A2:Q14">
      <sortCondition ref="A1:A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00B050"/>
  </sheetPr>
  <dimension ref="A1:AK131"/>
  <sheetViews>
    <sheetView tabSelected="1" zoomScale="75" zoomScaleNormal="95" zoomScalePageLayoutView="95" workbookViewId="0">
      <pane xSplit="6" ySplit="2" topLeftCell="G41" activePane="bottomRight" state="frozen"/>
      <selection pane="topRight" activeCell="G1" sqref="G1"/>
      <selection pane="bottomLeft" activeCell="A3" sqref="A3"/>
      <selection pane="bottomRight" activeCell="D137" sqref="D137"/>
    </sheetView>
  </sheetViews>
  <sheetFormatPr baseColWidth="10" defaultColWidth="14.1640625" defaultRowHeight="16" x14ac:dyDescent="0.2"/>
  <cols>
    <col min="1" max="1" width="8" style="3" bestFit="1" customWidth="1"/>
    <col min="2" max="2" width="8" style="67" customWidth="1"/>
    <col min="3" max="3" width="19" style="3" bestFit="1" customWidth="1"/>
    <col min="4" max="4" width="26.83203125" style="54" bestFit="1" customWidth="1"/>
    <col min="5" max="5" width="9.33203125" style="3" bestFit="1" customWidth="1"/>
    <col min="6" max="6" width="10.83203125" style="6" bestFit="1" customWidth="1"/>
    <col min="7" max="7" width="9.83203125" style="3" customWidth="1"/>
    <col min="8" max="8" width="46.6640625" style="4" bestFit="1" customWidth="1"/>
    <col min="9" max="9" width="10.6640625" style="4" customWidth="1"/>
    <col min="10" max="10" width="20.6640625" style="11" bestFit="1" customWidth="1"/>
    <col min="11" max="11" width="18.33203125" style="7" customWidth="1"/>
    <col min="12" max="12" width="14.6640625" style="7" bestFit="1" customWidth="1"/>
    <col min="13" max="13" width="11.5" style="3" customWidth="1"/>
    <col min="14" max="14" width="7.83203125" style="5" customWidth="1"/>
    <col min="15" max="15" width="6.83203125" style="34" customWidth="1"/>
    <col min="16" max="17" width="11.33203125" style="3" customWidth="1"/>
    <col min="18" max="18" width="11.5" style="3" customWidth="1"/>
    <col min="19" max="19" width="12.33203125" style="3" customWidth="1"/>
    <col min="20" max="20" width="20.33203125" style="3" customWidth="1"/>
    <col min="21" max="21" width="12.5" style="35" customWidth="1"/>
    <col min="22" max="22" width="8.5" style="5" customWidth="1"/>
    <col min="23" max="23" width="9.33203125" style="6" customWidth="1"/>
    <col min="24" max="24" width="7" style="5" customWidth="1"/>
    <col min="25" max="25" width="7.33203125" style="6" customWidth="1"/>
    <col min="26" max="26" width="7" style="5" customWidth="1"/>
    <col min="27" max="27" width="7.33203125" style="6" customWidth="1"/>
    <col min="28" max="28" width="7" style="5" customWidth="1"/>
    <col min="29" max="29" width="7.33203125" style="7" customWidth="1"/>
    <col min="30" max="30" width="13.6640625" style="6" customWidth="1"/>
    <col min="31" max="31" width="19.1640625" style="5" bestFit="1" customWidth="1"/>
    <col min="32" max="32" width="19" style="6" bestFit="1" customWidth="1"/>
    <col min="33" max="33" width="13.1640625" style="7" bestFit="1" customWidth="1"/>
    <col min="34" max="34" width="9.6640625" style="7" customWidth="1"/>
    <col min="35" max="35" width="13" style="7" bestFit="1" customWidth="1"/>
  </cols>
  <sheetData>
    <row r="1" spans="1:37" s="4" customFormat="1" x14ac:dyDescent="0.2">
      <c r="A1" s="13"/>
      <c r="B1" s="14"/>
      <c r="C1" s="14"/>
      <c r="D1" s="14"/>
      <c r="E1" s="91" t="s">
        <v>70</v>
      </c>
      <c r="F1" s="92"/>
      <c r="G1" s="12">
        <f>(COUNTIFS($J:$J,"&lt;&gt;"&amp;"todo",$J:$J,"completed")+COUNTIFS($J:$J,"&lt;&gt;"&amp;"todo",$J:$J,"completed - got"))/(COUNTA(J:J)-1)</f>
        <v>0.47286821705426357</v>
      </c>
      <c r="H1" s="39"/>
      <c r="I1" s="39"/>
      <c r="J1" s="10"/>
      <c r="K1" s="8"/>
      <c r="L1" s="8"/>
      <c r="M1" s="8"/>
      <c r="N1" s="88" t="s">
        <v>17</v>
      </c>
      <c r="O1" s="90"/>
      <c r="P1" s="8"/>
      <c r="Q1" s="8"/>
      <c r="R1" s="8"/>
      <c r="S1" s="8"/>
      <c r="T1" s="9"/>
      <c r="U1" s="8"/>
      <c r="V1" s="88" t="s">
        <v>76</v>
      </c>
      <c r="W1" s="90"/>
      <c r="X1" s="88" t="s">
        <v>57</v>
      </c>
      <c r="Y1" s="90"/>
      <c r="Z1" s="88" t="s">
        <v>60</v>
      </c>
      <c r="AA1" s="90"/>
      <c r="AB1" s="88" t="s">
        <v>61</v>
      </c>
      <c r="AC1" s="89"/>
      <c r="AD1" s="90"/>
      <c r="AE1" s="88" t="s">
        <v>63</v>
      </c>
      <c r="AF1" s="90"/>
      <c r="AG1" s="15" t="s">
        <v>82</v>
      </c>
      <c r="AH1" s="15"/>
      <c r="AI1" s="19">
        <v>20</v>
      </c>
    </row>
    <row r="2" spans="1:37" s="32" customFormat="1" ht="55" customHeight="1" x14ac:dyDescent="0.2">
      <c r="A2" s="27" t="s">
        <v>73</v>
      </c>
      <c r="B2" s="27" t="s">
        <v>247</v>
      </c>
      <c r="C2" s="27" t="s">
        <v>118</v>
      </c>
      <c r="D2" s="27" t="s">
        <v>174</v>
      </c>
      <c r="E2" s="27" t="s">
        <v>13</v>
      </c>
      <c r="F2" s="28" t="s">
        <v>12</v>
      </c>
      <c r="G2" s="27" t="s">
        <v>11</v>
      </c>
      <c r="H2" s="40" t="s">
        <v>56</v>
      </c>
      <c r="I2" s="40" t="s">
        <v>248</v>
      </c>
      <c r="J2" s="29" t="s">
        <v>69</v>
      </c>
      <c r="K2" s="27" t="s">
        <v>159</v>
      </c>
      <c r="L2" s="27" t="s">
        <v>249</v>
      </c>
      <c r="M2" s="27" t="s">
        <v>9</v>
      </c>
      <c r="N2" s="30" t="s">
        <v>119</v>
      </c>
      <c r="O2" s="33" t="s">
        <v>68</v>
      </c>
      <c r="P2" s="27" t="s">
        <v>14</v>
      </c>
      <c r="Q2" s="27" t="s">
        <v>74</v>
      </c>
      <c r="R2" s="27" t="s">
        <v>8</v>
      </c>
      <c r="S2" s="27" t="s">
        <v>67</v>
      </c>
      <c r="T2" s="27" t="s">
        <v>66</v>
      </c>
      <c r="U2" s="27" t="s">
        <v>166</v>
      </c>
      <c r="V2" s="30" t="s">
        <v>77</v>
      </c>
      <c r="W2" s="28" t="s">
        <v>78</v>
      </c>
      <c r="X2" s="30" t="s">
        <v>58</v>
      </c>
      <c r="Y2" s="28" t="s">
        <v>59</v>
      </c>
      <c r="Z2" s="30" t="s">
        <v>58</v>
      </c>
      <c r="AA2" s="28" t="s">
        <v>59</v>
      </c>
      <c r="AB2" s="30" t="s">
        <v>58</v>
      </c>
      <c r="AC2" s="27" t="s">
        <v>59</v>
      </c>
      <c r="AD2" s="28" t="s">
        <v>62</v>
      </c>
      <c r="AE2" s="30" t="s">
        <v>64</v>
      </c>
      <c r="AF2" s="28" t="s">
        <v>65</v>
      </c>
      <c r="AG2" s="31" t="s">
        <v>112</v>
      </c>
      <c r="AH2" s="31" t="s">
        <v>83</v>
      </c>
      <c r="AI2" s="31" t="s">
        <v>84</v>
      </c>
      <c r="AJ2" s="31" t="s">
        <v>85</v>
      </c>
      <c r="AK2" s="32" t="s">
        <v>103</v>
      </c>
    </row>
    <row r="3" spans="1:37" hidden="1" x14ac:dyDescent="0.2">
      <c r="A3" s="23">
        <v>900</v>
      </c>
      <c r="B3" s="67" t="s">
        <v>80</v>
      </c>
      <c r="C3" s="3" t="s">
        <v>80</v>
      </c>
      <c r="D3" s="54" t="s">
        <v>176</v>
      </c>
      <c r="E3" s="3" t="s">
        <v>23</v>
      </c>
      <c r="F3" s="6" t="s">
        <v>16</v>
      </c>
      <c r="G3" s="3" t="str">
        <f t="shared" ref="G3:G41" si="0">"runid"&amp;A3</f>
        <v>runid900</v>
      </c>
      <c r="H3" s="4" t="s">
        <v>88</v>
      </c>
      <c r="J3" s="24" t="s">
        <v>122</v>
      </c>
      <c r="K3" s="37" t="s">
        <v>161</v>
      </c>
      <c r="L3" s="68"/>
      <c r="M3" s="3" t="s">
        <v>17</v>
      </c>
      <c r="N3" s="5" t="s">
        <v>86</v>
      </c>
      <c r="O3" s="34">
        <f t="shared" ref="O3:O20" si="1">AG3</f>
        <v>28</v>
      </c>
      <c r="P3" s="3" t="s">
        <v>55</v>
      </c>
      <c r="Q3" s="3">
        <v>200</v>
      </c>
      <c r="R3" s="3">
        <v>3</v>
      </c>
      <c r="S3" s="3" t="s">
        <v>87</v>
      </c>
      <c r="T3" s="3" t="s">
        <v>72</v>
      </c>
      <c r="U3" s="35" t="s">
        <v>165</v>
      </c>
      <c r="V3" s="5">
        <v>0</v>
      </c>
      <c r="W3" s="6">
        <v>1</v>
      </c>
      <c r="X3" s="5">
        <v>1</v>
      </c>
      <c r="Y3" s="6">
        <v>1</v>
      </c>
      <c r="Z3" s="5">
        <v>2</v>
      </c>
      <c r="AA3" s="6">
        <v>5</v>
      </c>
      <c r="AB3" s="5">
        <v>0.2</v>
      </c>
      <c r="AC3" s="7">
        <v>0.8</v>
      </c>
      <c r="AD3" s="6" t="s">
        <v>33</v>
      </c>
      <c r="AE3" s="5" t="s">
        <v>75</v>
      </c>
      <c r="AF3" s="6" t="s">
        <v>75</v>
      </c>
      <c r="AG3" s="17">
        <f t="shared" ref="AG3:AG66" si="2">IF(S3="ALL",6,1)*IF(T3="ALL",7,LEN(T3)-LEN(SUBSTITUTE(T3," ",""))+1)*IF(U3="ALL",8,LEN(U3)-LEN(SUBSTITUTE(U3," ",""))+1)*(Y3-X3+1)*(AA3-Z3+1)*((AC3*10)-(AB3*10)+1)*IF(AE3="ALL",6,LEN(AE3)-LEN(SUBSTITUTE(AE3," ",""))+1)*IF(AF3="ALL",6,LEN(AF3)-LEN(SUBSTITUTE(AF3," ",""))+1)</f>
        <v>28</v>
      </c>
      <c r="AH3" s="16">
        <f t="shared" ref="AH3:AH66" si="3">O3/AG3</f>
        <v>1</v>
      </c>
      <c r="AI3" s="17">
        <f t="shared" ref="AI3:AI66" si="4">(O3*$AI$1*R3)/60</f>
        <v>28</v>
      </c>
      <c r="AJ3" s="18">
        <f t="shared" ref="AJ3:AJ66" si="5">AI3/24</f>
        <v>1.1666666666666667</v>
      </c>
    </row>
    <row r="4" spans="1:37" hidden="1" x14ac:dyDescent="0.2">
      <c r="A4" s="23">
        <v>901</v>
      </c>
      <c r="B4" s="67" t="s">
        <v>80</v>
      </c>
      <c r="C4" s="3" t="s">
        <v>80</v>
      </c>
      <c r="D4" s="54" t="s">
        <v>176</v>
      </c>
      <c r="E4" s="3" t="s">
        <v>71</v>
      </c>
      <c r="F4" s="6" t="s">
        <v>16</v>
      </c>
      <c r="G4" s="3" t="str">
        <f t="shared" si="0"/>
        <v>runid901</v>
      </c>
      <c r="H4" s="4" t="s">
        <v>88</v>
      </c>
      <c r="J4" s="24" t="s">
        <v>122</v>
      </c>
      <c r="K4" s="37" t="s">
        <v>161</v>
      </c>
      <c r="L4" s="68"/>
      <c r="M4" s="3" t="s">
        <v>17</v>
      </c>
      <c r="N4" s="5" t="s">
        <v>86</v>
      </c>
      <c r="O4" s="34">
        <f t="shared" si="1"/>
        <v>28</v>
      </c>
      <c r="P4" s="3" t="s">
        <v>55</v>
      </c>
      <c r="Q4" s="3">
        <v>200</v>
      </c>
      <c r="R4" s="3">
        <v>3</v>
      </c>
      <c r="S4" s="3" t="s">
        <v>87</v>
      </c>
      <c r="T4" s="3" t="s">
        <v>72</v>
      </c>
      <c r="U4" s="35" t="s">
        <v>165</v>
      </c>
      <c r="V4" s="5">
        <v>0</v>
      </c>
      <c r="W4" s="6">
        <v>1</v>
      </c>
      <c r="X4" s="5">
        <v>1</v>
      </c>
      <c r="Y4" s="6">
        <v>1</v>
      </c>
      <c r="Z4" s="5">
        <v>2</v>
      </c>
      <c r="AA4" s="6">
        <v>5</v>
      </c>
      <c r="AB4" s="5">
        <v>0.2</v>
      </c>
      <c r="AC4" s="7">
        <v>0.8</v>
      </c>
      <c r="AD4" s="6" t="s">
        <v>33</v>
      </c>
      <c r="AE4" s="5" t="s">
        <v>75</v>
      </c>
      <c r="AF4" s="6" t="s">
        <v>75</v>
      </c>
      <c r="AG4" s="17">
        <f t="shared" si="2"/>
        <v>28</v>
      </c>
      <c r="AH4" s="16">
        <f t="shared" si="3"/>
        <v>1</v>
      </c>
      <c r="AI4" s="17">
        <f t="shared" si="4"/>
        <v>28</v>
      </c>
      <c r="AJ4" s="18">
        <f t="shared" si="5"/>
        <v>1.1666666666666667</v>
      </c>
    </row>
    <row r="5" spans="1:37" hidden="1" x14ac:dyDescent="0.2">
      <c r="A5" s="23">
        <v>902</v>
      </c>
      <c r="B5" s="67" t="s">
        <v>80</v>
      </c>
      <c r="C5" s="3" t="s">
        <v>80</v>
      </c>
      <c r="D5" s="54" t="s">
        <v>176</v>
      </c>
      <c r="E5" s="3" t="s">
        <v>79</v>
      </c>
      <c r="F5" s="6" t="s">
        <v>16</v>
      </c>
      <c r="G5" s="3" t="str">
        <f t="shared" si="0"/>
        <v>runid902</v>
      </c>
      <c r="H5" s="4" t="s">
        <v>88</v>
      </c>
      <c r="J5" s="24" t="s">
        <v>122</v>
      </c>
      <c r="K5" s="37" t="s">
        <v>161</v>
      </c>
      <c r="L5" s="68"/>
      <c r="M5" s="3" t="s">
        <v>17</v>
      </c>
      <c r="N5" s="5" t="s">
        <v>86</v>
      </c>
      <c r="O5" s="34">
        <f t="shared" si="1"/>
        <v>28</v>
      </c>
      <c r="P5" s="3" t="s">
        <v>55</v>
      </c>
      <c r="Q5" s="3">
        <v>200</v>
      </c>
      <c r="R5" s="3">
        <v>3</v>
      </c>
      <c r="S5" s="3" t="s">
        <v>87</v>
      </c>
      <c r="T5" s="3" t="s">
        <v>72</v>
      </c>
      <c r="U5" s="35" t="s">
        <v>165</v>
      </c>
      <c r="V5" s="5">
        <v>0</v>
      </c>
      <c r="W5" s="6">
        <v>1</v>
      </c>
      <c r="X5" s="5">
        <v>1</v>
      </c>
      <c r="Y5" s="6">
        <v>1</v>
      </c>
      <c r="Z5" s="5">
        <v>2</v>
      </c>
      <c r="AA5" s="6">
        <v>5</v>
      </c>
      <c r="AB5" s="5">
        <v>0.2</v>
      </c>
      <c r="AC5" s="7">
        <v>0.8</v>
      </c>
      <c r="AD5" s="6" t="s">
        <v>33</v>
      </c>
      <c r="AE5" s="5" t="s">
        <v>75</v>
      </c>
      <c r="AF5" s="6" t="s">
        <v>75</v>
      </c>
      <c r="AG5" s="17">
        <f t="shared" si="2"/>
        <v>28</v>
      </c>
      <c r="AH5" s="16">
        <f t="shared" si="3"/>
        <v>1</v>
      </c>
      <c r="AI5" s="17">
        <f t="shared" si="4"/>
        <v>28</v>
      </c>
      <c r="AJ5" s="18">
        <f t="shared" si="5"/>
        <v>1.1666666666666667</v>
      </c>
    </row>
    <row r="6" spans="1:37" hidden="1" x14ac:dyDescent="0.2">
      <c r="A6" s="23">
        <v>903</v>
      </c>
      <c r="B6" s="67" t="s">
        <v>80</v>
      </c>
      <c r="C6" s="3" t="s">
        <v>80</v>
      </c>
      <c r="D6" s="54" t="s">
        <v>176</v>
      </c>
      <c r="E6" s="3" t="s">
        <v>23</v>
      </c>
      <c r="F6" s="6" t="s">
        <v>22</v>
      </c>
      <c r="G6" s="3" t="str">
        <f t="shared" si="0"/>
        <v>runid903</v>
      </c>
      <c r="H6" s="4" t="s">
        <v>88</v>
      </c>
      <c r="J6" s="24" t="s">
        <v>122</v>
      </c>
      <c r="K6" s="37" t="s">
        <v>161</v>
      </c>
      <c r="L6" s="68"/>
      <c r="M6" s="3" t="s">
        <v>17</v>
      </c>
      <c r="N6" s="5" t="s">
        <v>86</v>
      </c>
      <c r="O6" s="34">
        <f t="shared" si="1"/>
        <v>28</v>
      </c>
      <c r="P6" s="3" t="s">
        <v>55</v>
      </c>
      <c r="Q6" s="3">
        <v>200</v>
      </c>
      <c r="R6" s="3">
        <v>3</v>
      </c>
      <c r="S6" s="3" t="s">
        <v>87</v>
      </c>
      <c r="T6" s="3" t="s">
        <v>72</v>
      </c>
      <c r="U6" s="35" t="s">
        <v>165</v>
      </c>
      <c r="V6" s="5">
        <v>0</v>
      </c>
      <c r="W6" s="6">
        <v>1</v>
      </c>
      <c r="X6" s="5">
        <v>1</v>
      </c>
      <c r="Y6" s="6">
        <v>1</v>
      </c>
      <c r="Z6" s="5">
        <v>2</v>
      </c>
      <c r="AA6" s="6">
        <v>5</v>
      </c>
      <c r="AB6" s="5">
        <v>0.2</v>
      </c>
      <c r="AC6" s="7">
        <v>0.8</v>
      </c>
      <c r="AD6" s="6" t="s">
        <v>33</v>
      </c>
      <c r="AE6" s="5" t="s">
        <v>75</v>
      </c>
      <c r="AF6" s="6" t="s">
        <v>75</v>
      </c>
      <c r="AG6" s="17">
        <f t="shared" si="2"/>
        <v>28</v>
      </c>
      <c r="AH6" s="16">
        <f t="shared" si="3"/>
        <v>1</v>
      </c>
      <c r="AI6" s="17">
        <f t="shared" si="4"/>
        <v>28</v>
      </c>
      <c r="AJ6" s="18">
        <f t="shared" si="5"/>
        <v>1.1666666666666667</v>
      </c>
    </row>
    <row r="7" spans="1:37" hidden="1" x14ac:dyDescent="0.2">
      <c r="A7" s="23">
        <v>904</v>
      </c>
      <c r="B7" s="67" t="s">
        <v>80</v>
      </c>
      <c r="C7" s="3" t="s">
        <v>80</v>
      </c>
      <c r="D7" s="54" t="s">
        <v>176</v>
      </c>
      <c r="E7" s="3" t="s">
        <v>71</v>
      </c>
      <c r="F7" s="6" t="s">
        <v>22</v>
      </c>
      <c r="G7" s="3" t="str">
        <f t="shared" si="0"/>
        <v>runid904</v>
      </c>
      <c r="H7" s="4" t="s">
        <v>88</v>
      </c>
      <c r="J7" s="24" t="s">
        <v>122</v>
      </c>
      <c r="K7" s="37" t="s">
        <v>161</v>
      </c>
      <c r="L7" s="68"/>
      <c r="M7" s="3" t="s">
        <v>17</v>
      </c>
      <c r="N7" s="5" t="s">
        <v>86</v>
      </c>
      <c r="O7" s="34">
        <f t="shared" si="1"/>
        <v>28</v>
      </c>
      <c r="P7" s="3" t="s">
        <v>55</v>
      </c>
      <c r="Q7" s="3">
        <v>200</v>
      </c>
      <c r="R7" s="3">
        <v>3</v>
      </c>
      <c r="S7" s="3" t="s">
        <v>87</v>
      </c>
      <c r="T7" s="3" t="s">
        <v>72</v>
      </c>
      <c r="U7" s="35" t="s">
        <v>165</v>
      </c>
      <c r="V7" s="5">
        <v>0</v>
      </c>
      <c r="W7" s="6">
        <v>1</v>
      </c>
      <c r="X7" s="5">
        <v>1</v>
      </c>
      <c r="Y7" s="6">
        <v>1</v>
      </c>
      <c r="Z7" s="5">
        <v>2</v>
      </c>
      <c r="AA7" s="6">
        <v>5</v>
      </c>
      <c r="AB7" s="5">
        <v>0.2</v>
      </c>
      <c r="AC7" s="7">
        <v>0.8</v>
      </c>
      <c r="AD7" s="6" t="s">
        <v>33</v>
      </c>
      <c r="AE7" s="5" t="s">
        <v>75</v>
      </c>
      <c r="AF7" s="6" t="s">
        <v>75</v>
      </c>
      <c r="AG7" s="17">
        <f t="shared" si="2"/>
        <v>28</v>
      </c>
      <c r="AH7" s="16">
        <f t="shared" si="3"/>
        <v>1</v>
      </c>
      <c r="AI7" s="17">
        <f t="shared" si="4"/>
        <v>28</v>
      </c>
      <c r="AJ7" s="18">
        <f t="shared" si="5"/>
        <v>1.1666666666666667</v>
      </c>
    </row>
    <row r="8" spans="1:37" hidden="1" x14ac:dyDescent="0.2">
      <c r="A8" s="23">
        <v>905</v>
      </c>
      <c r="B8" s="67" t="s">
        <v>80</v>
      </c>
      <c r="C8" s="3" t="s">
        <v>80</v>
      </c>
      <c r="D8" s="54" t="s">
        <v>176</v>
      </c>
      <c r="E8" s="3" t="s">
        <v>79</v>
      </c>
      <c r="F8" s="6" t="s">
        <v>22</v>
      </c>
      <c r="G8" s="3" t="str">
        <f t="shared" si="0"/>
        <v>runid905</v>
      </c>
      <c r="H8" s="4" t="s">
        <v>88</v>
      </c>
      <c r="J8" s="24" t="s">
        <v>122</v>
      </c>
      <c r="K8" s="37" t="s">
        <v>161</v>
      </c>
      <c r="L8" s="68"/>
      <c r="M8" s="3" t="s">
        <v>17</v>
      </c>
      <c r="N8" s="5" t="s">
        <v>86</v>
      </c>
      <c r="O8" s="34">
        <f t="shared" si="1"/>
        <v>28</v>
      </c>
      <c r="P8" s="3" t="s">
        <v>55</v>
      </c>
      <c r="Q8" s="3">
        <v>200</v>
      </c>
      <c r="R8" s="3">
        <v>3</v>
      </c>
      <c r="S8" s="3" t="s">
        <v>87</v>
      </c>
      <c r="T8" s="3" t="s">
        <v>72</v>
      </c>
      <c r="U8" s="35" t="s">
        <v>165</v>
      </c>
      <c r="V8" s="5">
        <v>0</v>
      </c>
      <c r="W8" s="6">
        <v>1</v>
      </c>
      <c r="X8" s="5">
        <v>1</v>
      </c>
      <c r="Y8" s="6">
        <v>1</v>
      </c>
      <c r="Z8" s="5">
        <v>2</v>
      </c>
      <c r="AA8" s="6">
        <v>5</v>
      </c>
      <c r="AB8" s="5">
        <v>0.2</v>
      </c>
      <c r="AC8" s="7">
        <v>0.8</v>
      </c>
      <c r="AD8" s="6" t="s">
        <v>33</v>
      </c>
      <c r="AE8" s="5" t="s">
        <v>75</v>
      </c>
      <c r="AF8" s="6" t="s">
        <v>75</v>
      </c>
      <c r="AG8" s="17">
        <f t="shared" si="2"/>
        <v>28</v>
      </c>
      <c r="AH8" s="16">
        <f t="shared" si="3"/>
        <v>1</v>
      </c>
      <c r="AI8" s="17">
        <f t="shared" si="4"/>
        <v>28</v>
      </c>
      <c r="AJ8" s="18">
        <f t="shared" si="5"/>
        <v>1.1666666666666667</v>
      </c>
    </row>
    <row r="9" spans="1:37" hidden="1" x14ac:dyDescent="0.2">
      <c r="A9" s="3">
        <v>912</v>
      </c>
      <c r="B9" s="67" t="s">
        <v>92</v>
      </c>
      <c r="C9" s="3" t="s">
        <v>92</v>
      </c>
      <c r="D9" s="54" t="s">
        <v>175</v>
      </c>
      <c r="E9" s="3" t="s">
        <v>23</v>
      </c>
      <c r="F9" s="6" t="s">
        <v>16</v>
      </c>
      <c r="G9" s="3" t="str">
        <f t="shared" si="0"/>
        <v>runid912</v>
      </c>
      <c r="H9" s="4" t="s">
        <v>93</v>
      </c>
      <c r="J9" s="24" t="s">
        <v>122</v>
      </c>
      <c r="K9" s="37" t="s">
        <v>161</v>
      </c>
      <c r="L9" s="68"/>
      <c r="M9" s="3" t="s">
        <v>94</v>
      </c>
      <c r="N9" s="5" t="s">
        <v>86</v>
      </c>
      <c r="O9" s="34">
        <f t="shared" si="1"/>
        <v>120</v>
      </c>
      <c r="P9" s="3" t="s">
        <v>55</v>
      </c>
      <c r="Q9" s="3">
        <v>200</v>
      </c>
      <c r="R9" s="3">
        <v>3</v>
      </c>
      <c r="S9" s="3" t="s">
        <v>87</v>
      </c>
      <c r="T9" s="3" t="s">
        <v>95</v>
      </c>
      <c r="U9" s="35" t="s">
        <v>165</v>
      </c>
      <c r="V9" s="5">
        <v>0</v>
      </c>
      <c r="W9" s="6">
        <v>1</v>
      </c>
      <c r="X9" s="5">
        <v>1</v>
      </c>
      <c r="Y9" s="6">
        <v>1</v>
      </c>
      <c r="Z9" s="20">
        <v>2</v>
      </c>
      <c r="AA9" s="21">
        <v>5</v>
      </c>
      <c r="AB9" s="20">
        <v>0.1</v>
      </c>
      <c r="AC9" s="22">
        <v>1</v>
      </c>
      <c r="AD9" s="6" t="s">
        <v>33</v>
      </c>
      <c r="AE9" s="5" t="s">
        <v>75</v>
      </c>
      <c r="AF9" s="6" t="s">
        <v>75</v>
      </c>
      <c r="AG9" s="17">
        <f t="shared" si="2"/>
        <v>120</v>
      </c>
      <c r="AH9" s="16">
        <f t="shared" si="3"/>
        <v>1</v>
      </c>
      <c r="AI9" s="17">
        <f t="shared" si="4"/>
        <v>120</v>
      </c>
      <c r="AJ9" s="18">
        <f t="shared" si="5"/>
        <v>5</v>
      </c>
    </row>
    <row r="10" spans="1:37" hidden="1" x14ac:dyDescent="0.2">
      <c r="A10" s="3">
        <v>913</v>
      </c>
      <c r="B10" s="67" t="s">
        <v>92</v>
      </c>
      <c r="C10" s="3" t="s">
        <v>92</v>
      </c>
      <c r="D10" s="54" t="s">
        <v>175</v>
      </c>
      <c r="E10" s="3" t="s">
        <v>71</v>
      </c>
      <c r="F10" s="6" t="s">
        <v>16</v>
      </c>
      <c r="G10" s="3" t="str">
        <f t="shared" si="0"/>
        <v>runid913</v>
      </c>
      <c r="H10" s="4" t="s">
        <v>93</v>
      </c>
      <c r="J10" s="24" t="s">
        <v>122</v>
      </c>
      <c r="K10" s="37" t="s">
        <v>161</v>
      </c>
      <c r="L10" s="68"/>
      <c r="M10" s="3" t="s">
        <v>94</v>
      </c>
      <c r="N10" s="5" t="s">
        <v>86</v>
      </c>
      <c r="O10" s="34">
        <f t="shared" si="1"/>
        <v>120</v>
      </c>
      <c r="P10" s="3" t="s">
        <v>55</v>
      </c>
      <c r="Q10" s="3">
        <v>200</v>
      </c>
      <c r="R10" s="3">
        <v>3</v>
      </c>
      <c r="S10" s="3" t="s">
        <v>87</v>
      </c>
      <c r="T10" s="3" t="s">
        <v>95</v>
      </c>
      <c r="U10" s="35" t="s">
        <v>165</v>
      </c>
      <c r="V10" s="5">
        <v>0</v>
      </c>
      <c r="W10" s="6">
        <v>1</v>
      </c>
      <c r="X10" s="5">
        <v>1</v>
      </c>
      <c r="Y10" s="6">
        <v>1</v>
      </c>
      <c r="Z10" s="20">
        <v>2</v>
      </c>
      <c r="AA10" s="21">
        <v>5</v>
      </c>
      <c r="AB10" s="20">
        <v>0.1</v>
      </c>
      <c r="AC10" s="22">
        <v>1</v>
      </c>
      <c r="AD10" s="6" t="s">
        <v>33</v>
      </c>
      <c r="AE10" s="5" t="s">
        <v>75</v>
      </c>
      <c r="AF10" s="6" t="s">
        <v>75</v>
      </c>
      <c r="AG10" s="17">
        <f t="shared" si="2"/>
        <v>120</v>
      </c>
      <c r="AH10" s="16">
        <f t="shared" si="3"/>
        <v>1</v>
      </c>
      <c r="AI10" s="17">
        <f t="shared" si="4"/>
        <v>120</v>
      </c>
      <c r="AJ10" s="18">
        <f t="shared" si="5"/>
        <v>5</v>
      </c>
    </row>
    <row r="11" spans="1:37" hidden="1" x14ac:dyDescent="0.2">
      <c r="A11" s="3">
        <v>914</v>
      </c>
      <c r="B11" s="67" t="s">
        <v>92</v>
      </c>
      <c r="C11" s="3" t="s">
        <v>92</v>
      </c>
      <c r="D11" s="54" t="s">
        <v>175</v>
      </c>
      <c r="E11" s="3" t="s">
        <v>28</v>
      </c>
      <c r="F11" s="6" t="s">
        <v>16</v>
      </c>
      <c r="G11" s="3" t="str">
        <f t="shared" si="0"/>
        <v>runid914</v>
      </c>
      <c r="H11" s="4" t="s">
        <v>93</v>
      </c>
      <c r="J11" s="24" t="s">
        <v>122</v>
      </c>
      <c r="K11" s="37" t="s">
        <v>161</v>
      </c>
      <c r="L11" s="68"/>
      <c r="M11" s="3" t="s">
        <v>94</v>
      </c>
      <c r="N11" s="5" t="s">
        <v>86</v>
      </c>
      <c r="O11" s="34">
        <f t="shared" si="1"/>
        <v>120</v>
      </c>
      <c r="P11" s="3" t="s">
        <v>55</v>
      </c>
      <c r="Q11" s="3">
        <v>200</v>
      </c>
      <c r="R11" s="3">
        <v>3</v>
      </c>
      <c r="S11" s="3" t="s">
        <v>87</v>
      </c>
      <c r="T11" s="3" t="s">
        <v>95</v>
      </c>
      <c r="U11" s="35" t="s">
        <v>165</v>
      </c>
      <c r="V11" s="5">
        <v>0</v>
      </c>
      <c r="W11" s="6">
        <v>1</v>
      </c>
      <c r="X11" s="5">
        <v>1</v>
      </c>
      <c r="Y11" s="6">
        <v>1</v>
      </c>
      <c r="Z11" s="20">
        <v>2</v>
      </c>
      <c r="AA11" s="21">
        <v>5</v>
      </c>
      <c r="AB11" s="20">
        <v>0.1</v>
      </c>
      <c r="AC11" s="22">
        <v>1</v>
      </c>
      <c r="AD11" s="6" t="s">
        <v>33</v>
      </c>
      <c r="AE11" s="5" t="s">
        <v>75</v>
      </c>
      <c r="AF11" s="6" t="s">
        <v>75</v>
      </c>
      <c r="AG11" s="17">
        <f t="shared" si="2"/>
        <v>120</v>
      </c>
      <c r="AH11" s="16">
        <f t="shared" si="3"/>
        <v>1</v>
      </c>
      <c r="AI11" s="17">
        <f t="shared" si="4"/>
        <v>120</v>
      </c>
      <c r="AJ11" s="18">
        <f t="shared" si="5"/>
        <v>5</v>
      </c>
    </row>
    <row r="12" spans="1:37" hidden="1" x14ac:dyDescent="0.2">
      <c r="A12" s="3">
        <v>949</v>
      </c>
      <c r="B12" s="67" t="s">
        <v>110</v>
      </c>
      <c r="C12" s="3" t="s">
        <v>110</v>
      </c>
      <c r="D12" s="54" t="s">
        <v>179</v>
      </c>
      <c r="E12" s="3" t="s">
        <v>23</v>
      </c>
      <c r="F12" s="6" t="s">
        <v>16</v>
      </c>
      <c r="G12" s="3" t="str">
        <f t="shared" si="0"/>
        <v>runid949</v>
      </c>
      <c r="H12" s="4" t="s">
        <v>120</v>
      </c>
      <c r="J12" s="24" t="s">
        <v>122</v>
      </c>
      <c r="K12" s="37" t="s">
        <v>161</v>
      </c>
      <c r="L12" s="68"/>
      <c r="M12" s="3" t="s">
        <v>17</v>
      </c>
      <c r="N12" s="5" t="s">
        <v>86</v>
      </c>
      <c r="O12" s="34">
        <f t="shared" si="1"/>
        <v>1</v>
      </c>
      <c r="P12" s="3" t="s">
        <v>55</v>
      </c>
      <c r="Q12" s="3">
        <v>400</v>
      </c>
      <c r="R12" s="3">
        <v>3</v>
      </c>
      <c r="S12" s="3" t="s">
        <v>87</v>
      </c>
      <c r="T12" s="3" t="s">
        <v>72</v>
      </c>
      <c r="U12" s="35" t="s">
        <v>165</v>
      </c>
      <c r="V12" s="5">
        <v>0</v>
      </c>
      <c r="W12" s="6">
        <v>1</v>
      </c>
      <c r="X12" s="5">
        <v>1</v>
      </c>
      <c r="Y12" s="6">
        <v>1</v>
      </c>
      <c r="Z12" s="5">
        <v>4</v>
      </c>
      <c r="AA12" s="6">
        <v>4</v>
      </c>
      <c r="AB12" s="5">
        <v>0.6</v>
      </c>
      <c r="AC12" s="7">
        <v>0.6</v>
      </c>
      <c r="AD12" s="6" t="s">
        <v>33</v>
      </c>
      <c r="AE12" s="5" t="s">
        <v>75</v>
      </c>
      <c r="AF12" s="6" t="s">
        <v>75</v>
      </c>
      <c r="AG12" s="17">
        <f t="shared" si="2"/>
        <v>1</v>
      </c>
      <c r="AH12" s="16">
        <f t="shared" si="3"/>
        <v>1</v>
      </c>
      <c r="AI12" s="17">
        <f t="shared" si="4"/>
        <v>1</v>
      </c>
      <c r="AJ12" s="18">
        <f t="shared" si="5"/>
        <v>4.1666666666666664E-2</v>
      </c>
    </row>
    <row r="13" spans="1:37" hidden="1" x14ac:dyDescent="0.2">
      <c r="A13" s="3">
        <v>950</v>
      </c>
      <c r="B13" s="67" t="s">
        <v>110</v>
      </c>
      <c r="C13" s="3" t="s">
        <v>110</v>
      </c>
      <c r="D13" s="54" t="s">
        <v>179</v>
      </c>
      <c r="E13" s="3" t="s">
        <v>52</v>
      </c>
      <c r="F13" s="6" t="s">
        <v>16</v>
      </c>
      <c r="G13" s="3" t="str">
        <f t="shared" si="0"/>
        <v>runid950</v>
      </c>
      <c r="H13" s="4" t="s">
        <v>120</v>
      </c>
      <c r="J13" s="24" t="s">
        <v>122</v>
      </c>
      <c r="K13" s="37" t="s">
        <v>161</v>
      </c>
      <c r="L13" s="68"/>
      <c r="M13" s="3" t="s">
        <v>17</v>
      </c>
      <c r="N13" s="5" t="s">
        <v>86</v>
      </c>
      <c r="O13" s="34">
        <f t="shared" si="1"/>
        <v>1</v>
      </c>
      <c r="P13" s="3" t="s">
        <v>55</v>
      </c>
      <c r="Q13" s="3">
        <v>400</v>
      </c>
      <c r="R13" s="3">
        <v>3</v>
      </c>
      <c r="S13" s="3" t="s">
        <v>87</v>
      </c>
      <c r="T13" s="3" t="s">
        <v>72</v>
      </c>
      <c r="U13" s="35" t="s">
        <v>165</v>
      </c>
      <c r="V13" s="5">
        <v>0</v>
      </c>
      <c r="W13" s="6">
        <v>1</v>
      </c>
      <c r="X13" s="5">
        <v>1</v>
      </c>
      <c r="Y13" s="6">
        <v>1</v>
      </c>
      <c r="Z13" s="5">
        <v>4</v>
      </c>
      <c r="AA13" s="6">
        <v>4</v>
      </c>
      <c r="AB13" s="5">
        <v>0.6</v>
      </c>
      <c r="AC13" s="7">
        <v>0.6</v>
      </c>
      <c r="AD13" s="6" t="s">
        <v>33</v>
      </c>
      <c r="AE13" s="5" t="s">
        <v>75</v>
      </c>
      <c r="AF13" s="6" t="s">
        <v>75</v>
      </c>
      <c r="AG13" s="17">
        <f t="shared" si="2"/>
        <v>1</v>
      </c>
      <c r="AH13" s="16">
        <f t="shared" si="3"/>
        <v>1</v>
      </c>
      <c r="AI13" s="17">
        <f t="shared" si="4"/>
        <v>1</v>
      </c>
      <c r="AJ13" s="18">
        <f t="shared" si="5"/>
        <v>4.1666666666666664E-2</v>
      </c>
    </row>
    <row r="14" spans="1:37" hidden="1" x14ac:dyDescent="0.2">
      <c r="A14" s="3">
        <v>951</v>
      </c>
      <c r="B14" s="67" t="s">
        <v>110</v>
      </c>
      <c r="C14" s="3" t="s">
        <v>110</v>
      </c>
      <c r="D14" s="54" t="s">
        <v>179</v>
      </c>
      <c r="E14" s="3" t="s">
        <v>53</v>
      </c>
      <c r="F14" s="6" t="s">
        <v>16</v>
      </c>
      <c r="G14" s="3" t="str">
        <f t="shared" si="0"/>
        <v>runid951</v>
      </c>
      <c r="H14" s="4" t="s">
        <v>120</v>
      </c>
      <c r="J14" s="24" t="s">
        <v>122</v>
      </c>
      <c r="K14" s="37" t="s">
        <v>161</v>
      </c>
      <c r="L14" s="68"/>
      <c r="M14" s="3" t="s">
        <v>17</v>
      </c>
      <c r="N14" s="5" t="s">
        <v>86</v>
      </c>
      <c r="O14" s="34">
        <f t="shared" si="1"/>
        <v>1</v>
      </c>
      <c r="P14" s="3" t="s">
        <v>55</v>
      </c>
      <c r="Q14" s="3">
        <v>400</v>
      </c>
      <c r="R14" s="3">
        <v>3</v>
      </c>
      <c r="S14" s="3" t="s">
        <v>87</v>
      </c>
      <c r="T14" s="3" t="s">
        <v>72</v>
      </c>
      <c r="U14" s="35" t="s">
        <v>165</v>
      </c>
      <c r="V14" s="5">
        <v>0</v>
      </c>
      <c r="W14" s="6">
        <v>1</v>
      </c>
      <c r="X14" s="5">
        <v>1</v>
      </c>
      <c r="Y14" s="6">
        <v>1</v>
      </c>
      <c r="Z14" s="5">
        <v>4</v>
      </c>
      <c r="AA14" s="6">
        <v>4</v>
      </c>
      <c r="AB14" s="5">
        <v>0.6</v>
      </c>
      <c r="AC14" s="7">
        <v>0.6</v>
      </c>
      <c r="AD14" s="6" t="s">
        <v>33</v>
      </c>
      <c r="AE14" s="5" t="s">
        <v>75</v>
      </c>
      <c r="AF14" s="6" t="s">
        <v>75</v>
      </c>
      <c r="AG14" s="17">
        <f t="shared" si="2"/>
        <v>1</v>
      </c>
      <c r="AH14" s="16">
        <f t="shared" si="3"/>
        <v>1</v>
      </c>
      <c r="AI14" s="17">
        <f t="shared" si="4"/>
        <v>1</v>
      </c>
      <c r="AJ14" s="18">
        <f t="shared" si="5"/>
        <v>4.1666666666666664E-2</v>
      </c>
    </row>
    <row r="15" spans="1:37" hidden="1" x14ac:dyDescent="0.2">
      <c r="A15" s="3">
        <v>952</v>
      </c>
      <c r="B15" s="67" t="s">
        <v>110</v>
      </c>
      <c r="C15" s="3" t="s">
        <v>110</v>
      </c>
      <c r="D15" s="54" t="s">
        <v>179</v>
      </c>
      <c r="E15" s="3" t="s">
        <v>54</v>
      </c>
      <c r="F15" s="6" t="s">
        <v>16</v>
      </c>
      <c r="G15" s="3" t="str">
        <f t="shared" si="0"/>
        <v>runid952</v>
      </c>
      <c r="H15" s="4" t="s">
        <v>120</v>
      </c>
      <c r="J15" s="24" t="s">
        <v>122</v>
      </c>
      <c r="K15" s="37" t="s">
        <v>161</v>
      </c>
      <c r="L15" s="68"/>
      <c r="M15" s="3" t="s">
        <v>17</v>
      </c>
      <c r="N15" s="5" t="s">
        <v>86</v>
      </c>
      <c r="O15" s="34">
        <f t="shared" si="1"/>
        <v>1</v>
      </c>
      <c r="P15" s="3" t="s">
        <v>55</v>
      </c>
      <c r="Q15" s="3">
        <v>400</v>
      </c>
      <c r="R15" s="3">
        <v>3</v>
      </c>
      <c r="S15" s="3" t="s">
        <v>87</v>
      </c>
      <c r="T15" s="3" t="s">
        <v>72</v>
      </c>
      <c r="U15" s="35" t="s">
        <v>165</v>
      </c>
      <c r="V15" s="5">
        <v>0</v>
      </c>
      <c r="W15" s="6">
        <v>1</v>
      </c>
      <c r="X15" s="5">
        <v>1</v>
      </c>
      <c r="Y15" s="6">
        <v>1</v>
      </c>
      <c r="Z15" s="5">
        <v>4</v>
      </c>
      <c r="AA15" s="6">
        <v>4</v>
      </c>
      <c r="AB15" s="5">
        <v>0.6</v>
      </c>
      <c r="AC15" s="7">
        <v>0.6</v>
      </c>
      <c r="AD15" s="6" t="s">
        <v>33</v>
      </c>
      <c r="AE15" s="5" t="s">
        <v>75</v>
      </c>
      <c r="AF15" s="6" t="s">
        <v>75</v>
      </c>
      <c r="AG15" s="17">
        <f t="shared" si="2"/>
        <v>1</v>
      </c>
      <c r="AH15" s="16">
        <f t="shared" si="3"/>
        <v>1</v>
      </c>
      <c r="AI15" s="17">
        <f t="shared" si="4"/>
        <v>1</v>
      </c>
      <c r="AJ15" s="18">
        <f t="shared" si="5"/>
        <v>4.1666666666666664E-2</v>
      </c>
    </row>
    <row r="16" spans="1:37" hidden="1" x14ac:dyDescent="0.2">
      <c r="A16" s="3">
        <v>955</v>
      </c>
      <c r="B16" s="67" t="s">
        <v>110</v>
      </c>
      <c r="C16" s="3" t="s">
        <v>110</v>
      </c>
      <c r="D16" s="54" t="s">
        <v>180</v>
      </c>
      <c r="E16" s="3" t="s">
        <v>23</v>
      </c>
      <c r="F16" s="6" t="s">
        <v>16</v>
      </c>
      <c r="G16" s="3" t="str">
        <f t="shared" si="0"/>
        <v>runid955</v>
      </c>
      <c r="H16" s="4" t="s">
        <v>121</v>
      </c>
      <c r="J16" s="24" t="s">
        <v>122</v>
      </c>
      <c r="K16" s="37" t="s">
        <v>161</v>
      </c>
      <c r="L16" s="68"/>
      <c r="M16" s="3" t="s">
        <v>17</v>
      </c>
      <c r="N16" s="5" t="s">
        <v>86</v>
      </c>
      <c r="O16" s="34">
        <f t="shared" si="1"/>
        <v>1</v>
      </c>
      <c r="P16" s="3" t="s">
        <v>55</v>
      </c>
      <c r="Q16" s="3">
        <v>400</v>
      </c>
      <c r="R16" s="3">
        <v>10</v>
      </c>
      <c r="S16" s="3" t="s">
        <v>87</v>
      </c>
      <c r="T16" s="3" t="s">
        <v>72</v>
      </c>
      <c r="U16" s="35" t="s">
        <v>165</v>
      </c>
      <c r="V16" s="5">
        <v>0</v>
      </c>
      <c r="W16" s="6">
        <v>1</v>
      </c>
      <c r="X16" s="5">
        <v>1</v>
      </c>
      <c r="Y16" s="6">
        <v>1</v>
      </c>
      <c r="Z16" s="5">
        <v>4</v>
      </c>
      <c r="AA16" s="6">
        <v>4</v>
      </c>
      <c r="AB16" s="5">
        <v>0.6</v>
      </c>
      <c r="AC16" s="7">
        <v>0.6</v>
      </c>
      <c r="AD16" s="6" t="s">
        <v>33</v>
      </c>
      <c r="AE16" s="5" t="s">
        <v>75</v>
      </c>
      <c r="AF16" s="6" t="s">
        <v>75</v>
      </c>
      <c r="AG16" s="17">
        <f t="shared" si="2"/>
        <v>1</v>
      </c>
      <c r="AH16" s="16">
        <f t="shared" si="3"/>
        <v>1</v>
      </c>
      <c r="AI16" s="17">
        <f t="shared" si="4"/>
        <v>3.3333333333333335</v>
      </c>
      <c r="AJ16" s="18">
        <f t="shared" si="5"/>
        <v>0.1388888888888889</v>
      </c>
    </row>
    <row r="17" spans="1:36" hidden="1" x14ac:dyDescent="0.2">
      <c r="A17" s="3">
        <v>956</v>
      </c>
      <c r="B17" s="67" t="s">
        <v>110</v>
      </c>
      <c r="C17" s="3" t="s">
        <v>110</v>
      </c>
      <c r="D17" s="54" t="s">
        <v>180</v>
      </c>
      <c r="E17" s="3" t="s">
        <v>52</v>
      </c>
      <c r="F17" s="6" t="s">
        <v>16</v>
      </c>
      <c r="G17" s="3" t="str">
        <f t="shared" si="0"/>
        <v>runid956</v>
      </c>
      <c r="H17" s="4" t="s">
        <v>121</v>
      </c>
      <c r="J17" s="24" t="s">
        <v>122</v>
      </c>
      <c r="K17" s="37" t="s">
        <v>161</v>
      </c>
      <c r="L17" s="68"/>
      <c r="M17" s="3" t="s">
        <v>17</v>
      </c>
      <c r="N17" s="5" t="s">
        <v>86</v>
      </c>
      <c r="O17" s="34">
        <f t="shared" si="1"/>
        <v>1</v>
      </c>
      <c r="P17" s="3" t="s">
        <v>55</v>
      </c>
      <c r="Q17" s="3">
        <v>400</v>
      </c>
      <c r="R17" s="3">
        <v>10</v>
      </c>
      <c r="S17" s="3" t="s">
        <v>87</v>
      </c>
      <c r="T17" s="3" t="s">
        <v>72</v>
      </c>
      <c r="U17" s="35" t="s">
        <v>165</v>
      </c>
      <c r="V17" s="5">
        <v>0</v>
      </c>
      <c r="W17" s="6">
        <v>1</v>
      </c>
      <c r="X17" s="5">
        <v>1</v>
      </c>
      <c r="Y17" s="6">
        <v>1</v>
      </c>
      <c r="Z17" s="5">
        <v>4</v>
      </c>
      <c r="AA17" s="6">
        <v>4</v>
      </c>
      <c r="AB17" s="5">
        <v>0.6</v>
      </c>
      <c r="AC17" s="7">
        <v>0.6</v>
      </c>
      <c r="AD17" s="6" t="s">
        <v>33</v>
      </c>
      <c r="AE17" s="5" t="s">
        <v>75</v>
      </c>
      <c r="AF17" s="6" t="s">
        <v>75</v>
      </c>
      <c r="AG17" s="17">
        <f t="shared" si="2"/>
        <v>1</v>
      </c>
      <c r="AH17" s="16">
        <f t="shared" si="3"/>
        <v>1</v>
      </c>
      <c r="AI17" s="17">
        <f t="shared" si="4"/>
        <v>3.3333333333333335</v>
      </c>
      <c r="AJ17" s="18">
        <f t="shared" si="5"/>
        <v>0.1388888888888889</v>
      </c>
    </row>
    <row r="18" spans="1:36" hidden="1" x14ac:dyDescent="0.2">
      <c r="A18" s="3">
        <v>957</v>
      </c>
      <c r="B18" s="67" t="s">
        <v>110</v>
      </c>
      <c r="C18" s="3" t="s">
        <v>110</v>
      </c>
      <c r="D18" s="54" t="s">
        <v>180</v>
      </c>
      <c r="E18" s="3" t="s">
        <v>53</v>
      </c>
      <c r="F18" s="6" t="s">
        <v>16</v>
      </c>
      <c r="G18" s="3" t="str">
        <f t="shared" si="0"/>
        <v>runid957</v>
      </c>
      <c r="H18" s="4" t="s">
        <v>121</v>
      </c>
      <c r="J18" s="24" t="s">
        <v>122</v>
      </c>
      <c r="K18" s="37" t="s">
        <v>161</v>
      </c>
      <c r="L18" s="68"/>
      <c r="M18" s="3" t="s">
        <v>17</v>
      </c>
      <c r="N18" s="5" t="s">
        <v>86</v>
      </c>
      <c r="O18" s="34">
        <f t="shared" si="1"/>
        <v>1</v>
      </c>
      <c r="P18" s="3" t="s">
        <v>55</v>
      </c>
      <c r="Q18" s="3">
        <v>400</v>
      </c>
      <c r="R18" s="3">
        <v>10</v>
      </c>
      <c r="S18" s="3" t="s">
        <v>87</v>
      </c>
      <c r="T18" s="3" t="s">
        <v>72</v>
      </c>
      <c r="U18" s="35" t="s">
        <v>165</v>
      </c>
      <c r="V18" s="5">
        <v>0</v>
      </c>
      <c r="W18" s="6">
        <v>1</v>
      </c>
      <c r="X18" s="5">
        <v>1</v>
      </c>
      <c r="Y18" s="6">
        <v>1</v>
      </c>
      <c r="Z18" s="5">
        <v>4</v>
      </c>
      <c r="AA18" s="6">
        <v>4</v>
      </c>
      <c r="AB18" s="5">
        <v>0.6</v>
      </c>
      <c r="AC18" s="7">
        <v>0.6</v>
      </c>
      <c r="AD18" s="6" t="s">
        <v>33</v>
      </c>
      <c r="AE18" s="5" t="s">
        <v>75</v>
      </c>
      <c r="AF18" s="6" t="s">
        <v>75</v>
      </c>
      <c r="AG18" s="17">
        <f t="shared" si="2"/>
        <v>1</v>
      </c>
      <c r="AH18" s="16">
        <f t="shared" si="3"/>
        <v>1</v>
      </c>
      <c r="AI18" s="17">
        <f t="shared" si="4"/>
        <v>3.3333333333333335</v>
      </c>
      <c r="AJ18" s="18">
        <f t="shared" si="5"/>
        <v>0.1388888888888889</v>
      </c>
    </row>
    <row r="19" spans="1:36" hidden="1" x14ac:dyDescent="0.2">
      <c r="A19" s="3">
        <v>958</v>
      </c>
      <c r="B19" s="67" t="s">
        <v>110</v>
      </c>
      <c r="C19" s="3" t="s">
        <v>110</v>
      </c>
      <c r="D19" s="54" t="s">
        <v>180</v>
      </c>
      <c r="E19" s="3" t="s">
        <v>54</v>
      </c>
      <c r="F19" s="6" t="s">
        <v>16</v>
      </c>
      <c r="G19" s="3" t="str">
        <f t="shared" si="0"/>
        <v>runid958</v>
      </c>
      <c r="H19" s="4" t="s">
        <v>121</v>
      </c>
      <c r="J19" s="24" t="s">
        <v>122</v>
      </c>
      <c r="K19" s="37" t="s">
        <v>161</v>
      </c>
      <c r="L19" s="68"/>
      <c r="M19" s="3" t="s">
        <v>17</v>
      </c>
      <c r="N19" s="5" t="s">
        <v>86</v>
      </c>
      <c r="O19" s="34">
        <f t="shared" si="1"/>
        <v>1</v>
      </c>
      <c r="P19" s="3" t="s">
        <v>55</v>
      </c>
      <c r="Q19" s="3">
        <v>400</v>
      </c>
      <c r="R19" s="3">
        <v>10</v>
      </c>
      <c r="S19" s="3" t="s">
        <v>87</v>
      </c>
      <c r="T19" s="3" t="s">
        <v>72</v>
      </c>
      <c r="U19" s="35" t="s">
        <v>165</v>
      </c>
      <c r="V19" s="5">
        <v>0</v>
      </c>
      <c r="W19" s="6">
        <v>1</v>
      </c>
      <c r="X19" s="5">
        <v>1</v>
      </c>
      <c r="Y19" s="6">
        <v>1</v>
      </c>
      <c r="Z19" s="5">
        <v>4</v>
      </c>
      <c r="AA19" s="6">
        <v>4</v>
      </c>
      <c r="AB19" s="5">
        <v>0.6</v>
      </c>
      <c r="AC19" s="7">
        <v>0.6</v>
      </c>
      <c r="AD19" s="6" t="s">
        <v>33</v>
      </c>
      <c r="AE19" s="5" t="s">
        <v>75</v>
      </c>
      <c r="AF19" s="6" t="s">
        <v>75</v>
      </c>
      <c r="AG19" s="17">
        <f t="shared" si="2"/>
        <v>1</v>
      </c>
      <c r="AH19" s="16">
        <f t="shared" si="3"/>
        <v>1</v>
      </c>
      <c r="AI19" s="17">
        <f t="shared" si="4"/>
        <v>3.3333333333333335</v>
      </c>
      <c r="AJ19" s="18">
        <f t="shared" si="5"/>
        <v>0.1388888888888889</v>
      </c>
    </row>
    <row r="20" spans="1:36" hidden="1" x14ac:dyDescent="0.2">
      <c r="A20" s="3">
        <v>959</v>
      </c>
      <c r="B20" s="67" t="s">
        <v>110</v>
      </c>
      <c r="C20" s="3" t="s">
        <v>110</v>
      </c>
      <c r="D20" s="54" t="s">
        <v>180</v>
      </c>
      <c r="E20" s="3" t="s">
        <v>35</v>
      </c>
      <c r="F20" s="6" t="s">
        <v>16</v>
      </c>
      <c r="G20" s="3" t="str">
        <f t="shared" si="0"/>
        <v>runid959</v>
      </c>
      <c r="H20" s="4" t="s">
        <v>121</v>
      </c>
      <c r="J20" s="24" t="s">
        <v>122</v>
      </c>
      <c r="K20" s="37" t="s">
        <v>161</v>
      </c>
      <c r="L20" s="68"/>
      <c r="M20" s="3" t="s">
        <v>17</v>
      </c>
      <c r="N20" s="5" t="s">
        <v>86</v>
      </c>
      <c r="O20" s="34">
        <f t="shared" si="1"/>
        <v>1</v>
      </c>
      <c r="P20" s="3" t="s">
        <v>55</v>
      </c>
      <c r="Q20" s="3">
        <v>400</v>
      </c>
      <c r="R20" s="3">
        <v>10</v>
      </c>
      <c r="S20" s="3" t="s">
        <v>87</v>
      </c>
      <c r="T20" s="3" t="s">
        <v>72</v>
      </c>
      <c r="U20" s="35" t="s">
        <v>165</v>
      </c>
      <c r="V20" s="5">
        <v>0</v>
      </c>
      <c r="W20" s="6">
        <v>1</v>
      </c>
      <c r="X20" s="5">
        <v>1</v>
      </c>
      <c r="Y20" s="6">
        <v>1</v>
      </c>
      <c r="Z20" s="5">
        <v>4</v>
      </c>
      <c r="AA20" s="6">
        <v>4</v>
      </c>
      <c r="AB20" s="5">
        <v>0.6</v>
      </c>
      <c r="AC20" s="7">
        <v>0.6</v>
      </c>
      <c r="AD20" s="6" t="s">
        <v>33</v>
      </c>
      <c r="AE20" s="5" t="s">
        <v>75</v>
      </c>
      <c r="AF20" s="6" t="s">
        <v>75</v>
      </c>
      <c r="AG20" s="17">
        <f t="shared" si="2"/>
        <v>1</v>
      </c>
      <c r="AH20" s="16">
        <f t="shared" si="3"/>
        <v>1</v>
      </c>
      <c r="AI20" s="17">
        <f t="shared" si="4"/>
        <v>3.3333333333333335</v>
      </c>
      <c r="AJ20" s="18">
        <f t="shared" si="5"/>
        <v>0.1388888888888889</v>
      </c>
    </row>
    <row r="21" spans="1:36" hidden="1" x14ac:dyDescent="0.2">
      <c r="A21" s="3">
        <v>963</v>
      </c>
      <c r="B21" s="67" t="s">
        <v>245</v>
      </c>
      <c r="C21" s="67" t="s">
        <v>295</v>
      </c>
      <c r="D21" s="54" t="s">
        <v>273</v>
      </c>
      <c r="E21" s="3" t="s">
        <v>23</v>
      </c>
      <c r="F21" s="6" t="s">
        <v>22</v>
      </c>
      <c r="G21" s="79" t="str">
        <f t="shared" si="0"/>
        <v>runid963</v>
      </c>
      <c r="H21" s="80" t="s">
        <v>260</v>
      </c>
      <c r="J21" s="24" t="s">
        <v>122</v>
      </c>
      <c r="K21" s="86" t="s">
        <v>303</v>
      </c>
      <c r="L21" s="69"/>
      <c r="M21" s="67" t="s">
        <v>94</v>
      </c>
      <c r="N21" s="5" t="s">
        <v>186</v>
      </c>
      <c r="O21" s="34">
        <f>AG21</f>
        <v>84</v>
      </c>
      <c r="P21" s="67" t="s">
        <v>55</v>
      </c>
      <c r="Q21" s="67">
        <v>200</v>
      </c>
      <c r="R21" s="67">
        <v>3</v>
      </c>
      <c r="S21" s="67" t="s">
        <v>87</v>
      </c>
      <c r="T21" s="67" t="s">
        <v>95</v>
      </c>
      <c r="U21" s="67" t="s">
        <v>165</v>
      </c>
      <c r="V21" s="5">
        <v>0</v>
      </c>
      <c r="W21" s="6">
        <v>1</v>
      </c>
      <c r="X21" s="5">
        <v>1</v>
      </c>
      <c r="Y21" s="6">
        <v>1</v>
      </c>
      <c r="Z21" s="20">
        <v>2</v>
      </c>
      <c r="AA21" s="21">
        <v>5</v>
      </c>
      <c r="AB21" s="5">
        <v>0.2</v>
      </c>
      <c r="AC21" s="7">
        <v>0.8</v>
      </c>
      <c r="AD21" s="6" t="s">
        <v>33</v>
      </c>
      <c r="AE21" s="5" t="s">
        <v>75</v>
      </c>
      <c r="AF21" s="6" t="s">
        <v>75</v>
      </c>
      <c r="AG21" s="17">
        <f t="shared" si="2"/>
        <v>84</v>
      </c>
      <c r="AH21" s="16">
        <f t="shared" si="3"/>
        <v>1</v>
      </c>
      <c r="AI21" s="17">
        <f t="shared" si="4"/>
        <v>84</v>
      </c>
      <c r="AJ21" s="18">
        <f t="shared" si="5"/>
        <v>3.5</v>
      </c>
    </row>
    <row r="22" spans="1:36" hidden="1" x14ac:dyDescent="0.2">
      <c r="A22" s="3">
        <v>964</v>
      </c>
      <c r="B22" s="67" t="s">
        <v>245</v>
      </c>
      <c r="C22" s="77" t="s">
        <v>295</v>
      </c>
      <c r="D22" s="67" t="s">
        <v>273</v>
      </c>
      <c r="E22" s="3" t="s">
        <v>71</v>
      </c>
      <c r="F22" s="6" t="s">
        <v>22</v>
      </c>
      <c r="G22" s="79" t="str">
        <f t="shared" si="0"/>
        <v>runid964</v>
      </c>
      <c r="H22" s="80" t="s">
        <v>260</v>
      </c>
      <c r="J22" s="24" t="s">
        <v>122</v>
      </c>
      <c r="K22" s="86" t="s">
        <v>303</v>
      </c>
      <c r="L22" s="69"/>
      <c r="M22" s="67" t="s">
        <v>94</v>
      </c>
      <c r="N22" s="5" t="s">
        <v>186</v>
      </c>
      <c r="O22" s="34">
        <f t="shared" ref="O22:O23" si="6">AG22</f>
        <v>84</v>
      </c>
      <c r="P22" s="67" t="s">
        <v>55</v>
      </c>
      <c r="Q22" s="67">
        <v>200</v>
      </c>
      <c r="R22" s="67">
        <v>3</v>
      </c>
      <c r="S22" s="67" t="s">
        <v>87</v>
      </c>
      <c r="T22" s="67" t="s">
        <v>95</v>
      </c>
      <c r="U22" s="67" t="s">
        <v>165</v>
      </c>
      <c r="V22" s="5">
        <v>0</v>
      </c>
      <c r="W22" s="6">
        <v>1</v>
      </c>
      <c r="X22" s="5">
        <v>1</v>
      </c>
      <c r="Y22" s="6">
        <v>1</v>
      </c>
      <c r="Z22" s="20">
        <v>2</v>
      </c>
      <c r="AA22" s="21">
        <v>5</v>
      </c>
      <c r="AB22" s="5">
        <v>0.2</v>
      </c>
      <c r="AC22" s="7">
        <v>0.8</v>
      </c>
      <c r="AD22" s="6" t="s">
        <v>33</v>
      </c>
      <c r="AE22" s="5" t="s">
        <v>75</v>
      </c>
      <c r="AF22" s="6" t="s">
        <v>75</v>
      </c>
      <c r="AG22" s="17">
        <f t="shared" si="2"/>
        <v>84</v>
      </c>
      <c r="AH22" s="16">
        <f t="shared" si="3"/>
        <v>1</v>
      </c>
      <c r="AI22" s="17">
        <f t="shared" si="4"/>
        <v>84</v>
      </c>
      <c r="AJ22" s="18">
        <f t="shared" si="5"/>
        <v>3.5</v>
      </c>
    </row>
    <row r="23" spans="1:36" hidden="1" x14ac:dyDescent="0.2">
      <c r="A23" s="3">
        <v>965</v>
      </c>
      <c r="B23" s="67" t="s">
        <v>245</v>
      </c>
      <c r="C23" s="77" t="s">
        <v>295</v>
      </c>
      <c r="D23" s="67" t="s">
        <v>273</v>
      </c>
      <c r="E23" s="3" t="s">
        <v>28</v>
      </c>
      <c r="F23" s="6" t="s">
        <v>22</v>
      </c>
      <c r="G23" s="79" t="str">
        <f t="shared" si="0"/>
        <v>runid965</v>
      </c>
      <c r="H23" s="80" t="s">
        <v>260</v>
      </c>
      <c r="J23" s="24" t="s">
        <v>122</v>
      </c>
      <c r="K23" s="86" t="s">
        <v>303</v>
      </c>
      <c r="L23" s="69"/>
      <c r="M23" s="67" t="s">
        <v>94</v>
      </c>
      <c r="N23" s="5" t="s">
        <v>186</v>
      </c>
      <c r="O23" s="34">
        <f t="shared" si="6"/>
        <v>189</v>
      </c>
      <c r="P23" s="67" t="s">
        <v>55</v>
      </c>
      <c r="Q23" s="67">
        <v>200</v>
      </c>
      <c r="R23" s="67">
        <v>3</v>
      </c>
      <c r="S23" s="67" t="s">
        <v>87</v>
      </c>
      <c r="T23" s="67" t="s">
        <v>95</v>
      </c>
      <c r="U23" s="67" t="s">
        <v>165</v>
      </c>
      <c r="V23" s="5">
        <v>0</v>
      </c>
      <c r="W23" s="6">
        <v>1</v>
      </c>
      <c r="X23" s="5">
        <v>1</v>
      </c>
      <c r="Y23" s="6">
        <v>1</v>
      </c>
      <c r="Z23" s="20">
        <v>2</v>
      </c>
      <c r="AA23" s="21">
        <v>10</v>
      </c>
      <c r="AB23" s="5">
        <v>0.2</v>
      </c>
      <c r="AC23" s="7">
        <v>0.8</v>
      </c>
      <c r="AD23" s="6" t="s">
        <v>33</v>
      </c>
      <c r="AE23" s="5" t="s">
        <v>75</v>
      </c>
      <c r="AF23" s="6" t="s">
        <v>75</v>
      </c>
      <c r="AG23" s="17">
        <f t="shared" si="2"/>
        <v>189</v>
      </c>
      <c r="AH23" s="16">
        <f t="shared" si="3"/>
        <v>1</v>
      </c>
      <c r="AI23" s="17">
        <f t="shared" si="4"/>
        <v>189</v>
      </c>
      <c r="AJ23" s="18">
        <f t="shared" si="5"/>
        <v>7.875</v>
      </c>
    </row>
    <row r="24" spans="1:36" hidden="1" x14ac:dyDescent="0.2">
      <c r="A24" s="23">
        <v>970</v>
      </c>
      <c r="B24" s="23" t="s">
        <v>256</v>
      </c>
      <c r="C24" s="3" t="s">
        <v>172</v>
      </c>
      <c r="D24" s="54" t="s">
        <v>193</v>
      </c>
      <c r="E24" s="3" t="s">
        <v>23</v>
      </c>
      <c r="F24" s="6" t="s">
        <v>162</v>
      </c>
      <c r="G24" s="3" t="str">
        <f t="shared" si="0"/>
        <v>runid970</v>
      </c>
      <c r="H24" s="4" t="s">
        <v>171</v>
      </c>
      <c r="J24" s="73" t="s">
        <v>269</v>
      </c>
      <c r="K24" s="63" t="s">
        <v>158</v>
      </c>
      <c r="L24" s="69"/>
      <c r="M24" s="3" t="s">
        <v>17</v>
      </c>
      <c r="N24" s="5" t="s">
        <v>86</v>
      </c>
      <c r="O24" s="34">
        <f t="shared" ref="O24:O41" si="7">AG24</f>
        <v>63</v>
      </c>
      <c r="P24" s="3" t="s">
        <v>55</v>
      </c>
      <c r="Q24" s="3">
        <v>200</v>
      </c>
      <c r="R24" s="3">
        <v>3</v>
      </c>
      <c r="S24" s="3" t="s">
        <v>87</v>
      </c>
      <c r="T24" s="3" t="s">
        <v>72</v>
      </c>
      <c r="U24" s="35" t="s">
        <v>165</v>
      </c>
      <c r="V24" s="5">
        <v>0</v>
      </c>
      <c r="W24" s="6">
        <v>1</v>
      </c>
      <c r="X24" s="5">
        <v>1</v>
      </c>
      <c r="Y24" s="6">
        <v>1</v>
      </c>
      <c r="Z24" s="5">
        <v>2</v>
      </c>
      <c r="AA24" s="6">
        <v>10</v>
      </c>
      <c r="AB24" s="5">
        <v>0.2</v>
      </c>
      <c r="AC24" s="7">
        <v>0.8</v>
      </c>
      <c r="AD24" s="6" t="s">
        <v>33</v>
      </c>
      <c r="AE24" s="5" t="s">
        <v>75</v>
      </c>
      <c r="AF24" s="6" t="s">
        <v>75</v>
      </c>
      <c r="AG24" s="17">
        <f t="shared" si="2"/>
        <v>63</v>
      </c>
      <c r="AH24" s="16">
        <f t="shared" si="3"/>
        <v>1</v>
      </c>
      <c r="AI24" s="17">
        <f t="shared" si="4"/>
        <v>63</v>
      </c>
      <c r="AJ24" s="18">
        <f t="shared" si="5"/>
        <v>2.625</v>
      </c>
    </row>
    <row r="25" spans="1:36" hidden="1" x14ac:dyDescent="0.2">
      <c r="A25" s="23">
        <v>971</v>
      </c>
      <c r="B25" s="23" t="s">
        <v>259</v>
      </c>
      <c r="C25" s="3" t="s">
        <v>172</v>
      </c>
      <c r="D25" s="54" t="s">
        <v>193</v>
      </c>
      <c r="E25" s="3" t="s">
        <v>71</v>
      </c>
      <c r="F25" s="6" t="s">
        <v>162</v>
      </c>
      <c r="G25" s="3" t="str">
        <f t="shared" si="0"/>
        <v>runid971</v>
      </c>
      <c r="H25" s="4" t="s">
        <v>171</v>
      </c>
      <c r="J25" s="73" t="s">
        <v>269</v>
      </c>
      <c r="K25" s="63" t="s">
        <v>158</v>
      </c>
      <c r="L25" s="69"/>
      <c r="M25" s="3" t="s">
        <v>17</v>
      </c>
      <c r="N25" s="5" t="s">
        <v>86</v>
      </c>
      <c r="O25" s="34">
        <f t="shared" si="7"/>
        <v>63</v>
      </c>
      <c r="P25" s="3" t="s">
        <v>55</v>
      </c>
      <c r="Q25" s="3">
        <v>200</v>
      </c>
      <c r="R25" s="3">
        <v>3</v>
      </c>
      <c r="S25" s="3" t="s">
        <v>87</v>
      </c>
      <c r="T25" s="3" t="s">
        <v>72</v>
      </c>
      <c r="U25" s="35" t="s">
        <v>165</v>
      </c>
      <c r="V25" s="5">
        <v>0</v>
      </c>
      <c r="W25" s="6">
        <v>1</v>
      </c>
      <c r="X25" s="5">
        <v>1</v>
      </c>
      <c r="Y25" s="6">
        <v>1</v>
      </c>
      <c r="Z25" s="5">
        <v>2</v>
      </c>
      <c r="AA25" s="6">
        <v>10</v>
      </c>
      <c r="AB25" s="5">
        <v>0.2</v>
      </c>
      <c r="AC25" s="7">
        <v>0.8</v>
      </c>
      <c r="AD25" s="6" t="s">
        <v>33</v>
      </c>
      <c r="AE25" s="5" t="s">
        <v>75</v>
      </c>
      <c r="AF25" s="6" t="s">
        <v>75</v>
      </c>
      <c r="AG25" s="17">
        <f t="shared" si="2"/>
        <v>63</v>
      </c>
      <c r="AH25" s="16">
        <f t="shared" si="3"/>
        <v>1</v>
      </c>
      <c r="AI25" s="17">
        <f t="shared" si="4"/>
        <v>63</v>
      </c>
      <c r="AJ25" s="18">
        <f t="shared" si="5"/>
        <v>2.625</v>
      </c>
    </row>
    <row r="26" spans="1:36" hidden="1" x14ac:dyDescent="0.2">
      <c r="A26" s="23">
        <v>972</v>
      </c>
      <c r="B26" s="23"/>
      <c r="C26" s="3" t="s">
        <v>235</v>
      </c>
      <c r="D26" s="54" t="s">
        <v>193</v>
      </c>
      <c r="E26" s="3" t="s">
        <v>79</v>
      </c>
      <c r="F26" s="6" t="s">
        <v>162</v>
      </c>
      <c r="G26" s="3" t="str">
        <f t="shared" si="0"/>
        <v>runid972</v>
      </c>
      <c r="H26" s="62" t="s">
        <v>234</v>
      </c>
      <c r="I26" s="62"/>
      <c r="J26" s="73" t="s">
        <v>269</v>
      </c>
      <c r="K26" s="63" t="s">
        <v>158</v>
      </c>
      <c r="L26" s="69"/>
      <c r="M26" s="3" t="s">
        <v>17</v>
      </c>
      <c r="N26" s="5" t="s">
        <v>86</v>
      </c>
      <c r="O26" s="34">
        <f t="shared" si="7"/>
        <v>693</v>
      </c>
      <c r="P26" s="3" t="s">
        <v>81</v>
      </c>
      <c r="Q26" s="3">
        <v>200</v>
      </c>
      <c r="R26" s="3">
        <v>3</v>
      </c>
      <c r="S26" s="3" t="s">
        <v>87</v>
      </c>
      <c r="T26" s="3" t="s">
        <v>72</v>
      </c>
      <c r="U26" s="35" t="s">
        <v>165</v>
      </c>
      <c r="V26" s="5">
        <v>0</v>
      </c>
      <c r="W26" s="6">
        <v>1</v>
      </c>
      <c r="X26" s="5">
        <v>1</v>
      </c>
      <c r="Y26" s="6">
        <v>1</v>
      </c>
      <c r="Z26" s="5">
        <v>2</v>
      </c>
      <c r="AA26" s="6">
        <v>100</v>
      </c>
      <c r="AB26" s="5">
        <v>0.2</v>
      </c>
      <c r="AC26" s="7">
        <v>0.8</v>
      </c>
      <c r="AD26" s="6" t="s">
        <v>33</v>
      </c>
      <c r="AE26" s="5" t="s">
        <v>75</v>
      </c>
      <c r="AF26" s="6" t="s">
        <v>75</v>
      </c>
      <c r="AG26" s="17">
        <f t="shared" si="2"/>
        <v>693</v>
      </c>
      <c r="AH26" s="16">
        <f t="shared" si="3"/>
        <v>1</v>
      </c>
      <c r="AI26" s="17">
        <f t="shared" si="4"/>
        <v>693</v>
      </c>
      <c r="AJ26" s="18">
        <f t="shared" si="5"/>
        <v>28.875</v>
      </c>
    </row>
    <row r="27" spans="1:36" hidden="1" x14ac:dyDescent="0.2">
      <c r="A27" s="35">
        <v>980</v>
      </c>
      <c r="B27" s="67" t="s">
        <v>245</v>
      </c>
      <c r="C27" s="35" t="s">
        <v>30</v>
      </c>
      <c r="D27" s="54" t="s">
        <v>244</v>
      </c>
      <c r="E27" s="35" t="s">
        <v>23</v>
      </c>
      <c r="F27" s="6" t="s">
        <v>162</v>
      </c>
      <c r="G27" s="35" t="str">
        <f t="shared" si="0"/>
        <v>runid980</v>
      </c>
      <c r="H27" s="4" t="s">
        <v>111</v>
      </c>
      <c r="I27" s="64" t="s">
        <v>34</v>
      </c>
      <c r="J27" s="73" t="s">
        <v>269</v>
      </c>
      <c r="K27" s="63" t="s">
        <v>158</v>
      </c>
      <c r="L27" s="70" t="s">
        <v>250</v>
      </c>
      <c r="M27" s="35" t="s">
        <v>17</v>
      </c>
      <c r="N27" s="5" t="s">
        <v>86</v>
      </c>
      <c r="O27" s="34">
        <f t="shared" si="7"/>
        <v>216</v>
      </c>
      <c r="P27" s="35" t="s">
        <v>55</v>
      </c>
      <c r="Q27" s="35">
        <v>200</v>
      </c>
      <c r="R27" s="35">
        <v>3</v>
      </c>
      <c r="S27" s="35" t="s">
        <v>87</v>
      </c>
      <c r="T27" s="35" t="s">
        <v>72</v>
      </c>
      <c r="U27" s="67" t="s">
        <v>165</v>
      </c>
      <c r="V27" s="5">
        <v>0</v>
      </c>
      <c r="W27" s="6">
        <v>1</v>
      </c>
      <c r="X27" s="5">
        <v>1</v>
      </c>
      <c r="Y27" s="6">
        <v>1</v>
      </c>
      <c r="Z27" s="20">
        <v>2</v>
      </c>
      <c r="AA27" s="21">
        <v>5</v>
      </c>
      <c r="AB27" s="20">
        <v>0.5</v>
      </c>
      <c r="AC27" s="22">
        <v>1</v>
      </c>
      <c r="AD27" s="6" t="s">
        <v>33</v>
      </c>
      <c r="AE27" s="5" t="s">
        <v>123</v>
      </c>
      <c r="AF27" s="6" t="s">
        <v>89</v>
      </c>
      <c r="AG27" s="17">
        <f t="shared" si="2"/>
        <v>216</v>
      </c>
      <c r="AH27" s="16">
        <f t="shared" si="3"/>
        <v>1</v>
      </c>
      <c r="AI27" s="17">
        <f t="shared" si="4"/>
        <v>216</v>
      </c>
      <c r="AJ27" s="18">
        <f t="shared" si="5"/>
        <v>9</v>
      </c>
    </row>
    <row r="28" spans="1:36" hidden="1" x14ac:dyDescent="0.2">
      <c r="A28" s="3">
        <v>981</v>
      </c>
      <c r="B28" s="67" t="s">
        <v>245</v>
      </c>
      <c r="C28" s="35" t="s">
        <v>30</v>
      </c>
      <c r="D28" s="54" t="s">
        <v>244</v>
      </c>
      <c r="E28" s="35" t="s">
        <v>71</v>
      </c>
      <c r="F28" s="6" t="s">
        <v>162</v>
      </c>
      <c r="G28" s="35" t="str">
        <f t="shared" si="0"/>
        <v>runid981</v>
      </c>
      <c r="H28" s="4" t="s">
        <v>111</v>
      </c>
      <c r="I28" s="64" t="s">
        <v>34</v>
      </c>
      <c r="J28" s="73" t="s">
        <v>269</v>
      </c>
      <c r="K28" s="63" t="s">
        <v>158</v>
      </c>
      <c r="L28" s="70" t="s">
        <v>250</v>
      </c>
      <c r="M28" s="35" t="s">
        <v>17</v>
      </c>
      <c r="N28" s="5" t="s">
        <v>86</v>
      </c>
      <c r="O28" s="34">
        <f t="shared" si="7"/>
        <v>216</v>
      </c>
      <c r="P28" s="35" t="s">
        <v>55</v>
      </c>
      <c r="Q28" s="35">
        <v>200</v>
      </c>
      <c r="R28" s="35">
        <v>3</v>
      </c>
      <c r="S28" s="35" t="s">
        <v>87</v>
      </c>
      <c r="T28" s="35" t="s">
        <v>72</v>
      </c>
      <c r="U28" s="35" t="s">
        <v>165</v>
      </c>
      <c r="V28" s="5">
        <v>0</v>
      </c>
      <c r="W28" s="6">
        <v>1</v>
      </c>
      <c r="X28" s="5">
        <v>1</v>
      </c>
      <c r="Y28" s="6">
        <v>1</v>
      </c>
      <c r="Z28" s="20">
        <v>2</v>
      </c>
      <c r="AA28" s="21">
        <v>5</v>
      </c>
      <c r="AB28" s="20">
        <v>0.5</v>
      </c>
      <c r="AC28" s="22">
        <v>1</v>
      </c>
      <c r="AD28" s="6" t="s">
        <v>33</v>
      </c>
      <c r="AE28" s="5" t="s">
        <v>123</v>
      </c>
      <c r="AF28" s="6" t="s">
        <v>89</v>
      </c>
      <c r="AG28" s="17">
        <f t="shared" si="2"/>
        <v>216</v>
      </c>
      <c r="AH28" s="16">
        <f t="shared" si="3"/>
        <v>1</v>
      </c>
      <c r="AI28" s="17">
        <f t="shared" si="4"/>
        <v>216</v>
      </c>
      <c r="AJ28" s="18">
        <f t="shared" si="5"/>
        <v>9</v>
      </c>
    </row>
    <row r="29" spans="1:36" hidden="1" x14ac:dyDescent="0.2">
      <c r="A29" s="35">
        <v>982</v>
      </c>
      <c r="B29" s="67" t="s">
        <v>245</v>
      </c>
      <c r="C29" s="35" t="s">
        <v>30</v>
      </c>
      <c r="D29" s="54" t="s">
        <v>244</v>
      </c>
      <c r="E29" s="35" t="s">
        <v>28</v>
      </c>
      <c r="F29" s="6" t="s">
        <v>162</v>
      </c>
      <c r="G29" s="35" t="str">
        <f t="shared" si="0"/>
        <v>runid982</v>
      </c>
      <c r="H29" s="4" t="s">
        <v>111</v>
      </c>
      <c r="I29" s="64" t="s">
        <v>34</v>
      </c>
      <c r="J29" s="73" t="s">
        <v>269</v>
      </c>
      <c r="K29" s="63" t="s">
        <v>158</v>
      </c>
      <c r="L29" s="70" t="s">
        <v>250</v>
      </c>
      <c r="M29" s="35" t="s">
        <v>17</v>
      </c>
      <c r="N29" s="5" t="s">
        <v>86</v>
      </c>
      <c r="O29" s="34">
        <f t="shared" si="7"/>
        <v>216</v>
      </c>
      <c r="P29" s="3" t="s">
        <v>55</v>
      </c>
      <c r="Q29" s="35">
        <v>200</v>
      </c>
      <c r="R29" s="35">
        <v>3</v>
      </c>
      <c r="S29" s="35" t="s">
        <v>87</v>
      </c>
      <c r="T29" s="35" t="s">
        <v>72</v>
      </c>
      <c r="U29" s="35" t="s">
        <v>165</v>
      </c>
      <c r="V29" s="5">
        <v>0</v>
      </c>
      <c r="W29" s="6">
        <v>1</v>
      </c>
      <c r="X29" s="5">
        <v>1</v>
      </c>
      <c r="Y29" s="6">
        <v>1</v>
      </c>
      <c r="Z29" s="20">
        <v>2</v>
      </c>
      <c r="AA29" s="21">
        <v>5</v>
      </c>
      <c r="AB29" s="20">
        <v>0.5</v>
      </c>
      <c r="AC29" s="22">
        <v>1</v>
      </c>
      <c r="AD29" s="6" t="s">
        <v>33</v>
      </c>
      <c r="AE29" s="5" t="s">
        <v>123</v>
      </c>
      <c r="AF29" s="6" t="s">
        <v>89</v>
      </c>
      <c r="AG29" s="17">
        <f t="shared" si="2"/>
        <v>216</v>
      </c>
      <c r="AH29" s="16">
        <f t="shared" si="3"/>
        <v>1</v>
      </c>
      <c r="AI29" s="17">
        <f t="shared" si="4"/>
        <v>216</v>
      </c>
      <c r="AJ29" s="18">
        <f t="shared" si="5"/>
        <v>9</v>
      </c>
    </row>
    <row r="30" spans="1:36" hidden="1" x14ac:dyDescent="0.2">
      <c r="A30" s="54">
        <v>990</v>
      </c>
      <c r="B30" s="67" t="s">
        <v>245</v>
      </c>
      <c r="C30" s="54" t="s">
        <v>30</v>
      </c>
      <c r="D30" s="54" t="s">
        <v>261</v>
      </c>
      <c r="E30" s="54" t="s">
        <v>23</v>
      </c>
      <c r="F30" s="6" t="s">
        <v>162</v>
      </c>
      <c r="G30" s="54" t="str">
        <f t="shared" si="0"/>
        <v>runid990</v>
      </c>
      <c r="H30" s="4" t="s">
        <v>236</v>
      </c>
      <c r="J30" s="73" t="s">
        <v>269</v>
      </c>
      <c r="K30" s="63" t="s">
        <v>158</v>
      </c>
      <c r="L30" s="69"/>
      <c r="M30" s="54" t="s">
        <v>94</v>
      </c>
      <c r="N30" s="5" t="s">
        <v>186</v>
      </c>
      <c r="O30" s="34">
        <f t="shared" si="7"/>
        <v>360</v>
      </c>
      <c r="P30" s="54" t="s">
        <v>55</v>
      </c>
      <c r="Q30" s="54">
        <v>200</v>
      </c>
      <c r="R30" s="54">
        <v>3</v>
      </c>
      <c r="S30" s="54" t="s">
        <v>87</v>
      </c>
      <c r="T30" s="54" t="s">
        <v>95</v>
      </c>
      <c r="U30" s="66" t="s">
        <v>167</v>
      </c>
      <c r="V30" s="5">
        <v>0</v>
      </c>
      <c r="W30" s="6">
        <v>1</v>
      </c>
      <c r="X30" s="5">
        <v>1</v>
      </c>
      <c r="Y30" s="6">
        <v>1</v>
      </c>
      <c r="Z30" s="20">
        <v>2</v>
      </c>
      <c r="AA30" s="21">
        <v>5</v>
      </c>
      <c r="AB30" s="20">
        <v>0.1</v>
      </c>
      <c r="AC30" s="22">
        <v>1</v>
      </c>
      <c r="AD30" s="6" t="s">
        <v>33</v>
      </c>
      <c r="AE30" s="5" t="s">
        <v>75</v>
      </c>
      <c r="AF30" s="6" t="s">
        <v>75</v>
      </c>
      <c r="AG30" s="17">
        <f t="shared" si="2"/>
        <v>360</v>
      </c>
      <c r="AH30" s="16">
        <f t="shared" si="3"/>
        <v>1</v>
      </c>
      <c r="AI30" s="17">
        <f t="shared" si="4"/>
        <v>360</v>
      </c>
      <c r="AJ30" s="18">
        <f t="shared" si="5"/>
        <v>15</v>
      </c>
    </row>
    <row r="31" spans="1:36" hidden="1" x14ac:dyDescent="0.2">
      <c r="A31" s="54">
        <v>991</v>
      </c>
      <c r="B31" s="67" t="s">
        <v>245</v>
      </c>
      <c r="C31" s="54" t="s">
        <v>30</v>
      </c>
      <c r="D31" s="54" t="s">
        <v>30</v>
      </c>
      <c r="E31" s="54" t="s">
        <v>71</v>
      </c>
      <c r="F31" s="6" t="s">
        <v>162</v>
      </c>
      <c r="G31" s="54" t="str">
        <f t="shared" si="0"/>
        <v>runid991</v>
      </c>
      <c r="H31" s="4" t="s">
        <v>236</v>
      </c>
      <c r="J31" s="73" t="s">
        <v>269</v>
      </c>
      <c r="K31" s="63" t="s">
        <v>158</v>
      </c>
      <c r="L31" s="70" t="s">
        <v>251</v>
      </c>
      <c r="M31" s="54" t="s">
        <v>94</v>
      </c>
      <c r="N31" s="5" t="s">
        <v>186</v>
      </c>
      <c r="O31" s="34">
        <f t="shared" si="7"/>
        <v>360</v>
      </c>
      <c r="P31" s="54" t="s">
        <v>55</v>
      </c>
      <c r="Q31" s="54">
        <v>200</v>
      </c>
      <c r="R31" s="54">
        <v>3</v>
      </c>
      <c r="S31" s="54" t="s">
        <v>87</v>
      </c>
      <c r="T31" s="54" t="s">
        <v>95</v>
      </c>
      <c r="U31" s="66" t="s">
        <v>167</v>
      </c>
      <c r="V31" s="5">
        <v>0</v>
      </c>
      <c r="W31" s="6">
        <v>1</v>
      </c>
      <c r="X31" s="5">
        <v>1</v>
      </c>
      <c r="Y31" s="6">
        <v>1</v>
      </c>
      <c r="Z31" s="20">
        <v>2</v>
      </c>
      <c r="AA31" s="21">
        <v>5</v>
      </c>
      <c r="AB31" s="20">
        <v>0.1</v>
      </c>
      <c r="AC31" s="22">
        <v>1</v>
      </c>
      <c r="AD31" s="6" t="s">
        <v>33</v>
      </c>
      <c r="AE31" s="5" t="s">
        <v>75</v>
      </c>
      <c r="AF31" s="6" t="s">
        <v>75</v>
      </c>
      <c r="AG31" s="17">
        <f t="shared" si="2"/>
        <v>360</v>
      </c>
      <c r="AH31" s="16">
        <f t="shared" si="3"/>
        <v>1</v>
      </c>
      <c r="AI31" s="17">
        <f t="shared" si="4"/>
        <v>360</v>
      </c>
      <c r="AJ31" s="18">
        <f t="shared" si="5"/>
        <v>15</v>
      </c>
    </row>
    <row r="32" spans="1:36" hidden="1" x14ac:dyDescent="0.2">
      <c r="A32" s="55">
        <v>992</v>
      </c>
      <c r="B32" s="67" t="s">
        <v>245</v>
      </c>
      <c r="C32" s="55" t="s">
        <v>30</v>
      </c>
      <c r="D32" s="55" t="s">
        <v>30</v>
      </c>
      <c r="E32" s="55" t="s">
        <v>28</v>
      </c>
      <c r="F32" s="6" t="s">
        <v>162</v>
      </c>
      <c r="G32" s="55" t="str">
        <f t="shared" si="0"/>
        <v>runid992</v>
      </c>
      <c r="H32" s="4" t="s">
        <v>236</v>
      </c>
      <c r="J32" s="73" t="s">
        <v>269</v>
      </c>
      <c r="K32" s="63" t="s">
        <v>158</v>
      </c>
      <c r="L32" s="70" t="s">
        <v>251</v>
      </c>
      <c r="M32" s="55" t="s">
        <v>94</v>
      </c>
      <c r="N32" s="5" t="s">
        <v>186</v>
      </c>
      <c r="O32" s="34">
        <f t="shared" si="7"/>
        <v>360</v>
      </c>
      <c r="P32" s="55" t="s">
        <v>55</v>
      </c>
      <c r="Q32" s="55">
        <v>200</v>
      </c>
      <c r="R32" s="55">
        <v>3</v>
      </c>
      <c r="S32" s="55" t="s">
        <v>87</v>
      </c>
      <c r="T32" s="55" t="s">
        <v>95</v>
      </c>
      <c r="U32" s="66" t="s">
        <v>167</v>
      </c>
      <c r="V32" s="5">
        <v>0</v>
      </c>
      <c r="W32" s="6">
        <v>1</v>
      </c>
      <c r="X32" s="5">
        <v>1</v>
      </c>
      <c r="Y32" s="6">
        <v>1</v>
      </c>
      <c r="Z32" s="20">
        <v>2</v>
      </c>
      <c r="AA32" s="21">
        <v>5</v>
      </c>
      <c r="AB32" s="20">
        <v>0.1</v>
      </c>
      <c r="AC32" s="22">
        <v>1</v>
      </c>
      <c r="AD32" s="6" t="s">
        <v>33</v>
      </c>
      <c r="AE32" s="5" t="s">
        <v>75</v>
      </c>
      <c r="AF32" s="6" t="s">
        <v>75</v>
      </c>
      <c r="AG32" s="17">
        <f t="shared" si="2"/>
        <v>360</v>
      </c>
      <c r="AH32" s="16">
        <f t="shared" si="3"/>
        <v>1</v>
      </c>
      <c r="AI32" s="17">
        <f t="shared" si="4"/>
        <v>360</v>
      </c>
      <c r="AJ32" s="18">
        <f t="shared" si="5"/>
        <v>15</v>
      </c>
    </row>
    <row r="33" spans="1:36" hidden="1" x14ac:dyDescent="0.2">
      <c r="A33" s="35">
        <v>1000</v>
      </c>
      <c r="B33" s="67" t="s">
        <v>168</v>
      </c>
      <c r="C33" s="35" t="s">
        <v>168</v>
      </c>
      <c r="D33" s="55" t="s">
        <v>182</v>
      </c>
      <c r="E33" s="35" t="s">
        <v>23</v>
      </c>
      <c r="F33" s="6" t="s">
        <v>16</v>
      </c>
      <c r="G33" s="35" t="str">
        <f t="shared" si="0"/>
        <v>runid1000</v>
      </c>
      <c r="H33" s="4" t="s">
        <v>164</v>
      </c>
      <c r="J33" s="24" t="s">
        <v>122</v>
      </c>
      <c r="K33" s="56" t="s">
        <v>192</v>
      </c>
      <c r="L33" s="69"/>
      <c r="M33" s="35" t="s">
        <v>17</v>
      </c>
      <c r="N33" s="5" t="s">
        <v>86</v>
      </c>
      <c r="O33" s="34">
        <f t="shared" si="7"/>
        <v>84</v>
      </c>
      <c r="P33" s="35" t="s">
        <v>26</v>
      </c>
      <c r="Q33" s="35">
        <v>200</v>
      </c>
      <c r="R33" s="35">
        <v>10</v>
      </c>
      <c r="S33" s="35" t="s">
        <v>87</v>
      </c>
      <c r="T33" s="35" t="s">
        <v>72</v>
      </c>
      <c r="U33" s="66" t="s">
        <v>167</v>
      </c>
      <c r="V33" s="5">
        <v>0</v>
      </c>
      <c r="W33" s="6">
        <v>1</v>
      </c>
      <c r="X33" s="5">
        <v>1</v>
      </c>
      <c r="Y33" s="6">
        <v>1</v>
      </c>
      <c r="Z33" s="5">
        <v>2</v>
      </c>
      <c r="AA33" s="6">
        <v>5</v>
      </c>
      <c r="AB33" s="5">
        <v>0.2</v>
      </c>
      <c r="AC33" s="7">
        <v>0.8</v>
      </c>
      <c r="AD33" s="6" t="s">
        <v>33</v>
      </c>
      <c r="AE33" s="5" t="s">
        <v>75</v>
      </c>
      <c r="AF33" s="6" t="s">
        <v>75</v>
      </c>
      <c r="AG33" s="17">
        <f t="shared" si="2"/>
        <v>84</v>
      </c>
      <c r="AH33" s="16">
        <f t="shared" si="3"/>
        <v>1</v>
      </c>
      <c r="AI33" s="17">
        <f t="shared" si="4"/>
        <v>280</v>
      </c>
      <c r="AJ33" s="18">
        <f t="shared" si="5"/>
        <v>11.666666666666666</v>
      </c>
    </row>
    <row r="34" spans="1:36" hidden="1" x14ac:dyDescent="0.2">
      <c r="A34" s="67">
        <v>1001</v>
      </c>
      <c r="B34" s="67" t="s">
        <v>168</v>
      </c>
      <c r="C34" s="35" t="s">
        <v>168</v>
      </c>
      <c r="D34" s="55" t="s">
        <v>182</v>
      </c>
      <c r="E34" s="35" t="s">
        <v>71</v>
      </c>
      <c r="F34" s="6" t="s">
        <v>16</v>
      </c>
      <c r="G34" s="35" t="str">
        <f t="shared" si="0"/>
        <v>runid1001</v>
      </c>
      <c r="H34" s="4" t="s">
        <v>164</v>
      </c>
      <c r="J34" s="24" t="s">
        <v>122</v>
      </c>
      <c r="K34" s="56" t="s">
        <v>192</v>
      </c>
      <c r="L34" s="69"/>
      <c r="M34" s="35" t="s">
        <v>17</v>
      </c>
      <c r="N34" s="5" t="s">
        <v>86</v>
      </c>
      <c r="O34" s="34">
        <f t="shared" si="7"/>
        <v>84</v>
      </c>
      <c r="P34" s="35" t="s">
        <v>26</v>
      </c>
      <c r="Q34" s="35">
        <v>200</v>
      </c>
      <c r="R34" s="35">
        <v>10</v>
      </c>
      <c r="S34" s="35" t="s">
        <v>87</v>
      </c>
      <c r="T34" s="35" t="s">
        <v>72</v>
      </c>
      <c r="U34" s="66" t="s">
        <v>167</v>
      </c>
      <c r="V34" s="5">
        <v>0</v>
      </c>
      <c r="W34" s="6">
        <v>1</v>
      </c>
      <c r="X34" s="5">
        <v>1</v>
      </c>
      <c r="Y34" s="6">
        <v>1</v>
      </c>
      <c r="Z34" s="5">
        <v>2</v>
      </c>
      <c r="AA34" s="6">
        <v>5</v>
      </c>
      <c r="AB34" s="5">
        <v>0.2</v>
      </c>
      <c r="AC34" s="7">
        <v>0.8</v>
      </c>
      <c r="AD34" s="6" t="s">
        <v>33</v>
      </c>
      <c r="AE34" s="5" t="s">
        <v>75</v>
      </c>
      <c r="AF34" s="6" t="s">
        <v>75</v>
      </c>
      <c r="AG34" s="17">
        <f t="shared" si="2"/>
        <v>84</v>
      </c>
      <c r="AH34" s="16">
        <f t="shared" si="3"/>
        <v>1</v>
      </c>
      <c r="AI34" s="17">
        <f t="shared" si="4"/>
        <v>280</v>
      </c>
      <c r="AJ34" s="18">
        <f t="shared" si="5"/>
        <v>11.666666666666666</v>
      </c>
    </row>
    <row r="35" spans="1:36" hidden="1" x14ac:dyDescent="0.2">
      <c r="A35" s="67">
        <v>1002</v>
      </c>
      <c r="B35" s="67" t="s">
        <v>168</v>
      </c>
      <c r="C35" s="42" t="s">
        <v>168</v>
      </c>
      <c r="D35" s="55" t="s">
        <v>182</v>
      </c>
      <c r="E35" s="35" t="s">
        <v>28</v>
      </c>
      <c r="F35" s="6" t="s">
        <v>16</v>
      </c>
      <c r="G35" s="35" t="str">
        <f t="shared" si="0"/>
        <v>runid1002</v>
      </c>
      <c r="H35" s="4" t="s">
        <v>164</v>
      </c>
      <c r="J35" s="24" t="s">
        <v>122</v>
      </c>
      <c r="K35" s="56" t="s">
        <v>192</v>
      </c>
      <c r="L35" s="69"/>
      <c r="M35" s="35" t="s">
        <v>17</v>
      </c>
      <c r="N35" s="5" t="s">
        <v>86</v>
      </c>
      <c r="O35" s="34">
        <f t="shared" si="7"/>
        <v>84</v>
      </c>
      <c r="P35" s="35" t="s">
        <v>26</v>
      </c>
      <c r="Q35" s="35">
        <v>200</v>
      </c>
      <c r="R35" s="35">
        <v>10</v>
      </c>
      <c r="S35" s="35" t="s">
        <v>87</v>
      </c>
      <c r="T35" s="35" t="s">
        <v>72</v>
      </c>
      <c r="U35" s="66" t="s">
        <v>167</v>
      </c>
      <c r="V35" s="5">
        <v>0</v>
      </c>
      <c r="W35" s="6">
        <v>1</v>
      </c>
      <c r="X35" s="5">
        <v>1</v>
      </c>
      <c r="Y35" s="6">
        <v>1</v>
      </c>
      <c r="Z35" s="5">
        <v>2</v>
      </c>
      <c r="AA35" s="6">
        <v>5</v>
      </c>
      <c r="AB35" s="5">
        <v>0.2</v>
      </c>
      <c r="AC35" s="7">
        <v>0.8</v>
      </c>
      <c r="AD35" s="6" t="s">
        <v>33</v>
      </c>
      <c r="AE35" s="5" t="s">
        <v>75</v>
      </c>
      <c r="AF35" s="6" t="s">
        <v>75</v>
      </c>
      <c r="AG35" s="17">
        <f t="shared" si="2"/>
        <v>84</v>
      </c>
      <c r="AH35" s="16">
        <f t="shared" si="3"/>
        <v>1</v>
      </c>
      <c r="AI35" s="17">
        <f t="shared" si="4"/>
        <v>280</v>
      </c>
      <c r="AJ35" s="18">
        <f t="shared" si="5"/>
        <v>11.666666666666666</v>
      </c>
    </row>
    <row r="36" spans="1:36" hidden="1" x14ac:dyDescent="0.2">
      <c r="A36" s="67">
        <v>1024</v>
      </c>
      <c r="B36" s="67" t="s">
        <v>245</v>
      </c>
      <c r="C36" s="67" t="s">
        <v>296</v>
      </c>
      <c r="D36" s="67" t="s">
        <v>255</v>
      </c>
      <c r="E36" s="35" t="s">
        <v>23</v>
      </c>
      <c r="F36" s="6" t="s">
        <v>16</v>
      </c>
      <c r="G36" s="79" t="str">
        <f t="shared" si="0"/>
        <v>runid1024</v>
      </c>
      <c r="H36" s="80" t="s">
        <v>240</v>
      </c>
      <c r="I36" s="63"/>
      <c r="J36" s="24" t="s">
        <v>122</v>
      </c>
      <c r="K36" s="86" t="s">
        <v>303</v>
      </c>
      <c r="L36" s="69"/>
      <c r="M36" s="35" t="s">
        <v>17</v>
      </c>
      <c r="N36" s="5" t="s">
        <v>186</v>
      </c>
      <c r="O36" s="34">
        <f t="shared" si="7"/>
        <v>252</v>
      </c>
      <c r="P36" s="35" t="s">
        <v>55</v>
      </c>
      <c r="Q36" s="35">
        <v>200</v>
      </c>
      <c r="R36" s="35">
        <v>3</v>
      </c>
      <c r="S36" s="35" t="s">
        <v>87</v>
      </c>
      <c r="T36" s="35" t="s">
        <v>72</v>
      </c>
      <c r="U36" s="35" t="s">
        <v>165</v>
      </c>
      <c r="V36" s="5">
        <v>0</v>
      </c>
      <c r="W36" s="6">
        <v>1</v>
      </c>
      <c r="X36" s="5">
        <v>1</v>
      </c>
      <c r="Y36" s="6">
        <v>1</v>
      </c>
      <c r="Z36" s="20">
        <v>2</v>
      </c>
      <c r="AA36" s="21">
        <v>5</v>
      </c>
      <c r="AB36" s="20">
        <v>0.2</v>
      </c>
      <c r="AC36" s="22">
        <v>0.8</v>
      </c>
      <c r="AD36" s="6" t="s">
        <v>33</v>
      </c>
      <c r="AE36" s="5" t="s">
        <v>123</v>
      </c>
      <c r="AF36" s="6" t="s">
        <v>246</v>
      </c>
      <c r="AG36" s="17">
        <f>IF(S36="ALL",6,1)*IF(T36="ALL",7,LEN(T36)-LEN(SUBSTITUTE(T36," ",""))+1)*IF(U36="ALL",8,LEN(U36)-LEN(SUBSTITUTE(U36," ",""))+1)*(Y36-X36+1)*(AA36-Z36+1)*((AC36*10)-(AB36*10)+1)*IF(AE36="ALL",6,LEN(AE36)-LEN(SUBSTITUTE(AE36," ",""))+1)*IF(AF36="ALL",6,LEN(AF36)-LEN(SUBSTITUTE(AF36," ",""))+1)</f>
        <v>252</v>
      </c>
      <c r="AH36" s="16">
        <f t="shared" si="3"/>
        <v>1</v>
      </c>
      <c r="AI36" s="17">
        <f t="shared" si="4"/>
        <v>252</v>
      </c>
      <c r="AJ36" s="18">
        <f t="shared" si="5"/>
        <v>10.5</v>
      </c>
    </row>
    <row r="37" spans="1:36" hidden="1" x14ac:dyDescent="0.2">
      <c r="A37" s="67">
        <v>1025</v>
      </c>
      <c r="B37" s="67" t="s">
        <v>245</v>
      </c>
      <c r="C37" s="77" t="s">
        <v>296</v>
      </c>
      <c r="D37" s="67" t="s">
        <v>255</v>
      </c>
      <c r="E37" s="35" t="s">
        <v>71</v>
      </c>
      <c r="F37" s="6" t="s">
        <v>16</v>
      </c>
      <c r="G37" s="35" t="str">
        <f t="shared" si="0"/>
        <v>runid1025</v>
      </c>
      <c r="H37" s="4" t="s">
        <v>240</v>
      </c>
      <c r="I37" s="63"/>
      <c r="J37" s="87" t="s">
        <v>122</v>
      </c>
      <c r="K37" s="38" t="s">
        <v>160</v>
      </c>
      <c r="L37" s="69"/>
      <c r="M37" s="35" t="s">
        <v>17</v>
      </c>
      <c r="N37" s="5" t="s">
        <v>86</v>
      </c>
      <c r="O37" s="34">
        <f t="shared" si="7"/>
        <v>252</v>
      </c>
      <c r="P37" s="35" t="s">
        <v>55</v>
      </c>
      <c r="Q37" s="35">
        <v>200</v>
      </c>
      <c r="R37" s="35">
        <v>3</v>
      </c>
      <c r="S37" s="35" t="s">
        <v>87</v>
      </c>
      <c r="T37" s="35" t="s">
        <v>72</v>
      </c>
      <c r="U37" s="35" t="s">
        <v>165</v>
      </c>
      <c r="V37" s="5">
        <v>0</v>
      </c>
      <c r="W37" s="6">
        <v>1</v>
      </c>
      <c r="X37" s="5">
        <v>1</v>
      </c>
      <c r="Y37" s="6">
        <v>1</v>
      </c>
      <c r="Z37" s="20">
        <v>2</v>
      </c>
      <c r="AA37" s="21">
        <v>5</v>
      </c>
      <c r="AB37" s="20">
        <v>0.2</v>
      </c>
      <c r="AC37" s="22">
        <v>0.8</v>
      </c>
      <c r="AD37" s="6" t="s">
        <v>33</v>
      </c>
      <c r="AE37" s="5" t="s">
        <v>123</v>
      </c>
      <c r="AF37" s="6" t="s">
        <v>246</v>
      </c>
      <c r="AG37" s="17">
        <f t="shared" si="2"/>
        <v>252</v>
      </c>
      <c r="AH37" s="16">
        <f t="shared" si="3"/>
        <v>1</v>
      </c>
      <c r="AI37" s="17">
        <f t="shared" si="4"/>
        <v>252</v>
      </c>
      <c r="AJ37" s="18">
        <f t="shared" si="5"/>
        <v>10.5</v>
      </c>
    </row>
    <row r="38" spans="1:36" hidden="1" x14ac:dyDescent="0.2">
      <c r="A38" s="67">
        <v>1026</v>
      </c>
      <c r="B38" s="67" t="s">
        <v>256</v>
      </c>
      <c r="C38" s="77" t="s">
        <v>299</v>
      </c>
      <c r="D38" s="78" t="s">
        <v>300</v>
      </c>
      <c r="E38" s="35" t="s">
        <v>28</v>
      </c>
      <c r="F38" s="6" t="s">
        <v>16</v>
      </c>
      <c r="G38" s="35" t="str">
        <f t="shared" si="0"/>
        <v>runid1026</v>
      </c>
      <c r="H38" s="84" t="s">
        <v>240</v>
      </c>
      <c r="I38" s="63"/>
      <c r="J38" s="41" t="s">
        <v>226</v>
      </c>
      <c r="K38" s="38" t="s">
        <v>160</v>
      </c>
      <c r="L38" s="69"/>
      <c r="M38" s="35" t="s">
        <v>17</v>
      </c>
      <c r="N38" s="5" t="s">
        <v>86</v>
      </c>
      <c r="O38" s="34">
        <f t="shared" si="7"/>
        <v>567</v>
      </c>
      <c r="P38" s="35" t="s">
        <v>55</v>
      </c>
      <c r="Q38" s="35">
        <v>200</v>
      </c>
      <c r="R38" s="35">
        <v>3</v>
      </c>
      <c r="S38" s="35" t="s">
        <v>87</v>
      </c>
      <c r="T38" s="35" t="s">
        <v>72</v>
      </c>
      <c r="U38" s="35" t="s">
        <v>165</v>
      </c>
      <c r="V38" s="5">
        <v>0</v>
      </c>
      <c r="W38" s="6">
        <v>1</v>
      </c>
      <c r="X38" s="5">
        <v>1</v>
      </c>
      <c r="Y38" s="6">
        <v>1</v>
      </c>
      <c r="Z38" s="20">
        <v>2</v>
      </c>
      <c r="AA38" s="21">
        <v>10</v>
      </c>
      <c r="AB38" s="20">
        <v>0.2</v>
      </c>
      <c r="AC38" s="22">
        <v>0.8</v>
      </c>
      <c r="AD38" s="6" t="s">
        <v>33</v>
      </c>
      <c r="AE38" s="5" t="s">
        <v>123</v>
      </c>
      <c r="AF38" s="6" t="s">
        <v>246</v>
      </c>
      <c r="AG38" s="17">
        <f t="shared" si="2"/>
        <v>567</v>
      </c>
      <c r="AH38" s="16">
        <f t="shared" si="3"/>
        <v>1</v>
      </c>
      <c r="AI38" s="17">
        <f t="shared" si="4"/>
        <v>567</v>
      </c>
      <c r="AJ38" s="18">
        <f t="shared" si="5"/>
        <v>23.625</v>
      </c>
    </row>
    <row r="39" spans="1:36" ht="16" hidden="1" customHeight="1" x14ac:dyDescent="0.2">
      <c r="A39" s="67">
        <v>1027</v>
      </c>
      <c r="B39" s="67" t="s">
        <v>245</v>
      </c>
      <c r="C39" s="77" t="s">
        <v>296</v>
      </c>
      <c r="D39" s="67" t="s">
        <v>255</v>
      </c>
      <c r="E39" s="35" t="s">
        <v>23</v>
      </c>
      <c r="F39" s="6" t="s">
        <v>22</v>
      </c>
      <c r="G39" s="79" t="str">
        <f t="shared" si="0"/>
        <v>runid1027</v>
      </c>
      <c r="H39" s="80" t="s">
        <v>240</v>
      </c>
      <c r="I39" s="63"/>
      <c r="J39" s="24" t="s">
        <v>122</v>
      </c>
      <c r="K39" s="86" t="s">
        <v>303</v>
      </c>
      <c r="L39" s="69"/>
      <c r="M39" s="35" t="s">
        <v>17</v>
      </c>
      <c r="N39" s="5" t="s">
        <v>186</v>
      </c>
      <c r="O39" s="34">
        <f t="shared" si="7"/>
        <v>252</v>
      </c>
      <c r="P39" s="35" t="s">
        <v>55</v>
      </c>
      <c r="Q39" s="35">
        <v>200</v>
      </c>
      <c r="R39" s="35">
        <v>3</v>
      </c>
      <c r="S39" s="35" t="s">
        <v>87</v>
      </c>
      <c r="T39" s="35" t="s">
        <v>72</v>
      </c>
      <c r="U39" s="35" t="s">
        <v>165</v>
      </c>
      <c r="V39" s="5">
        <v>0</v>
      </c>
      <c r="W39" s="6">
        <v>1</v>
      </c>
      <c r="X39" s="5">
        <v>1</v>
      </c>
      <c r="Y39" s="6">
        <v>1</v>
      </c>
      <c r="Z39" s="20">
        <v>2</v>
      </c>
      <c r="AA39" s="21">
        <v>5</v>
      </c>
      <c r="AB39" s="20">
        <v>0.2</v>
      </c>
      <c r="AC39" s="22">
        <v>0.8</v>
      </c>
      <c r="AD39" s="6" t="s">
        <v>33</v>
      </c>
      <c r="AE39" s="5" t="s">
        <v>123</v>
      </c>
      <c r="AF39" s="6" t="s">
        <v>246</v>
      </c>
      <c r="AG39" s="17">
        <f t="shared" si="2"/>
        <v>252</v>
      </c>
      <c r="AH39" s="16">
        <f t="shared" si="3"/>
        <v>1</v>
      </c>
      <c r="AI39" s="17">
        <f t="shared" si="4"/>
        <v>252</v>
      </c>
      <c r="AJ39" s="18">
        <f t="shared" si="5"/>
        <v>10.5</v>
      </c>
    </row>
    <row r="40" spans="1:36" hidden="1" x14ac:dyDescent="0.2">
      <c r="A40" s="35">
        <v>1028</v>
      </c>
      <c r="B40" s="67" t="s">
        <v>245</v>
      </c>
      <c r="C40" s="77" t="s">
        <v>296</v>
      </c>
      <c r="D40" s="67" t="s">
        <v>255</v>
      </c>
      <c r="E40" s="35" t="s">
        <v>71</v>
      </c>
      <c r="F40" s="6" t="s">
        <v>22</v>
      </c>
      <c r="G40" s="35" t="str">
        <f t="shared" si="0"/>
        <v>runid1028</v>
      </c>
      <c r="H40" s="4" t="s">
        <v>240</v>
      </c>
      <c r="I40" s="63"/>
      <c r="J40" s="87" t="s">
        <v>122</v>
      </c>
      <c r="K40" s="38" t="s">
        <v>160</v>
      </c>
      <c r="L40" s="69"/>
      <c r="M40" s="35" t="s">
        <v>17</v>
      </c>
      <c r="N40" s="5" t="s">
        <v>86</v>
      </c>
      <c r="O40" s="34">
        <f t="shared" si="7"/>
        <v>252</v>
      </c>
      <c r="P40" s="35" t="s">
        <v>55</v>
      </c>
      <c r="Q40" s="35">
        <v>200</v>
      </c>
      <c r="R40" s="35">
        <v>3</v>
      </c>
      <c r="S40" s="35" t="s">
        <v>87</v>
      </c>
      <c r="T40" s="35" t="s">
        <v>72</v>
      </c>
      <c r="U40" s="35" t="s">
        <v>165</v>
      </c>
      <c r="V40" s="5">
        <v>0</v>
      </c>
      <c r="W40" s="6">
        <v>1</v>
      </c>
      <c r="X40" s="5">
        <v>1</v>
      </c>
      <c r="Y40" s="6">
        <v>1</v>
      </c>
      <c r="Z40" s="20">
        <v>2</v>
      </c>
      <c r="AA40" s="21">
        <v>5</v>
      </c>
      <c r="AB40" s="20">
        <v>0.2</v>
      </c>
      <c r="AC40" s="22">
        <v>0.8</v>
      </c>
      <c r="AD40" s="6" t="s">
        <v>33</v>
      </c>
      <c r="AE40" s="5" t="s">
        <v>123</v>
      </c>
      <c r="AF40" s="6" t="s">
        <v>246</v>
      </c>
      <c r="AG40" s="17">
        <f t="shared" si="2"/>
        <v>252</v>
      </c>
      <c r="AH40" s="16">
        <f t="shared" si="3"/>
        <v>1</v>
      </c>
      <c r="AI40" s="17">
        <f t="shared" si="4"/>
        <v>252</v>
      </c>
      <c r="AJ40" s="18">
        <f t="shared" si="5"/>
        <v>10.5</v>
      </c>
    </row>
    <row r="41" spans="1:36" x14ac:dyDescent="0.2">
      <c r="A41" s="35">
        <v>1029</v>
      </c>
      <c r="B41" s="67" t="s">
        <v>256</v>
      </c>
      <c r="C41" s="78" t="s">
        <v>299</v>
      </c>
      <c r="D41" s="67" t="s">
        <v>300</v>
      </c>
      <c r="E41" s="35" t="s">
        <v>28</v>
      </c>
      <c r="F41" s="6" t="s">
        <v>22</v>
      </c>
      <c r="G41" s="97" t="str">
        <f t="shared" si="0"/>
        <v>runid1029</v>
      </c>
      <c r="H41" s="98" t="s">
        <v>240</v>
      </c>
      <c r="I41" s="63"/>
      <c r="J41" s="85" t="s">
        <v>160</v>
      </c>
      <c r="K41" s="38" t="s">
        <v>160</v>
      </c>
      <c r="L41" s="69"/>
      <c r="M41" s="35" t="s">
        <v>17</v>
      </c>
      <c r="N41" s="5" t="s">
        <v>86</v>
      </c>
      <c r="O41" s="34">
        <f t="shared" si="7"/>
        <v>567</v>
      </c>
      <c r="P41" s="35" t="s">
        <v>55</v>
      </c>
      <c r="Q41" s="35">
        <v>200</v>
      </c>
      <c r="R41" s="35">
        <v>3</v>
      </c>
      <c r="S41" s="35" t="s">
        <v>87</v>
      </c>
      <c r="T41" s="35" t="s">
        <v>72</v>
      </c>
      <c r="U41" s="35" t="s">
        <v>165</v>
      </c>
      <c r="V41" s="5">
        <v>0</v>
      </c>
      <c r="W41" s="6">
        <v>1</v>
      </c>
      <c r="X41" s="5">
        <v>1</v>
      </c>
      <c r="Y41" s="6">
        <v>1</v>
      </c>
      <c r="Z41" s="20">
        <v>2</v>
      </c>
      <c r="AA41" s="21">
        <v>10</v>
      </c>
      <c r="AB41" s="20">
        <v>0.2</v>
      </c>
      <c r="AC41" s="22">
        <v>0.8</v>
      </c>
      <c r="AD41" s="6" t="s">
        <v>33</v>
      </c>
      <c r="AE41" s="5" t="s">
        <v>123</v>
      </c>
      <c r="AF41" s="6" t="s">
        <v>246</v>
      </c>
      <c r="AG41" s="17">
        <f t="shared" si="2"/>
        <v>567</v>
      </c>
      <c r="AH41" s="16">
        <f t="shared" si="3"/>
        <v>1</v>
      </c>
      <c r="AI41" s="17">
        <f t="shared" si="4"/>
        <v>567</v>
      </c>
      <c r="AJ41" s="18">
        <f t="shared" si="5"/>
        <v>23.625</v>
      </c>
    </row>
    <row r="42" spans="1:36" ht="16" hidden="1" customHeight="1" x14ac:dyDescent="0.2">
      <c r="A42" s="35">
        <v>1030</v>
      </c>
      <c r="B42" s="67" t="s">
        <v>256</v>
      </c>
      <c r="C42" s="67" t="s">
        <v>257</v>
      </c>
      <c r="D42" s="61" t="s">
        <v>189</v>
      </c>
      <c r="E42" s="35" t="s">
        <v>28</v>
      </c>
      <c r="F42" s="6" t="s">
        <v>16</v>
      </c>
      <c r="G42" s="35" t="s">
        <v>241</v>
      </c>
      <c r="H42" s="4" t="s">
        <v>183</v>
      </c>
      <c r="J42" s="74" t="s">
        <v>278</v>
      </c>
      <c r="K42" s="75" t="s">
        <v>278</v>
      </c>
      <c r="L42" s="69"/>
      <c r="M42" s="35" t="s">
        <v>17</v>
      </c>
      <c r="N42" s="5" t="s">
        <v>186</v>
      </c>
      <c r="O42" s="34">
        <v>100</v>
      </c>
      <c r="P42" s="35" t="s">
        <v>55</v>
      </c>
      <c r="Q42" s="35">
        <v>200</v>
      </c>
      <c r="R42" s="35">
        <v>3</v>
      </c>
      <c r="S42" s="35" t="s">
        <v>87</v>
      </c>
      <c r="T42" s="35" t="s">
        <v>101</v>
      </c>
      <c r="U42" s="35" t="s">
        <v>165</v>
      </c>
      <c r="V42" s="5">
        <v>0</v>
      </c>
      <c r="W42" s="6">
        <v>1</v>
      </c>
      <c r="X42" s="5">
        <v>1</v>
      </c>
      <c r="Y42" s="6">
        <v>2</v>
      </c>
      <c r="Z42" s="5">
        <v>5</v>
      </c>
      <c r="AA42" s="6">
        <v>256</v>
      </c>
      <c r="AB42" s="5">
        <v>0.2</v>
      </c>
      <c r="AC42" s="7">
        <v>0.8</v>
      </c>
      <c r="AD42" s="6" t="s">
        <v>34</v>
      </c>
      <c r="AE42" s="5" t="s">
        <v>187</v>
      </c>
      <c r="AF42" s="6" t="s">
        <v>185</v>
      </c>
      <c r="AG42" s="17">
        <f t="shared" si="2"/>
        <v>7056</v>
      </c>
      <c r="AH42" s="16">
        <f t="shared" si="3"/>
        <v>1.417233560090703E-2</v>
      </c>
      <c r="AI42" s="17">
        <f t="shared" si="4"/>
        <v>100</v>
      </c>
      <c r="AJ42" s="18">
        <f t="shared" si="5"/>
        <v>4.166666666666667</v>
      </c>
    </row>
    <row r="43" spans="1:36" ht="16" hidden="1" customHeight="1" x14ac:dyDescent="0.2">
      <c r="A43" s="35">
        <v>1031</v>
      </c>
      <c r="B43" s="67" t="s">
        <v>256</v>
      </c>
      <c r="C43" s="67" t="s">
        <v>257</v>
      </c>
      <c r="D43" s="61" t="s">
        <v>189</v>
      </c>
      <c r="E43" s="35" t="s">
        <v>28</v>
      </c>
      <c r="F43" s="6" t="s">
        <v>22</v>
      </c>
      <c r="G43" s="35" t="s">
        <v>242</v>
      </c>
      <c r="H43" s="4" t="s">
        <v>183</v>
      </c>
      <c r="J43" s="74" t="s">
        <v>278</v>
      </c>
      <c r="K43" s="75" t="s">
        <v>278</v>
      </c>
      <c r="L43" s="69"/>
      <c r="M43" s="35" t="s">
        <v>17</v>
      </c>
      <c r="N43" s="5" t="s">
        <v>186</v>
      </c>
      <c r="O43" s="34">
        <v>100</v>
      </c>
      <c r="P43" s="35" t="s">
        <v>55</v>
      </c>
      <c r="Q43" s="35">
        <v>200</v>
      </c>
      <c r="R43" s="35">
        <v>3</v>
      </c>
      <c r="S43" s="35" t="s">
        <v>87</v>
      </c>
      <c r="T43" s="35" t="s">
        <v>101</v>
      </c>
      <c r="U43" s="35" t="s">
        <v>165</v>
      </c>
      <c r="V43" s="5">
        <v>0</v>
      </c>
      <c r="W43" s="6">
        <v>1</v>
      </c>
      <c r="X43" s="5">
        <v>1</v>
      </c>
      <c r="Y43" s="6">
        <v>2</v>
      </c>
      <c r="Z43" s="5">
        <v>5</v>
      </c>
      <c r="AA43" s="6">
        <v>256</v>
      </c>
      <c r="AB43" s="5">
        <v>0.2</v>
      </c>
      <c r="AC43" s="7">
        <v>0.8</v>
      </c>
      <c r="AD43" s="6" t="s">
        <v>34</v>
      </c>
      <c r="AE43" s="5" t="s">
        <v>187</v>
      </c>
      <c r="AF43" s="6" t="s">
        <v>185</v>
      </c>
      <c r="AG43" s="17">
        <f t="shared" si="2"/>
        <v>7056</v>
      </c>
      <c r="AH43" s="16">
        <f t="shared" si="3"/>
        <v>1.417233560090703E-2</v>
      </c>
      <c r="AI43" s="17">
        <f t="shared" si="4"/>
        <v>100</v>
      </c>
      <c r="AJ43" s="18">
        <f t="shared" si="5"/>
        <v>4.166666666666667</v>
      </c>
    </row>
    <row r="44" spans="1:36" ht="16" hidden="1" customHeight="1" x14ac:dyDescent="0.2">
      <c r="A44" s="35">
        <v>1032</v>
      </c>
      <c r="B44" s="67" t="s">
        <v>256</v>
      </c>
      <c r="C44" s="67" t="s">
        <v>257</v>
      </c>
      <c r="D44" s="61" t="s">
        <v>191</v>
      </c>
      <c r="E44" s="35" t="s">
        <v>28</v>
      </c>
      <c r="F44" s="6" t="s">
        <v>22</v>
      </c>
      <c r="G44" s="35" t="s">
        <v>243</v>
      </c>
      <c r="H44" s="4" t="s">
        <v>183</v>
      </c>
      <c r="J44" s="74" t="s">
        <v>278</v>
      </c>
      <c r="K44" s="75" t="s">
        <v>278</v>
      </c>
      <c r="L44" s="69"/>
      <c r="M44" s="35" t="s">
        <v>17</v>
      </c>
      <c r="N44" s="5" t="s">
        <v>186</v>
      </c>
      <c r="O44" s="34">
        <v>100</v>
      </c>
      <c r="P44" s="35" t="s">
        <v>55</v>
      </c>
      <c r="Q44" s="35">
        <v>200</v>
      </c>
      <c r="R44" s="35">
        <v>3</v>
      </c>
      <c r="S44" s="35" t="s">
        <v>87</v>
      </c>
      <c r="T44" s="35" t="s">
        <v>101</v>
      </c>
      <c r="U44" s="35" t="s">
        <v>165</v>
      </c>
      <c r="V44" s="5">
        <v>0</v>
      </c>
      <c r="W44" s="6">
        <v>1</v>
      </c>
      <c r="X44" s="5">
        <v>1</v>
      </c>
      <c r="Y44" s="6">
        <v>1</v>
      </c>
      <c r="Z44" s="5">
        <v>5</v>
      </c>
      <c r="AA44" s="6">
        <v>256</v>
      </c>
      <c r="AB44" s="5">
        <v>0.2</v>
      </c>
      <c r="AC44" s="7">
        <v>0.8</v>
      </c>
      <c r="AD44" s="6" t="s">
        <v>34</v>
      </c>
      <c r="AE44" s="5" t="s">
        <v>184</v>
      </c>
      <c r="AF44" s="6" t="s">
        <v>185</v>
      </c>
      <c r="AG44" s="17">
        <f t="shared" si="2"/>
        <v>1764</v>
      </c>
      <c r="AH44" s="16">
        <f t="shared" si="3"/>
        <v>5.6689342403628121E-2</v>
      </c>
      <c r="AI44" s="17">
        <f t="shared" si="4"/>
        <v>100</v>
      </c>
      <c r="AJ44" s="18">
        <f t="shared" si="5"/>
        <v>4.166666666666667</v>
      </c>
    </row>
    <row r="45" spans="1:36" ht="16" hidden="1" customHeight="1" x14ac:dyDescent="0.2">
      <c r="A45" s="35">
        <v>1033</v>
      </c>
      <c r="B45" s="67" t="s">
        <v>245</v>
      </c>
      <c r="C45" s="67" t="s">
        <v>258</v>
      </c>
      <c r="D45" s="67" t="s">
        <v>254</v>
      </c>
      <c r="E45" s="35" t="s">
        <v>23</v>
      </c>
      <c r="F45" s="6" t="s">
        <v>162</v>
      </c>
      <c r="G45" s="35" t="str">
        <f t="shared" ref="G45:G88" si="8">"runid"&amp;A45</f>
        <v>runid1033</v>
      </c>
      <c r="H45" s="4" t="s">
        <v>240</v>
      </c>
      <c r="I45" s="63"/>
      <c r="J45" s="73" t="s">
        <v>269</v>
      </c>
      <c r="K45" s="63" t="s">
        <v>158</v>
      </c>
      <c r="L45" s="69"/>
      <c r="M45" s="35" t="s">
        <v>17</v>
      </c>
      <c r="N45" s="5" t="s">
        <v>186</v>
      </c>
      <c r="O45" s="34">
        <f>AG45</f>
        <v>5103</v>
      </c>
      <c r="P45" s="35" t="s">
        <v>55</v>
      </c>
      <c r="Q45" s="35">
        <v>200</v>
      </c>
      <c r="R45" s="35">
        <v>3</v>
      </c>
      <c r="S45" s="35" t="s">
        <v>87</v>
      </c>
      <c r="T45" s="35" t="s">
        <v>72</v>
      </c>
      <c r="U45" s="35" t="s">
        <v>165</v>
      </c>
      <c r="V45" s="5">
        <v>0</v>
      </c>
      <c r="W45" s="6">
        <v>1</v>
      </c>
      <c r="X45" s="5">
        <v>1</v>
      </c>
      <c r="Y45" s="6">
        <v>1</v>
      </c>
      <c r="Z45" s="20">
        <v>20</v>
      </c>
      <c r="AA45" s="21">
        <v>100</v>
      </c>
      <c r="AB45" s="20">
        <v>0.2</v>
      </c>
      <c r="AC45" s="22">
        <v>0.8</v>
      </c>
      <c r="AD45" s="6" t="s">
        <v>33</v>
      </c>
      <c r="AE45" s="5" t="s">
        <v>123</v>
      </c>
      <c r="AF45" s="6" t="s">
        <v>246</v>
      </c>
      <c r="AG45" s="17">
        <f t="shared" si="2"/>
        <v>5103</v>
      </c>
      <c r="AH45" s="16">
        <f t="shared" si="3"/>
        <v>1</v>
      </c>
      <c r="AI45" s="17">
        <f t="shared" si="4"/>
        <v>5103</v>
      </c>
      <c r="AJ45" s="18">
        <f t="shared" si="5"/>
        <v>212.625</v>
      </c>
    </row>
    <row r="46" spans="1:36" ht="16" hidden="1" customHeight="1" x14ac:dyDescent="0.2">
      <c r="A46" s="35">
        <v>1034</v>
      </c>
      <c r="B46" s="67" t="s">
        <v>245</v>
      </c>
      <c r="C46" s="67" t="s">
        <v>258</v>
      </c>
      <c r="D46" s="67" t="s">
        <v>254</v>
      </c>
      <c r="E46" s="35" t="s">
        <v>71</v>
      </c>
      <c r="F46" s="6" t="s">
        <v>162</v>
      </c>
      <c r="G46" s="35" t="str">
        <f t="shared" si="8"/>
        <v>runid1034</v>
      </c>
      <c r="H46" s="4" t="s">
        <v>240</v>
      </c>
      <c r="I46" s="63"/>
      <c r="J46" s="73" t="s">
        <v>269</v>
      </c>
      <c r="K46" s="63" t="s">
        <v>158</v>
      </c>
      <c r="L46" s="69"/>
      <c r="M46" s="35" t="s">
        <v>17</v>
      </c>
      <c r="N46" s="5" t="s">
        <v>186</v>
      </c>
      <c r="O46" s="34">
        <f>AG46</f>
        <v>6111</v>
      </c>
      <c r="P46" s="35" t="s">
        <v>55</v>
      </c>
      <c r="Q46" s="35">
        <v>200</v>
      </c>
      <c r="R46" s="35">
        <v>3</v>
      </c>
      <c r="S46" s="35" t="s">
        <v>87</v>
      </c>
      <c r="T46" s="35" t="s">
        <v>72</v>
      </c>
      <c r="U46" s="67" t="s">
        <v>165</v>
      </c>
      <c r="V46" s="5">
        <v>0</v>
      </c>
      <c r="W46" s="6">
        <v>1</v>
      </c>
      <c r="X46" s="5">
        <v>1</v>
      </c>
      <c r="Y46" s="6">
        <v>1</v>
      </c>
      <c r="Z46" s="20">
        <v>32</v>
      </c>
      <c r="AA46" s="21">
        <v>128</v>
      </c>
      <c r="AB46" s="20">
        <v>0.2</v>
      </c>
      <c r="AC46" s="22">
        <v>0.8</v>
      </c>
      <c r="AD46" s="6" t="s">
        <v>33</v>
      </c>
      <c r="AE46" s="5" t="s">
        <v>123</v>
      </c>
      <c r="AF46" s="6" t="s">
        <v>246</v>
      </c>
      <c r="AG46" s="17">
        <f t="shared" si="2"/>
        <v>6111</v>
      </c>
      <c r="AH46" s="16">
        <f t="shared" si="3"/>
        <v>1</v>
      </c>
      <c r="AI46" s="17">
        <f t="shared" si="4"/>
        <v>6111</v>
      </c>
      <c r="AJ46" s="18">
        <f t="shared" si="5"/>
        <v>254.625</v>
      </c>
    </row>
    <row r="47" spans="1:36" ht="16" hidden="1" customHeight="1" x14ac:dyDescent="0.2">
      <c r="A47" s="35">
        <v>1035</v>
      </c>
      <c r="B47" s="67" t="s">
        <v>245</v>
      </c>
      <c r="C47" s="67" t="s">
        <v>258</v>
      </c>
      <c r="D47" s="67" t="s">
        <v>254</v>
      </c>
      <c r="E47" s="35" t="s">
        <v>28</v>
      </c>
      <c r="F47" s="6" t="s">
        <v>162</v>
      </c>
      <c r="G47" s="35" t="str">
        <f t="shared" si="8"/>
        <v>runid1035</v>
      </c>
      <c r="H47" s="4" t="s">
        <v>240</v>
      </c>
      <c r="I47" s="63"/>
      <c r="J47" s="73" t="s">
        <v>269</v>
      </c>
      <c r="K47" s="63" t="s">
        <v>158</v>
      </c>
      <c r="L47" s="69"/>
      <c r="M47" s="35" t="s">
        <v>17</v>
      </c>
      <c r="N47" s="5" t="s">
        <v>186</v>
      </c>
      <c r="O47" s="34">
        <f>AG47</f>
        <v>12159</v>
      </c>
      <c r="P47" s="35" t="s">
        <v>55</v>
      </c>
      <c r="Q47" s="35">
        <v>200</v>
      </c>
      <c r="R47" s="35">
        <v>3</v>
      </c>
      <c r="S47" s="35" t="s">
        <v>87</v>
      </c>
      <c r="T47" s="35" t="s">
        <v>72</v>
      </c>
      <c r="U47" s="67" t="s">
        <v>165</v>
      </c>
      <c r="V47" s="5">
        <v>0</v>
      </c>
      <c r="W47" s="6">
        <v>1</v>
      </c>
      <c r="X47" s="5">
        <v>1</v>
      </c>
      <c r="Y47" s="6">
        <v>1</v>
      </c>
      <c r="Z47" s="20">
        <v>64</v>
      </c>
      <c r="AA47" s="21">
        <v>256</v>
      </c>
      <c r="AB47" s="20">
        <v>0.2</v>
      </c>
      <c r="AC47" s="22">
        <v>0.8</v>
      </c>
      <c r="AD47" s="6" t="s">
        <v>33</v>
      </c>
      <c r="AE47" s="5" t="s">
        <v>123</v>
      </c>
      <c r="AF47" s="6" t="s">
        <v>246</v>
      </c>
      <c r="AG47" s="17">
        <f t="shared" si="2"/>
        <v>12159</v>
      </c>
      <c r="AH47" s="16">
        <f t="shared" si="3"/>
        <v>1</v>
      </c>
      <c r="AI47" s="17">
        <f t="shared" si="4"/>
        <v>12159</v>
      </c>
      <c r="AJ47" s="18">
        <f t="shared" si="5"/>
        <v>506.625</v>
      </c>
    </row>
    <row r="48" spans="1:36" ht="16" hidden="1" customHeight="1" x14ac:dyDescent="0.2">
      <c r="A48" s="67">
        <v>991</v>
      </c>
      <c r="B48" s="67" t="s">
        <v>245</v>
      </c>
      <c r="C48" s="67" t="s">
        <v>260</v>
      </c>
      <c r="D48" s="67" t="s">
        <v>264</v>
      </c>
      <c r="E48" s="67" t="s">
        <v>71</v>
      </c>
      <c r="F48" s="6" t="s">
        <v>162</v>
      </c>
      <c r="G48" s="67" t="str">
        <f t="shared" si="8"/>
        <v>runid991</v>
      </c>
      <c r="H48" s="4" t="s">
        <v>236</v>
      </c>
      <c r="J48" s="73" t="s">
        <v>269</v>
      </c>
      <c r="K48" s="63" t="s">
        <v>158</v>
      </c>
      <c r="L48" s="72" t="s">
        <v>262</v>
      </c>
      <c r="M48" s="67" t="s">
        <v>94</v>
      </c>
      <c r="N48" s="5" t="s">
        <v>186</v>
      </c>
      <c r="O48" s="34">
        <f>AG48</f>
        <v>360</v>
      </c>
      <c r="P48" s="67" t="s">
        <v>55</v>
      </c>
      <c r="Q48" s="67">
        <v>200</v>
      </c>
      <c r="R48" s="67">
        <v>3</v>
      </c>
      <c r="S48" s="67" t="s">
        <v>87</v>
      </c>
      <c r="T48" s="67" t="s">
        <v>95</v>
      </c>
      <c r="U48" s="66" t="s">
        <v>167</v>
      </c>
      <c r="V48" s="5">
        <v>0</v>
      </c>
      <c r="W48" s="6">
        <v>1</v>
      </c>
      <c r="X48" s="5">
        <v>1</v>
      </c>
      <c r="Y48" s="6">
        <v>1</v>
      </c>
      <c r="Z48" s="20">
        <v>2</v>
      </c>
      <c r="AA48" s="21">
        <v>5</v>
      </c>
      <c r="AB48" s="20">
        <v>0.1</v>
      </c>
      <c r="AC48" s="22">
        <v>1</v>
      </c>
      <c r="AD48" s="6" t="s">
        <v>33</v>
      </c>
      <c r="AE48" s="5" t="s">
        <v>75</v>
      </c>
      <c r="AF48" s="6" t="s">
        <v>75</v>
      </c>
      <c r="AG48" s="17">
        <f t="shared" si="2"/>
        <v>360</v>
      </c>
      <c r="AH48" s="16">
        <f t="shared" si="3"/>
        <v>1</v>
      </c>
      <c r="AI48" s="17">
        <f t="shared" si="4"/>
        <v>360</v>
      </c>
      <c r="AJ48" s="18">
        <f t="shared" si="5"/>
        <v>15</v>
      </c>
    </row>
    <row r="49" spans="1:36" ht="16" hidden="1" customHeight="1" x14ac:dyDescent="0.2">
      <c r="A49" s="67">
        <v>992</v>
      </c>
      <c r="B49" s="67" t="s">
        <v>245</v>
      </c>
      <c r="C49" s="67" t="s">
        <v>260</v>
      </c>
      <c r="D49" s="67" t="s">
        <v>264</v>
      </c>
      <c r="E49" s="67" t="s">
        <v>28</v>
      </c>
      <c r="F49" s="6" t="s">
        <v>162</v>
      </c>
      <c r="G49" s="67" t="str">
        <f t="shared" si="8"/>
        <v>runid992</v>
      </c>
      <c r="H49" s="4" t="s">
        <v>236</v>
      </c>
      <c r="J49" s="73" t="s">
        <v>269</v>
      </c>
      <c r="K49" s="63" t="s">
        <v>158</v>
      </c>
      <c r="L49" s="72" t="s">
        <v>263</v>
      </c>
      <c r="M49" s="67" t="s">
        <v>94</v>
      </c>
      <c r="N49" s="5" t="s">
        <v>186</v>
      </c>
      <c r="O49" s="34">
        <f>AG49</f>
        <v>360</v>
      </c>
      <c r="P49" s="67" t="s">
        <v>55</v>
      </c>
      <c r="Q49" s="67">
        <v>200</v>
      </c>
      <c r="R49" s="67">
        <v>3</v>
      </c>
      <c r="S49" s="67" t="s">
        <v>87</v>
      </c>
      <c r="T49" s="67" t="s">
        <v>95</v>
      </c>
      <c r="U49" s="66" t="s">
        <v>167</v>
      </c>
      <c r="V49" s="5">
        <v>0</v>
      </c>
      <c r="W49" s="6">
        <v>1</v>
      </c>
      <c r="X49" s="5">
        <v>1</v>
      </c>
      <c r="Y49" s="6">
        <v>1</v>
      </c>
      <c r="Z49" s="20">
        <v>2</v>
      </c>
      <c r="AA49" s="21">
        <v>5</v>
      </c>
      <c r="AB49" s="20">
        <v>0.1</v>
      </c>
      <c r="AC49" s="22">
        <v>1</v>
      </c>
      <c r="AD49" s="6" t="s">
        <v>33</v>
      </c>
      <c r="AE49" s="5" t="s">
        <v>75</v>
      </c>
      <c r="AF49" s="6" t="s">
        <v>75</v>
      </c>
      <c r="AG49" s="17">
        <f t="shared" si="2"/>
        <v>360</v>
      </c>
      <c r="AH49" s="16">
        <f t="shared" si="3"/>
        <v>1</v>
      </c>
      <c r="AI49" s="17">
        <f t="shared" si="4"/>
        <v>360</v>
      </c>
      <c r="AJ49" s="18">
        <f t="shared" si="5"/>
        <v>15</v>
      </c>
    </row>
    <row r="50" spans="1:36" ht="16" hidden="1" customHeight="1" x14ac:dyDescent="0.2">
      <c r="A50" s="35">
        <v>2000</v>
      </c>
      <c r="B50" s="67" t="s">
        <v>173</v>
      </c>
      <c r="C50" s="35" t="s">
        <v>173</v>
      </c>
      <c r="D50" s="54" t="s">
        <v>189</v>
      </c>
      <c r="E50" s="35" t="s">
        <v>28</v>
      </c>
      <c r="F50" s="6" t="s">
        <v>16</v>
      </c>
      <c r="G50" s="35" t="str">
        <f t="shared" si="8"/>
        <v>runid2000</v>
      </c>
      <c r="H50" s="4" t="s">
        <v>183</v>
      </c>
      <c r="I50" s="64" t="s">
        <v>34</v>
      </c>
      <c r="J50" s="24" t="s">
        <v>122</v>
      </c>
      <c r="K50" s="56" t="s">
        <v>192</v>
      </c>
      <c r="L50" s="70" t="s">
        <v>250</v>
      </c>
      <c r="M50" s="35" t="s">
        <v>17</v>
      </c>
      <c r="N50" s="5" t="s">
        <v>186</v>
      </c>
      <c r="O50" s="34">
        <v>100</v>
      </c>
      <c r="P50" s="35" t="s">
        <v>55</v>
      </c>
      <c r="Q50" s="35">
        <v>200</v>
      </c>
      <c r="R50" s="35">
        <v>3</v>
      </c>
      <c r="S50" s="35" t="s">
        <v>87</v>
      </c>
      <c r="T50" s="35" t="s">
        <v>101</v>
      </c>
      <c r="U50" s="67" t="s">
        <v>165</v>
      </c>
      <c r="V50" s="5">
        <v>0</v>
      </c>
      <c r="W50" s="6">
        <v>1</v>
      </c>
      <c r="X50" s="5">
        <v>1</v>
      </c>
      <c r="Y50" s="6">
        <v>2</v>
      </c>
      <c r="Z50" s="5">
        <v>5</v>
      </c>
      <c r="AA50" s="6">
        <v>256</v>
      </c>
      <c r="AB50" s="5">
        <v>0.2</v>
      </c>
      <c r="AC50" s="7">
        <v>0.8</v>
      </c>
      <c r="AD50" s="6" t="s">
        <v>34</v>
      </c>
      <c r="AE50" s="5" t="s">
        <v>187</v>
      </c>
      <c r="AF50" s="6" t="s">
        <v>188</v>
      </c>
      <c r="AG50" s="17">
        <f t="shared" si="2"/>
        <v>14112</v>
      </c>
      <c r="AH50" s="16">
        <f t="shared" si="3"/>
        <v>7.0861678004535151E-3</v>
      </c>
      <c r="AI50" s="17">
        <f t="shared" si="4"/>
        <v>100</v>
      </c>
      <c r="AJ50" s="18">
        <f t="shared" si="5"/>
        <v>4.166666666666667</v>
      </c>
    </row>
    <row r="51" spans="1:36" ht="16" hidden="1" customHeight="1" x14ac:dyDescent="0.2">
      <c r="A51" s="3">
        <v>2001</v>
      </c>
      <c r="B51" s="67" t="s">
        <v>173</v>
      </c>
      <c r="C51" s="3" t="s">
        <v>173</v>
      </c>
      <c r="D51" s="54" t="s">
        <v>189</v>
      </c>
      <c r="E51" s="3" t="s">
        <v>28</v>
      </c>
      <c r="F51" s="6" t="s">
        <v>22</v>
      </c>
      <c r="G51" s="54" t="str">
        <f t="shared" si="8"/>
        <v>runid2001</v>
      </c>
      <c r="H51" s="4" t="s">
        <v>183</v>
      </c>
      <c r="I51" s="64" t="s">
        <v>34</v>
      </c>
      <c r="J51" s="59" t="s">
        <v>215</v>
      </c>
      <c r="K51" s="38" t="s">
        <v>160</v>
      </c>
      <c r="L51" s="70" t="s">
        <v>250</v>
      </c>
      <c r="M51" s="54" t="s">
        <v>17</v>
      </c>
      <c r="N51" s="5" t="s">
        <v>186</v>
      </c>
      <c r="O51" s="34">
        <v>100</v>
      </c>
      <c r="P51" s="54" t="s">
        <v>55</v>
      </c>
      <c r="Q51" s="54">
        <v>200</v>
      </c>
      <c r="R51" s="54">
        <v>3</v>
      </c>
      <c r="S51" s="54" t="s">
        <v>87</v>
      </c>
      <c r="T51" s="54" t="s">
        <v>101</v>
      </c>
      <c r="U51" s="67" t="s">
        <v>165</v>
      </c>
      <c r="V51" s="5">
        <v>0</v>
      </c>
      <c r="W51" s="6">
        <v>1</v>
      </c>
      <c r="X51" s="5">
        <v>1</v>
      </c>
      <c r="Y51" s="6">
        <v>2</v>
      </c>
      <c r="Z51" s="5">
        <v>5</v>
      </c>
      <c r="AA51" s="6">
        <v>256</v>
      </c>
      <c r="AB51" s="5">
        <v>0.2</v>
      </c>
      <c r="AC51" s="7">
        <v>0.8</v>
      </c>
      <c r="AD51" s="6" t="s">
        <v>34</v>
      </c>
      <c r="AE51" s="5" t="s">
        <v>187</v>
      </c>
      <c r="AF51" s="6" t="s">
        <v>188</v>
      </c>
      <c r="AG51" s="17">
        <f t="shared" si="2"/>
        <v>14112</v>
      </c>
      <c r="AH51" s="16">
        <f t="shared" si="3"/>
        <v>7.0861678004535151E-3</v>
      </c>
      <c r="AI51" s="17">
        <f t="shared" si="4"/>
        <v>100</v>
      </c>
      <c r="AJ51" s="18">
        <f t="shared" si="5"/>
        <v>4.166666666666667</v>
      </c>
    </row>
    <row r="52" spans="1:36" ht="16" hidden="1" customHeight="1" x14ac:dyDescent="0.2">
      <c r="A52" s="54">
        <v>2002</v>
      </c>
      <c r="B52" s="67" t="s">
        <v>190</v>
      </c>
      <c r="C52" s="54" t="s">
        <v>190</v>
      </c>
      <c r="D52" s="54" t="s">
        <v>191</v>
      </c>
      <c r="E52" s="54" t="s">
        <v>28</v>
      </c>
      <c r="F52" s="6" t="s">
        <v>22</v>
      </c>
      <c r="G52" s="54" t="str">
        <f t="shared" si="8"/>
        <v>runid2002</v>
      </c>
      <c r="H52" s="4" t="s">
        <v>183</v>
      </c>
      <c r="I52" s="64" t="s">
        <v>34</v>
      </c>
      <c r="J52" s="24" t="s">
        <v>122</v>
      </c>
      <c r="K52" s="56" t="s">
        <v>192</v>
      </c>
      <c r="L52" s="70" t="s">
        <v>250</v>
      </c>
      <c r="M52" s="54" t="s">
        <v>17</v>
      </c>
      <c r="N52" s="5" t="s">
        <v>186</v>
      </c>
      <c r="O52" s="34">
        <v>100</v>
      </c>
      <c r="P52" s="54" t="s">
        <v>55</v>
      </c>
      <c r="Q52" s="54">
        <v>200</v>
      </c>
      <c r="R52" s="54">
        <v>3</v>
      </c>
      <c r="S52" s="54" t="s">
        <v>87</v>
      </c>
      <c r="T52" s="54" t="s">
        <v>101</v>
      </c>
      <c r="U52" s="67" t="s">
        <v>165</v>
      </c>
      <c r="V52" s="5">
        <v>0</v>
      </c>
      <c r="W52" s="6">
        <v>1</v>
      </c>
      <c r="X52" s="5">
        <v>1</v>
      </c>
      <c r="Y52" s="6">
        <v>1</v>
      </c>
      <c r="Z52" s="5">
        <v>5</v>
      </c>
      <c r="AA52" s="6">
        <v>256</v>
      </c>
      <c r="AB52" s="5">
        <v>0.2</v>
      </c>
      <c r="AC52" s="7">
        <v>0.8</v>
      </c>
      <c r="AD52" s="6" t="s">
        <v>34</v>
      </c>
      <c r="AE52" s="5" t="s">
        <v>184</v>
      </c>
      <c r="AF52" s="6" t="s">
        <v>188</v>
      </c>
      <c r="AG52" s="17">
        <f t="shared" si="2"/>
        <v>3528</v>
      </c>
      <c r="AH52" s="16">
        <f t="shared" si="3"/>
        <v>2.834467120181406E-2</v>
      </c>
      <c r="AI52" s="17">
        <f t="shared" si="4"/>
        <v>100</v>
      </c>
      <c r="AJ52" s="18">
        <f t="shared" si="5"/>
        <v>4.166666666666667</v>
      </c>
    </row>
    <row r="53" spans="1:36" ht="16" hidden="1" customHeight="1" x14ac:dyDescent="0.2">
      <c r="A53" s="58">
        <v>8400</v>
      </c>
      <c r="C53" s="58"/>
      <c r="D53" s="60"/>
      <c r="E53" s="58" t="s">
        <v>23</v>
      </c>
      <c r="F53" s="6" t="s">
        <v>22</v>
      </c>
      <c r="G53" s="58" t="str">
        <f t="shared" si="8"/>
        <v>runid8400</v>
      </c>
      <c r="H53" s="4" t="s">
        <v>237</v>
      </c>
      <c r="J53" s="11" t="s">
        <v>253</v>
      </c>
      <c r="K53" s="7" t="s">
        <v>253</v>
      </c>
      <c r="L53" s="69"/>
      <c r="M53" s="58"/>
      <c r="P53" s="58"/>
      <c r="Q53" s="58"/>
      <c r="R53" s="58"/>
      <c r="S53" s="58"/>
      <c r="T53" s="58"/>
      <c r="U53" s="67"/>
      <c r="AG53" s="17">
        <f t="shared" si="2"/>
        <v>1</v>
      </c>
      <c r="AH53" s="16">
        <f t="shared" si="3"/>
        <v>0</v>
      </c>
      <c r="AI53" s="17">
        <f t="shared" si="4"/>
        <v>0</v>
      </c>
      <c r="AJ53" s="18">
        <f t="shared" si="5"/>
        <v>0</v>
      </c>
    </row>
    <row r="54" spans="1:36" ht="16" hidden="1" customHeight="1" x14ac:dyDescent="0.2">
      <c r="A54" s="58">
        <f t="shared" ref="A54:A72" si="9">A53+1</f>
        <v>8401</v>
      </c>
      <c r="C54" s="58"/>
      <c r="D54" s="60"/>
      <c r="E54" s="58" t="s">
        <v>71</v>
      </c>
      <c r="F54" s="6" t="s">
        <v>22</v>
      </c>
      <c r="G54" s="58" t="str">
        <f t="shared" si="8"/>
        <v>runid8401</v>
      </c>
      <c r="H54" s="4" t="s">
        <v>237</v>
      </c>
      <c r="J54" s="11" t="s">
        <v>253</v>
      </c>
      <c r="K54" s="7" t="s">
        <v>253</v>
      </c>
      <c r="L54" s="69"/>
      <c r="M54" s="58"/>
      <c r="P54" s="58"/>
      <c r="Q54" s="58"/>
      <c r="R54" s="58"/>
      <c r="S54" s="58"/>
      <c r="T54" s="58"/>
      <c r="U54" s="67"/>
      <c r="AG54" s="17">
        <f t="shared" si="2"/>
        <v>1</v>
      </c>
      <c r="AH54" s="16">
        <f t="shared" si="3"/>
        <v>0</v>
      </c>
      <c r="AI54" s="17">
        <f t="shared" si="4"/>
        <v>0</v>
      </c>
      <c r="AJ54" s="18">
        <f t="shared" si="5"/>
        <v>0</v>
      </c>
    </row>
    <row r="55" spans="1:36" ht="16" hidden="1" customHeight="1" x14ac:dyDescent="0.2">
      <c r="A55" s="58">
        <f t="shared" si="9"/>
        <v>8402</v>
      </c>
      <c r="C55" s="58"/>
      <c r="D55" s="60"/>
      <c r="E55" s="58" t="s">
        <v>23</v>
      </c>
      <c r="F55" s="6" t="s">
        <v>163</v>
      </c>
      <c r="G55" s="58" t="str">
        <f t="shared" si="8"/>
        <v>runid8402</v>
      </c>
      <c r="H55" s="4" t="s">
        <v>237</v>
      </c>
      <c r="J55" s="11" t="s">
        <v>253</v>
      </c>
      <c r="K55" s="7" t="s">
        <v>253</v>
      </c>
      <c r="L55" s="69"/>
      <c r="M55" s="58"/>
      <c r="P55" s="58"/>
      <c r="Q55" s="58"/>
      <c r="R55" s="58"/>
      <c r="S55" s="58"/>
      <c r="T55" s="58"/>
      <c r="U55" s="67"/>
      <c r="AG55" s="17">
        <f t="shared" si="2"/>
        <v>1</v>
      </c>
      <c r="AH55" s="16">
        <f t="shared" si="3"/>
        <v>0</v>
      </c>
      <c r="AI55" s="17">
        <f t="shared" si="4"/>
        <v>0</v>
      </c>
      <c r="AJ55" s="18">
        <f t="shared" si="5"/>
        <v>0</v>
      </c>
    </row>
    <row r="56" spans="1:36" ht="16" hidden="1" customHeight="1" x14ac:dyDescent="0.2">
      <c r="A56" s="60">
        <f t="shared" si="9"/>
        <v>8403</v>
      </c>
      <c r="C56" s="60"/>
      <c r="D56" s="60"/>
      <c r="E56" s="60" t="s">
        <v>71</v>
      </c>
      <c r="F56" s="6" t="s">
        <v>163</v>
      </c>
      <c r="G56" s="60" t="str">
        <f t="shared" si="8"/>
        <v>runid8403</v>
      </c>
      <c r="H56" s="4" t="s">
        <v>237</v>
      </c>
      <c r="J56" s="11" t="s">
        <v>253</v>
      </c>
      <c r="K56" s="7" t="s">
        <v>253</v>
      </c>
      <c r="L56" s="69"/>
      <c r="M56" s="60"/>
      <c r="P56" s="60"/>
      <c r="Q56" s="60"/>
      <c r="R56" s="60"/>
      <c r="S56" s="60"/>
      <c r="T56" s="60"/>
      <c r="U56" s="67"/>
      <c r="AG56" s="17">
        <f t="shared" si="2"/>
        <v>1</v>
      </c>
      <c r="AH56" s="16">
        <f t="shared" si="3"/>
        <v>0</v>
      </c>
      <c r="AI56" s="17">
        <f t="shared" si="4"/>
        <v>0</v>
      </c>
      <c r="AJ56" s="18">
        <f t="shared" si="5"/>
        <v>0</v>
      </c>
    </row>
    <row r="57" spans="1:36" ht="16" hidden="1" customHeight="1" x14ac:dyDescent="0.2">
      <c r="A57" s="60">
        <f t="shared" si="9"/>
        <v>8404</v>
      </c>
      <c r="C57" s="60"/>
      <c r="D57" s="60"/>
      <c r="E57" s="60" t="s">
        <v>238</v>
      </c>
      <c r="F57" s="6" t="s">
        <v>16</v>
      </c>
      <c r="G57" s="60" t="str">
        <f t="shared" si="8"/>
        <v>runid8404</v>
      </c>
      <c r="H57" s="4" t="s">
        <v>239</v>
      </c>
      <c r="J57" s="11" t="s">
        <v>253</v>
      </c>
      <c r="K57" s="7" t="s">
        <v>253</v>
      </c>
      <c r="L57" s="69"/>
      <c r="M57" s="60"/>
      <c r="P57" s="60"/>
      <c r="Q57" s="60"/>
      <c r="R57" s="60"/>
      <c r="S57" s="60"/>
      <c r="T57" s="60"/>
      <c r="U57" s="67"/>
      <c r="AG57" s="17">
        <f t="shared" si="2"/>
        <v>1</v>
      </c>
      <c r="AH57" s="16">
        <f t="shared" si="3"/>
        <v>0</v>
      </c>
      <c r="AI57" s="17">
        <f t="shared" si="4"/>
        <v>0</v>
      </c>
      <c r="AJ57" s="18">
        <f t="shared" si="5"/>
        <v>0</v>
      </c>
    </row>
    <row r="58" spans="1:36" hidden="1" x14ac:dyDescent="0.2">
      <c r="A58" s="60">
        <f t="shared" si="9"/>
        <v>8405</v>
      </c>
      <c r="C58" s="60"/>
      <c r="D58" s="60"/>
      <c r="E58" s="60" t="s">
        <v>238</v>
      </c>
      <c r="F58" s="6" t="s">
        <v>22</v>
      </c>
      <c r="G58" s="60" t="str">
        <f t="shared" si="8"/>
        <v>runid8405</v>
      </c>
      <c r="H58" s="4" t="s">
        <v>239</v>
      </c>
      <c r="J58" s="11" t="s">
        <v>253</v>
      </c>
      <c r="K58" s="7" t="s">
        <v>253</v>
      </c>
      <c r="L58" s="69"/>
      <c r="M58" s="60"/>
      <c r="P58" s="60"/>
      <c r="Q58" s="60"/>
      <c r="R58" s="60"/>
      <c r="S58" s="60"/>
      <c r="T58" s="60"/>
      <c r="U58" s="67"/>
      <c r="AG58" s="17">
        <f t="shared" si="2"/>
        <v>1</v>
      </c>
      <c r="AH58" s="16">
        <f t="shared" si="3"/>
        <v>0</v>
      </c>
      <c r="AI58" s="17">
        <f t="shared" si="4"/>
        <v>0</v>
      </c>
      <c r="AJ58" s="18">
        <f t="shared" si="5"/>
        <v>0</v>
      </c>
    </row>
    <row r="59" spans="1:36" hidden="1" x14ac:dyDescent="0.2">
      <c r="A59" s="60">
        <f t="shared" si="9"/>
        <v>8406</v>
      </c>
      <c r="C59" s="60"/>
      <c r="D59" s="60"/>
      <c r="E59" s="60" t="s">
        <v>238</v>
      </c>
      <c r="F59" s="6" t="s">
        <v>162</v>
      </c>
      <c r="G59" s="60" t="str">
        <f t="shared" si="8"/>
        <v>runid8406</v>
      </c>
      <c r="H59" s="4" t="s">
        <v>239</v>
      </c>
      <c r="J59" s="11" t="s">
        <v>253</v>
      </c>
      <c r="K59" s="7" t="s">
        <v>253</v>
      </c>
      <c r="L59" s="69"/>
      <c r="M59" s="60"/>
      <c r="P59" s="60"/>
      <c r="Q59" s="60"/>
      <c r="R59" s="60"/>
      <c r="S59" s="60"/>
      <c r="T59" s="60"/>
      <c r="U59" s="67"/>
      <c r="AG59" s="17">
        <f t="shared" si="2"/>
        <v>1</v>
      </c>
      <c r="AH59" s="16">
        <f t="shared" si="3"/>
        <v>0</v>
      </c>
      <c r="AI59" s="17">
        <f t="shared" si="4"/>
        <v>0</v>
      </c>
      <c r="AJ59" s="18">
        <f t="shared" si="5"/>
        <v>0</v>
      </c>
    </row>
    <row r="60" spans="1:36" hidden="1" x14ac:dyDescent="0.2">
      <c r="A60" s="60">
        <f t="shared" si="9"/>
        <v>8407</v>
      </c>
      <c r="C60" s="60"/>
      <c r="D60" s="60"/>
      <c r="E60" s="60" t="s">
        <v>238</v>
      </c>
      <c r="F60" s="6" t="s">
        <v>163</v>
      </c>
      <c r="G60" s="60" t="str">
        <f t="shared" si="8"/>
        <v>runid8407</v>
      </c>
      <c r="H60" s="4" t="s">
        <v>239</v>
      </c>
      <c r="J60" s="11" t="s">
        <v>253</v>
      </c>
      <c r="K60" s="7" t="s">
        <v>253</v>
      </c>
      <c r="L60" s="69"/>
      <c r="M60" s="60"/>
      <c r="P60" s="60"/>
      <c r="Q60" s="60"/>
      <c r="R60" s="60"/>
      <c r="S60" s="60"/>
      <c r="T60" s="60"/>
      <c r="U60" s="67"/>
      <c r="AG60" s="17">
        <f t="shared" si="2"/>
        <v>1</v>
      </c>
      <c r="AH60" s="16">
        <f t="shared" si="3"/>
        <v>0</v>
      </c>
      <c r="AI60" s="17">
        <f t="shared" si="4"/>
        <v>0</v>
      </c>
      <c r="AJ60" s="18">
        <f t="shared" si="5"/>
        <v>0</v>
      </c>
    </row>
    <row r="61" spans="1:36" hidden="1" x14ac:dyDescent="0.2">
      <c r="A61" s="3">
        <f t="shared" si="9"/>
        <v>8408</v>
      </c>
      <c r="E61" s="3" t="s">
        <v>23</v>
      </c>
      <c r="F61" s="6" t="s">
        <v>16</v>
      </c>
      <c r="G61" s="3" t="str">
        <f t="shared" si="8"/>
        <v>runid8408</v>
      </c>
      <c r="H61" s="4" t="s">
        <v>252</v>
      </c>
      <c r="J61" s="11" t="s">
        <v>253</v>
      </c>
      <c r="K61" s="7" t="s">
        <v>253</v>
      </c>
      <c r="L61" s="69"/>
      <c r="U61" s="67"/>
      <c r="AG61" s="17">
        <f t="shared" si="2"/>
        <v>1</v>
      </c>
      <c r="AH61" s="16">
        <f t="shared" si="3"/>
        <v>0</v>
      </c>
      <c r="AI61" s="17">
        <f t="shared" si="4"/>
        <v>0</v>
      </c>
      <c r="AJ61" s="18">
        <f t="shared" si="5"/>
        <v>0</v>
      </c>
    </row>
    <row r="62" spans="1:36" hidden="1" x14ac:dyDescent="0.2">
      <c r="A62" s="3">
        <f t="shared" si="9"/>
        <v>8409</v>
      </c>
      <c r="E62" s="3" t="s">
        <v>71</v>
      </c>
      <c r="F62" s="6" t="s">
        <v>16</v>
      </c>
      <c r="G62" s="3" t="str">
        <f t="shared" si="8"/>
        <v>runid8409</v>
      </c>
      <c r="H62" s="4" t="s">
        <v>252</v>
      </c>
      <c r="J62" s="11" t="s">
        <v>253</v>
      </c>
      <c r="K62" s="7" t="s">
        <v>253</v>
      </c>
      <c r="U62" s="67"/>
      <c r="AG62" s="17">
        <f t="shared" si="2"/>
        <v>1</v>
      </c>
      <c r="AH62" s="16">
        <f t="shared" si="3"/>
        <v>0</v>
      </c>
      <c r="AI62" s="17">
        <f t="shared" si="4"/>
        <v>0</v>
      </c>
      <c r="AJ62" s="18">
        <f t="shared" si="5"/>
        <v>0</v>
      </c>
    </row>
    <row r="63" spans="1:36" hidden="1" x14ac:dyDescent="0.2">
      <c r="A63" s="3">
        <f t="shared" si="9"/>
        <v>8410</v>
      </c>
      <c r="E63" s="61" t="s">
        <v>28</v>
      </c>
      <c r="F63" s="6" t="s">
        <v>16</v>
      </c>
      <c r="G63" s="3" t="str">
        <f t="shared" si="8"/>
        <v>runid8410</v>
      </c>
      <c r="H63" s="4" t="s">
        <v>252</v>
      </c>
      <c r="J63" s="11" t="s">
        <v>253</v>
      </c>
      <c r="K63" s="7" t="s">
        <v>253</v>
      </c>
      <c r="U63" s="67"/>
      <c r="AG63" s="17">
        <f t="shared" si="2"/>
        <v>1</v>
      </c>
      <c r="AH63" s="16">
        <f t="shared" si="3"/>
        <v>0</v>
      </c>
      <c r="AI63" s="17">
        <f t="shared" si="4"/>
        <v>0</v>
      </c>
      <c r="AJ63" s="18">
        <f t="shared" si="5"/>
        <v>0</v>
      </c>
    </row>
    <row r="64" spans="1:36" hidden="1" x14ac:dyDescent="0.2">
      <c r="A64" s="3">
        <f t="shared" si="9"/>
        <v>8411</v>
      </c>
      <c r="E64" s="61" t="s">
        <v>23</v>
      </c>
      <c r="F64" s="6" t="s">
        <v>22</v>
      </c>
      <c r="G64" s="3" t="str">
        <f t="shared" si="8"/>
        <v>runid8411</v>
      </c>
      <c r="H64" s="4" t="s">
        <v>252</v>
      </c>
      <c r="J64" s="11" t="s">
        <v>253</v>
      </c>
      <c r="K64" s="7" t="s">
        <v>253</v>
      </c>
      <c r="U64" s="67"/>
      <c r="AG64" s="17">
        <f t="shared" si="2"/>
        <v>1</v>
      </c>
      <c r="AH64" s="16">
        <f t="shared" si="3"/>
        <v>0</v>
      </c>
      <c r="AI64" s="17">
        <f t="shared" si="4"/>
        <v>0</v>
      </c>
      <c r="AJ64" s="18">
        <f t="shared" si="5"/>
        <v>0</v>
      </c>
    </row>
    <row r="65" spans="1:36" hidden="1" x14ac:dyDescent="0.2">
      <c r="A65" s="3">
        <f t="shared" si="9"/>
        <v>8412</v>
      </c>
      <c r="E65" s="3" t="s">
        <v>71</v>
      </c>
      <c r="F65" s="6" t="s">
        <v>22</v>
      </c>
      <c r="G65" s="3" t="str">
        <f t="shared" si="8"/>
        <v>runid8412</v>
      </c>
      <c r="H65" s="4" t="s">
        <v>252</v>
      </c>
      <c r="J65" s="11" t="s">
        <v>253</v>
      </c>
      <c r="K65" s="7" t="s">
        <v>253</v>
      </c>
      <c r="U65" s="67"/>
      <c r="AG65" s="17">
        <f t="shared" si="2"/>
        <v>1</v>
      </c>
      <c r="AH65" s="16">
        <f t="shared" si="3"/>
        <v>0</v>
      </c>
      <c r="AI65" s="17">
        <f t="shared" si="4"/>
        <v>0</v>
      </c>
      <c r="AJ65" s="18">
        <f t="shared" si="5"/>
        <v>0</v>
      </c>
    </row>
    <row r="66" spans="1:36" hidden="1" x14ac:dyDescent="0.2">
      <c r="A66" s="3">
        <f t="shared" si="9"/>
        <v>8413</v>
      </c>
      <c r="E66" s="61" t="s">
        <v>28</v>
      </c>
      <c r="F66" s="6" t="s">
        <v>22</v>
      </c>
      <c r="G66" s="3" t="str">
        <f t="shared" si="8"/>
        <v>runid8413</v>
      </c>
      <c r="H66" s="4" t="s">
        <v>252</v>
      </c>
      <c r="J66" s="11" t="s">
        <v>253</v>
      </c>
      <c r="K66" s="7" t="s">
        <v>253</v>
      </c>
      <c r="U66" s="67"/>
      <c r="AG66" s="17">
        <f t="shared" si="2"/>
        <v>1</v>
      </c>
      <c r="AH66" s="16">
        <f t="shared" si="3"/>
        <v>0</v>
      </c>
      <c r="AI66" s="17">
        <f t="shared" si="4"/>
        <v>0</v>
      </c>
      <c r="AJ66" s="18">
        <f t="shared" si="5"/>
        <v>0</v>
      </c>
    </row>
    <row r="67" spans="1:36" hidden="1" x14ac:dyDescent="0.2">
      <c r="A67" s="3">
        <f t="shared" si="9"/>
        <v>8414</v>
      </c>
      <c r="E67" s="61" t="s">
        <v>23</v>
      </c>
      <c r="F67" s="6" t="s">
        <v>162</v>
      </c>
      <c r="G67" s="3" t="str">
        <f t="shared" si="8"/>
        <v>runid8414</v>
      </c>
      <c r="H67" s="4" t="s">
        <v>252</v>
      </c>
      <c r="J67" s="11" t="s">
        <v>253</v>
      </c>
      <c r="K67" s="7" t="s">
        <v>253</v>
      </c>
      <c r="U67" s="67"/>
      <c r="AG67" s="17">
        <f t="shared" ref="AG67:AG89" si="10">IF(S67="ALL",6,1)*IF(T67="ALL",7,LEN(T67)-LEN(SUBSTITUTE(T67," ",""))+1)*IF(U67="ALL",8,LEN(U67)-LEN(SUBSTITUTE(U67," ",""))+1)*(Y67-X67+1)*(AA67-Z67+1)*((AC67*10)-(AB67*10)+1)*IF(AE67="ALL",6,LEN(AE67)-LEN(SUBSTITUTE(AE67," ",""))+1)*IF(AF67="ALL",6,LEN(AF67)-LEN(SUBSTITUTE(AF67," ",""))+1)</f>
        <v>1</v>
      </c>
      <c r="AH67" s="16">
        <f t="shared" ref="AH67:AH89" si="11">O67/AG67</f>
        <v>0</v>
      </c>
      <c r="AI67" s="17">
        <f t="shared" ref="AI67:AI89" si="12">(O67*$AI$1*R67)/60</f>
        <v>0</v>
      </c>
      <c r="AJ67" s="18">
        <f t="shared" ref="AJ67:AJ89" si="13">AI67/24</f>
        <v>0</v>
      </c>
    </row>
    <row r="68" spans="1:36" hidden="1" x14ac:dyDescent="0.2">
      <c r="A68" s="3">
        <f t="shared" si="9"/>
        <v>8415</v>
      </c>
      <c r="E68" s="61" t="s">
        <v>71</v>
      </c>
      <c r="F68" s="6" t="s">
        <v>162</v>
      </c>
      <c r="G68" s="3" t="str">
        <f t="shared" si="8"/>
        <v>runid8415</v>
      </c>
      <c r="H68" s="4" t="s">
        <v>252</v>
      </c>
      <c r="J68" s="11" t="s">
        <v>253</v>
      </c>
      <c r="K68" s="7" t="s">
        <v>253</v>
      </c>
      <c r="U68" s="67"/>
      <c r="AG68" s="17">
        <f t="shared" si="10"/>
        <v>1</v>
      </c>
      <c r="AH68" s="16">
        <f t="shared" si="11"/>
        <v>0</v>
      </c>
      <c r="AI68" s="17">
        <f t="shared" si="12"/>
        <v>0</v>
      </c>
      <c r="AJ68" s="18">
        <f t="shared" si="13"/>
        <v>0</v>
      </c>
    </row>
    <row r="69" spans="1:36" hidden="1" x14ac:dyDescent="0.2">
      <c r="A69" s="61">
        <f t="shared" si="9"/>
        <v>8416</v>
      </c>
      <c r="C69" s="61"/>
      <c r="D69" s="61"/>
      <c r="E69" s="61" t="s">
        <v>28</v>
      </c>
      <c r="F69" s="6" t="s">
        <v>162</v>
      </c>
      <c r="G69" s="61" t="str">
        <f t="shared" si="8"/>
        <v>runid8416</v>
      </c>
      <c r="H69" s="4" t="s">
        <v>252</v>
      </c>
      <c r="J69" s="11" t="s">
        <v>253</v>
      </c>
      <c r="K69" s="7" t="s">
        <v>253</v>
      </c>
      <c r="M69" s="61"/>
      <c r="P69" s="61"/>
      <c r="Q69" s="61"/>
      <c r="R69" s="61"/>
      <c r="S69" s="61"/>
      <c r="T69" s="61"/>
      <c r="U69" s="61"/>
      <c r="AG69" s="17">
        <f t="shared" si="10"/>
        <v>1</v>
      </c>
      <c r="AH69" s="16">
        <f t="shared" si="11"/>
        <v>0</v>
      </c>
      <c r="AI69" s="17">
        <f t="shared" si="12"/>
        <v>0</v>
      </c>
      <c r="AJ69" s="18">
        <f t="shared" si="13"/>
        <v>0</v>
      </c>
    </row>
    <row r="70" spans="1:36" hidden="1" x14ac:dyDescent="0.2">
      <c r="A70" s="61">
        <f t="shared" si="9"/>
        <v>8417</v>
      </c>
      <c r="C70" s="61"/>
      <c r="D70" s="61"/>
      <c r="E70" s="61" t="s">
        <v>23</v>
      </c>
      <c r="F70" s="6" t="s">
        <v>163</v>
      </c>
      <c r="G70" s="61" t="str">
        <f t="shared" si="8"/>
        <v>runid8417</v>
      </c>
      <c r="H70" s="4" t="s">
        <v>252</v>
      </c>
      <c r="J70" s="11" t="s">
        <v>253</v>
      </c>
      <c r="K70" s="7" t="s">
        <v>253</v>
      </c>
      <c r="M70" s="61"/>
      <c r="P70" s="61"/>
      <c r="Q70" s="61"/>
      <c r="R70" s="61"/>
      <c r="S70" s="61"/>
      <c r="T70" s="61"/>
      <c r="U70" s="61"/>
      <c r="AG70" s="17">
        <f t="shared" si="10"/>
        <v>1</v>
      </c>
      <c r="AH70" s="16">
        <f t="shared" si="11"/>
        <v>0</v>
      </c>
      <c r="AI70" s="17">
        <f t="shared" si="12"/>
        <v>0</v>
      </c>
      <c r="AJ70" s="18">
        <f t="shared" si="13"/>
        <v>0</v>
      </c>
    </row>
    <row r="71" spans="1:36" hidden="1" x14ac:dyDescent="0.2">
      <c r="A71" s="61">
        <f t="shared" si="9"/>
        <v>8418</v>
      </c>
      <c r="C71" s="61"/>
      <c r="D71" s="61"/>
      <c r="E71" s="61" t="s">
        <v>71</v>
      </c>
      <c r="F71" s="6" t="s">
        <v>163</v>
      </c>
      <c r="G71" s="61" t="str">
        <f t="shared" si="8"/>
        <v>runid8418</v>
      </c>
      <c r="H71" s="4" t="s">
        <v>252</v>
      </c>
      <c r="J71" s="11" t="s">
        <v>253</v>
      </c>
      <c r="K71" s="7" t="s">
        <v>253</v>
      </c>
      <c r="M71" s="61"/>
      <c r="P71" s="61"/>
      <c r="Q71" s="61"/>
      <c r="R71" s="61"/>
      <c r="S71" s="61"/>
      <c r="T71" s="61"/>
      <c r="U71" s="61"/>
      <c r="AG71" s="17">
        <f t="shared" si="10"/>
        <v>1</v>
      </c>
      <c r="AH71" s="16">
        <f t="shared" si="11"/>
        <v>0</v>
      </c>
      <c r="AI71" s="17">
        <f t="shared" si="12"/>
        <v>0</v>
      </c>
      <c r="AJ71" s="18">
        <f t="shared" si="13"/>
        <v>0</v>
      </c>
    </row>
    <row r="72" spans="1:36" hidden="1" x14ac:dyDescent="0.2">
      <c r="A72" s="65">
        <f t="shared" si="9"/>
        <v>8419</v>
      </c>
      <c r="C72" s="65"/>
      <c r="D72" s="65"/>
      <c r="E72" s="65" t="s">
        <v>28</v>
      </c>
      <c r="F72" s="6" t="s">
        <v>163</v>
      </c>
      <c r="G72" s="67" t="str">
        <f t="shared" si="8"/>
        <v>runid8419</v>
      </c>
      <c r="H72" s="4" t="s">
        <v>252</v>
      </c>
      <c r="J72" s="11" t="s">
        <v>253</v>
      </c>
      <c r="K72" s="7" t="s">
        <v>253</v>
      </c>
      <c r="M72" s="65"/>
      <c r="P72" s="65"/>
      <c r="Q72" s="65"/>
      <c r="R72" s="65"/>
      <c r="S72" s="65"/>
      <c r="T72" s="65"/>
      <c r="U72" s="65"/>
      <c r="AG72" s="17">
        <f t="shared" si="10"/>
        <v>1</v>
      </c>
      <c r="AH72" s="16">
        <f t="shared" si="11"/>
        <v>0</v>
      </c>
      <c r="AI72" s="17">
        <f t="shared" si="12"/>
        <v>0</v>
      </c>
      <c r="AJ72" s="18">
        <f t="shared" si="13"/>
        <v>0</v>
      </c>
    </row>
    <row r="73" spans="1:36" hidden="1" x14ac:dyDescent="0.2">
      <c r="A73" s="65" t="s">
        <v>104</v>
      </c>
      <c r="B73" s="67" t="s">
        <v>90</v>
      </c>
      <c r="C73" s="65" t="s">
        <v>90</v>
      </c>
      <c r="D73" s="65" t="s">
        <v>178</v>
      </c>
      <c r="E73" s="65" t="s">
        <v>23</v>
      </c>
      <c r="F73" s="6" t="s">
        <v>16</v>
      </c>
      <c r="G73" s="67" t="str">
        <f t="shared" si="8"/>
        <v>runid906b</v>
      </c>
      <c r="H73" s="4" t="s">
        <v>111</v>
      </c>
      <c r="I73" s="64" t="s">
        <v>34</v>
      </c>
      <c r="J73" s="24" t="s">
        <v>122</v>
      </c>
      <c r="K73" s="37" t="s">
        <v>161</v>
      </c>
      <c r="L73" s="70" t="s">
        <v>250</v>
      </c>
      <c r="M73" s="65" t="s">
        <v>17</v>
      </c>
      <c r="N73" s="5" t="s">
        <v>86</v>
      </c>
      <c r="O73" s="34">
        <f t="shared" ref="O73:O78" si="14">AG73</f>
        <v>216</v>
      </c>
      <c r="P73" s="65" t="s">
        <v>55</v>
      </c>
      <c r="Q73" s="65">
        <v>200</v>
      </c>
      <c r="R73" s="65">
        <v>3</v>
      </c>
      <c r="S73" s="65" t="s">
        <v>87</v>
      </c>
      <c r="T73" s="65" t="s">
        <v>72</v>
      </c>
      <c r="U73" s="65" t="s">
        <v>165</v>
      </c>
      <c r="V73" s="5">
        <v>0</v>
      </c>
      <c r="W73" s="6">
        <v>1</v>
      </c>
      <c r="X73" s="5">
        <v>1</v>
      </c>
      <c r="Y73" s="6">
        <v>1</v>
      </c>
      <c r="Z73" s="20">
        <v>2</v>
      </c>
      <c r="AA73" s="21">
        <v>5</v>
      </c>
      <c r="AB73" s="20">
        <v>0.5</v>
      </c>
      <c r="AC73" s="22">
        <v>1</v>
      </c>
      <c r="AD73" s="6" t="s">
        <v>33</v>
      </c>
      <c r="AE73" s="5" t="s">
        <v>123</v>
      </c>
      <c r="AF73" s="6" t="s">
        <v>89</v>
      </c>
      <c r="AG73" s="17">
        <f t="shared" si="10"/>
        <v>216</v>
      </c>
      <c r="AH73" s="16">
        <f t="shared" si="11"/>
        <v>1</v>
      </c>
      <c r="AI73" s="17">
        <f t="shared" si="12"/>
        <v>216</v>
      </c>
      <c r="AJ73" s="18">
        <f t="shared" si="13"/>
        <v>9</v>
      </c>
    </row>
    <row r="74" spans="1:36" hidden="1" x14ac:dyDescent="0.2">
      <c r="A74" s="67" t="s">
        <v>105</v>
      </c>
      <c r="B74" s="67" t="s">
        <v>90</v>
      </c>
      <c r="C74" s="65" t="s">
        <v>90</v>
      </c>
      <c r="D74" s="65" t="s">
        <v>178</v>
      </c>
      <c r="E74" s="65" t="s">
        <v>71</v>
      </c>
      <c r="F74" s="6" t="s">
        <v>16</v>
      </c>
      <c r="G74" s="67" t="str">
        <f t="shared" si="8"/>
        <v>runid907b</v>
      </c>
      <c r="H74" s="4" t="s">
        <v>111</v>
      </c>
      <c r="I74" s="64" t="s">
        <v>34</v>
      </c>
      <c r="J74" s="24" t="s">
        <v>122</v>
      </c>
      <c r="K74" s="37" t="s">
        <v>161</v>
      </c>
      <c r="L74" s="70" t="s">
        <v>250</v>
      </c>
      <c r="M74" s="65" t="s">
        <v>17</v>
      </c>
      <c r="N74" s="5" t="s">
        <v>86</v>
      </c>
      <c r="O74" s="34">
        <f t="shared" si="14"/>
        <v>216</v>
      </c>
      <c r="P74" s="65" t="s">
        <v>55</v>
      </c>
      <c r="Q74" s="65">
        <v>200</v>
      </c>
      <c r="R74" s="65">
        <v>3</v>
      </c>
      <c r="S74" s="65" t="s">
        <v>87</v>
      </c>
      <c r="T74" s="65" t="s">
        <v>72</v>
      </c>
      <c r="U74" s="65" t="s">
        <v>165</v>
      </c>
      <c r="V74" s="5">
        <v>0</v>
      </c>
      <c r="W74" s="6">
        <v>1</v>
      </c>
      <c r="X74" s="5">
        <v>1</v>
      </c>
      <c r="Y74" s="6">
        <v>1</v>
      </c>
      <c r="Z74" s="20">
        <v>2</v>
      </c>
      <c r="AA74" s="21">
        <v>5</v>
      </c>
      <c r="AB74" s="20">
        <v>0.5</v>
      </c>
      <c r="AC74" s="22">
        <v>1</v>
      </c>
      <c r="AD74" s="6" t="s">
        <v>33</v>
      </c>
      <c r="AE74" s="5" t="s">
        <v>123</v>
      </c>
      <c r="AF74" s="6" t="s">
        <v>89</v>
      </c>
      <c r="AG74" s="17">
        <f t="shared" si="10"/>
        <v>216</v>
      </c>
      <c r="AH74" s="16">
        <f t="shared" si="11"/>
        <v>1</v>
      </c>
      <c r="AI74" s="17">
        <f t="shared" si="12"/>
        <v>216</v>
      </c>
      <c r="AJ74" s="18">
        <f t="shared" si="13"/>
        <v>9</v>
      </c>
    </row>
    <row r="75" spans="1:36" hidden="1" x14ac:dyDescent="0.2">
      <c r="A75" s="67" t="s">
        <v>106</v>
      </c>
      <c r="B75" s="67" t="s">
        <v>169</v>
      </c>
      <c r="C75" s="65" t="s">
        <v>169</v>
      </c>
      <c r="D75" s="65" t="s">
        <v>178</v>
      </c>
      <c r="E75" s="65" t="s">
        <v>28</v>
      </c>
      <c r="F75" s="6" t="s">
        <v>16</v>
      </c>
      <c r="G75" s="67" t="str">
        <f t="shared" si="8"/>
        <v>runid908b</v>
      </c>
      <c r="H75" s="4" t="s">
        <v>111</v>
      </c>
      <c r="I75" s="64" t="s">
        <v>34</v>
      </c>
      <c r="J75" s="24" t="s">
        <v>122</v>
      </c>
      <c r="K75" s="56" t="s">
        <v>192</v>
      </c>
      <c r="L75" s="70" t="s">
        <v>250</v>
      </c>
      <c r="M75" s="65" t="s">
        <v>17</v>
      </c>
      <c r="N75" s="5" t="s">
        <v>86</v>
      </c>
      <c r="O75" s="34">
        <f t="shared" si="14"/>
        <v>216</v>
      </c>
      <c r="P75" s="65" t="s">
        <v>55</v>
      </c>
      <c r="Q75" s="65">
        <v>200</v>
      </c>
      <c r="R75" s="65">
        <v>3</v>
      </c>
      <c r="S75" s="65" t="s">
        <v>87</v>
      </c>
      <c r="T75" s="65" t="s">
        <v>72</v>
      </c>
      <c r="U75" s="65" t="s">
        <v>165</v>
      </c>
      <c r="V75" s="5">
        <v>0</v>
      </c>
      <c r="W75" s="6">
        <v>1</v>
      </c>
      <c r="X75" s="5">
        <v>1</v>
      </c>
      <c r="Y75" s="6">
        <v>1</v>
      </c>
      <c r="Z75" s="20">
        <v>2</v>
      </c>
      <c r="AA75" s="21">
        <v>5</v>
      </c>
      <c r="AB75" s="20">
        <v>0.5</v>
      </c>
      <c r="AC75" s="22">
        <v>1</v>
      </c>
      <c r="AD75" s="6" t="s">
        <v>33</v>
      </c>
      <c r="AE75" s="5" t="s">
        <v>123</v>
      </c>
      <c r="AF75" s="6" t="s">
        <v>89</v>
      </c>
      <c r="AG75" s="17">
        <f t="shared" si="10"/>
        <v>216</v>
      </c>
      <c r="AH75" s="16">
        <f t="shared" si="11"/>
        <v>1</v>
      </c>
      <c r="AI75" s="17">
        <f t="shared" si="12"/>
        <v>216</v>
      </c>
      <c r="AJ75" s="18">
        <f t="shared" si="13"/>
        <v>9</v>
      </c>
    </row>
    <row r="76" spans="1:36" hidden="1" x14ac:dyDescent="0.2">
      <c r="A76" s="67" t="s">
        <v>107</v>
      </c>
      <c r="B76" s="67" t="s">
        <v>91</v>
      </c>
      <c r="C76" s="65" t="s">
        <v>91</v>
      </c>
      <c r="D76" s="65" t="s">
        <v>177</v>
      </c>
      <c r="E76" s="65" t="s">
        <v>23</v>
      </c>
      <c r="F76" s="6" t="s">
        <v>22</v>
      </c>
      <c r="G76" s="67" t="str">
        <f t="shared" si="8"/>
        <v>runid909b</v>
      </c>
      <c r="H76" s="4" t="s">
        <v>111</v>
      </c>
      <c r="I76" s="64" t="s">
        <v>34</v>
      </c>
      <c r="J76" s="24" t="s">
        <v>122</v>
      </c>
      <c r="K76" s="37" t="s">
        <v>161</v>
      </c>
      <c r="L76" s="70" t="s">
        <v>250</v>
      </c>
      <c r="M76" s="65" t="s">
        <v>17</v>
      </c>
      <c r="N76" s="5" t="s">
        <v>86</v>
      </c>
      <c r="O76" s="34">
        <f t="shared" si="14"/>
        <v>216</v>
      </c>
      <c r="P76" s="65" t="s">
        <v>55</v>
      </c>
      <c r="Q76" s="65">
        <v>200</v>
      </c>
      <c r="R76" s="65">
        <v>3</v>
      </c>
      <c r="S76" s="65" t="s">
        <v>87</v>
      </c>
      <c r="T76" s="65" t="s">
        <v>72</v>
      </c>
      <c r="U76" s="65" t="s">
        <v>165</v>
      </c>
      <c r="V76" s="5">
        <v>0</v>
      </c>
      <c r="W76" s="6">
        <v>1</v>
      </c>
      <c r="X76" s="5">
        <v>1</v>
      </c>
      <c r="Y76" s="6">
        <v>1</v>
      </c>
      <c r="Z76" s="20">
        <v>2</v>
      </c>
      <c r="AA76" s="21">
        <v>5</v>
      </c>
      <c r="AB76" s="20">
        <v>0.5</v>
      </c>
      <c r="AC76" s="22">
        <v>1</v>
      </c>
      <c r="AD76" s="6" t="s">
        <v>33</v>
      </c>
      <c r="AE76" s="5" t="s">
        <v>123</v>
      </c>
      <c r="AF76" s="6" t="s">
        <v>89</v>
      </c>
      <c r="AG76" s="17">
        <f t="shared" si="10"/>
        <v>216</v>
      </c>
      <c r="AH76" s="16">
        <f t="shared" si="11"/>
        <v>1</v>
      </c>
      <c r="AI76" s="17">
        <f t="shared" si="12"/>
        <v>216</v>
      </c>
      <c r="AJ76" s="18">
        <f t="shared" si="13"/>
        <v>9</v>
      </c>
    </row>
    <row r="77" spans="1:36" hidden="1" x14ac:dyDescent="0.2">
      <c r="A77" s="67" t="s">
        <v>108</v>
      </c>
      <c r="B77" s="67" t="s">
        <v>91</v>
      </c>
      <c r="C77" s="61" t="s">
        <v>91</v>
      </c>
      <c r="D77" s="61" t="s">
        <v>177</v>
      </c>
      <c r="E77" s="61" t="s">
        <v>71</v>
      </c>
      <c r="F77" s="6" t="s">
        <v>22</v>
      </c>
      <c r="G77" s="67" t="str">
        <f t="shared" si="8"/>
        <v>runid910b</v>
      </c>
      <c r="H77" s="4" t="s">
        <v>111</v>
      </c>
      <c r="I77" s="64" t="s">
        <v>34</v>
      </c>
      <c r="J77" s="24" t="s">
        <v>122</v>
      </c>
      <c r="K77" s="37" t="s">
        <v>161</v>
      </c>
      <c r="L77" s="70" t="s">
        <v>250</v>
      </c>
      <c r="M77" s="61" t="s">
        <v>17</v>
      </c>
      <c r="N77" s="5" t="s">
        <v>86</v>
      </c>
      <c r="O77" s="34">
        <f t="shared" si="14"/>
        <v>216</v>
      </c>
      <c r="P77" s="61" t="s">
        <v>55</v>
      </c>
      <c r="Q77" s="61">
        <v>200</v>
      </c>
      <c r="R77" s="61">
        <v>3</v>
      </c>
      <c r="S77" s="61" t="s">
        <v>87</v>
      </c>
      <c r="T77" s="61" t="s">
        <v>72</v>
      </c>
      <c r="U77" s="61" t="s">
        <v>165</v>
      </c>
      <c r="V77" s="5">
        <v>0</v>
      </c>
      <c r="W77" s="6">
        <v>1</v>
      </c>
      <c r="X77" s="5">
        <v>1</v>
      </c>
      <c r="Y77" s="6">
        <v>1</v>
      </c>
      <c r="Z77" s="20">
        <v>2</v>
      </c>
      <c r="AA77" s="21">
        <v>5</v>
      </c>
      <c r="AB77" s="20">
        <v>0.5</v>
      </c>
      <c r="AC77" s="22">
        <v>1</v>
      </c>
      <c r="AD77" s="6" t="s">
        <v>33</v>
      </c>
      <c r="AE77" s="5" t="s">
        <v>123</v>
      </c>
      <c r="AF77" s="6" t="s">
        <v>89</v>
      </c>
      <c r="AG77" s="17">
        <f t="shared" si="10"/>
        <v>216</v>
      </c>
      <c r="AH77" s="16">
        <f t="shared" si="11"/>
        <v>1</v>
      </c>
      <c r="AI77" s="17">
        <f t="shared" si="12"/>
        <v>216</v>
      </c>
      <c r="AJ77" s="18">
        <f t="shared" si="13"/>
        <v>9</v>
      </c>
    </row>
    <row r="78" spans="1:36" hidden="1" x14ac:dyDescent="0.2">
      <c r="A78" s="67" t="s">
        <v>109</v>
      </c>
      <c r="B78" s="67" t="s">
        <v>91</v>
      </c>
      <c r="C78" s="61" t="s">
        <v>91</v>
      </c>
      <c r="D78" s="61" t="s">
        <v>177</v>
      </c>
      <c r="E78" s="61" t="s">
        <v>28</v>
      </c>
      <c r="F78" s="6" t="s">
        <v>22</v>
      </c>
      <c r="G78" s="67" t="str">
        <f t="shared" si="8"/>
        <v>runid911b</v>
      </c>
      <c r="H78" s="4" t="s">
        <v>111</v>
      </c>
      <c r="I78" s="64" t="s">
        <v>34</v>
      </c>
      <c r="J78" s="24" t="s">
        <v>122</v>
      </c>
      <c r="K78" s="56" t="s">
        <v>192</v>
      </c>
      <c r="L78" s="70" t="s">
        <v>250</v>
      </c>
      <c r="M78" s="61" t="s">
        <v>17</v>
      </c>
      <c r="N78" s="5" t="s">
        <v>86</v>
      </c>
      <c r="O78" s="34">
        <f t="shared" si="14"/>
        <v>216</v>
      </c>
      <c r="P78" s="61" t="s">
        <v>55</v>
      </c>
      <c r="Q78" s="61">
        <v>200</v>
      </c>
      <c r="R78" s="61">
        <v>3</v>
      </c>
      <c r="S78" s="61" t="s">
        <v>87</v>
      </c>
      <c r="T78" s="61" t="s">
        <v>72</v>
      </c>
      <c r="U78" s="61" t="s">
        <v>165</v>
      </c>
      <c r="V78" s="5">
        <v>0</v>
      </c>
      <c r="W78" s="6">
        <v>1</v>
      </c>
      <c r="X78" s="5">
        <v>1</v>
      </c>
      <c r="Y78" s="6">
        <v>1</v>
      </c>
      <c r="Z78" s="20">
        <v>2</v>
      </c>
      <c r="AA78" s="21">
        <v>5</v>
      </c>
      <c r="AB78" s="20">
        <v>0.5</v>
      </c>
      <c r="AC78" s="22">
        <v>1</v>
      </c>
      <c r="AD78" s="6" t="s">
        <v>33</v>
      </c>
      <c r="AE78" s="5" t="s">
        <v>123</v>
      </c>
      <c r="AF78" s="6" t="s">
        <v>89</v>
      </c>
      <c r="AG78" s="17">
        <f t="shared" si="10"/>
        <v>216</v>
      </c>
      <c r="AH78" s="16">
        <f t="shared" si="11"/>
        <v>1</v>
      </c>
      <c r="AI78" s="17">
        <f t="shared" si="12"/>
        <v>216</v>
      </c>
      <c r="AJ78" s="18">
        <f t="shared" si="13"/>
        <v>9</v>
      </c>
    </row>
    <row r="79" spans="1:36" hidden="1" x14ac:dyDescent="0.2">
      <c r="A79" s="67" t="s">
        <v>219</v>
      </c>
      <c r="C79" s="61" t="s">
        <v>216</v>
      </c>
      <c r="D79" s="61" t="s">
        <v>232</v>
      </c>
      <c r="E79" s="61" t="s">
        <v>97</v>
      </c>
      <c r="F79" s="6" t="s">
        <v>16</v>
      </c>
      <c r="G79" s="67" t="str">
        <f t="shared" si="8"/>
        <v>runidDES_20</v>
      </c>
      <c r="H79" s="4" t="s">
        <v>217</v>
      </c>
      <c r="J79" s="24" t="s">
        <v>122</v>
      </c>
      <c r="K79" s="56" t="s">
        <v>192</v>
      </c>
      <c r="L79" s="69"/>
      <c r="M79" s="61" t="s">
        <v>17</v>
      </c>
      <c r="N79" s="5" t="s">
        <v>186</v>
      </c>
      <c r="O79" s="34">
        <v>200</v>
      </c>
      <c r="P79" s="61" t="s">
        <v>26</v>
      </c>
      <c r="Q79" s="61">
        <v>100</v>
      </c>
      <c r="R79" s="61">
        <v>3</v>
      </c>
      <c r="S79" s="61" t="s">
        <v>87</v>
      </c>
      <c r="T79" s="61" t="s">
        <v>101</v>
      </c>
      <c r="U79" s="67" t="s">
        <v>165</v>
      </c>
      <c r="V79" s="5">
        <v>0</v>
      </c>
      <c r="W79" s="6">
        <v>1</v>
      </c>
      <c r="X79" s="5">
        <v>1</v>
      </c>
      <c r="Y79" s="6">
        <v>1</v>
      </c>
      <c r="Z79" s="5">
        <v>2</v>
      </c>
      <c r="AA79" s="6">
        <v>300</v>
      </c>
      <c r="AB79" s="5">
        <v>0.1</v>
      </c>
      <c r="AC79" s="7">
        <v>1</v>
      </c>
      <c r="AD79" s="6" t="s">
        <v>33</v>
      </c>
      <c r="AE79" s="5" t="s">
        <v>187</v>
      </c>
      <c r="AF79" s="6" t="s">
        <v>75</v>
      </c>
      <c r="AG79" s="17">
        <f t="shared" si="10"/>
        <v>5980</v>
      </c>
      <c r="AH79" s="16">
        <f t="shared" si="11"/>
        <v>3.3444816053511704E-2</v>
      </c>
      <c r="AI79" s="17">
        <f t="shared" si="12"/>
        <v>200</v>
      </c>
      <c r="AJ79" s="18">
        <f t="shared" si="13"/>
        <v>8.3333333333333339</v>
      </c>
    </row>
    <row r="80" spans="1:36" hidden="1" x14ac:dyDescent="0.2">
      <c r="A80" s="67" t="s">
        <v>220</v>
      </c>
      <c r="C80" s="3" t="s">
        <v>216</v>
      </c>
      <c r="D80" s="54" t="s">
        <v>232</v>
      </c>
      <c r="E80" s="67" t="s">
        <v>97</v>
      </c>
      <c r="F80" s="6" t="s">
        <v>16</v>
      </c>
      <c r="G80" s="67" t="str">
        <f t="shared" si="8"/>
        <v>runidDES_21</v>
      </c>
      <c r="H80" s="4" t="s">
        <v>218</v>
      </c>
      <c r="J80" s="24" t="s">
        <v>122</v>
      </c>
      <c r="K80" s="56" t="s">
        <v>192</v>
      </c>
      <c r="L80" s="69"/>
      <c r="M80" s="3" t="s">
        <v>17</v>
      </c>
      <c r="N80" s="5" t="s">
        <v>186</v>
      </c>
      <c r="O80" s="34">
        <v>200</v>
      </c>
      <c r="P80" s="3" t="s">
        <v>26</v>
      </c>
      <c r="Q80" s="3">
        <v>100</v>
      </c>
      <c r="R80" s="3">
        <v>3</v>
      </c>
      <c r="S80" s="3" t="s">
        <v>87</v>
      </c>
      <c r="T80" s="3" t="s">
        <v>101</v>
      </c>
      <c r="U80" s="67" t="s">
        <v>165</v>
      </c>
      <c r="V80" s="5">
        <v>0</v>
      </c>
      <c r="W80" s="6">
        <v>1</v>
      </c>
      <c r="X80" s="5">
        <v>1</v>
      </c>
      <c r="Y80" s="6">
        <v>1</v>
      </c>
      <c r="Z80" s="5">
        <v>2</v>
      </c>
      <c r="AA80" s="6">
        <v>300</v>
      </c>
      <c r="AB80" s="5">
        <v>0.1</v>
      </c>
      <c r="AC80" s="7">
        <v>1</v>
      </c>
      <c r="AD80" s="6" t="s">
        <v>33</v>
      </c>
      <c r="AE80" s="5" t="s">
        <v>187</v>
      </c>
      <c r="AF80" s="6" t="s">
        <v>75</v>
      </c>
      <c r="AG80" s="17">
        <f t="shared" si="10"/>
        <v>5980</v>
      </c>
      <c r="AH80" s="16">
        <f t="shared" si="11"/>
        <v>3.3444816053511704E-2</v>
      </c>
      <c r="AI80" s="17">
        <f t="shared" si="12"/>
        <v>200</v>
      </c>
      <c r="AJ80" s="18">
        <f t="shared" si="13"/>
        <v>8.3333333333333339</v>
      </c>
    </row>
    <row r="81" spans="1:36" hidden="1" x14ac:dyDescent="0.2">
      <c r="A81" s="67" t="s">
        <v>221</v>
      </c>
      <c r="C81" s="3" t="s">
        <v>216</v>
      </c>
      <c r="D81" s="54" t="s">
        <v>232</v>
      </c>
      <c r="E81" s="67" t="s">
        <v>97</v>
      </c>
      <c r="F81" s="6" t="s">
        <v>16</v>
      </c>
      <c r="G81" s="67" t="str">
        <f t="shared" si="8"/>
        <v>runidDES_22</v>
      </c>
      <c r="H81" s="4" t="s">
        <v>224</v>
      </c>
      <c r="J81" s="24" t="s">
        <v>122</v>
      </c>
      <c r="K81" s="56" t="s">
        <v>192</v>
      </c>
      <c r="L81" s="69"/>
      <c r="M81" s="3" t="s">
        <v>17</v>
      </c>
      <c r="N81" s="5" t="s">
        <v>186</v>
      </c>
      <c r="O81" s="34">
        <v>200</v>
      </c>
      <c r="P81" s="3" t="s">
        <v>26</v>
      </c>
      <c r="Q81" s="3">
        <v>100</v>
      </c>
      <c r="R81" s="3">
        <v>3</v>
      </c>
      <c r="S81" s="3" t="s">
        <v>87</v>
      </c>
      <c r="T81" s="3" t="s">
        <v>101</v>
      </c>
      <c r="U81" s="67" t="s">
        <v>165</v>
      </c>
      <c r="V81" s="5">
        <v>0</v>
      </c>
      <c r="W81" s="6">
        <v>1</v>
      </c>
      <c r="X81" s="5">
        <v>1</v>
      </c>
      <c r="Y81" s="6">
        <v>1</v>
      </c>
      <c r="Z81" s="5">
        <v>2</v>
      </c>
      <c r="AA81" s="6">
        <v>300</v>
      </c>
      <c r="AB81" s="5">
        <v>0.1</v>
      </c>
      <c r="AC81" s="7">
        <v>1</v>
      </c>
      <c r="AD81" s="6" t="s">
        <v>33</v>
      </c>
      <c r="AE81" s="5" t="s">
        <v>187</v>
      </c>
      <c r="AF81" s="6" t="s">
        <v>75</v>
      </c>
      <c r="AG81" s="17">
        <f t="shared" si="10"/>
        <v>5980</v>
      </c>
      <c r="AH81" s="16">
        <f t="shared" si="11"/>
        <v>3.3444816053511704E-2</v>
      </c>
      <c r="AI81" s="17">
        <f t="shared" si="12"/>
        <v>200</v>
      </c>
      <c r="AJ81" s="18">
        <f t="shared" si="13"/>
        <v>8.3333333333333339</v>
      </c>
    </row>
    <row r="82" spans="1:36" hidden="1" x14ac:dyDescent="0.2">
      <c r="A82" s="67" t="s">
        <v>222</v>
      </c>
      <c r="C82" s="3" t="s">
        <v>216</v>
      </c>
      <c r="D82" s="54" t="s">
        <v>232</v>
      </c>
      <c r="E82" s="67" t="s">
        <v>97</v>
      </c>
      <c r="F82" s="6" t="s">
        <v>16</v>
      </c>
      <c r="G82" s="67" t="str">
        <f t="shared" si="8"/>
        <v>runidDES_23</v>
      </c>
      <c r="H82" s="4" t="s">
        <v>195</v>
      </c>
      <c r="J82" s="24" t="s">
        <v>122</v>
      </c>
      <c r="K82" s="56" t="s">
        <v>192</v>
      </c>
      <c r="L82" s="69"/>
      <c r="M82" s="3" t="s">
        <v>17</v>
      </c>
      <c r="N82" s="5" t="s">
        <v>186</v>
      </c>
      <c r="O82" s="34">
        <v>200</v>
      </c>
      <c r="P82" s="3" t="s">
        <v>26</v>
      </c>
      <c r="Q82" s="3">
        <v>100</v>
      </c>
      <c r="R82" s="3">
        <v>3</v>
      </c>
      <c r="S82" s="3" t="s">
        <v>87</v>
      </c>
      <c r="T82" s="3" t="s">
        <v>101</v>
      </c>
      <c r="U82" s="67" t="s">
        <v>165</v>
      </c>
      <c r="V82" s="5">
        <v>0</v>
      </c>
      <c r="W82" s="6">
        <v>1</v>
      </c>
      <c r="X82" s="5">
        <v>1</v>
      </c>
      <c r="Y82" s="6">
        <v>1</v>
      </c>
      <c r="Z82" s="5">
        <v>2</v>
      </c>
      <c r="AA82" s="6">
        <v>300</v>
      </c>
      <c r="AB82" s="5">
        <v>0.1</v>
      </c>
      <c r="AC82" s="7">
        <v>1</v>
      </c>
      <c r="AD82" s="6" t="s">
        <v>33</v>
      </c>
      <c r="AE82" s="5" t="s">
        <v>187</v>
      </c>
      <c r="AF82" s="6" t="s">
        <v>75</v>
      </c>
      <c r="AG82" s="17">
        <f t="shared" si="10"/>
        <v>5980</v>
      </c>
      <c r="AH82" s="16">
        <f t="shared" si="11"/>
        <v>3.3444816053511704E-2</v>
      </c>
      <c r="AI82" s="17">
        <f t="shared" si="12"/>
        <v>200</v>
      </c>
      <c r="AJ82" s="18">
        <f t="shared" si="13"/>
        <v>8.3333333333333339</v>
      </c>
    </row>
    <row r="83" spans="1:36" hidden="1" x14ac:dyDescent="0.2">
      <c r="A83" s="67" t="s">
        <v>223</v>
      </c>
      <c r="C83" s="3" t="s">
        <v>216</v>
      </c>
      <c r="D83" s="54" t="s">
        <v>232</v>
      </c>
      <c r="E83" s="67" t="s">
        <v>97</v>
      </c>
      <c r="F83" s="6" t="s">
        <v>16</v>
      </c>
      <c r="G83" s="67" t="str">
        <f t="shared" si="8"/>
        <v>runidDES_24</v>
      </c>
      <c r="H83" s="4" t="s">
        <v>225</v>
      </c>
      <c r="J83" s="24" t="s">
        <v>122</v>
      </c>
      <c r="K83" s="56" t="s">
        <v>192</v>
      </c>
      <c r="L83" s="69"/>
      <c r="M83" s="3" t="s">
        <v>17</v>
      </c>
      <c r="N83" s="5" t="s">
        <v>186</v>
      </c>
      <c r="O83" s="34">
        <v>200</v>
      </c>
      <c r="P83" s="3" t="s">
        <v>26</v>
      </c>
      <c r="Q83" s="3">
        <v>100</v>
      </c>
      <c r="R83" s="3">
        <v>3</v>
      </c>
      <c r="S83" s="3" t="s">
        <v>87</v>
      </c>
      <c r="T83" s="3" t="s">
        <v>101</v>
      </c>
      <c r="U83" s="67" t="s">
        <v>165</v>
      </c>
      <c r="V83" s="5">
        <v>0</v>
      </c>
      <c r="W83" s="6">
        <v>1</v>
      </c>
      <c r="X83" s="5">
        <v>1</v>
      </c>
      <c r="Y83" s="6">
        <v>1</v>
      </c>
      <c r="Z83" s="5">
        <v>2</v>
      </c>
      <c r="AA83" s="6">
        <v>300</v>
      </c>
      <c r="AB83" s="5">
        <v>0.1</v>
      </c>
      <c r="AC83" s="7">
        <v>1</v>
      </c>
      <c r="AD83" s="6" t="s">
        <v>33</v>
      </c>
      <c r="AE83" s="5" t="s">
        <v>187</v>
      </c>
      <c r="AF83" s="6" t="s">
        <v>75</v>
      </c>
      <c r="AG83" s="17">
        <f t="shared" si="10"/>
        <v>5980</v>
      </c>
      <c r="AH83" s="16">
        <f t="shared" si="11"/>
        <v>3.3444816053511704E-2</v>
      </c>
      <c r="AI83" s="17">
        <f t="shared" si="12"/>
        <v>200</v>
      </c>
      <c r="AJ83" s="18">
        <f t="shared" si="13"/>
        <v>8.3333333333333339</v>
      </c>
    </row>
    <row r="84" spans="1:36" hidden="1" x14ac:dyDescent="0.2">
      <c r="A84" s="67" t="s">
        <v>227</v>
      </c>
      <c r="C84" s="3" t="s">
        <v>216</v>
      </c>
      <c r="D84" s="54" t="s">
        <v>233</v>
      </c>
      <c r="E84" s="67" t="s">
        <v>97</v>
      </c>
      <c r="F84" s="6" t="s">
        <v>162</v>
      </c>
      <c r="G84" s="67" t="str">
        <f t="shared" si="8"/>
        <v>runidDES_25</v>
      </c>
      <c r="H84" s="4" t="s">
        <v>217</v>
      </c>
      <c r="J84" s="24" t="s">
        <v>122</v>
      </c>
      <c r="K84" s="56" t="s">
        <v>192</v>
      </c>
      <c r="L84" s="69"/>
      <c r="M84" s="3" t="s">
        <v>17</v>
      </c>
      <c r="N84" s="5" t="s">
        <v>186</v>
      </c>
      <c r="O84" s="34">
        <v>200</v>
      </c>
      <c r="P84" s="3" t="s">
        <v>26</v>
      </c>
      <c r="Q84" s="3">
        <v>100</v>
      </c>
      <c r="R84" s="3">
        <v>3</v>
      </c>
      <c r="S84" s="3" t="s">
        <v>87</v>
      </c>
      <c r="T84" s="3" t="s">
        <v>101</v>
      </c>
      <c r="U84" s="23" t="s">
        <v>279</v>
      </c>
      <c r="V84" s="5">
        <v>0</v>
      </c>
      <c r="W84" s="6">
        <v>1</v>
      </c>
      <c r="X84" s="5">
        <v>1</v>
      </c>
      <c r="Y84" s="6">
        <v>1</v>
      </c>
      <c r="Z84" s="5">
        <v>2</v>
      </c>
      <c r="AA84" s="6">
        <v>300</v>
      </c>
      <c r="AB84" s="5">
        <v>0.1</v>
      </c>
      <c r="AC84" s="7">
        <v>1</v>
      </c>
      <c r="AD84" s="6" t="s">
        <v>33</v>
      </c>
      <c r="AE84" s="5" t="s">
        <v>187</v>
      </c>
      <c r="AF84" s="6" t="s">
        <v>75</v>
      </c>
      <c r="AG84" s="17">
        <f t="shared" si="10"/>
        <v>11960</v>
      </c>
      <c r="AH84" s="16">
        <f t="shared" si="11"/>
        <v>1.6722408026755852E-2</v>
      </c>
      <c r="AI84" s="17">
        <f t="shared" si="12"/>
        <v>200</v>
      </c>
      <c r="AJ84" s="18">
        <f t="shared" si="13"/>
        <v>8.3333333333333339</v>
      </c>
    </row>
    <row r="85" spans="1:36" hidden="1" x14ac:dyDescent="0.2">
      <c r="A85" s="67" t="s">
        <v>228</v>
      </c>
      <c r="C85" s="3" t="s">
        <v>216</v>
      </c>
      <c r="D85" s="54" t="s">
        <v>233</v>
      </c>
      <c r="E85" s="67" t="s">
        <v>97</v>
      </c>
      <c r="F85" s="6" t="s">
        <v>162</v>
      </c>
      <c r="G85" s="67" t="str">
        <f t="shared" si="8"/>
        <v>runidDES_26</v>
      </c>
      <c r="H85" s="4" t="s">
        <v>218</v>
      </c>
      <c r="J85" s="24" t="s">
        <v>122</v>
      </c>
      <c r="K85" s="56" t="s">
        <v>192</v>
      </c>
      <c r="L85" s="69"/>
      <c r="M85" s="3" t="s">
        <v>17</v>
      </c>
      <c r="N85" s="5" t="s">
        <v>186</v>
      </c>
      <c r="O85" s="34">
        <v>200</v>
      </c>
      <c r="P85" s="3" t="s">
        <v>26</v>
      </c>
      <c r="Q85" s="3">
        <v>100</v>
      </c>
      <c r="R85" s="3">
        <v>3</v>
      </c>
      <c r="S85" s="3" t="s">
        <v>87</v>
      </c>
      <c r="T85" s="3" t="s">
        <v>101</v>
      </c>
      <c r="U85" s="23" t="s">
        <v>279</v>
      </c>
      <c r="V85" s="5">
        <v>0</v>
      </c>
      <c r="W85" s="6">
        <v>1</v>
      </c>
      <c r="X85" s="5">
        <v>1</v>
      </c>
      <c r="Y85" s="6">
        <v>1</v>
      </c>
      <c r="Z85" s="5">
        <v>2</v>
      </c>
      <c r="AA85" s="6">
        <v>300</v>
      </c>
      <c r="AB85" s="5">
        <v>0.1</v>
      </c>
      <c r="AC85" s="7">
        <v>1</v>
      </c>
      <c r="AD85" s="6" t="s">
        <v>33</v>
      </c>
      <c r="AE85" s="5" t="s">
        <v>187</v>
      </c>
      <c r="AF85" s="6" t="s">
        <v>75</v>
      </c>
      <c r="AG85" s="17">
        <f t="shared" si="10"/>
        <v>11960</v>
      </c>
      <c r="AH85" s="16">
        <f t="shared" si="11"/>
        <v>1.6722408026755852E-2</v>
      </c>
      <c r="AI85" s="17">
        <f t="shared" si="12"/>
        <v>200</v>
      </c>
      <c r="AJ85" s="18">
        <f t="shared" si="13"/>
        <v>8.3333333333333339</v>
      </c>
    </row>
    <row r="86" spans="1:36" hidden="1" x14ac:dyDescent="0.2">
      <c r="A86" s="67" t="s">
        <v>229</v>
      </c>
      <c r="C86" s="3" t="s">
        <v>216</v>
      </c>
      <c r="D86" s="54" t="s">
        <v>233</v>
      </c>
      <c r="E86" s="67" t="s">
        <v>97</v>
      </c>
      <c r="F86" s="6" t="s">
        <v>162</v>
      </c>
      <c r="G86" s="67" t="str">
        <f t="shared" si="8"/>
        <v>runidDES_27</v>
      </c>
      <c r="H86" s="4" t="s">
        <v>224</v>
      </c>
      <c r="J86" s="24" t="s">
        <v>122</v>
      </c>
      <c r="K86" s="56" t="s">
        <v>192</v>
      </c>
      <c r="L86" s="69"/>
      <c r="M86" s="3" t="s">
        <v>17</v>
      </c>
      <c r="N86" s="5" t="s">
        <v>186</v>
      </c>
      <c r="O86" s="34">
        <v>200</v>
      </c>
      <c r="P86" s="3" t="s">
        <v>26</v>
      </c>
      <c r="Q86" s="3">
        <v>100</v>
      </c>
      <c r="R86" s="3">
        <v>3</v>
      </c>
      <c r="S86" s="3" t="s">
        <v>87</v>
      </c>
      <c r="T86" s="3" t="s">
        <v>101</v>
      </c>
      <c r="U86" s="23" t="s">
        <v>279</v>
      </c>
      <c r="V86" s="5">
        <v>0</v>
      </c>
      <c r="W86" s="6">
        <v>1</v>
      </c>
      <c r="X86" s="5">
        <v>1</v>
      </c>
      <c r="Y86" s="6">
        <v>1</v>
      </c>
      <c r="Z86" s="5">
        <v>2</v>
      </c>
      <c r="AA86" s="6">
        <v>300</v>
      </c>
      <c r="AB86" s="5">
        <v>0.1</v>
      </c>
      <c r="AC86" s="7">
        <v>1</v>
      </c>
      <c r="AD86" s="6" t="s">
        <v>33</v>
      </c>
      <c r="AE86" s="5" t="s">
        <v>187</v>
      </c>
      <c r="AF86" s="6" t="s">
        <v>75</v>
      </c>
      <c r="AG86" s="17">
        <f t="shared" si="10"/>
        <v>11960</v>
      </c>
      <c r="AH86" s="16">
        <f t="shared" si="11"/>
        <v>1.6722408026755852E-2</v>
      </c>
      <c r="AI86" s="17">
        <f t="shared" si="12"/>
        <v>200</v>
      </c>
      <c r="AJ86" s="18">
        <f t="shared" si="13"/>
        <v>8.3333333333333339</v>
      </c>
    </row>
    <row r="87" spans="1:36" hidden="1" x14ac:dyDescent="0.2">
      <c r="A87" s="67" t="s">
        <v>230</v>
      </c>
      <c r="C87" s="3" t="s">
        <v>216</v>
      </c>
      <c r="D87" s="54" t="s">
        <v>233</v>
      </c>
      <c r="E87" s="67" t="s">
        <v>97</v>
      </c>
      <c r="F87" s="6" t="s">
        <v>162</v>
      </c>
      <c r="G87" s="67" t="str">
        <f t="shared" si="8"/>
        <v>runidDES_28</v>
      </c>
      <c r="H87" s="4" t="s">
        <v>195</v>
      </c>
      <c r="J87" s="24" t="s">
        <v>122</v>
      </c>
      <c r="K87" s="56" t="s">
        <v>192</v>
      </c>
      <c r="L87" s="69"/>
      <c r="M87" s="3" t="s">
        <v>17</v>
      </c>
      <c r="N87" s="5" t="s">
        <v>186</v>
      </c>
      <c r="O87" s="34">
        <v>200</v>
      </c>
      <c r="P87" s="3" t="s">
        <v>26</v>
      </c>
      <c r="Q87" s="3">
        <v>100</v>
      </c>
      <c r="R87" s="3">
        <v>3</v>
      </c>
      <c r="S87" s="3" t="s">
        <v>87</v>
      </c>
      <c r="T87" s="3" t="s">
        <v>101</v>
      </c>
      <c r="U87" s="23" t="s">
        <v>279</v>
      </c>
      <c r="V87" s="5">
        <v>0</v>
      </c>
      <c r="W87" s="6">
        <v>1</v>
      </c>
      <c r="X87" s="5">
        <v>1</v>
      </c>
      <c r="Y87" s="6">
        <v>1</v>
      </c>
      <c r="Z87" s="5">
        <v>2</v>
      </c>
      <c r="AA87" s="6">
        <v>300</v>
      </c>
      <c r="AB87" s="5">
        <v>0.1</v>
      </c>
      <c r="AC87" s="7">
        <v>1</v>
      </c>
      <c r="AD87" s="6" t="s">
        <v>33</v>
      </c>
      <c r="AE87" s="5" t="s">
        <v>187</v>
      </c>
      <c r="AF87" s="6" t="s">
        <v>75</v>
      </c>
      <c r="AG87" s="17">
        <f t="shared" si="10"/>
        <v>11960</v>
      </c>
      <c r="AH87" s="16">
        <f t="shared" si="11"/>
        <v>1.6722408026755852E-2</v>
      </c>
      <c r="AI87" s="17">
        <f t="shared" si="12"/>
        <v>200</v>
      </c>
      <c r="AJ87" s="18">
        <f t="shared" si="13"/>
        <v>8.3333333333333339</v>
      </c>
    </row>
    <row r="88" spans="1:36" hidden="1" x14ac:dyDescent="0.2">
      <c r="A88" s="67" t="s">
        <v>231</v>
      </c>
      <c r="C88" s="3" t="s">
        <v>216</v>
      </c>
      <c r="D88" s="54" t="s">
        <v>233</v>
      </c>
      <c r="E88" s="67" t="s">
        <v>97</v>
      </c>
      <c r="F88" s="6" t="s">
        <v>162</v>
      </c>
      <c r="G88" s="67" t="str">
        <f t="shared" si="8"/>
        <v>runidDES_29</v>
      </c>
      <c r="H88" s="4" t="s">
        <v>225</v>
      </c>
      <c r="J88" s="24" t="s">
        <v>122</v>
      </c>
      <c r="K88" s="56" t="s">
        <v>192</v>
      </c>
      <c r="L88" s="69"/>
      <c r="M88" s="3" t="s">
        <v>17</v>
      </c>
      <c r="N88" s="5" t="s">
        <v>186</v>
      </c>
      <c r="O88" s="34">
        <v>200</v>
      </c>
      <c r="P88" s="3" t="s">
        <v>26</v>
      </c>
      <c r="Q88" s="3">
        <v>100</v>
      </c>
      <c r="R88" s="3">
        <v>3</v>
      </c>
      <c r="S88" s="3" t="s">
        <v>87</v>
      </c>
      <c r="T88" s="3" t="s">
        <v>101</v>
      </c>
      <c r="U88" s="23" t="s">
        <v>279</v>
      </c>
      <c r="V88" s="5">
        <v>0</v>
      </c>
      <c r="W88" s="6">
        <v>1</v>
      </c>
      <c r="X88" s="5">
        <v>1</v>
      </c>
      <c r="Y88" s="6">
        <v>1</v>
      </c>
      <c r="Z88" s="5">
        <v>2</v>
      </c>
      <c r="AA88" s="6">
        <v>300</v>
      </c>
      <c r="AB88" s="5">
        <v>0.1</v>
      </c>
      <c r="AC88" s="7">
        <v>1</v>
      </c>
      <c r="AD88" s="6" t="s">
        <v>33</v>
      </c>
      <c r="AE88" s="5" t="s">
        <v>187</v>
      </c>
      <c r="AF88" s="6" t="s">
        <v>75</v>
      </c>
      <c r="AG88" s="17">
        <f t="shared" si="10"/>
        <v>11960</v>
      </c>
      <c r="AH88" s="16">
        <f t="shared" si="11"/>
        <v>1.6722408026755852E-2</v>
      </c>
      <c r="AI88" s="17">
        <f t="shared" si="12"/>
        <v>200</v>
      </c>
      <c r="AJ88" s="18">
        <f t="shared" si="13"/>
        <v>8.3333333333333339</v>
      </c>
    </row>
    <row r="89" spans="1:36" hidden="1" x14ac:dyDescent="0.2">
      <c r="A89" s="67" t="s">
        <v>96</v>
      </c>
      <c r="B89" s="67" t="s">
        <v>113</v>
      </c>
      <c r="C89" s="3" t="s">
        <v>113</v>
      </c>
      <c r="D89" s="54" t="s">
        <v>181</v>
      </c>
      <c r="E89" s="67" t="s">
        <v>97</v>
      </c>
      <c r="F89" s="6" t="s">
        <v>22</v>
      </c>
      <c r="G89" s="67" t="s">
        <v>114</v>
      </c>
      <c r="H89" s="4" t="s">
        <v>98</v>
      </c>
      <c r="J89" s="24" t="s">
        <v>122</v>
      </c>
      <c r="K89" s="71" t="s">
        <v>158</v>
      </c>
      <c r="L89" s="68"/>
      <c r="M89" s="3" t="s">
        <v>99</v>
      </c>
      <c r="N89" s="5" t="s">
        <v>30</v>
      </c>
      <c r="O89" s="34">
        <v>1</v>
      </c>
      <c r="P89" s="3" t="s">
        <v>100</v>
      </c>
      <c r="Q89" s="3">
        <v>500</v>
      </c>
      <c r="R89" s="3">
        <v>1</v>
      </c>
      <c r="S89" s="3" t="s">
        <v>87</v>
      </c>
      <c r="T89" s="3" t="s">
        <v>101</v>
      </c>
      <c r="U89" s="35" t="s">
        <v>165</v>
      </c>
      <c r="V89" s="5">
        <v>0</v>
      </c>
      <c r="W89" s="6">
        <v>1</v>
      </c>
      <c r="X89" s="5">
        <v>1</v>
      </c>
      <c r="Y89" s="6">
        <v>1</v>
      </c>
      <c r="Z89" s="5">
        <v>2</v>
      </c>
      <c r="AA89" s="6">
        <v>2</v>
      </c>
      <c r="AB89" s="5">
        <v>0.9</v>
      </c>
      <c r="AC89" s="7">
        <v>0.9</v>
      </c>
      <c r="AD89" s="6" t="s">
        <v>33</v>
      </c>
      <c r="AE89" s="5" t="s">
        <v>102</v>
      </c>
      <c r="AF89" s="6" t="s">
        <v>75</v>
      </c>
      <c r="AG89" s="17">
        <f t="shared" si="10"/>
        <v>1</v>
      </c>
      <c r="AH89" s="16">
        <f t="shared" si="11"/>
        <v>1</v>
      </c>
      <c r="AI89" s="17">
        <f t="shared" si="12"/>
        <v>0.33333333333333331</v>
      </c>
      <c r="AJ89" s="18">
        <f t="shared" si="13"/>
        <v>1.3888888888888888E-2</v>
      </c>
    </row>
    <row r="90" spans="1:36" hidden="1" x14ac:dyDescent="0.2">
      <c r="A90" s="67" t="s">
        <v>194</v>
      </c>
      <c r="B90" s="67" t="s">
        <v>173</v>
      </c>
      <c r="C90" s="3" t="s">
        <v>173</v>
      </c>
      <c r="D90" s="54" t="s">
        <v>195</v>
      </c>
      <c r="E90" s="67" t="s">
        <v>196</v>
      </c>
      <c r="F90" s="6" t="s">
        <v>16</v>
      </c>
      <c r="G90" s="67" t="str">
        <f>"runid"&amp;A90</f>
        <v>runidSBOX1</v>
      </c>
      <c r="H90" s="57" t="s">
        <v>197</v>
      </c>
      <c r="I90" s="63"/>
      <c r="J90" s="24" t="s">
        <v>122</v>
      </c>
      <c r="K90" s="38" t="s">
        <v>160</v>
      </c>
      <c r="L90" s="69"/>
      <c r="M90" s="3" t="s">
        <v>17</v>
      </c>
      <c r="N90" s="5" t="s">
        <v>186</v>
      </c>
      <c r="O90" s="34">
        <v>300</v>
      </c>
      <c r="P90" s="3" t="s">
        <v>211</v>
      </c>
      <c r="Q90" s="3">
        <v>100</v>
      </c>
      <c r="R90" s="3">
        <v>3</v>
      </c>
      <c r="S90" s="3" t="s">
        <v>87</v>
      </c>
      <c r="T90" s="3" t="s">
        <v>101</v>
      </c>
      <c r="U90" s="35" t="s">
        <v>165</v>
      </c>
      <c r="V90" s="5">
        <v>0</v>
      </c>
      <c r="W90" s="6">
        <v>1</v>
      </c>
      <c r="X90" s="5">
        <v>1</v>
      </c>
      <c r="Y90" s="6">
        <v>1</v>
      </c>
      <c r="Z90" s="5">
        <v>2</v>
      </c>
      <c r="AA90" s="6">
        <v>5120</v>
      </c>
      <c r="AB90" s="5">
        <v>0.1</v>
      </c>
      <c r="AC90" s="7">
        <v>1</v>
      </c>
      <c r="AD90" s="6" t="s">
        <v>34</v>
      </c>
      <c r="AE90" s="5" t="s">
        <v>187</v>
      </c>
      <c r="AF90" s="6" t="s">
        <v>188</v>
      </c>
      <c r="AG90" s="17">
        <f>IF(S90="ALL",6,1)*IF(T90="ALL",7,LEN(T90)-LEN(SUBSTITUTE(T90," ",""))+1)*IF(U90="ALL",8,LEN(U90)-LEN(SUBSTITUTE(U90," ",""))+1)*(Y90-X90+1)*(AA90-Z90+1)*((AC90*10)-(AB90*10)+1)*IF(AE90="ALL",6,LEN(AE90)-LEN(SUBSTITUTE(AE90," ",""))+1)*IF(AF90="ALL",6,LEN(AF90)-LEN(SUBSTITUTE(AF90," ",""))+1)</f>
        <v>204760</v>
      </c>
      <c r="AH90" s="16">
        <f>O90/AG90</f>
        <v>1.4651299081851923E-3</v>
      </c>
      <c r="AI90" s="17">
        <f>(O90*$AI$1*R90)/60</f>
        <v>300</v>
      </c>
      <c r="AJ90" s="18">
        <f>AI90/24</f>
        <v>12.5</v>
      </c>
    </row>
    <row r="91" spans="1:36" hidden="1" x14ac:dyDescent="0.2">
      <c r="A91" s="67" t="s">
        <v>212</v>
      </c>
      <c r="B91" s="67" t="s">
        <v>213</v>
      </c>
      <c r="C91" s="3" t="s">
        <v>213</v>
      </c>
      <c r="D91" s="54" t="s">
        <v>195</v>
      </c>
      <c r="E91" s="67" t="s">
        <v>196</v>
      </c>
      <c r="F91" s="6" t="s">
        <v>162</v>
      </c>
      <c r="G91" s="67" t="str">
        <f>"runid"&amp;A91</f>
        <v>runidSBOX2</v>
      </c>
      <c r="H91" s="57" t="s">
        <v>197</v>
      </c>
      <c r="I91" s="63"/>
      <c r="J91" s="24" t="s">
        <v>122</v>
      </c>
      <c r="K91" s="71" t="s">
        <v>158</v>
      </c>
      <c r="L91" s="69" t="s">
        <v>280</v>
      </c>
      <c r="M91" s="3" t="s">
        <v>17</v>
      </c>
      <c r="N91" s="5" t="s">
        <v>186</v>
      </c>
      <c r="O91" s="34">
        <v>100</v>
      </c>
      <c r="P91" s="3" t="s">
        <v>214</v>
      </c>
      <c r="Q91" s="3">
        <v>100</v>
      </c>
      <c r="R91" s="3">
        <v>3</v>
      </c>
      <c r="S91" s="3" t="s">
        <v>87</v>
      </c>
      <c r="T91" s="3" t="s">
        <v>101</v>
      </c>
      <c r="U91" s="35" t="s">
        <v>165</v>
      </c>
      <c r="V91" s="5">
        <v>0</v>
      </c>
      <c r="W91" s="6">
        <v>1</v>
      </c>
      <c r="X91" s="5">
        <v>1</v>
      </c>
      <c r="Y91" s="6">
        <v>1</v>
      </c>
      <c r="Z91" s="5">
        <v>2</v>
      </c>
      <c r="AA91" s="6">
        <v>5120</v>
      </c>
      <c r="AB91" s="5">
        <v>0.1</v>
      </c>
      <c r="AC91" s="7">
        <v>1</v>
      </c>
      <c r="AD91" s="6" t="s">
        <v>34</v>
      </c>
      <c r="AE91" s="5" t="s">
        <v>187</v>
      </c>
      <c r="AF91" s="6" t="s">
        <v>188</v>
      </c>
      <c r="AG91" s="17">
        <f t="shared" ref="AG91:AG110" si="15">IF(S91="ALL",6,1)*IF(T91="ALL",7,LEN(T91)-LEN(SUBSTITUTE(T91," ",""))+1)*IF(U91="ALL",8,LEN(U91)-LEN(SUBSTITUTE(U91," ",""))+1)*(Y91-X91+1)*(AA91-Z91+1)*((AC91*10)-(AB91*10)+1)*IF(AE91="ALL",6,LEN(AE91)-LEN(SUBSTITUTE(AE91," ",""))+1)*IF(AF91="ALL",6,LEN(AF91)-LEN(SUBSTITUTE(AF91," ",""))+1)</f>
        <v>204760</v>
      </c>
      <c r="AH91" s="16">
        <f t="shared" ref="AH91:AH110" si="16">O91/AG91</f>
        <v>4.8837663606173085E-4</v>
      </c>
      <c r="AI91" s="17">
        <f t="shared" ref="AI91:AI110" si="17">(O91*$AI$1*R91)/60</f>
        <v>100</v>
      </c>
      <c r="AJ91" s="18">
        <f t="shared" ref="AJ91:AJ110" si="18">AI91/24</f>
        <v>4.166666666666667</v>
      </c>
    </row>
    <row r="92" spans="1:36" hidden="1" x14ac:dyDescent="0.2">
      <c r="A92" s="23">
        <v>1040</v>
      </c>
      <c r="B92" s="23" t="s">
        <v>253</v>
      </c>
      <c r="C92" s="23" t="s">
        <v>253</v>
      </c>
      <c r="D92" s="67" t="s">
        <v>265</v>
      </c>
      <c r="E92" s="67" t="s">
        <v>23</v>
      </c>
      <c r="F92" s="6" t="s">
        <v>162</v>
      </c>
      <c r="G92" s="67" t="str">
        <f>"runid"&amp;A92</f>
        <v>runid1040</v>
      </c>
      <c r="H92" s="4" t="s">
        <v>266</v>
      </c>
      <c r="J92" s="73" t="s">
        <v>269</v>
      </c>
      <c r="K92" s="63" t="s">
        <v>158</v>
      </c>
      <c r="L92" s="69"/>
      <c r="M92" s="67" t="s">
        <v>17</v>
      </c>
      <c r="N92" s="5" t="s">
        <v>186</v>
      </c>
      <c r="O92" s="34">
        <v>100</v>
      </c>
      <c r="P92" s="67" t="s">
        <v>55</v>
      </c>
      <c r="Q92" s="67">
        <v>200</v>
      </c>
      <c r="R92" s="67">
        <v>3</v>
      </c>
      <c r="S92" s="67" t="s">
        <v>87</v>
      </c>
      <c r="T92" s="67" t="s">
        <v>72</v>
      </c>
      <c r="U92" s="67" t="s">
        <v>165</v>
      </c>
      <c r="V92" s="5">
        <v>0</v>
      </c>
      <c r="W92" s="6">
        <v>1</v>
      </c>
      <c r="X92" s="5">
        <v>1</v>
      </c>
      <c r="Y92" s="6">
        <v>1</v>
      </c>
      <c r="Z92" s="5">
        <v>20</v>
      </c>
      <c r="AA92" s="6">
        <v>80</v>
      </c>
      <c r="AB92" s="5">
        <v>0.2</v>
      </c>
      <c r="AC92" s="7">
        <v>0.8</v>
      </c>
      <c r="AD92" s="6" t="s">
        <v>33</v>
      </c>
      <c r="AE92" s="5" t="s">
        <v>75</v>
      </c>
      <c r="AF92" s="6" t="s">
        <v>75</v>
      </c>
      <c r="AG92" s="17">
        <f t="shared" si="15"/>
        <v>427</v>
      </c>
      <c r="AH92" s="16">
        <f t="shared" si="16"/>
        <v>0.23419203747072601</v>
      </c>
      <c r="AI92" s="17">
        <f t="shared" si="17"/>
        <v>100</v>
      </c>
      <c r="AJ92" s="18">
        <f t="shared" si="18"/>
        <v>4.166666666666667</v>
      </c>
    </row>
    <row r="93" spans="1:36" hidden="1" x14ac:dyDescent="0.2">
      <c r="A93" s="23">
        <v>1041</v>
      </c>
      <c r="B93" s="23" t="s">
        <v>253</v>
      </c>
      <c r="C93" s="23" t="s">
        <v>253</v>
      </c>
      <c r="D93" s="67" t="s">
        <v>265</v>
      </c>
      <c r="E93" s="67" t="s">
        <v>71</v>
      </c>
      <c r="F93" s="6" t="s">
        <v>162</v>
      </c>
      <c r="G93" s="67" t="str">
        <f>"runid"&amp;A93</f>
        <v>runid1041</v>
      </c>
      <c r="H93" s="4" t="s">
        <v>266</v>
      </c>
      <c r="J93" s="73" t="s">
        <v>269</v>
      </c>
      <c r="K93" s="63" t="s">
        <v>158</v>
      </c>
      <c r="L93" s="69"/>
      <c r="M93" s="67" t="s">
        <v>17</v>
      </c>
      <c r="N93" s="5" t="s">
        <v>186</v>
      </c>
      <c r="O93" s="34">
        <v>100</v>
      </c>
      <c r="P93" s="67" t="s">
        <v>55</v>
      </c>
      <c r="Q93" s="67">
        <v>200</v>
      </c>
      <c r="R93" s="67">
        <v>3</v>
      </c>
      <c r="S93" s="67" t="s">
        <v>87</v>
      </c>
      <c r="T93" s="67" t="s">
        <v>72</v>
      </c>
      <c r="U93" s="67" t="s">
        <v>165</v>
      </c>
      <c r="V93" s="5">
        <v>0</v>
      </c>
      <c r="W93" s="6">
        <v>1</v>
      </c>
      <c r="X93" s="5">
        <v>1</v>
      </c>
      <c r="Y93" s="6">
        <v>1</v>
      </c>
      <c r="Z93" s="5">
        <v>32</v>
      </c>
      <c r="AA93" s="6">
        <v>128</v>
      </c>
      <c r="AB93" s="5">
        <v>0.2</v>
      </c>
      <c r="AC93" s="7">
        <v>0.8</v>
      </c>
      <c r="AD93" s="6" t="s">
        <v>33</v>
      </c>
      <c r="AE93" s="5" t="s">
        <v>75</v>
      </c>
      <c r="AF93" s="6" t="s">
        <v>75</v>
      </c>
      <c r="AG93" s="17">
        <f t="shared" si="15"/>
        <v>679</v>
      </c>
      <c r="AH93" s="16">
        <f t="shared" si="16"/>
        <v>0.14727540500736377</v>
      </c>
      <c r="AI93" s="17">
        <f t="shared" si="17"/>
        <v>100</v>
      </c>
      <c r="AJ93" s="18">
        <f t="shared" si="18"/>
        <v>4.166666666666667</v>
      </c>
    </row>
    <row r="94" spans="1:36" hidden="1" x14ac:dyDescent="0.2">
      <c r="A94" s="23">
        <v>1042</v>
      </c>
      <c r="B94" s="23" t="s">
        <v>253</v>
      </c>
      <c r="C94" s="23" t="s">
        <v>253</v>
      </c>
      <c r="D94" s="67" t="s">
        <v>265</v>
      </c>
      <c r="E94" s="67" t="s">
        <v>79</v>
      </c>
      <c r="F94" s="6" t="s">
        <v>162</v>
      </c>
      <c r="G94" s="67" t="str">
        <f>"runid"&amp;A94</f>
        <v>runid1042</v>
      </c>
      <c r="H94" s="4" t="s">
        <v>266</v>
      </c>
      <c r="I94" s="62"/>
      <c r="J94" s="73" t="s">
        <v>269</v>
      </c>
      <c r="K94" s="63" t="s">
        <v>158</v>
      </c>
      <c r="L94" s="69"/>
      <c r="M94" s="67" t="s">
        <v>17</v>
      </c>
      <c r="N94" s="5" t="s">
        <v>186</v>
      </c>
      <c r="O94" s="34">
        <v>100</v>
      </c>
      <c r="P94" s="67" t="s">
        <v>55</v>
      </c>
      <c r="Q94" s="67">
        <v>200</v>
      </c>
      <c r="R94" s="67">
        <v>3</v>
      </c>
      <c r="S94" s="67" t="s">
        <v>87</v>
      </c>
      <c r="T94" s="67" t="s">
        <v>72</v>
      </c>
      <c r="U94" s="67" t="s">
        <v>165</v>
      </c>
      <c r="V94" s="5">
        <v>0</v>
      </c>
      <c r="W94" s="6">
        <v>1</v>
      </c>
      <c r="X94" s="5">
        <v>1</v>
      </c>
      <c r="Y94" s="6">
        <v>1</v>
      </c>
      <c r="Z94" s="5">
        <v>64</v>
      </c>
      <c r="AA94" s="6">
        <v>256</v>
      </c>
      <c r="AB94" s="5">
        <v>0.2</v>
      </c>
      <c r="AC94" s="7">
        <v>0.8</v>
      </c>
      <c r="AD94" s="6" t="s">
        <v>33</v>
      </c>
      <c r="AE94" s="5" t="s">
        <v>75</v>
      </c>
      <c r="AF94" s="6" t="s">
        <v>75</v>
      </c>
      <c r="AG94" s="17">
        <f t="shared" si="15"/>
        <v>1351</v>
      </c>
      <c r="AH94" s="16">
        <f t="shared" si="16"/>
        <v>7.4019245003700967E-2</v>
      </c>
      <c r="AI94" s="17">
        <f t="shared" si="17"/>
        <v>100</v>
      </c>
      <c r="AJ94" s="18">
        <f t="shared" si="18"/>
        <v>4.166666666666667</v>
      </c>
    </row>
    <row r="95" spans="1:36" hidden="1" x14ac:dyDescent="0.2">
      <c r="A95" s="23">
        <v>1100</v>
      </c>
      <c r="B95" s="23" t="s">
        <v>245</v>
      </c>
      <c r="C95" s="67" t="s">
        <v>297</v>
      </c>
      <c r="D95" s="67" t="s">
        <v>270</v>
      </c>
      <c r="E95" s="67" t="s">
        <v>23</v>
      </c>
      <c r="F95" s="6" t="s">
        <v>162</v>
      </c>
      <c r="G95" s="79" t="str">
        <f t="shared" ref="G95:G106" si="19">"runid"&amp;A95</f>
        <v>runid1100</v>
      </c>
      <c r="H95" s="80" t="s">
        <v>267</v>
      </c>
      <c r="J95" s="24" t="s">
        <v>122</v>
      </c>
      <c r="K95" s="86" t="s">
        <v>303</v>
      </c>
      <c r="L95" s="69"/>
      <c r="M95" s="67" t="s">
        <v>17</v>
      </c>
      <c r="N95" s="5" t="s">
        <v>186</v>
      </c>
      <c r="O95" s="34">
        <v>75</v>
      </c>
      <c r="P95" s="67" t="s">
        <v>55</v>
      </c>
      <c r="Q95" s="67">
        <v>200</v>
      </c>
      <c r="R95" s="67">
        <v>3</v>
      </c>
      <c r="S95" s="67" t="s">
        <v>87</v>
      </c>
      <c r="T95" s="67" t="s">
        <v>72</v>
      </c>
      <c r="U95" s="67" t="s">
        <v>165</v>
      </c>
      <c r="V95" s="5">
        <v>0</v>
      </c>
      <c r="W95" s="6">
        <v>1</v>
      </c>
      <c r="X95" s="5">
        <v>1</v>
      </c>
      <c r="Y95" s="6">
        <v>1</v>
      </c>
      <c r="Z95" s="5">
        <v>20</v>
      </c>
      <c r="AA95" s="6">
        <v>80</v>
      </c>
      <c r="AB95" s="5">
        <v>0.2</v>
      </c>
      <c r="AC95" s="7">
        <v>0.8</v>
      </c>
      <c r="AD95" s="6" t="s">
        <v>33</v>
      </c>
      <c r="AE95" s="5" t="s">
        <v>75</v>
      </c>
      <c r="AF95" s="6" t="s">
        <v>75</v>
      </c>
      <c r="AG95" s="17">
        <f t="shared" si="15"/>
        <v>427</v>
      </c>
      <c r="AH95" s="16">
        <f t="shared" si="16"/>
        <v>0.1756440281030445</v>
      </c>
      <c r="AI95" s="17">
        <f t="shared" si="17"/>
        <v>75</v>
      </c>
      <c r="AJ95" s="18">
        <f t="shared" si="18"/>
        <v>3.125</v>
      </c>
    </row>
    <row r="96" spans="1:36" hidden="1" x14ac:dyDescent="0.2">
      <c r="A96" s="23">
        <v>1101</v>
      </c>
      <c r="B96" s="23" t="s">
        <v>245</v>
      </c>
      <c r="C96" s="77" t="s">
        <v>297</v>
      </c>
      <c r="D96" s="67" t="s">
        <v>270</v>
      </c>
      <c r="E96" s="67" t="s">
        <v>71</v>
      </c>
      <c r="F96" s="6" t="s">
        <v>162</v>
      </c>
      <c r="G96" s="82" t="str">
        <f t="shared" si="19"/>
        <v>runid1101</v>
      </c>
      <c r="H96" s="83" t="s">
        <v>267</v>
      </c>
      <c r="J96" s="87" t="s">
        <v>122</v>
      </c>
      <c r="K96" s="38" t="s">
        <v>160</v>
      </c>
      <c r="L96" s="69"/>
      <c r="M96" s="67" t="s">
        <v>17</v>
      </c>
      <c r="N96" s="5" t="s">
        <v>186</v>
      </c>
      <c r="O96" s="34">
        <v>100</v>
      </c>
      <c r="P96" s="67" t="s">
        <v>55</v>
      </c>
      <c r="Q96" s="67">
        <v>200</v>
      </c>
      <c r="R96" s="67">
        <v>3</v>
      </c>
      <c r="S96" s="67" t="s">
        <v>87</v>
      </c>
      <c r="T96" s="67" t="s">
        <v>72</v>
      </c>
      <c r="U96" s="67" t="s">
        <v>165</v>
      </c>
      <c r="V96" s="5">
        <v>0</v>
      </c>
      <c r="W96" s="6">
        <v>1</v>
      </c>
      <c r="X96" s="5">
        <v>1</v>
      </c>
      <c r="Y96" s="6">
        <v>1</v>
      </c>
      <c r="Z96" s="5">
        <v>32</v>
      </c>
      <c r="AA96" s="6">
        <v>128</v>
      </c>
      <c r="AB96" s="5">
        <v>0.2</v>
      </c>
      <c r="AC96" s="7">
        <v>0.8</v>
      </c>
      <c r="AD96" s="6" t="s">
        <v>33</v>
      </c>
      <c r="AE96" s="5" t="s">
        <v>75</v>
      </c>
      <c r="AF96" s="6" t="s">
        <v>75</v>
      </c>
      <c r="AG96" s="17">
        <f t="shared" si="15"/>
        <v>679</v>
      </c>
      <c r="AH96" s="16">
        <f t="shared" si="16"/>
        <v>0.14727540500736377</v>
      </c>
      <c r="AI96" s="17">
        <f t="shared" si="17"/>
        <v>100</v>
      </c>
      <c r="AJ96" s="18">
        <f t="shared" si="18"/>
        <v>4.166666666666667</v>
      </c>
    </row>
    <row r="97" spans="1:36" x14ac:dyDescent="0.2">
      <c r="A97" s="23">
        <v>1102</v>
      </c>
      <c r="B97" s="23" t="s">
        <v>245</v>
      </c>
      <c r="C97" s="77" t="s">
        <v>297</v>
      </c>
      <c r="D97" s="67" t="s">
        <v>270</v>
      </c>
      <c r="E97" s="67" t="s">
        <v>79</v>
      </c>
      <c r="F97" s="6" t="s">
        <v>162</v>
      </c>
      <c r="G97" s="95" t="str">
        <f t="shared" si="19"/>
        <v>runid1102</v>
      </c>
      <c r="H97" s="96" t="s">
        <v>267</v>
      </c>
      <c r="I97" s="62"/>
      <c r="J97" s="41" t="s">
        <v>226</v>
      </c>
      <c r="K97" s="38" t="s">
        <v>160</v>
      </c>
      <c r="L97" s="69"/>
      <c r="M97" s="67" t="s">
        <v>17</v>
      </c>
      <c r="N97" s="5" t="s">
        <v>186</v>
      </c>
      <c r="O97" s="34">
        <v>100</v>
      </c>
      <c r="P97" s="67" t="s">
        <v>55</v>
      </c>
      <c r="Q97" s="67">
        <v>200</v>
      </c>
      <c r="R97" s="67">
        <v>3</v>
      </c>
      <c r="S97" s="67" t="s">
        <v>87</v>
      </c>
      <c r="T97" s="67" t="s">
        <v>72</v>
      </c>
      <c r="U97" s="67" t="s">
        <v>165</v>
      </c>
      <c r="V97" s="5">
        <v>0</v>
      </c>
      <c r="W97" s="6">
        <v>1</v>
      </c>
      <c r="X97" s="5">
        <v>1</v>
      </c>
      <c r="Y97" s="6">
        <v>1</v>
      </c>
      <c r="Z97" s="5">
        <v>64</v>
      </c>
      <c r="AA97" s="6">
        <v>256</v>
      </c>
      <c r="AB97" s="5">
        <v>0.2</v>
      </c>
      <c r="AC97" s="7">
        <v>0.8</v>
      </c>
      <c r="AD97" s="6" t="s">
        <v>33</v>
      </c>
      <c r="AE97" s="5" t="s">
        <v>75</v>
      </c>
      <c r="AF97" s="6" t="s">
        <v>75</v>
      </c>
      <c r="AG97" s="17">
        <f t="shared" si="15"/>
        <v>1351</v>
      </c>
      <c r="AH97" s="16">
        <f t="shared" si="16"/>
        <v>7.4019245003700967E-2</v>
      </c>
      <c r="AI97" s="17">
        <f t="shared" si="17"/>
        <v>100</v>
      </c>
      <c r="AJ97" s="18">
        <f t="shared" si="18"/>
        <v>4.166666666666667</v>
      </c>
    </row>
    <row r="98" spans="1:36" hidden="1" x14ac:dyDescent="0.2">
      <c r="A98" s="23">
        <v>1103</v>
      </c>
      <c r="B98" s="23" t="s">
        <v>245</v>
      </c>
      <c r="C98" s="77" t="s">
        <v>297</v>
      </c>
      <c r="D98" s="67" t="s">
        <v>270</v>
      </c>
      <c r="E98" s="67" t="s">
        <v>23</v>
      </c>
      <c r="F98" s="6" t="s">
        <v>162</v>
      </c>
      <c r="G98" s="77" t="str">
        <f t="shared" si="19"/>
        <v>runid1103</v>
      </c>
      <c r="H98" s="4" t="s">
        <v>268</v>
      </c>
      <c r="J98" s="85" t="s">
        <v>160</v>
      </c>
      <c r="K98" s="38" t="s">
        <v>160</v>
      </c>
      <c r="L98" s="69"/>
      <c r="M98" s="67" t="s">
        <v>17</v>
      </c>
      <c r="N98" s="5" t="s">
        <v>186</v>
      </c>
      <c r="O98" s="34">
        <v>100</v>
      </c>
      <c r="P98" s="67" t="s">
        <v>55</v>
      </c>
      <c r="Q98" s="67">
        <v>200</v>
      </c>
      <c r="R98" s="67">
        <v>3</v>
      </c>
      <c r="S98" s="67" t="s">
        <v>87</v>
      </c>
      <c r="T98" s="67" t="s">
        <v>72</v>
      </c>
      <c r="U98" s="67" t="s">
        <v>165</v>
      </c>
      <c r="V98" s="5">
        <v>0</v>
      </c>
      <c r="W98" s="6">
        <v>1</v>
      </c>
      <c r="X98" s="5">
        <v>1</v>
      </c>
      <c r="Y98" s="6">
        <v>1</v>
      </c>
      <c r="Z98" s="5">
        <v>20</v>
      </c>
      <c r="AA98" s="6">
        <v>80</v>
      </c>
      <c r="AB98" s="5">
        <v>0.2</v>
      </c>
      <c r="AC98" s="7">
        <v>0.8</v>
      </c>
      <c r="AD98" s="6" t="s">
        <v>33</v>
      </c>
      <c r="AE98" s="5" t="s">
        <v>123</v>
      </c>
      <c r="AF98" s="6" t="s">
        <v>89</v>
      </c>
      <c r="AG98" s="17">
        <f t="shared" si="15"/>
        <v>3843</v>
      </c>
      <c r="AH98" s="16">
        <f t="shared" si="16"/>
        <v>2.6021337496747333E-2</v>
      </c>
      <c r="AI98" s="17">
        <f t="shared" si="17"/>
        <v>100</v>
      </c>
      <c r="AJ98" s="18">
        <f t="shared" si="18"/>
        <v>4.166666666666667</v>
      </c>
    </row>
    <row r="99" spans="1:36" hidden="1" x14ac:dyDescent="0.2">
      <c r="A99" s="23">
        <v>1104</v>
      </c>
      <c r="B99" s="23" t="s">
        <v>245</v>
      </c>
      <c r="C99" s="77" t="s">
        <v>297</v>
      </c>
      <c r="D99" s="67" t="s">
        <v>270</v>
      </c>
      <c r="E99" s="67" t="s">
        <v>71</v>
      </c>
      <c r="F99" s="6" t="s">
        <v>162</v>
      </c>
      <c r="G99" s="77" t="str">
        <f t="shared" si="19"/>
        <v>runid1104</v>
      </c>
      <c r="H99" s="4" t="s">
        <v>268</v>
      </c>
      <c r="J99" s="85" t="s">
        <v>160</v>
      </c>
      <c r="K99" s="38" t="s">
        <v>160</v>
      </c>
      <c r="L99" s="69"/>
      <c r="M99" s="67" t="s">
        <v>17</v>
      </c>
      <c r="N99" s="5" t="s">
        <v>186</v>
      </c>
      <c r="O99" s="34">
        <v>100</v>
      </c>
      <c r="P99" s="67" t="s">
        <v>55</v>
      </c>
      <c r="Q99" s="67">
        <v>200</v>
      </c>
      <c r="R99" s="67">
        <v>3</v>
      </c>
      <c r="S99" s="67" t="s">
        <v>87</v>
      </c>
      <c r="T99" s="67" t="s">
        <v>72</v>
      </c>
      <c r="U99" s="67" t="s">
        <v>165</v>
      </c>
      <c r="V99" s="5">
        <v>0</v>
      </c>
      <c r="W99" s="6">
        <v>1</v>
      </c>
      <c r="X99" s="5">
        <v>1</v>
      </c>
      <c r="Y99" s="6">
        <v>1</v>
      </c>
      <c r="Z99" s="5">
        <v>32</v>
      </c>
      <c r="AA99" s="6">
        <v>128</v>
      </c>
      <c r="AB99" s="5">
        <v>0.2</v>
      </c>
      <c r="AC99" s="7">
        <v>0.8</v>
      </c>
      <c r="AD99" s="6" t="s">
        <v>33</v>
      </c>
      <c r="AE99" s="5" t="s">
        <v>123</v>
      </c>
      <c r="AF99" s="6" t="s">
        <v>89</v>
      </c>
      <c r="AG99" s="17">
        <f t="shared" si="15"/>
        <v>6111</v>
      </c>
      <c r="AH99" s="16">
        <f t="shared" si="16"/>
        <v>1.6363933889707086E-2</v>
      </c>
      <c r="AI99" s="17">
        <f t="shared" si="17"/>
        <v>100</v>
      </c>
      <c r="AJ99" s="18">
        <f t="shared" si="18"/>
        <v>4.166666666666667</v>
      </c>
    </row>
    <row r="100" spans="1:36" hidden="1" x14ac:dyDescent="0.2">
      <c r="A100" s="23">
        <v>1105</v>
      </c>
      <c r="B100" s="23" t="s">
        <v>245</v>
      </c>
      <c r="C100" s="77" t="s">
        <v>297</v>
      </c>
      <c r="D100" s="67" t="s">
        <v>270</v>
      </c>
      <c r="E100" s="67" t="s">
        <v>28</v>
      </c>
      <c r="F100" s="6" t="s">
        <v>162</v>
      </c>
      <c r="G100" s="77" t="str">
        <f t="shared" si="19"/>
        <v>runid1105</v>
      </c>
      <c r="H100" s="4" t="s">
        <v>268</v>
      </c>
      <c r="J100" s="85" t="s">
        <v>160</v>
      </c>
      <c r="K100" s="38" t="s">
        <v>160</v>
      </c>
      <c r="L100" s="69"/>
      <c r="M100" s="67" t="s">
        <v>17</v>
      </c>
      <c r="N100" s="5" t="s">
        <v>186</v>
      </c>
      <c r="O100" s="34">
        <v>100</v>
      </c>
      <c r="P100" s="67" t="s">
        <v>55</v>
      </c>
      <c r="Q100" s="67">
        <v>200</v>
      </c>
      <c r="R100" s="67">
        <v>3</v>
      </c>
      <c r="S100" s="67" t="s">
        <v>87</v>
      </c>
      <c r="T100" s="67" t="s">
        <v>72</v>
      </c>
      <c r="U100" s="67" t="s">
        <v>165</v>
      </c>
      <c r="V100" s="5">
        <v>0</v>
      </c>
      <c r="W100" s="6">
        <v>1</v>
      </c>
      <c r="X100" s="5">
        <v>1</v>
      </c>
      <c r="Y100" s="6">
        <v>1</v>
      </c>
      <c r="Z100" s="5">
        <v>64</v>
      </c>
      <c r="AA100" s="6">
        <v>256</v>
      </c>
      <c r="AB100" s="5">
        <v>0.2</v>
      </c>
      <c r="AC100" s="7">
        <v>0.8</v>
      </c>
      <c r="AD100" s="6" t="s">
        <v>33</v>
      </c>
      <c r="AE100" s="5" t="s">
        <v>123</v>
      </c>
      <c r="AF100" s="6" t="s">
        <v>89</v>
      </c>
      <c r="AG100" s="17">
        <f t="shared" si="15"/>
        <v>12159</v>
      </c>
      <c r="AH100" s="16">
        <f t="shared" si="16"/>
        <v>8.2243605559667744E-3</v>
      </c>
      <c r="AI100" s="17">
        <f t="shared" si="17"/>
        <v>100</v>
      </c>
      <c r="AJ100" s="18">
        <f t="shared" si="18"/>
        <v>4.166666666666667</v>
      </c>
    </row>
    <row r="101" spans="1:36" hidden="1" x14ac:dyDescent="0.2">
      <c r="A101" s="23">
        <v>1106</v>
      </c>
      <c r="B101" s="23" t="s">
        <v>245</v>
      </c>
      <c r="C101" s="77" t="s">
        <v>297</v>
      </c>
      <c r="D101" s="67" t="s">
        <v>270</v>
      </c>
      <c r="E101" s="67" t="s">
        <v>23</v>
      </c>
      <c r="F101" s="6" t="s">
        <v>162</v>
      </c>
      <c r="G101" s="77" t="str">
        <f t="shared" si="19"/>
        <v>runid1106</v>
      </c>
      <c r="H101" s="4" t="s">
        <v>93</v>
      </c>
      <c r="J101" s="85" t="s">
        <v>160</v>
      </c>
      <c r="K101" s="38" t="s">
        <v>160</v>
      </c>
      <c r="L101" s="69"/>
      <c r="M101" s="67" t="s">
        <v>94</v>
      </c>
      <c r="N101" s="5" t="s">
        <v>186</v>
      </c>
      <c r="O101" s="34">
        <v>100</v>
      </c>
      <c r="P101" s="67" t="s">
        <v>55</v>
      </c>
      <c r="Q101" s="67">
        <v>200</v>
      </c>
      <c r="R101" s="67">
        <v>3</v>
      </c>
      <c r="S101" s="67" t="s">
        <v>87</v>
      </c>
      <c r="T101" s="67" t="s">
        <v>95</v>
      </c>
      <c r="U101" s="67" t="s">
        <v>165</v>
      </c>
      <c r="V101" s="5">
        <v>0</v>
      </c>
      <c r="W101" s="6">
        <v>1</v>
      </c>
      <c r="X101" s="5">
        <v>1</v>
      </c>
      <c r="Y101" s="6">
        <v>1</v>
      </c>
      <c r="Z101" s="5">
        <v>20</v>
      </c>
      <c r="AA101" s="6">
        <v>80</v>
      </c>
      <c r="AB101" s="5">
        <v>0.2</v>
      </c>
      <c r="AC101" s="7">
        <v>0.8</v>
      </c>
      <c r="AD101" s="6" t="s">
        <v>33</v>
      </c>
      <c r="AE101" s="5" t="s">
        <v>75</v>
      </c>
      <c r="AF101" s="6" t="s">
        <v>75</v>
      </c>
      <c r="AG101" s="17">
        <f t="shared" si="15"/>
        <v>1281</v>
      </c>
      <c r="AH101" s="16">
        <f t="shared" si="16"/>
        <v>7.8064012490242002E-2</v>
      </c>
      <c r="AI101" s="17">
        <f t="shared" si="17"/>
        <v>100</v>
      </c>
      <c r="AJ101" s="18">
        <f t="shared" si="18"/>
        <v>4.166666666666667</v>
      </c>
    </row>
    <row r="102" spans="1:36" hidden="1" x14ac:dyDescent="0.2">
      <c r="A102" s="23">
        <v>1107</v>
      </c>
      <c r="B102" s="23" t="s">
        <v>245</v>
      </c>
      <c r="C102" s="77" t="s">
        <v>297</v>
      </c>
      <c r="D102" s="67" t="s">
        <v>270</v>
      </c>
      <c r="E102" s="67" t="s">
        <v>71</v>
      </c>
      <c r="F102" s="6" t="s">
        <v>162</v>
      </c>
      <c r="G102" s="77" t="str">
        <f t="shared" si="19"/>
        <v>runid1107</v>
      </c>
      <c r="H102" s="4" t="s">
        <v>93</v>
      </c>
      <c r="J102" s="85" t="s">
        <v>160</v>
      </c>
      <c r="K102" s="38" t="s">
        <v>160</v>
      </c>
      <c r="L102" s="69"/>
      <c r="M102" s="67" t="s">
        <v>94</v>
      </c>
      <c r="N102" s="5" t="s">
        <v>186</v>
      </c>
      <c r="O102" s="34">
        <v>100</v>
      </c>
      <c r="P102" s="67" t="s">
        <v>55</v>
      </c>
      <c r="Q102" s="67">
        <v>200</v>
      </c>
      <c r="R102" s="67">
        <v>3</v>
      </c>
      <c r="S102" s="67" t="s">
        <v>87</v>
      </c>
      <c r="T102" s="67" t="s">
        <v>95</v>
      </c>
      <c r="U102" s="67" t="s">
        <v>165</v>
      </c>
      <c r="V102" s="5">
        <v>0</v>
      </c>
      <c r="W102" s="6">
        <v>1</v>
      </c>
      <c r="X102" s="5">
        <v>1</v>
      </c>
      <c r="Y102" s="6">
        <v>1</v>
      </c>
      <c r="Z102" s="5">
        <v>32</v>
      </c>
      <c r="AA102" s="6">
        <v>128</v>
      </c>
      <c r="AB102" s="5">
        <v>0.2</v>
      </c>
      <c r="AC102" s="7">
        <v>0.8</v>
      </c>
      <c r="AD102" s="6" t="s">
        <v>33</v>
      </c>
      <c r="AE102" s="5" t="s">
        <v>75</v>
      </c>
      <c r="AF102" s="6" t="s">
        <v>75</v>
      </c>
      <c r="AG102" s="17">
        <f t="shared" si="15"/>
        <v>2037</v>
      </c>
      <c r="AH102" s="16">
        <f t="shared" si="16"/>
        <v>4.9091801669121256E-2</v>
      </c>
      <c r="AI102" s="17">
        <f t="shared" si="17"/>
        <v>100</v>
      </c>
      <c r="AJ102" s="18">
        <f t="shared" si="18"/>
        <v>4.166666666666667</v>
      </c>
    </row>
    <row r="103" spans="1:36" hidden="1" x14ac:dyDescent="0.2">
      <c r="A103" s="23">
        <v>1108</v>
      </c>
      <c r="B103" s="23" t="s">
        <v>245</v>
      </c>
      <c r="C103" s="77" t="s">
        <v>297</v>
      </c>
      <c r="D103" s="67" t="s">
        <v>270</v>
      </c>
      <c r="E103" s="67" t="s">
        <v>28</v>
      </c>
      <c r="F103" s="6" t="s">
        <v>162</v>
      </c>
      <c r="G103" s="77" t="str">
        <f t="shared" si="19"/>
        <v>runid1108</v>
      </c>
      <c r="H103" s="4" t="s">
        <v>93</v>
      </c>
      <c r="J103" s="85" t="s">
        <v>160</v>
      </c>
      <c r="K103" s="38" t="s">
        <v>160</v>
      </c>
      <c r="L103" s="69"/>
      <c r="M103" s="67" t="s">
        <v>94</v>
      </c>
      <c r="N103" s="5" t="s">
        <v>186</v>
      </c>
      <c r="O103" s="34">
        <v>100</v>
      </c>
      <c r="P103" s="67" t="s">
        <v>55</v>
      </c>
      <c r="Q103" s="67">
        <v>200</v>
      </c>
      <c r="R103" s="67">
        <v>3</v>
      </c>
      <c r="S103" s="67" t="s">
        <v>87</v>
      </c>
      <c r="T103" s="67" t="s">
        <v>95</v>
      </c>
      <c r="U103" s="67" t="s">
        <v>165</v>
      </c>
      <c r="V103" s="5">
        <v>0</v>
      </c>
      <c r="W103" s="6">
        <v>1</v>
      </c>
      <c r="X103" s="5">
        <v>1</v>
      </c>
      <c r="Y103" s="6">
        <v>1</v>
      </c>
      <c r="Z103" s="5">
        <v>64</v>
      </c>
      <c r="AA103" s="6">
        <v>256</v>
      </c>
      <c r="AB103" s="5">
        <v>0.2</v>
      </c>
      <c r="AC103" s="7">
        <v>0.8</v>
      </c>
      <c r="AD103" s="6" t="s">
        <v>33</v>
      </c>
      <c r="AE103" s="5" t="s">
        <v>75</v>
      </c>
      <c r="AF103" s="6" t="s">
        <v>75</v>
      </c>
      <c r="AG103" s="17">
        <f t="shared" si="15"/>
        <v>4053</v>
      </c>
      <c r="AH103" s="16">
        <f t="shared" si="16"/>
        <v>2.4673081667900321E-2</v>
      </c>
      <c r="AI103" s="17">
        <f t="shared" si="17"/>
        <v>100</v>
      </c>
      <c r="AJ103" s="18">
        <f t="shared" si="18"/>
        <v>4.166666666666667</v>
      </c>
    </row>
    <row r="104" spans="1:36" hidden="1" x14ac:dyDescent="0.2">
      <c r="A104" s="23">
        <v>1109</v>
      </c>
      <c r="B104" s="23" t="s">
        <v>245</v>
      </c>
      <c r="C104" s="77" t="s">
        <v>297</v>
      </c>
      <c r="D104" s="67" t="s">
        <v>270</v>
      </c>
      <c r="E104" s="67" t="s">
        <v>23</v>
      </c>
      <c r="F104" s="6" t="s">
        <v>162</v>
      </c>
      <c r="G104" s="77" t="str">
        <f t="shared" si="19"/>
        <v>runid1109</v>
      </c>
      <c r="H104" s="4" t="s">
        <v>271</v>
      </c>
      <c r="J104" s="85" t="s">
        <v>160</v>
      </c>
      <c r="K104" s="38" t="s">
        <v>160</v>
      </c>
      <c r="L104" s="69"/>
      <c r="M104" s="67" t="s">
        <v>94</v>
      </c>
      <c r="N104" s="5" t="s">
        <v>186</v>
      </c>
      <c r="O104" s="34">
        <v>100</v>
      </c>
      <c r="P104" s="67" t="s">
        <v>55</v>
      </c>
      <c r="Q104" s="67">
        <v>200</v>
      </c>
      <c r="R104" s="67">
        <v>3</v>
      </c>
      <c r="S104" s="67" t="s">
        <v>87</v>
      </c>
      <c r="T104" s="67" t="s">
        <v>72</v>
      </c>
      <c r="U104" s="67" t="s">
        <v>272</v>
      </c>
      <c r="V104" s="5">
        <v>0</v>
      </c>
      <c r="W104" s="6">
        <v>1</v>
      </c>
      <c r="X104" s="5">
        <v>1</v>
      </c>
      <c r="Y104" s="6">
        <v>1</v>
      </c>
      <c r="Z104" s="5">
        <v>20</v>
      </c>
      <c r="AA104" s="6">
        <v>80</v>
      </c>
      <c r="AB104" s="5">
        <v>0.2</v>
      </c>
      <c r="AC104" s="7">
        <v>0.8</v>
      </c>
      <c r="AD104" s="6" t="s">
        <v>33</v>
      </c>
      <c r="AE104" s="5" t="s">
        <v>75</v>
      </c>
      <c r="AF104" s="6" t="s">
        <v>75</v>
      </c>
      <c r="AG104" s="17">
        <f t="shared" si="15"/>
        <v>1281</v>
      </c>
      <c r="AH104" s="16">
        <f t="shared" si="16"/>
        <v>7.8064012490242002E-2</v>
      </c>
      <c r="AI104" s="17">
        <f t="shared" si="17"/>
        <v>100</v>
      </c>
      <c r="AJ104" s="18">
        <f t="shared" si="18"/>
        <v>4.166666666666667</v>
      </c>
    </row>
    <row r="105" spans="1:36" hidden="1" x14ac:dyDescent="0.2">
      <c r="A105" s="23">
        <v>1110</v>
      </c>
      <c r="B105" s="23" t="s">
        <v>245</v>
      </c>
      <c r="C105" s="77" t="s">
        <v>297</v>
      </c>
      <c r="D105" s="67" t="s">
        <v>270</v>
      </c>
      <c r="E105" s="67" t="s">
        <v>71</v>
      </c>
      <c r="F105" s="6" t="s">
        <v>162</v>
      </c>
      <c r="G105" s="77" t="str">
        <f t="shared" si="19"/>
        <v>runid1110</v>
      </c>
      <c r="H105" s="4" t="s">
        <v>271</v>
      </c>
      <c r="J105" s="85" t="s">
        <v>160</v>
      </c>
      <c r="K105" s="38" t="s">
        <v>160</v>
      </c>
      <c r="L105" s="69"/>
      <c r="M105" s="67" t="s">
        <v>94</v>
      </c>
      <c r="N105" s="5" t="s">
        <v>186</v>
      </c>
      <c r="O105" s="34">
        <v>100</v>
      </c>
      <c r="P105" s="67" t="s">
        <v>55</v>
      </c>
      <c r="Q105" s="67">
        <v>200</v>
      </c>
      <c r="R105" s="67">
        <v>3</v>
      </c>
      <c r="S105" s="67" t="s">
        <v>87</v>
      </c>
      <c r="T105" s="67" t="s">
        <v>72</v>
      </c>
      <c r="U105" s="67" t="s">
        <v>272</v>
      </c>
      <c r="V105" s="5">
        <v>0</v>
      </c>
      <c r="W105" s="6">
        <v>1</v>
      </c>
      <c r="X105" s="5">
        <v>1</v>
      </c>
      <c r="Y105" s="6">
        <v>1</v>
      </c>
      <c r="Z105" s="5">
        <v>32</v>
      </c>
      <c r="AA105" s="6">
        <v>128</v>
      </c>
      <c r="AB105" s="5">
        <v>0.2</v>
      </c>
      <c r="AC105" s="7">
        <v>0.8</v>
      </c>
      <c r="AD105" s="6" t="s">
        <v>33</v>
      </c>
      <c r="AE105" s="5" t="s">
        <v>75</v>
      </c>
      <c r="AF105" s="6" t="s">
        <v>75</v>
      </c>
      <c r="AG105" s="17">
        <f t="shared" si="15"/>
        <v>2037</v>
      </c>
      <c r="AH105" s="16">
        <f t="shared" si="16"/>
        <v>4.9091801669121256E-2</v>
      </c>
      <c r="AI105" s="17">
        <f t="shared" si="17"/>
        <v>100</v>
      </c>
      <c r="AJ105" s="18">
        <f t="shared" si="18"/>
        <v>4.166666666666667</v>
      </c>
    </row>
    <row r="106" spans="1:36" hidden="1" x14ac:dyDescent="0.2">
      <c r="A106" s="23">
        <v>1111</v>
      </c>
      <c r="B106" s="23" t="s">
        <v>245</v>
      </c>
      <c r="C106" s="77" t="s">
        <v>297</v>
      </c>
      <c r="D106" s="67" t="s">
        <v>270</v>
      </c>
      <c r="E106" s="67" t="s">
        <v>28</v>
      </c>
      <c r="F106" s="6" t="s">
        <v>162</v>
      </c>
      <c r="G106" s="77" t="str">
        <f t="shared" si="19"/>
        <v>runid1111</v>
      </c>
      <c r="H106" s="4" t="s">
        <v>271</v>
      </c>
      <c r="J106" s="85" t="s">
        <v>160</v>
      </c>
      <c r="K106" s="38" t="s">
        <v>160</v>
      </c>
      <c r="L106" s="69"/>
      <c r="M106" s="67" t="s">
        <v>94</v>
      </c>
      <c r="N106" s="5" t="s">
        <v>186</v>
      </c>
      <c r="O106" s="34">
        <v>100</v>
      </c>
      <c r="P106" s="67" t="s">
        <v>55</v>
      </c>
      <c r="Q106" s="67">
        <v>200</v>
      </c>
      <c r="R106" s="67">
        <v>3</v>
      </c>
      <c r="S106" s="67" t="s">
        <v>87</v>
      </c>
      <c r="T106" s="67" t="s">
        <v>72</v>
      </c>
      <c r="U106" s="67" t="s">
        <v>272</v>
      </c>
      <c r="V106" s="5">
        <v>0</v>
      </c>
      <c r="W106" s="6">
        <v>1</v>
      </c>
      <c r="X106" s="5">
        <v>1</v>
      </c>
      <c r="Y106" s="6">
        <v>1</v>
      </c>
      <c r="Z106" s="5">
        <v>64</v>
      </c>
      <c r="AA106" s="6">
        <v>256</v>
      </c>
      <c r="AB106" s="5">
        <v>0.2</v>
      </c>
      <c r="AC106" s="7">
        <v>0.8</v>
      </c>
      <c r="AD106" s="6" t="s">
        <v>33</v>
      </c>
      <c r="AE106" s="5" t="s">
        <v>75</v>
      </c>
      <c r="AF106" s="6" t="s">
        <v>75</v>
      </c>
      <c r="AG106" s="17">
        <f t="shared" si="15"/>
        <v>4053</v>
      </c>
      <c r="AH106" s="16">
        <f t="shared" si="16"/>
        <v>2.4673081667900321E-2</v>
      </c>
      <c r="AI106" s="17">
        <f t="shared" si="17"/>
        <v>100</v>
      </c>
      <c r="AJ106" s="18">
        <f t="shared" si="18"/>
        <v>4.166666666666667</v>
      </c>
    </row>
    <row r="107" spans="1:36" x14ac:dyDescent="0.2">
      <c r="A107" s="23">
        <v>1120</v>
      </c>
      <c r="B107" s="23" t="s">
        <v>245</v>
      </c>
      <c r="C107" s="67" t="s">
        <v>298</v>
      </c>
      <c r="D107" s="67" t="s">
        <v>274</v>
      </c>
      <c r="E107" s="67" t="s">
        <v>23</v>
      </c>
      <c r="F107" s="6" t="s">
        <v>163</v>
      </c>
      <c r="G107" s="95" t="str">
        <f t="shared" ref="G107:G110" si="20">"runid"&amp;A107</f>
        <v>runid1120</v>
      </c>
      <c r="H107" s="96" t="s">
        <v>99</v>
      </c>
      <c r="J107" s="24" t="s">
        <v>122</v>
      </c>
      <c r="K107" s="86" t="s">
        <v>303</v>
      </c>
      <c r="L107" s="69"/>
      <c r="M107" s="67" t="s">
        <v>17</v>
      </c>
      <c r="N107" s="5" t="s">
        <v>186</v>
      </c>
      <c r="O107" s="34">
        <v>100</v>
      </c>
      <c r="P107" s="67" t="s">
        <v>55</v>
      </c>
      <c r="Q107" s="67">
        <v>200</v>
      </c>
      <c r="R107" s="67">
        <v>3</v>
      </c>
      <c r="S107" s="67" t="s">
        <v>87</v>
      </c>
      <c r="T107" s="67" t="s">
        <v>72</v>
      </c>
      <c r="U107" s="67" t="s">
        <v>165</v>
      </c>
      <c r="V107" s="5">
        <v>0</v>
      </c>
      <c r="W107" s="6">
        <v>1</v>
      </c>
      <c r="X107" s="5">
        <v>1</v>
      </c>
      <c r="Y107" s="6">
        <v>1</v>
      </c>
      <c r="Z107" s="5">
        <v>20</v>
      </c>
      <c r="AA107" s="6">
        <v>80</v>
      </c>
      <c r="AB107" s="5">
        <v>0.2</v>
      </c>
      <c r="AC107" s="7">
        <v>0.8</v>
      </c>
      <c r="AD107" s="6" t="s">
        <v>33</v>
      </c>
      <c r="AE107" s="5" t="s">
        <v>75</v>
      </c>
      <c r="AF107" s="6" t="s">
        <v>75</v>
      </c>
      <c r="AG107" s="17">
        <f t="shared" si="15"/>
        <v>427</v>
      </c>
      <c r="AH107" s="16">
        <f t="shared" si="16"/>
        <v>0.23419203747072601</v>
      </c>
      <c r="AI107" s="17">
        <f t="shared" si="17"/>
        <v>100</v>
      </c>
      <c r="AJ107" s="18">
        <f t="shared" si="18"/>
        <v>4.166666666666667</v>
      </c>
    </row>
    <row r="108" spans="1:36" x14ac:dyDescent="0.2">
      <c r="A108" s="67">
        <v>1121</v>
      </c>
      <c r="B108" s="23" t="s">
        <v>245</v>
      </c>
      <c r="C108" s="77" t="s">
        <v>298</v>
      </c>
      <c r="D108" s="67" t="s">
        <v>274</v>
      </c>
      <c r="E108" s="67" t="s">
        <v>23</v>
      </c>
      <c r="F108" s="6" t="s">
        <v>163</v>
      </c>
      <c r="G108" s="95" t="str">
        <f t="shared" si="20"/>
        <v>runid1121</v>
      </c>
      <c r="H108" s="96" t="s">
        <v>275</v>
      </c>
      <c r="J108" s="41" t="s">
        <v>226</v>
      </c>
      <c r="K108" s="38" t="s">
        <v>160</v>
      </c>
      <c r="L108" s="69"/>
      <c r="M108" s="67" t="s">
        <v>17</v>
      </c>
      <c r="N108" s="5" t="s">
        <v>186</v>
      </c>
      <c r="O108" s="34">
        <v>200</v>
      </c>
      <c r="P108" s="67" t="s">
        <v>55</v>
      </c>
      <c r="Q108" s="67">
        <v>200</v>
      </c>
      <c r="R108" s="67">
        <v>3</v>
      </c>
      <c r="S108" s="67" t="s">
        <v>87</v>
      </c>
      <c r="T108" s="67" t="s">
        <v>72</v>
      </c>
      <c r="U108" s="67" t="s">
        <v>165</v>
      </c>
      <c r="V108" s="5">
        <v>0</v>
      </c>
      <c r="W108" s="6">
        <v>1</v>
      </c>
      <c r="X108" s="5">
        <v>1</v>
      </c>
      <c r="Y108" s="6">
        <v>1</v>
      </c>
      <c r="Z108" s="5">
        <v>20</v>
      </c>
      <c r="AA108" s="6">
        <v>80</v>
      </c>
      <c r="AB108" s="5">
        <v>0.2</v>
      </c>
      <c r="AC108" s="7">
        <v>0.8</v>
      </c>
      <c r="AD108" s="6" t="s">
        <v>33</v>
      </c>
      <c r="AE108" s="5" t="s">
        <v>123</v>
      </c>
      <c r="AF108" s="6" t="s">
        <v>246</v>
      </c>
      <c r="AG108" s="17">
        <f t="shared" si="15"/>
        <v>3843</v>
      </c>
      <c r="AH108" s="16">
        <f t="shared" si="16"/>
        <v>5.2042674993494666E-2</v>
      </c>
      <c r="AI108" s="17">
        <f t="shared" si="17"/>
        <v>200</v>
      </c>
      <c r="AJ108" s="18">
        <f t="shared" si="18"/>
        <v>8.3333333333333339</v>
      </c>
    </row>
    <row r="109" spans="1:36" hidden="1" x14ac:dyDescent="0.2">
      <c r="A109" s="67">
        <v>1122</v>
      </c>
      <c r="B109" s="23" t="s">
        <v>245</v>
      </c>
      <c r="C109" s="77" t="s">
        <v>298</v>
      </c>
      <c r="D109" s="67" t="s">
        <v>274</v>
      </c>
      <c r="E109" s="67" t="s">
        <v>23</v>
      </c>
      <c r="F109" s="6" t="s">
        <v>163</v>
      </c>
      <c r="G109" s="67" t="str">
        <f t="shared" si="20"/>
        <v>runid1122</v>
      </c>
      <c r="H109" s="4" t="s">
        <v>276</v>
      </c>
      <c r="I109" s="63"/>
      <c r="J109" s="85" t="s">
        <v>160</v>
      </c>
      <c r="K109" s="38" t="s">
        <v>160</v>
      </c>
      <c r="L109" s="69"/>
      <c r="M109" s="67" t="s">
        <v>17</v>
      </c>
      <c r="N109" s="5" t="s">
        <v>186</v>
      </c>
      <c r="O109" s="34">
        <v>200</v>
      </c>
      <c r="P109" s="67" t="s">
        <v>55</v>
      </c>
      <c r="Q109" s="67">
        <v>200</v>
      </c>
      <c r="R109" s="67">
        <v>3</v>
      </c>
      <c r="S109" s="67" t="s">
        <v>87</v>
      </c>
      <c r="T109" s="67" t="s">
        <v>95</v>
      </c>
      <c r="U109" s="67" t="s">
        <v>165</v>
      </c>
      <c r="V109" s="5">
        <v>0</v>
      </c>
      <c r="W109" s="6">
        <v>1</v>
      </c>
      <c r="X109" s="5">
        <v>1</v>
      </c>
      <c r="Y109" s="6">
        <v>1</v>
      </c>
      <c r="Z109" s="5">
        <v>20</v>
      </c>
      <c r="AA109" s="6">
        <v>80</v>
      </c>
      <c r="AB109" s="5">
        <v>0.2</v>
      </c>
      <c r="AC109" s="7">
        <v>0.8</v>
      </c>
      <c r="AD109" s="6" t="s">
        <v>33</v>
      </c>
      <c r="AE109" s="5" t="s">
        <v>75</v>
      </c>
      <c r="AF109" s="6" t="s">
        <v>75</v>
      </c>
      <c r="AG109" s="17">
        <f t="shared" si="15"/>
        <v>1281</v>
      </c>
      <c r="AH109" s="16">
        <f t="shared" si="16"/>
        <v>0.156128024980484</v>
      </c>
      <c r="AI109" s="17">
        <f t="shared" si="17"/>
        <v>200</v>
      </c>
      <c r="AJ109" s="18">
        <f t="shared" si="18"/>
        <v>8.3333333333333339</v>
      </c>
    </row>
    <row r="110" spans="1:36" hidden="1" x14ac:dyDescent="0.2">
      <c r="A110" s="67">
        <v>1123</v>
      </c>
      <c r="B110" s="23" t="s">
        <v>245</v>
      </c>
      <c r="C110" s="77" t="s">
        <v>298</v>
      </c>
      <c r="D110" s="67" t="s">
        <v>274</v>
      </c>
      <c r="E110" s="67" t="s">
        <v>23</v>
      </c>
      <c r="F110" s="6" t="s">
        <v>163</v>
      </c>
      <c r="G110" s="67" t="str">
        <f t="shared" si="20"/>
        <v>runid1123</v>
      </c>
      <c r="H110" s="4" t="s">
        <v>277</v>
      </c>
      <c r="J110" s="85" t="s">
        <v>160</v>
      </c>
      <c r="K110" s="38" t="s">
        <v>160</v>
      </c>
      <c r="M110" s="67" t="s">
        <v>17</v>
      </c>
      <c r="N110" s="5" t="s">
        <v>186</v>
      </c>
      <c r="O110" s="34">
        <v>200</v>
      </c>
      <c r="P110" s="67" t="s">
        <v>55</v>
      </c>
      <c r="Q110" s="67">
        <v>200</v>
      </c>
      <c r="R110" s="67">
        <v>3</v>
      </c>
      <c r="S110" s="67" t="s">
        <v>87</v>
      </c>
      <c r="T110" s="67" t="s">
        <v>72</v>
      </c>
      <c r="U110" s="66" t="s">
        <v>167</v>
      </c>
      <c r="V110" s="5">
        <v>0</v>
      </c>
      <c r="W110" s="6">
        <v>1</v>
      </c>
      <c r="X110" s="5">
        <v>1</v>
      </c>
      <c r="Y110" s="6">
        <v>1</v>
      </c>
      <c r="Z110" s="5">
        <v>20</v>
      </c>
      <c r="AA110" s="6">
        <v>80</v>
      </c>
      <c r="AB110" s="5">
        <v>0.2</v>
      </c>
      <c r="AC110" s="7">
        <v>0.8</v>
      </c>
      <c r="AD110" s="6" t="s">
        <v>33</v>
      </c>
      <c r="AE110" s="5" t="s">
        <v>75</v>
      </c>
      <c r="AF110" s="6" t="s">
        <v>75</v>
      </c>
      <c r="AG110" s="17">
        <f t="shared" si="15"/>
        <v>1281</v>
      </c>
      <c r="AH110" s="16">
        <f t="shared" si="16"/>
        <v>0.156128024980484</v>
      </c>
      <c r="AI110" s="17">
        <f t="shared" si="17"/>
        <v>200</v>
      </c>
      <c r="AJ110" s="18">
        <f t="shared" si="18"/>
        <v>8.3333333333333339</v>
      </c>
    </row>
    <row r="111" spans="1:36" hidden="1" x14ac:dyDescent="0.2">
      <c r="A111" s="3" t="s">
        <v>282</v>
      </c>
      <c r="B111" s="67" t="s">
        <v>288</v>
      </c>
      <c r="C111" s="3" t="s">
        <v>289</v>
      </c>
      <c r="D111" s="54" t="s">
        <v>289</v>
      </c>
      <c r="E111" s="3" t="s">
        <v>290</v>
      </c>
      <c r="F111" s="6" t="s">
        <v>16</v>
      </c>
      <c r="G111" s="76" t="str">
        <f t="shared" ref="G111:G128" si="21">"runid"&amp;A111</f>
        <v>runidDESoneround1</v>
      </c>
      <c r="H111" s="4" t="s">
        <v>281</v>
      </c>
      <c r="J111" s="24" t="s">
        <v>122</v>
      </c>
      <c r="K111" s="38" t="s">
        <v>160</v>
      </c>
    </row>
    <row r="112" spans="1:36" hidden="1" x14ac:dyDescent="0.2">
      <c r="A112" s="76" t="s">
        <v>283</v>
      </c>
      <c r="B112" s="76" t="s">
        <v>288</v>
      </c>
      <c r="C112" s="76" t="s">
        <v>289</v>
      </c>
      <c r="D112" s="76" t="s">
        <v>289</v>
      </c>
      <c r="E112" s="3" t="s">
        <v>291</v>
      </c>
      <c r="F112" s="6" t="s">
        <v>16</v>
      </c>
      <c r="G112" s="76" t="str">
        <f t="shared" si="21"/>
        <v>runidDESoneround2</v>
      </c>
      <c r="H112" s="4" t="s">
        <v>281</v>
      </c>
      <c r="J112" s="24" t="s">
        <v>122</v>
      </c>
      <c r="K112" s="38" t="s">
        <v>160</v>
      </c>
    </row>
    <row r="113" spans="1:36" hidden="1" x14ac:dyDescent="0.2">
      <c r="A113" s="76" t="s">
        <v>284</v>
      </c>
      <c r="B113" s="76" t="s">
        <v>288</v>
      </c>
      <c r="C113" s="76" t="s">
        <v>289</v>
      </c>
      <c r="D113" s="76" t="s">
        <v>289</v>
      </c>
      <c r="E113" s="3" t="s">
        <v>292</v>
      </c>
      <c r="F113" s="6" t="s">
        <v>16</v>
      </c>
      <c r="G113" s="76" t="str">
        <f t="shared" si="21"/>
        <v>runidDESoneround3</v>
      </c>
      <c r="H113" s="4" t="s">
        <v>281</v>
      </c>
      <c r="J113" s="24" t="s">
        <v>122</v>
      </c>
      <c r="K113" s="38" t="s">
        <v>160</v>
      </c>
    </row>
    <row r="114" spans="1:36" hidden="1" x14ac:dyDescent="0.2">
      <c r="A114" s="76" t="s">
        <v>285</v>
      </c>
      <c r="B114" s="76" t="s">
        <v>288</v>
      </c>
      <c r="C114" s="76" t="s">
        <v>289</v>
      </c>
      <c r="D114" s="76" t="s">
        <v>289</v>
      </c>
      <c r="E114" s="3" t="s">
        <v>195</v>
      </c>
      <c r="F114" s="6" t="s">
        <v>16</v>
      </c>
      <c r="G114" s="76" t="str">
        <f t="shared" si="21"/>
        <v>runidDESoneround4</v>
      </c>
      <c r="H114" s="4" t="s">
        <v>281</v>
      </c>
      <c r="J114" s="24" t="s">
        <v>122</v>
      </c>
      <c r="K114" s="38" t="s">
        <v>160</v>
      </c>
    </row>
    <row r="115" spans="1:36" hidden="1" x14ac:dyDescent="0.2">
      <c r="A115" s="76" t="s">
        <v>286</v>
      </c>
      <c r="B115" s="76" t="s">
        <v>288</v>
      </c>
      <c r="C115" s="76" t="s">
        <v>289</v>
      </c>
      <c r="D115" s="76" t="s">
        <v>289</v>
      </c>
      <c r="E115" s="3" t="s">
        <v>225</v>
      </c>
      <c r="F115" s="6" t="s">
        <v>16</v>
      </c>
      <c r="G115" s="76" t="str">
        <f t="shared" si="21"/>
        <v>runidDESoneround5</v>
      </c>
      <c r="H115" s="4" t="s">
        <v>281</v>
      </c>
      <c r="J115" s="24" t="s">
        <v>122</v>
      </c>
      <c r="K115" s="38" t="s">
        <v>160</v>
      </c>
    </row>
    <row r="116" spans="1:36" hidden="1" x14ac:dyDescent="0.2">
      <c r="A116" s="76" t="s">
        <v>287</v>
      </c>
      <c r="B116" s="76" t="s">
        <v>288</v>
      </c>
      <c r="C116" s="76" t="s">
        <v>289</v>
      </c>
      <c r="D116" s="76" t="s">
        <v>289</v>
      </c>
      <c r="E116" s="3" t="s">
        <v>293</v>
      </c>
      <c r="F116" s="6" t="s">
        <v>16</v>
      </c>
      <c r="G116" s="76" t="str">
        <f t="shared" si="21"/>
        <v>runidDESoneround6</v>
      </c>
      <c r="H116" s="4" t="s">
        <v>281</v>
      </c>
      <c r="J116" s="24" t="s">
        <v>122</v>
      </c>
      <c r="K116" s="38" t="s">
        <v>160</v>
      </c>
    </row>
    <row r="117" spans="1:36" hidden="1" x14ac:dyDescent="0.2">
      <c r="A117" s="3" t="s">
        <v>294</v>
      </c>
      <c r="B117" s="67" t="s">
        <v>288</v>
      </c>
      <c r="F117" s="6" t="s">
        <v>16</v>
      </c>
      <c r="G117" s="3" t="str">
        <f t="shared" si="21"/>
        <v>runidDESmultiround</v>
      </c>
      <c r="H117" s="4" t="s">
        <v>316</v>
      </c>
      <c r="J117" s="87" t="s">
        <v>317</v>
      </c>
      <c r="K117" s="38" t="s">
        <v>160</v>
      </c>
    </row>
    <row r="118" spans="1:36" x14ac:dyDescent="0.2">
      <c r="A118" s="23">
        <v>1130</v>
      </c>
      <c r="B118" s="23" t="s">
        <v>256</v>
      </c>
      <c r="C118" s="78" t="s">
        <v>302</v>
      </c>
      <c r="D118" s="78" t="s">
        <v>301</v>
      </c>
      <c r="E118" s="78" t="s">
        <v>71</v>
      </c>
      <c r="F118" s="6" t="s">
        <v>162</v>
      </c>
      <c r="G118" s="95" t="str">
        <f t="shared" si="21"/>
        <v>runid1130</v>
      </c>
      <c r="H118" s="96" t="s">
        <v>267</v>
      </c>
      <c r="J118" s="41" t="s">
        <v>226</v>
      </c>
      <c r="K118" s="38" t="s">
        <v>160</v>
      </c>
      <c r="L118" s="69"/>
      <c r="M118" s="78" t="s">
        <v>17</v>
      </c>
      <c r="N118" s="5" t="s">
        <v>186</v>
      </c>
      <c r="O118" s="34">
        <v>75</v>
      </c>
      <c r="P118" s="78" t="s">
        <v>55</v>
      </c>
      <c r="Q118" s="78">
        <v>200</v>
      </c>
      <c r="R118" s="78">
        <v>3</v>
      </c>
      <c r="S118" s="78" t="s">
        <v>87</v>
      </c>
      <c r="T118" s="78" t="s">
        <v>72</v>
      </c>
      <c r="U118" s="78" t="s">
        <v>165</v>
      </c>
      <c r="V118" s="5">
        <v>0</v>
      </c>
      <c r="W118" s="6">
        <v>1</v>
      </c>
      <c r="X118" s="5">
        <v>1</v>
      </c>
      <c r="Y118" s="6">
        <v>1</v>
      </c>
      <c r="Z118" s="5">
        <v>32</v>
      </c>
      <c r="AA118" s="6">
        <v>128</v>
      </c>
      <c r="AB118" s="5">
        <v>0.2</v>
      </c>
      <c r="AC118" s="7">
        <v>0.8</v>
      </c>
      <c r="AD118" s="6" t="s">
        <v>33</v>
      </c>
      <c r="AE118" s="5" t="s">
        <v>75</v>
      </c>
      <c r="AF118" s="6" t="s">
        <v>75</v>
      </c>
      <c r="AG118" s="17">
        <f t="shared" ref="AG118:AG128" si="22">IF(S118="ALL",6,1)*IF(T118="ALL",7,LEN(T118)-LEN(SUBSTITUTE(T118," ",""))+1)*IF(U118="ALL",8,LEN(U118)-LEN(SUBSTITUTE(U118," ",""))+1)*(Y118-X118+1)*(AA118-Z118+1)*((AC118*10)-(AB118*10)+1)*IF(AE118="ALL",6,LEN(AE118)-LEN(SUBSTITUTE(AE118," ",""))+1)*IF(AF118="ALL",6,LEN(AF118)-LEN(SUBSTITUTE(AF118," ",""))+1)</f>
        <v>679</v>
      </c>
      <c r="AH118" s="16">
        <f t="shared" ref="AH118:AH128" si="23">O118/AG118</f>
        <v>0.11045655375552282</v>
      </c>
      <c r="AI118" s="17">
        <f t="shared" ref="AI118:AI128" si="24">(O118*$AI$1*R118)/60</f>
        <v>75</v>
      </c>
      <c r="AJ118" s="18">
        <f t="shared" ref="AJ118:AJ128" si="25">AI118/24</f>
        <v>3.125</v>
      </c>
    </row>
    <row r="119" spans="1:36" hidden="1" x14ac:dyDescent="0.2">
      <c r="A119" s="23">
        <v>1131</v>
      </c>
      <c r="B119" s="23" t="s">
        <v>256</v>
      </c>
      <c r="C119" s="78" t="s">
        <v>302</v>
      </c>
      <c r="D119" s="78" t="s">
        <v>301</v>
      </c>
      <c r="E119" s="78" t="s">
        <v>79</v>
      </c>
      <c r="F119" s="6" t="s">
        <v>162</v>
      </c>
      <c r="G119" s="78" t="str">
        <f t="shared" si="21"/>
        <v>runid1131</v>
      </c>
      <c r="H119" s="4" t="s">
        <v>267</v>
      </c>
      <c r="I119" s="62"/>
      <c r="J119" s="85" t="s">
        <v>160</v>
      </c>
      <c r="K119" s="38" t="s">
        <v>160</v>
      </c>
      <c r="L119" s="69"/>
      <c r="M119" s="78" t="s">
        <v>17</v>
      </c>
      <c r="N119" s="5" t="s">
        <v>186</v>
      </c>
      <c r="O119" s="34">
        <v>75</v>
      </c>
      <c r="P119" s="78" t="s">
        <v>55</v>
      </c>
      <c r="Q119" s="78">
        <v>200</v>
      </c>
      <c r="R119" s="78">
        <v>3</v>
      </c>
      <c r="S119" s="78" t="s">
        <v>87</v>
      </c>
      <c r="T119" s="78" t="s">
        <v>72</v>
      </c>
      <c r="U119" s="78" t="s">
        <v>165</v>
      </c>
      <c r="V119" s="5">
        <v>0</v>
      </c>
      <c r="W119" s="6">
        <v>1</v>
      </c>
      <c r="X119" s="5">
        <v>1</v>
      </c>
      <c r="Y119" s="6">
        <v>1</v>
      </c>
      <c r="Z119" s="5">
        <v>64</v>
      </c>
      <c r="AA119" s="6">
        <v>256</v>
      </c>
      <c r="AB119" s="5">
        <v>0.2</v>
      </c>
      <c r="AC119" s="7">
        <v>0.8</v>
      </c>
      <c r="AD119" s="6" t="s">
        <v>33</v>
      </c>
      <c r="AE119" s="5" t="s">
        <v>75</v>
      </c>
      <c r="AF119" s="6" t="s">
        <v>75</v>
      </c>
      <c r="AG119" s="17">
        <f t="shared" si="22"/>
        <v>1351</v>
      </c>
      <c r="AH119" s="16">
        <f t="shared" si="23"/>
        <v>5.5514433752775719E-2</v>
      </c>
      <c r="AI119" s="17">
        <f t="shared" si="24"/>
        <v>75</v>
      </c>
      <c r="AJ119" s="18">
        <f t="shared" si="25"/>
        <v>3.125</v>
      </c>
    </row>
    <row r="120" spans="1:36" x14ac:dyDescent="0.2">
      <c r="A120" s="23">
        <v>1132</v>
      </c>
      <c r="B120" s="23" t="s">
        <v>256</v>
      </c>
      <c r="C120" s="78" t="s">
        <v>302</v>
      </c>
      <c r="D120" s="78" t="s">
        <v>301</v>
      </c>
      <c r="E120" s="78" t="s">
        <v>71</v>
      </c>
      <c r="F120" s="6" t="s">
        <v>162</v>
      </c>
      <c r="G120" s="95" t="str">
        <f t="shared" si="21"/>
        <v>runid1132</v>
      </c>
      <c r="H120" s="96" t="s">
        <v>268</v>
      </c>
      <c r="J120" s="85" t="s">
        <v>160</v>
      </c>
      <c r="K120" s="38" t="s">
        <v>160</v>
      </c>
      <c r="L120" s="69"/>
      <c r="M120" s="78" t="s">
        <v>17</v>
      </c>
      <c r="N120" s="5" t="s">
        <v>186</v>
      </c>
      <c r="O120" s="34">
        <v>75</v>
      </c>
      <c r="P120" s="78" t="s">
        <v>55</v>
      </c>
      <c r="Q120" s="78">
        <v>200</v>
      </c>
      <c r="R120" s="78">
        <v>3</v>
      </c>
      <c r="S120" s="78" t="s">
        <v>87</v>
      </c>
      <c r="T120" s="78" t="s">
        <v>72</v>
      </c>
      <c r="U120" s="78" t="s">
        <v>165</v>
      </c>
      <c r="V120" s="5">
        <v>0</v>
      </c>
      <c r="W120" s="6">
        <v>1</v>
      </c>
      <c r="X120" s="5">
        <v>1</v>
      </c>
      <c r="Y120" s="6">
        <v>1</v>
      </c>
      <c r="Z120" s="5">
        <v>32</v>
      </c>
      <c r="AA120" s="6">
        <v>128</v>
      </c>
      <c r="AB120" s="5">
        <v>0.2</v>
      </c>
      <c r="AC120" s="7">
        <v>0.8</v>
      </c>
      <c r="AD120" s="6" t="s">
        <v>33</v>
      </c>
      <c r="AE120" s="5" t="s">
        <v>123</v>
      </c>
      <c r="AF120" s="6" t="s">
        <v>89</v>
      </c>
      <c r="AG120" s="17">
        <f t="shared" si="22"/>
        <v>6111</v>
      </c>
      <c r="AH120" s="16">
        <f t="shared" si="23"/>
        <v>1.2272950417280314E-2</v>
      </c>
      <c r="AI120" s="17">
        <f t="shared" si="24"/>
        <v>75</v>
      </c>
      <c r="AJ120" s="18">
        <f t="shared" si="25"/>
        <v>3.125</v>
      </c>
    </row>
    <row r="121" spans="1:36" hidden="1" x14ac:dyDescent="0.2">
      <c r="A121" s="23">
        <v>1133</v>
      </c>
      <c r="B121" s="23" t="s">
        <v>256</v>
      </c>
      <c r="C121" s="78" t="s">
        <v>302</v>
      </c>
      <c r="D121" s="78" t="s">
        <v>301</v>
      </c>
      <c r="E121" s="78" t="s">
        <v>28</v>
      </c>
      <c r="F121" s="6" t="s">
        <v>162</v>
      </c>
      <c r="G121" s="78" t="str">
        <f t="shared" si="21"/>
        <v>runid1133</v>
      </c>
      <c r="H121" s="4" t="s">
        <v>268</v>
      </c>
      <c r="J121" s="85" t="s">
        <v>160</v>
      </c>
      <c r="K121" s="38" t="s">
        <v>160</v>
      </c>
      <c r="L121" s="69"/>
      <c r="M121" s="78" t="s">
        <v>17</v>
      </c>
      <c r="N121" s="5" t="s">
        <v>186</v>
      </c>
      <c r="O121" s="34">
        <v>75</v>
      </c>
      <c r="P121" s="78" t="s">
        <v>55</v>
      </c>
      <c r="Q121" s="78">
        <v>200</v>
      </c>
      <c r="R121" s="78">
        <v>3</v>
      </c>
      <c r="S121" s="78" t="s">
        <v>87</v>
      </c>
      <c r="T121" s="78" t="s">
        <v>72</v>
      </c>
      <c r="U121" s="78" t="s">
        <v>165</v>
      </c>
      <c r="V121" s="5">
        <v>0</v>
      </c>
      <c r="W121" s="6">
        <v>1</v>
      </c>
      <c r="X121" s="5">
        <v>1</v>
      </c>
      <c r="Y121" s="6">
        <v>1</v>
      </c>
      <c r="Z121" s="5">
        <v>64</v>
      </c>
      <c r="AA121" s="6">
        <v>256</v>
      </c>
      <c r="AB121" s="5">
        <v>0.2</v>
      </c>
      <c r="AC121" s="7">
        <v>0.8</v>
      </c>
      <c r="AD121" s="6" t="s">
        <v>33</v>
      </c>
      <c r="AE121" s="5" t="s">
        <v>123</v>
      </c>
      <c r="AF121" s="6" t="s">
        <v>89</v>
      </c>
      <c r="AG121" s="17">
        <f t="shared" si="22"/>
        <v>12159</v>
      </c>
      <c r="AH121" s="16">
        <f t="shared" si="23"/>
        <v>6.1682704169750803E-3</v>
      </c>
      <c r="AI121" s="17">
        <f t="shared" si="24"/>
        <v>75</v>
      </c>
      <c r="AJ121" s="18">
        <f t="shared" si="25"/>
        <v>3.125</v>
      </c>
    </row>
    <row r="122" spans="1:36" hidden="1" x14ac:dyDescent="0.2">
      <c r="A122" s="23">
        <v>1134</v>
      </c>
      <c r="B122" s="23" t="s">
        <v>256</v>
      </c>
      <c r="C122" s="78" t="s">
        <v>302</v>
      </c>
      <c r="D122" s="78" t="s">
        <v>301</v>
      </c>
      <c r="E122" s="78" t="s">
        <v>71</v>
      </c>
      <c r="F122" s="6" t="s">
        <v>162</v>
      </c>
      <c r="G122" s="78" t="str">
        <f t="shared" si="21"/>
        <v>runid1134</v>
      </c>
      <c r="H122" s="4" t="s">
        <v>93</v>
      </c>
      <c r="J122" s="85" t="s">
        <v>160</v>
      </c>
      <c r="K122" s="38" t="s">
        <v>160</v>
      </c>
      <c r="L122" s="69"/>
      <c r="M122" s="78" t="s">
        <v>94</v>
      </c>
      <c r="N122" s="5" t="s">
        <v>186</v>
      </c>
      <c r="O122" s="34">
        <v>75</v>
      </c>
      <c r="P122" s="78" t="s">
        <v>55</v>
      </c>
      <c r="Q122" s="78">
        <v>200</v>
      </c>
      <c r="R122" s="78">
        <v>3</v>
      </c>
      <c r="S122" s="78" t="s">
        <v>87</v>
      </c>
      <c r="T122" s="78" t="s">
        <v>95</v>
      </c>
      <c r="U122" s="78" t="s">
        <v>165</v>
      </c>
      <c r="V122" s="5">
        <v>0</v>
      </c>
      <c r="W122" s="6">
        <v>1</v>
      </c>
      <c r="X122" s="5">
        <v>1</v>
      </c>
      <c r="Y122" s="6">
        <v>1</v>
      </c>
      <c r="Z122" s="5">
        <v>32</v>
      </c>
      <c r="AA122" s="6">
        <v>128</v>
      </c>
      <c r="AB122" s="5">
        <v>0.2</v>
      </c>
      <c r="AC122" s="7">
        <v>0.8</v>
      </c>
      <c r="AD122" s="6" t="s">
        <v>33</v>
      </c>
      <c r="AE122" s="5" t="s">
        <v>75</v>
      </c>
      <c r="AF122" s="6" t="s">
        <v>75</v>
      </c>
      <c r="AG122" s="17">
        <f t="shared" si="22"/>
        <v>2037</v>
      </c>
      <c r="AH122" s="16">
        <f t="shared" si="23"/>
        <v>3.6818851251840944E-2</v>
      </c>
      <c r="AI122" s="17">
        <f t="shared" si="24"/>
        <v>75</v>
      </c>
      <c r="AJ122" s="18">
        <f t="shared" si="25"/>
        <v>3.125</v>
      </c>
    </row>
    <row r="123" spans="1:36" hidden="1" x14ac:dyDescent="0.2">
      <c r="A123" s="23">
        <v>1135</v>
      </c>
      <c r="B123" s="23" t="s">
        <v>256</v>
      </c>
      <c r="C123" s="78" t="s">
        <v>302</v>
      </c>
      <c r="D123" s="78" t="s">
        <v>301</v>
      </c>
      <c r="E123" s="78" t="s">
        <v>28</v>
      </c>
      <c r="F123" s="6" t="s">
        <v>162</v>
      </c>
      <c r="G123" s="78" t="str">
        <f t="shared" si="21"/>
        <v>runid1135</v>
      </c>
      <c r="H123" s="4" t="s">
        <v>93</v>
      </c>
      <c r="J123" s="85" t="s">
        <v>160</v>
      </c>
      <c r="K123" s="38" t="s">
        <v>160</v>
      </c>
      <c r="L123" s="69"/>
      <c r="M123" s="78" t="s">
        <v>94</v>
      </c>
      <c r="N123" s="5" t="s">
        <v>186</v>
      </c>
      <c r="O123" s="34">
        <v>75</v>
      </c>
      <c r="P123" s="78" t="s">
        <v>55</v>
      </c>
      <c r="Q123" s="78">
        <v>200</v>
      </c>
      <c r="R123" s="78">
        <v>3</v>
      </c>
      <c r="S123" s="78" t="s">
        <v>87</v>
      </c>
      <c r="T123" s="78" t="s">
        <v>95</v>
      </c>
      <c r="U123" s="78" t="s">
        <v>165</v>
      </c>
      <c r="V123" s="5">
        <v>0</v>
      </c>
      <c r="W123" s="6">
        <v>1</v>
      </c>
      <c r="X123" s="5">
        <v>1</v>
      </c>
      <c r="Y123" s="6">
        <v>1</v>
      </c>
      <c r="Z123" s="5">
        <v>64</v>
      </c>
      <c r="AA123" s="6">
        <v>256</v>
      </c>
      <c r="AB123" s="5">
        <v>0.2</v>
      </c>
      <c r="AC123" s="7">
        <v>0.8</v>
      </c>
      <c r="AD123" s="6" t="s">
        <v>33</v>
      </c>
      <c r="AE123" s="5" t="s">
        <v>75</v>
      </c>
      <c r="AF123" s="6" t="s">
        <v>75</v>
      </c>
      <c r="AG123" s="17">
        <f t="shared" si="22"/>
        <v>4053</v>
      </c>
      <c r="AH123" s="16">
        <f t="shared" si="23"/>
        <v>1.8504811250925242E-2</v>
      </c>
      <c r="AI123" s="17">
        <f t="shared" si="24"/>
        <v>75</v>
      </c>
      <c r="AJ123" s="18">
        <f t="shared" si="25"/>
        <v>3.125</v>
      </c>
    </row>
    <row r="124" spans="1:36" hidden="1" x14ac:dyDescent="0.2">
      <c r="A124" s="23">
        <v>1136</v>
      </c>
      <c r="B124" s="23" t="s">
        <v>256</v>
      </c>
      <c r="C124" s="78" t="s">
        <v>302</v>
      </c>
      <c r="D124" s="78" t="s">
        <v>301</v>
      </c>
      <c r="E124" s="78" t="s">
        <v>71</v>
      </c>
      <c r="F124" s="6" t="s">
        <v>162</v>
      </c>
      <c r="G124" s="78" t="str">
        <f t="shared" si="21"/>
        <v>runid1136</v>
      </c>
      <c r="H124" s="4" t="s">
        <v>271</v>
      </c>
      <c r="J124" s="85" t="s">
        <v>160</v>
      </c>
      <c r="K124" s="38" t="s">
        <v>160</v>
      </c>
      <c r="L124" s="69"/>
      <c r="M124" s="78" t="s">
        <v>94</v>
      </c>
      <c r="N124" s="5" t="s">
        <v>186</v>
      </c>
      <c r="O124" s="34">
        <v>75</v>
      </c>
      <c r="P124" s="78" t="s">
        <v>55</v>
      </c>
      <c r="Q124" s="78">
        <v>200</v>
      </c>
      <c r="R124" s="78">
        <v>3</v>
      </c>
      <c r="S124" s="78" t="s">
        <v>87</v>
      </c>
      <c r="T124" s="78" t="s">
        <v>72</v>
      </c>
      <c r="U124" s="78" t="s">
        <v>272</v>
      </c>
      <c r="V124" s="5">
        <v>0</v>
      </c>
      <c r="W124" s="6">
        <v>1</v>
      </c>
      <c r="X124" s="5">
        <v>1</v>
      </c>
      <c r="Y124" s="6">
        <v>1</v>
      </c>
      <c r="Z124" s="5">
        <v>32</v>
      </c>
      <c r="AA124" s="6">
        <v>128</v>
      </c>
      <c r="AB124" s="5">
        <v>0.2</v>
      </c>
      <c r="AC124" s="7">
        <v>0.8</v>
      </c>
      <c r="AD124" s="6" t="s">
        <v>33</v>
      </c>
      <c r="AE124" s="5" t="s">
        <v>75</v>
      </c>
      <c r="AF124" s="6" t="s">
        <v>75</v>
      </c>
      <c r="AG124" s="17">
        <f t="shared" si="22"/>
        <v>2037</v>
      </c>
      <c r="AH124" s="16">
        <f t="shared" si="23"/>
        <v>3.6818851251840944E-2</v>
      </c>
      <c r="AI124" s="17">
        <f t="shared" si="24"/>
        <v>75</v>
      </c>
      <c r="AJ124" s="18">
        <f t="shared" si="25"/>
        <v>3.125</v>
      </c>
    </row>
    <row r="125" spans="1:36" hidden="1" x14ac:dyDescent="0.2">
      <c r="A125" s="23">
        <v>1137</v>
      </c>
      <c r="B125" s="23" t="s">
        <v>256</v>
      </c>
      <c r="C125" s="78" t="s">
        <v>302</v>
      </c>
      <c r="D125" s="78" t="s">
        <v>301</v>
      </c>
      <c r="E125" s="78" t="s">
        <v>28</v>
      </c>
      <c r="F125" s="6" t="s">
        <v>162</v>
      </c>
      <c r="G125" s="78" t="str">
        <f t="shared" si="21"/>
        <v>runid1137</v>
      </c>
      <c r="H125" s="4" t="s">
        <v>271</v>
      </c>
      <c r="J125" s="85" t="s">
        <v>160</v>
      </c>
      <c r="K125" s="38" t="s">
        <v>160</v>
      </c>
      <c r="L125" s="69"/>
      <c r="M125" s="78" t="s">
        <v>94</v>
      </c>
      <c r="N125" s="5" t="s">
        <v>186</v>
      </c>
      <c r="O125" s="34">
        <v>75</v>
      </c>
      <c r="P125" s="78" t="s">
        <v>55</v>
      </c>
      <c r="Q125" s="78">
        <v>200</v>
      </c>
      <c r="R125" s="78">
        <v>3</v>
      </c>
      <c r="S125" s="78" t="s">
        <v>87</v>
      </c>
      <c r="T125" s="78" t="s">
        <v>72</v>
      </c>
      <c r="U125" s="78" t="s">
        <v>272</v>
      </c>
      <c r="V125" s="5">
        <v>0</v>
      </c>
      <c r="W125" s="6">
        <v>1</v>
      </c>
      <c r="X125" s="5">
        <v>1</v>
      </c>
      <c r="Y125" s="6">
        <v>1</v>
      </c>
      <c r="Z125" s="5">
        <v>64</v>
      </c>
      <c r="AA125" s="6">
        <v>256</v>
      </c>
      <c r="AB125" s="5">
        <v>0.2</v>
      </c>
      <c r="AC125" s="7">
        <v>0.8</v>
      </c>
      <c r="AD125" s="6" t="s">
        <v>33</v>
      </c>
      <c r="AE125" s="5" t="s">
        <v>75</v>
      </c>
      <c r="AF125" s="6" t="s">
        <v>75</v>
      </c>
      <c r="AG125" s="17">
        <f t="shared" si="22"/>
        <v>4053</v>
      </c>
      <c r="AH125" s="16">
        <f t="shared" si="23"/>
        <v>1.8504811250925242E-2</v>
      </c>
      <c r="AI125" s="17">
        <f t="shared" si="24"/>
        <v>75</v>
      </c>
      <c r="AJ125" s="18">
        <f t="shared" si="25"/>
        <v>3.125</v>
      </c>
    </row>
    <row r="126" spans="1:36" hidden="1" x14ac:dyDescent="0.2">
      <c r="A126" s="81">
        <v>1140</v>
      </c>
      <c r="B126" s="81" t="s">
        <v>256</v>
      </c>
      <c r="C126" s="81" t="s">
        <v>304</v>
      </c>
      <c r="D126" s="81" t="s">
        <v>305</v>
      </c>
      <c r="E126" s="81" t="s">
        <v>23</v>
      </c>
      <c r="F126" s="6" t="s">
        <v>22</v>
      </c>
      <c r="G126" s="79" t="str">
        <f t="shared" si="21"/>
        <v>runid1140</v>
      </c>
      <c r="H126" s="80" t="s">
        <v>306</v>
      </c>
      <c r="J126" s="87" t="s">
        <v>122</v>
      </c>
      <c r="K126" s="38" t="s">
        <v>160</v>
      </c>
      <c r="L126" s="69"/>
      <c r="M126" s="81" t="s">
        <v>94</v>
      </c>
      <c r="N126" s="5" t="s">
        <v>186</v>
      </c>
      <c r="O126" s="34">
        <f>AG126</f>
        <v>84</v>
      </c>
      <c r="P126" s="81" t="s">
        <v>55</v>
      </c>
      <c r="Q126" s="81">
        <v>200</v>
      </c>
      <c r="R126" s="81">
        <v>3</v>
      </c>
      <c r="S126" s="81" t="s">
        <v>87</v>
      </c>
      <c r="T126" s="81" t="s">
        <v>95</v>
      </c>
      <c r="U126" s="81" t="s">
        <v>165</v>
      </c>
      <c r="V126" s="5">
        <v>0</v>
      </c>
      <c r="W126" s="6">
        <v>1</v>
      </c>
      <c r="X126" s="5">
        <v>1</v>
      </c>
      <c r="Y126" s="6">
        <v>1</v>
      </c>
      <c r="Z126" s="20">
        <v>2</v>
      </c>
      <c r="AA126" s="21">
        <v>5</v>
      </c>
      <c r="AB126" s="5">
        <v>0.2</v>
      </c>
      <c r="AC126" s="7">
        <v>0.8</v>
      </c>
      <c r="AD126" s="6" t="s">
        <v>33</v>
      </c>
      <c r="AE126" s="5" t="s">
        <v>75</v>
      </c>
      <c r="AF126" s="6" t="s">
        <v>75</v>
      </c>
      <c r="AG126" s="17">
        <f t="shared" si="22"/>
        <v>84</v>
      </c>
      <c r="AH126" s="16">
        <f t="shared" si="23"/>
        <v>1</v>
      </c>
      <c r="AI126" s="17">
        <f t="shared" si="24"/>
        <v>84</v>
      </c>
      <c r="AJ126" s="18">
        <f t="shared" si="25"/>
        <v>3.5</v>
      </c>
    </row>
    <row r="127" spans="1:36" hidden="1" x14ac:dyDescent="0.2">
      <c r="A127" s="81">
        <v>1141</v>
      </c>
      <c r="B127" s="81" t="s">
        <v>256</v>
      </c>
      <c r="C127" s="81" t="s">
        <v>304</v>
      </c>
      <c r="D127" s="81" t="s">
        <v>305</v>
      </c>
      <c r="E127" s="81" t="s">
        <v>71</v>
      </c>
      <c r="F127" s="6" t="s">
        <v>22</v>
      </c>
      <c r="G127" s="79" t="str">
        <f t="shared" si="21"/>
        <v>runid1141</v>
      </c>
      <c r="H127" s="80" t="s">
        <v>306</v>
      </c>
      <c r="J127" s="87" t="s">
        <v>122</v>
      </c>
      <c r="K127" s="38" t="s">
        <v>160</v>
      </c>
      <c r="L127" s="69"/>
      <c r="M127" s="81" t="s">
        <v>94</v>
      </c>
      <c r="N127" s="5" t="s">
        <v>186</v>
      </c>
      <c r="O127" s="34">
        <f t="shared" ref="O127:O128" si="26">AG127</f>
        <v>84</v>
      </c>
      <c r="P127" s="81" t="s">
        <v>55</v>
      </c>
      <c r="Q127" s="81">
        <v>200</v>
      </c>
      <c r="R127" s="81">
        <v>3</v>
      </c>
      <c r="S127" s="81" t="s">
        <v>87</v>
      </c>
      <c r="T127" s="81" t="s">
        <v>95</v>
      </c>
      <c r="U127" s="81" t="s">
        <v>165</v>
      </c>
      <c r="V127" s="5">
        <v>0</v>
      </c>
      <c r="W127" s="6">
        <v>1</v>
      </c>
      <c r="X127" s="5">
        <v>1</v>
      </c>
      <c r="Y127" s="6">
        <v>1</v>
      </c>
      <c r="Z127" s="20">
        <v>2</v>
      </c>
      <c r="AA127" s="21">
        <v>5</v>
      </c>
      <c r="AB127" s="5">
        <v>0.2</v>
      </c>
      <c r="AC127" s="7">
        <v>0.8</v>
      </c>
      <c r="AD127" s="6" t="s">
        <v>33</v>
      </c>
      <c r="AE127" s="5" t="s">
        <v>75</v>
      </c>
      <c r="AF127" s="6" t="s">
        <v>75</v>
      </c>
      <c r="AG127" s="17">
        <f t="shared" si="22"/>
        <v>84</v>
      </c>
      <c r="AH127" s="16">
        <f t="shared" si="23"/>
        <v>1</v>
      </c>
      <c r="AI127" s="17">
        <f t="shared" si="24"/>
        <v>84</v>
      </c>
      <c r="AJ127" s="18">
        <f t="shared" si="25"/>
        <v>3.5</v>
      </c>
    </row>
    <row r="128" spans="1:36" hidden="1" x14ac:dyDescent="0.2">
      <c r="A128" s="81">
        <v>1142</v>
      </c>
      <c r="B128" s="81" t="s">
        <v>256</v>
      </c>
      <c r="C128" s="81" t="s">
        <v>304</v>
      </c>
      <c r="D128" s="81" t="s">
        <v>305</v>
      </c>
      <c r="E128" s="81" t="s">
        <v>28</v>
      </c>
      <c r="F128" s="6" t="s">
        <v>22</v>
      </c>
      <c r="G128" s="79" t="str">
        <f t="shared" si="21"/>
        <v>runid1142</v>
      </c>
      <c r="H128" s="80" t="s">
        <v>306</v>
      </c>
      <c r="J128" s="41" t="s">
        <v>226</v>
      </c>
      <c r="K128" s="38" t="s">
        <v>160</v>
      </c>
      <c r="L128" s="69"/>
      <c r="M128" s="81" t="s">
        <v>94</v>
      </c>
      <c r="N128" s="5" t="s">
        <v>186</v>
      </c>
      <c r="O128" s="34">
        <f t="shared" si="26"/>
        <v>189</v>
      </c>
      <c r="P128" s="81" t="s">
        <v>55</v>
      </c>
      <c r="Q128" s="81">
        <v>200</v>
      </c>
      <c r="R128" s="81">
        <v>3</v>
      </c>
      <c r="S128" s="81" t="s">
        <v>87</v>
      </c>
      <c r="T128" s="81" t="s">
        <v>95</v>
      </c>
      <c r="U128" s="81" t="s">
        <v>165</v>
      </c>
      <c r="V128" s="5">
        <v>0</v>
      </c>
      <c r="W128" s="6">
        <v>1</v>
      </c>
      <c r="X128" s="5">
        <v>1</v>
      </c>
      <c r="Y128" s="6">
        <v>1</v>
      </c>
      <c r="Z128" s="20">
        <v>2</v>
      </c>
      <c r="AA128" s="21">
        <v>10</v>
      </c>
      <c r="AB128" s="5">
        <v>0.2</v>
      </c>
      <c r="AC128" s="7">
        <v>0.8</v>
      </c>
      <c r="AD128" s="6" t="s">
        <v>33</v>
      </c>
      <c r="AE128" s="5" t="s">
        <v>75</v>
      </c>
      <c r="AF128" s="6" t="s">
        <v>75</v>
      </c>
      <c r="AG128" s="17">
        <f t="shared" si="22"/>
        <v>189</v>
      </c>
      <c r="AH128" s="16">
        <f t="shared" si="23"/>
        <v>1</v>
      </c>
      <c r="AI128" s="17">
        <f t="shared" si="24"/>
        <v>189</v>
      </c>
      <c r="AJ128" s="18">
        <f t="shared" si="25"/>
        <v>7.875</v>
      </c>
    </row>
    <row r="129" spans="1:10" hidden="1" x14ac:dyDescent="0.2">
      <c r="A129" s="3" t="s">
        <v>307</v>
      </c>
      <c r="B129" s="67" t="s">
        <v>313</v>
      </c>
      <c r="D129" s="54" t="s">
        <v>314</v>
      </c>
      <c r="H129" s="4" t="s">
        <v>308</v>
      </c>
      <c r="J129" s="41" t="s">
        <v>226</v>
      </c>
    </row>
    <row r="130" spans="1:10" hidden="1" x14ac:dyDescent="0.2">
      <c r="B130" s="67" t="s">
        <v>313</v>
      </c>
      <c r="D130" s="54" t="s">
        <v>315</v>
      </c>
      <c r="H130" s="4" t="s">
        <v>309</v>
      </c>
      <c r="J130" s="41" t="s">
        <v>226</v>
      </c>
    </row>
    <row r="131" spans="1:10" hidden="1" x14ac:dyDescent="0.2">
      <c r="B131" s="67" t="s">
        <v>312</v>
      </c>
      <c r="D131" s="54" t="s">
        <v>311</v>
      </c>
      <c r="H131" s="4" t="s">
        <v>310</v>
      </c>
      <c r="J131" s="41" t="s">
        <v>226</v>
      </c>
    </row>
  </sheetData>
  <autoFilter ref="A2:AK131">
    <filterColumn colId="7">
      <colorFilter dxfId="0"/>
    </filterColumn>
    <filterColumn colId="9">
      <filters>
        <filter val="completed"/>
        <filter val="completed - got"/>
        <filter val="RUNNING"/>
        <filter val="Waiting"/>
      </filters>
    </filterColumn>
  </autoFilter>
  <mergeCells count="7">
    <mergeCell ref="AB1:AD1"/>
    <mergeCell ref="Z1:AA1"/>
    <mergeCell ref="AE1:AF1"/>
    <mergeCell ref="N1:O1"/>
    <mergeCell ref="E1:F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198</v>
      </c>
    </row>
    <row r="2" spans="1:1" x14ac:dyDescent="0.2">
      <c r="A2" t="s">
        <v>199</v>
      </c>
    </row>
    <row r="3" spans="1:1" x14ac:dyDescent="0.2">
      <c r="A3" t="s">
        <v>200</v>
      </c>
    </row>
    <row r="5" spans="1:1" x14ac:dyDescent="0.2">
      <c r="A5" t="s">
        <v>201</v>
      </c>
    </row>
    <row r="6" spans="1:1" x14ac:dyDescent="0.2">
      <c r="A6" t="s">
        <v>202</v>
      </c>
    </row>
    <row r="7" spans="1:1" x14ac:dyDescent="0.2">
      <c r="A7" t="s">
        <v>203</v>
      </c>
    </row>
    <row r="8" spans="1:1" x14ac:dyDescent="0.2">
      <c r="A8" t="s">
        <v>204</v>
      </c>
    </row>
    <row r="9" spans="1:1" x14ac:dyDescent="0.2">
      <c r="A9" t="s">
        <v>205</v>
      </c>
    </row>
    <row r="11" spans="1:1" x14ac:dyDescent="0.2">
      <c r="A11" t="s">
        <v>206</v>
      </c>
    </row>
    <row r="12" spans="1:1" x14ac:dyDescent="0.2">
      <c r="A12" t="s">
        <v>202</v>
      </c>
    </row>
    <row r="13" spans="1:1" x14ac:dyDescent="0.2">
      <c r="A13" t="s">
        <v>207</v>
      </c>
    </row>
    <row r="14" spans="1:1" x14ac:dyDescent="0.2">
      <c r="A14" t="s">
        <v>208</v>
      </c>
    </row>
    <row r="15" spans="1:1" x14ac:dyDescent="0.2">
      <c r="A15" t="s">
        <v>209</v>
      </c>
    </row>
    <row r="20" spans="2:2" x14ac:dyDescent="0.2">
      <c r="B20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15"/>
  <sheetViews>
    <sheetView workbookViewId="0">
      <selection activeCell="B3" sqref="B3"/>
    </sheetView>
  </sheetViews>
  <sheetFormatPr baseColWidth="10" defaultRowHeight="16" x14ac:dyDescent="0.2"/>
  <cols>
    <col min="3" max="3" width="4.33203125" bestFit="1" customWidth="1"/>
    <col min="4" max="4" width="4.6640625" bestFit="1" customWidth="1"/>
    <col min="5" max="5" width="4.1640625" bestFit="1" customWidth="1"/>
    <col min="6" max="6" width="4.33203125" bestFit="1" customWidth="1"/>
  </cols>
  <sheetData>
    <row r="1" spans="1:8" x14ac:dyDescent="0.2">
      <c r="C1" s="93"/>
      <c r="D1" s="93"/>
      <c r="E1" s="93"/>
    </row>
    <row r="2" spans="1:8" x14ac:dyDescent="0.2">
      <c r="A2" s="45" t="s">
        <v>170</v>
      </c>
      <c r="B2" s="45" t="s">
        <v>82</v>
      </c>
      <c r="C2" s="46">
        <v>1</v>
      </c>
      <c r="D2" s="45">
        <v>2</v>
      </c>
      <c r="E2" s="45">
        <v>3</v>
      </c>
      <c r="F2" s="46" t="s">
        <v>58</v>
      </c>
      <c r="G2" s="45" t="s">
        <v>59</v>
      </c>
      <c r="H2" s="45" t="s">
        <v>116</v>
      </c>
    </row>
    <row r="3" spans="1:8" x14ac:dyDescent="0.2">
      <c r="A3" t="s">
        <v>23</v>
      </c>
      <c r="B3" s="44">
        <f>2^_xlfn.NUMBERVALUE(RIGHT(A3,2))</f>
        <v>1048576</v>
      </c>
      <c r="C3" s="43">
        <v>149</v>
      </c>
      <c r="D3">
        <v>94</v>
      </c>
      <c r="E3">
        <v>71</v>
      </c>
      <c r="F3" s="26">
        <f>MIN(C3:E3)</f>
        <v>71</v>
      </c>
      <c r="G3" s="25">
        <f>MAX(C3:E3)</f>
        <v>149</v>
      </c>
      <c r="H3" s="25">
        <f>AVERAGE(C3:E3)</f>
        <v>104.66666666666667</v>
      </c>
    </row>
    <row r="4" spans="1:8" x14ac:dyDescent="0.2">
      <c r="A4" t="s">
        <v>52</v>
      </c>
      <c r="B4" s="44">
        <f>2^_xlfn.NUMBERVALUE(RIGHT(A4,2))</f>
        <v>2097152</v>
      </c>
      <c r="C4" s="43">
        <v>84</v>
      </c>
      <c r="D4">
        <v>47</v>
      </c>
      <c r="E4">
        <v>100</v>
      </c>
      <c r="F4" s="26">
        <f>MIN(C4:E4)</f>
        <v>47</v>
      </c>
      <c r="G4" s="25">
        <f>MAX(C4:E4)</f>
        <v>100</v>
      </c>
      <c r="H4" s="25">
        <f>AVERAGE(C4:E4)</f>
        <v>77</v>
      </c>
    </row>
    <row r="5" spans="1:8" x14ac:dyDescent="0.2">
      <c r="A5" t="s">
        <v>53</v>
      </c>
      <c r="B5" s="44">
        <f>2^_xlfn.NUMBERVALUE(RIGHT(A5,2))</f>
        <v>4194304</v>
      </c>
      <c r="C5" s="43">
        <v>400</v>
      </c>
      <c r="D5">
        <v>68</v>
      </c>
      <c r="E5">
        <v>103</v>
      </c>
      <c r="F5" s="26">
        <f>MIN(C5:E5)</f>
        <v>68</v>
      </c>
      <c r="G5" s="25">
        <f>MAX(C5:E5)</f>
        <v>400</v>
      </c>
      <c r="H5" s="25">
        <f>AVERAGE(C5:E5)</f>
        <v>190.33333333333334</v>
      </c>
    </row>
    <row r="6" spans="1:8" x14ac:dyDescent="0.2">
      <c r="A6" t="s">
        <v>54</v>
      </c>
      <c r="B6" s="44">
        <f>2^_xlfn.NUMBERVALUE(RIGHT(A6,2))</f>
        <v>8388608</v>
      </c>
      <c r="C6" s="43">
        <v>108</v>
      </c>
      <c r="D6">
        <v>81</v>
      </c>
      <c r="E6">
        <v>156</v>
      </c>
      <c r="F6" s="26">
        <f>MIN(C6:E6)</f>
        <v>81</v>
      </c>
      <c r="G6" s="25">
        <f>MAX(C6:E6)</f>
        <v>156</v>
      </c>
      <c r="H6" s="25">
        <f>AVERAGE(C6:E6)</f>
        <v>115</v>
      </c>
    </row>
    <row r="7" spans="1:8" x14ac:dyDescent="0.2">
      <c r="A7" t="s">
        <v>35</v>
      </c>
      <c r="B7" s="44">
        <f>2^_xlfn.NUMBERVALUE(RIGHT(A7,2))</f>
        <v>16777216</v>
      </c>
      <c r="C7" s="43">
        <v>73</v>
      </c>
      <c r="D7">
        <v>90</v>
      </c>
      <c r="E7">
        <v>78</v>
      </c>
      <c r="F7" s="26">
        <f>MIN(C7:E7)</f>
        <v>73</v>
      </c>
      <c r="G7" s="25">
        <f>MAX(C7:E7)</f>
        <v>90</v>
      </c>
      <c r="H7" s="25">
        <f>AVERAGE(C7:E7)</f>
        <v>80.333333333333329</v>
      </c>
    </row>
    <row r="10" spans="1:8" x14ac:dyDescent="0.2">
      <c r="A10" s="45" t="s">
        <v>170</v>
      </c>
      <c r="B10" s="45" t="s">
        <v>82</v>
      </c>
      <c r="C10" s="46" t="s">
        <v>58</v>
      </c>
      <c r="D10" s="47" t="s">
        <v>59</v>
      </c>
      <c r="E10" s="45" t="s">
        <v>116</v>
      </c>
    </row>
    <row r="11" spans="1:8" x14ac:dyDescent="0.2">
      <c r="A11" t="s">
        <v>23</v>
      </c>
      <c r="B11" s="44">
        <f>2^_xlfn.NUMBERVALUE(RIGHT(A11,2))</f>
        <v>1048576</v>
      </c>
      <c r="C11" s="26">
        <f>F3</f>
        <v>71</v>
      </c>
      <c r="D11" s="26">
        <f t="shared" ref="D11:E15" si="0">G3</f>
        <v>149</v>
      </c>
      <c r="E11" s="26">
        <f t="shared" si="0"/>
        <v>104.66666666666667</v>
      </c>
    </row>
    <row r="12" spans="1:8" x14ac:dyDescent="0.2">
      <c r="A12" t="s">
        <v>52</v>
      </c>
      <c r="B12" s="44">
        <f>2^_xlfn.NUMBERVALUE(RIGHT(A12,2))</f>
        <v>2097152</v>
      </c>
      <c r="C12" s="26">
        <f>F4</f>
        <v>47</v>
      </c>
      <c r="D12" s="26">
        <f t="shared" si="0"/>
        <v>100</v>
      </c>
      <c r="E12" s="26">
        <f t="shared" si="0"/>
        <v>77</v>
      </c>
    </row>
    <row r="13" spans="1:8" x14ac:dyDescent="0.2">
      <c r="A13" t="s">
        <v>53</v>
      </c>
      <c r="B13" s="44">
        <f>2^_xlfn.NUMBERVALUE(RIGHT(A13,2))</f>
        <v>4194304</v>
      </c>
      <c r="C13" s="26">
        <f>F5</f>
        <v>68</v>
      </c>
      <c r="D13" s="26">
        <f t="shared" si="0"/>
        <v>400</v>
      </c>
      <c r="E13" s="26">
        <f t="shared" si="0"/>
        <v>190.33333333333334</v>
      </c>
    </row>
    <row r="14" spans="1:8" x14ac:dyDescent="0.2">
      <c r="A14" t="s">
        <v>54</v>
      </c>
      <c r="B14" s="44">
        <f>2^_xlfn.NUMBERVALUE(RIGHT(A14,2))</f>
        <v>8388608</v>
      </c>
      <c r="C14" s="26">
        <f>F6</f>
        <v>81</v>
      </c>
      <c r="D14" s="26">
        <f t="shared" si="0"/>
        <v>156</v>
      </c>
      <c r="E14" s="26">
        <f t="shared" si="0"/>
        <v>115</v>
      </c>
    </row>
    <row r="15" spans="1:8" x14ac:dyDescent="0.2">
      <c r="A15" t="s">
        <v>35</v>
      </c>
      <c r="B15" s="44">
        <f>2^_xlfn.NUMBERVALUE(RIGHT(A15,2))</f>
        <v>16777216</v>
      </c>
      <c r="C15" s="26">
        <f>F7</f>
        <v>73</v>
      </c>
      <c r="D15" s="26">
        <f t="shared" si="0"/>
        <v>90</v>
      </c>
      <c r="E15" s="26">
        <f t="shared" si="0"/>
        <v>80.333333333333329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X75"/>
  <sheetViews>
    <sheetView workbookViewId="0">
      <selection activeCell="I11" sqref="I11"/>
    </sheetView>
  </sheetViews>
  <sheetFormatPr baseColWidth="10" defaultRowHeight="16" x14ac:dyDescent="0.2"/>
  <cols>
    <col min="1" max="1" width="27.33203125" bestFit="1" customWidth="1"/>
    <col min="2" max="2" width="8.1640625" bestFit="1" customWidth="1"/>
    <col min="3" max="11" width="4.1640625" bestFit="1" customWidth="1"/>
    <col min="12" max="12" width="4.33203125" bestFit="1" customWidth="1"/>
    <col min="13" max="13" width="4.6640625" customWidth="1"/>
    <col min="14" max="14" width="4.1640625" customWidth="1"/>
  </cols>
  <sheetData>
    <row r="1" spans="1:24" x14ac:dyDescent="0.2">
      <c r="A1" t="s">
        <v>115</v>
      </c>
      <c r="B1" s="94" t="s">
        <v>117</v>
      </c>
      <c r="C1" s="94"/>
      <c r="D1" s="94"/>
      <c r="E1" s="94"/>
      <c r="F1" s="94"/>
      <c r="G1" s="94"/>
      <c r="H1" s="94"/>
    </row>
    <row r="2" spans="1:24" x14ac:dyDescent="0.2">
      <c r="A2" s="45" t="s">
        <v>170</v>
      </c>
      <c r="B2" s="45" t="s">
        <v>82</v>
      </c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5">
        <v>8</v>
      </c>
      <c r="K2" s="45">
        <v>9</v>
      </c>
      <c r="L2" s="45">
        <v>10</v>
      </c>
      <c r="M2" s="46" t="s">
        <v>58</v>
      </c>
      <c r="N2" s="45" t="s">
        <v>59</v>
      </c>
      <c r="O2" s="45" t="s">
        <v>116</v>
      </c>
    </row>
    <row r="3" spans="1:24" x14ac:dyDescent="0.2">
      <c r="A3" t="s">
        <v>23</v>
      </c>
      <c r="B3" s="44">
        <f>2^_xlfn.NUMBERVALUE(RIGHT(A3,2))</f>
        <v>1048576</v>
      </c>
      <c r="C3">
        <v>132</v>
      </c>
      <c r="D3">
        <v>110</v>
      </c>
      <c r="E3">
        <v>139</v>
      </c>
      <c r="F3">
        <v>110</v>
      </c>
      <c r="G3">
        <v>105</v>
      </c>
      <c r="H3">
        <v>288</v>
      </c>
      <c r="I3">
        <v>232</v>
      </c>
      <c r="J3">
        <v>82</v>
      </c>
      <c r="K3">
        <v>79</v>
      </c>
      <c r="L3">
        <v>343</v>
      </c>
      <c r="M3" s="26">
        <f>MIN(C3:L3)</f>
        <v>79</v>
      </c>
      <c r="N3" s="25">
        <f>MAX(C3:L3)</f>
        <v>343</v>
      </c>
      <c r="O3" s="25">
        <f>AVERAGE(C3:L3)</f>
        <v>162</v>
      </c>
    </row>
    <row r="4" spans="1:24" x14ac:dyDescent="0.2">
      <c r="A4" t="s">
        <v>52</v>
      </c>
      <c r="B4" s="44">
        <f>2^_xlfn.NUMBERVALUE(RIGHT(A4,2))</f>
        <v>2097152</v>
      </c>
      <c r="C4">
        <v>61</v>
      </c>
      <c r="D4">
        <v>147</v>
      </c>
      <c r="E4">
        <v>309</v>
      </c>
      <c r="F4">
        <v>80</v>
      </c>
      <c r="G4">
        <v>70</v>
      </c>
      <c r="H4">
        <v>110</v>
      </c>
      <c r="I4">
        <v>82</v>
      </c>
      <c r="J4">
        <v>81</v>
      </c>
      <c r="K4">
        <v>119</v>
      </c>
      <c r="L4">
        <v>42</v>
      </c>
      <c r="M4" s="26">
        <f>MIN(C4:L4)</f>
        <v>42</v>
      </c>
      <c r="N4" s="25">
        <f>MAX(C4:L4)</f>
        <v>309</v>
      </c>
      <c r="O4" s="25">
        <f>AVERAGE(C4:L4)</f>
        <v>110.1</v>
      </c>
    </row>
    <row r="5" spans="1:24" x14ac:dyDescent="0.2">
      <c r="A5" t="s">
        <v>53</v>
      </c>
      <c r="B5" s="44">
        <f>2^_xlfn.NUMBERVALUE(RIGHT(A5,2))</f>
        <v>4194304</v>
      </c>
      <c r="C5">
        <v>47</v>
      </c>
      <c r="D5">
        <v>66</v>
      </c>
      <c r="E5">
        <v>121</v>
      </c>
      <c r="F5">
        <v>172</v>
      </c>
      <c r="G5">
        <v>49</v>
      </c>
      <c r="H5">
        <v>52</v>
      </c>
      <c r="I5">
        <v>119</v>
      </c>
      <c r="J5">
        <v>500</v>
      </c>
      <c r="K5">
        <v>82</v>
      </c>
      <c r="L5">
        <v>66</v>
      </c>
      <c r="M5" s="26">
        <f>MIN(C5:L5)</f>
        <v>47</v>
      </c>
      <c r="N5" s="25">
        <f>MAX(C5:L5)</f>
        <v>500</v>
      </c>
      <c r="O5" s="25">
        <f>AVERAGE(C5:L5)</f>
        <v>127.4</v>
      </c>
    </row>
    <row r="6" spans="1:24" x14ac:dyDescent="0.2">
      <c r="A6" t="s">
        <v>54</v>
      </c>
      <c r="B6" s="44">
        <f>2^_xlfn.NUMBERVALUE(RIGHT(A6,2))</f>
        <v>8388608</v>
      </c>
      <c r="C6">
        <v>72</v>
      </c>
      <c r="D6">
        <v>86</v>
      </c>
      <c r="E6">
        <v>70</v>
      </c>
      <c r="F6">
        <v>64</v>
      </c>
      <c r="G6">
        <v>124</v>
      </c>
      <c r="H6">
        <v>83</v>
      </c>
      <c r="I6">
        <v>118</v>
      </c>
      <c r="J6">
        <v>100</v>
      </c>
      <c r="K6">
        <v>114</v>
      </c>
      <c r="L6">
        <v>63</v>
      </c>
      <c r="M6" s="26">
        <f>MIN(C6:L6)</f>
        <v>63</v>
      </c>
      <c r="N6" s="25">
        <f>MAX(C6:L6)</f>
        <v>124</v>
      </c>
      <c r="O6" s="25">
        <f>AVERAGE(C6:L6)</f>
        <v>89.4</v>
      </c>
      <c r="T6" s="45" t="s">
        <v>170</v>
      </c>
      <c r="U6" s="45" t="s">
        <v>82</v>
      </c>
      <c r="V6" s="48" t="s">
        <v>58</v>
      </c>
      <c r="W6" s="49" t="s">
        <v>59</v>
      </c>
      <c r="X6" s="50" t="s">
        <v>116</v>
      </c>
    </row>
    <row r="7" spans="1:24" x14ac:dyDescent="0.2">
      <c r="A7" t="s">
        <v>35</v>
      </c>
      <c r="B7" s="44">
        <f>2^_xlfn.NUMBERVALUE(RIGHT(A7,2))</f>
        <v>16777216</v>
      </c>
      <c r="C7">
        <v>69</v>
      </c>
      <c r="D7">
        <v>78</v>
      </c>
      <c r="E7">
        <v>174</v>
      </c>
      <c r="F7">
        <v>145</v>
      </c>
      <c r="G7">
        <v>86</v>
      </c>
      <c r="H7">
        <v>118</v>
      </c>
      <c r="I7">
        <v>143</v>
      </c>
      <c r="J7">
        <v>115</v>
      </c>
      <c r="K7">
        <v>96</v>
      </c>
      <c r="L7">
        <v>124</v>
      </c>
      <c r="M7" s="26">
        <f>MIN(C7:L7)</f>
        <v>69</v>
      </c>
      <c r="N7" s="25">
        <f>MAX(C7:L7)</f>
        <v>174</v>
      </c>
      <c r="O7" s="25">
        <f>AVERAGE(C7:L7)</f>
        <v>114.8</v>
      </c>
      <c r="T7" t="s">
        <v>23</v>
      </c>
      <c r="U7" s="44">
        <f>2^_xlfn.NUMBERVALUE(RIGHT(T7,2))</f>
        <v>1048576</v>
      </c>
      <c r="V7" s="51">
        <v>79</v>
      </c>
      <c r="W7" s="52">
        <v>343</v>
      </c>
      <c r="X7" s="53">
        <v>162</v>
      </c>
    </row>
    <row r="8" spans="1:24" x14ac:dyDescent="0.2">
      <c r="T8" t="s">
        <v>52</v>
      </c>
      <c r="U8" s="44">
        <f>2^_xlfn.NUMBERVALUE(RIGHT(T8,2))</f>
        <v>2097152</v>
      </c>
      <c r="V8" s="51">
        <v>42</v>
      </c>
      <c r="W8" s="52">
        <v>309</v>
      </c>
      <c r="X8" s="53">
        <v>110.1</v>
      </c>
    </row>
    <row r="9" spans="1:24" x14ac:dyDescent="0.2">
      <c r="T9" t="s">
        <v>53</v>
      </c>
      <c r="U9" s="44">
        <f>2^_xlfn.NUMBERVALUE(RIGHT(T9,2))</f>
        <v>4194304</v>
      </c>
      <c r="V9" s="51">
        <v>47</v>
      </c>
      <c r="W9" s="52">
        <v>500</v>
      </c>
      <c r="X9" s="53">
        <v>127.4</v>
      </c>
    </row>
    <row r="10" spans="1:24" x14ac:dyDescent="0.2">
      <c r="T10" t="s">
        <v>54</v>
      </c>
      <c r="U10" s="44">
        <f>2^_xlfn.NUMBERVALUE(RIGHT(T10,2))</f>
        <v>8388608</v>
      </c>
      <c r="V10" s="51">
        <v>63</v>
      </c>
      <c r="W10" s="52">
        <v>124</v>
      </c>
      <c r="X10" s="53">
        <v>89.4</v>
      </c>
    </row>
    <row r="11" spans="1:24" x14ac:dyDescent="0.2">
      <c r="O11" s="36" t="s">
        <v>154</v>
      </c>
      <c r="P11" s="36" t="s">
        <v>157</v>
      </c>
      <c r="T11" t="s">
        <v>35</v>
      </c>
      <c r="U11" s="44">
        <f>2^_xlfn.NUMBERVALUE(RIGHT(T11,2))</f>
        <v>16777216</v>
      </c>
      <c r="V11" s="51">
        <v>69</v>
      </c>
      <c r="W11" s="52">
        <v>174</v>
      </c>
      <c r="X11" s="53">
        <v>114.8</v>
      </c>
    </row>
    <row r="13" spans="1:24" x14ac:dyDescent="0.2">
      <c r="O13" t="s">
        <v>152</v>
      </c>
    </row>
    <row r="14" spans="1:24" x14ac:dyDescent="0.2">
      <c r="A14" t="s">
        <v>155</v>
      </c>
      <c r="O14" t="s">
        <v>129</v>
      </c>
    </row>
    <row r="15" spans="1:24" x14ac:dyDescent="0.2">
      <c r="O15" t="s">
        <v>130</v>
      </c>
    </row>
    <row r="16" spans="1:24" x14ac:dyDescent="0.2">
      <c r="A16" t="s">
        <v>124</v>
      </c>
      <c r="B16">
        <v>1</v>
      </c>
      <c r="C16">
        <v>132</v>
      </c>
      <c r="O16" t="s">
        <v>131</v>
      </c>
    </row>
    <row r="17" spans="1:15" x14ac:dyDescent="0.2">
      <c r="A17" t="s">
        <v>124</v>
      </c>
      <c r="B17">
        <v>2</v>
      </c>
      <c r="C17">
        <v>110</v>
      </c>
      <c r="O17" t="s">
        <v>132</v>
      </c>
    </row>
    <row r="18" spans="1:15" x14ac:dyDescent="0.2">
      <c r="A18" t="s">
        <v>124</v>
      </c>
      <c r="B18">
        <v>3</v>
      </c>
      <c r="C18">
        <v>139</v>
      </c>
      <c r="O18" t="s">
        <v>156</v>
      </c>
    </row>
    <row r="19" spans="1:15" x14ac:dyDescent="0.2">
      <c r="A19" t="s">
        <v>124</v>
      </c>
      <c r="B19">
        <v>4</v>
      </c>
      <c r="C19">
        <v>110</v>
      </c>
      <c r="O19" t="s">
        <v>133</v>
      </c>
    </row>
    <row r="20" spans="1:15" x14ac:dyDescent="0.2">
      <c r="A20" t="s">
        <v>124</v>
      </c>
      <c r="B20">
        <v>5</v>
      </c>
      <c r="C20">
        <v>105</v>
      </c>
      <c r="O20" t="s">
        <v>134</v>
      </c>
    </row>
    <row r="21" spans="1:15" x14ac:dyDescent="0.2">
      <c r="A21" t="s">
        <v>124</v>
      </c>
      <c r="B21">
        <v>6</v>
      </c>
      <c r="C21">
        <v>288</v>
      </c>
      <c r="O21" t="s">
        <v>135</v>
      </c>
    </row>
    <row r="22" spans="1:15" x14ac:dyDescent="0.2">
      <c r="A22" t="s">
        <v>124</v>
      </c>
      <c r="B22">
        <v>7</v>
      </c>
      <c r="C22">
        <v>232</v>
      </c>
      <c r="O22" t="s">
        <v>136</v>
      </c>
    </row>
    <row r="23" spans="1:15" x14ac:dyDescent="0.2">
      <c r="A23" t="s">
        <v>124</v>
      </c>
      <c r="B23">
        <v>8</v>
      </c>
      <c r="C23">
        <v>82</v>
      </c>
      <c r="O23" t="s">
        <v>137</v>
      </c>
    </row>
    <row r="24" spans="1:15" x14ac:dyDescent="0.2">
      <c r="A24" t="s">
        <v>124</v>
      </c>
      <c r="B24">
        <v>9</v>
      </c>
      <c r="C24">
        <v>79</v>
      </c>
      <c r="O24" t="s">
        <v>138</v>
      </c>
    </row>
    <row r="25" spans="1:15" x14ac:dyDescent="0.2">
      <c r="A25" t="s">
        <v>124</v>
      </c>
      <c r="B25">
        <v>10</v>
      </c>
      <c r="C25">
        <v>343</v>
      </c>
      <c r="O25" t="s">
        <v>139</v>
      </c>
    </row>
    <row r="26" spans="1:15" x14ac:dyDescent="0.2">
      <c r="A26" t="s">
        <v>125</v>
      </c>
      <c r="B26">
        <v>1</v>
      </c>
      <c r="C26">
        <v>61</v>
      </c>
      <c r="O26" t="s">
        <v>140</v>
      </c>
    </row>
    <row r="27" spans="1:15" x14ac:dyDescent="0.2">
      <c r="A27" t="s">
        <v>125</v>
      </c>
      <c r="B27">
        <v>2</v>
      </c>
      <c r="C27">
        <v>147</v>
      </c>
      <c r="O27" t="s">
        <v>141</v>
      </c>
    </row>
    <row r="28" spans="1:15" x14ac:dyDescent="0.2">
      <c r="A28" t="s">
        <v>125</v>
      </c>
      <c r="B28">
        <v>3</v>
      </c>
      <c r="C28">
        <v>309</v>
      </c>
      <c r="O28" t="s">
        <v>142</v>
      </c>
    </row>
    <row r="29" spans="1:15" x14ac:dyDescent="0.2">
      <c r="A29" t="s">
        <v>125</v>
      </c>
      <c r="B29">
        <v>4</v>
      </c>
      <c r="C29">
        <v>80</v>
      </c>
      <c r="O29" t="s">
        <v>143</v>
      </c>
    </row>
    <row r="30" spans="1:15" x14ac:dyDescent="0.2">
      <c r="A30" t="s">
        <v>125</v>
      </c>
      <c r="B30">
        <v>5</v>
      </c>
      <c r="C30">
        <v>70</v>
      </c>
      <c r="O30" t="s">
        <v>144</v>
      </c>
    </row>
    <row r="31" spans="1:15" x14ac:dyDescent="0.2">
      <c r="A31" t="s">
        <v>125</v>
      </c>
      <c r="B31">
        <v>6</v>
      </c>
      <c r="C31">
        <v>110</v>
      </c>
      <c r="O31" t="s">
        <v>145</v>
      </c>
    </row>
    <row r="32" spans="1:15" x14ac:dyDescent="0.2">
      <c r="A32" t="s">
        <v>125</v>
      </c>
      <c r="B32">
        <v>7</v>
      </c>
      <c r="C32">
        <v>82</v>
      </c>
      <c r="O32" t="s">
        <v>146</v>
      </c>
    </row>
    <row r="33" spans="1:15" x14ac:dyDescent="0.2">
      <c r="A33" t="s">
        <v>125</v>
      </c>
      <c r="B33">
        <v>8</v>
      </c>
      <c r="C33">
        <v>81</v>
      </c>
      <c r="O33" t="s">
        <v>147</v>
      </c>
    </row>
    <row r="34" spans="1:15" x14ac:dyDescent="0.2">
      <c r="A34" t="s">
        <v>125</v>
      </c>
      <c r="B34">
        <v>9</v>
      </c>
      <c r="C34">
        <v>119</v>
      </c>
      <c r="O34" t="s">
        <v>148</v>
      </c>
    </row>
    <row r="35" spans="1:15" x14ac:dyDescent="0.2">
      <c r="A35" t="s">
        <v>125</v>
      </c>
      <c r="B35">
        <v>10</v>
      </c>
      <c r="C35">
        <v>42</v>
      </c>
      <c r="O35" t="s">
        <v>149</v>
      </c>
    </row>
    <row r="36" spans="1:15" x14ac:dyDescent="0.2">
      <c r="A36" t="s">
        <v>126</v>
      </c>
      <c r="B36">
        <v>1</v>
      </c>
      <c r="C36">
        <v>47</v>
      </c>
      <c r="O36" t="s">
        <v>150</v>
      </c>
    </row>
    <row r="37" spans="1:15" x14ac:dyDescent="0.2">
      <c r="A37" t="s">
        <v>126</v>
      </c>
      <c r="B37">
        <v>2</v>
      </c>
      <c r="C37">
        <v>66</v>
      </c>
      <c r="O37" t="s">
        <v>153</v>
      </c>
    </row>
    <row r="38" spans="1:15" x14ac:dyDescent="0.2">
      <c r="A38" t="s">
        <v>126</v>
      </c>
      <c r="B38">
        <v>3</v>
      </c>
      <c r="C38">
        <v>121</v>
      </c>
    </row>
    <row r="39" spans="1:15" x14ac:dyDescent="0.2">
      <c r="A39" t="s">
        <v>126</v>
      </c>
      <c r="B39">
        <v>4</v>
      </c>
      <c r="C39">
        <v>172</v>
      </c>
    </row>
    <row r="40" spans="1:15" x14ac:dyDescent="0.2">
      <c r="A40" t="s">
        <v>126</v>
      </c>
      <c r="B40">
        <v>5</v>
      </c>
      <c r="C40">
        <v>49</v>
      </c>
    </row>
    <row r="41" spans="1:15" x14ac:dyDescent="0.2">
      <c r="A41" t="s">
        <v>126</v>
      </c>
      <c r="B41">
        <v>6</v>
      </c>
      <c r="C41">
        <v>52</v>
      </c>
    </row>
    <row r="42" spans="1:15" x14ac:dyDescent="0.2">
      <c r="A42" t="s">
        <v>126</v>
      </c>
      <c r="B42">
        <v>7</v>
      </c>
      <c r="C42">
        <v>119</v>
      </c>
    </row>
    <row r="43" spans="1:15" x14ac:dyDescent="0.2">
      <c r="A43" t="s">
        <v>126</v>
      </c>
      <c r="B43">
        <v>8</v>
      </c>
      <c r="C43">
        <v>500</v>
      </c>
    </row>
    <row r="44" spans="1:15" x14ac:dyDescent="0.2">
      <c r="A44" t="s">
        <v>126</v>
      </c>
      <c r="B44">
        <v>9</v>
      </c>
      <c r="C44">
        <v>82</v>
      </c>
    </row>
    <row r="45" spans="1:15" x14ac:dyDescent="0.2">
      <c r="A45" t="s">
        <v>126</v>
      </c>
      <c r="B45">
        <v>10</v>
      </c>
      <c r="C45">
        <v>66</v>
      </c>
    </row>
    <row r="46" spans="1:15" x14ac:dyDescent="0.2">
      <c r="A46" t="s">
        <v>127</v>
      </c>
      <c r="B46">
        <v>1</v>
      </c>
      <c r="C46">
        <v>72</v>
      </c>
    </row>
    <row r="47" spans="1:15" x14ac:dyDescent="0.2">
      <c r="A47" t="s">
        <v>127</v>
      </c>
      <c r="B47">
        <v>2</v>
      </c>
      <c r="C47">
        <v>86</v>
      </c>
    </row>
    <row r="48" spans="1:15" x14ac:dyDescent="0.2">
      <c r="A48" t="s">
        <v>127</v>
      </c>
      <c r="B48">
        <v>3</v>
      </c>
      <c r="C48">
        <v>70</v>
      </c>
    </row>
    <row r="49" spans="1:3" x14ac:dyDescent="0.2">
      <c r="A49" t="s">
        <v>127</v>
      </c>
      <c r="B49">
        <v>4</v>
      </c>
      <c r="C49">
        <v>64</v>
      </c>
    </row>
    <row r="50" spans="1:3" x14ac:dyDescent="0.2">
      <c r="A50" t="s">
        <v>127</v>
      </c>
      <c r="B50">
        <v>5</v>
      </c>
      <c r="C50">
        <v>124</v>
      </c>
    </row>
    <row r="51" spans="1:3" x14ac:dyDescent="0.2">
      <c r="A51" t="s">
        <v>127</v>
      </c>
      <c r="B51">
        <v>6</v>
      </c>
      <c r="C51">
        <v>83</v>
      </c>
    </row>
    <row r="52" spans="1:3" x14ac:dyDescent="0.2">
      <c r="A52" t="s">
        <v>127</v>
      </c>
      <c r="B52">
        <v>7</v>
      </c>
      <c r="C52">
        <v>118</v>
      </c>
    </row>
    <row r="53" spans="1:3" x14ac:dyDescent="0.2">
      <c r="A53" t="s">
        <v>127</v>
      </c>
      <c r="B53">
        <v>8</v>
      </c>
      <c r="C53">
        <v>100</v>
      </c>
    </row>
    <row r="54" spans="1:3" x14ac:dyDescent="0.2">
      <c r="A54" t="s">
        <v>127</v>
      </c>
      <c r="B54">
        <v>9</v>
      </c>
      <c r="C54">
        <v>114</v>
      </c>
    </row>
    <row r="55" spans="1:3" x14ac:dyDescent="0.2">
      <c r="A55" t="s">
        <v>127</v>
      </c>
      <c r="B55">
        <v>10</v>
      </c>
      <c r="C55">
        <v>63</v>
      </c>
    </row>
    <row r="56" spans="1:3" x14ac:dyDescent="0.2">
      <c r="A56" t="s">
        <v>128</v>
      </c>
      <c r="B56">
        <v>1</v>
      </c>
      <c r="C56">
        <v>160</v>
      </c>
    </row>
    <row r="57" spans="1:3" x14ac:dyDescent="0.2">
      <c r="A57" t="s">
        <v>128</v>
      </c>
      <c r="B57">
        <v>2</v>
      </c>
      <c r="C57">
        <v>118</v>
      </c>
    </row>
    <row r="58" spans="1:3" x14ac:dyDescent="0.2">
      <c r="A58" t="s">
        <v>128</v>
      </c>
      <c r="B58">
        <v>3</v>
      </c>
      <c r="C58">
        <v>281</v>
      </c>
    </row>
    <row r="59" spans="1:3" x14ac:dyDescent="0.2">
      <c r="A59" t="s">
        <v>128</v>
      </c>
      <c r="B59">
        <v>4</v>
      </c>
      <c r="C59">
        <v>65</v>
      </c>
    </row>
    <row r="60" spans="1:3" x14ac:dyDescent="0.2">
      <c r="A60" t="s">
        <v>128</v>
      </c>
      <c r="B60">
        <v>5</v>
      </c>
      <c r="C60">
        <v>57</v>
      </c>
    </row>
    <row r="61" spans="1:3" x14ac:dyDescent="0.2">
      <c r="A61" t="s">
        <v>128</v>
      </c>
      <c r="B61">
        <v>6</v>
      </c>
      <c r="C61">
        <v>173</v>
      </c>
    </row>
    <row r="62" spans="1:3" x14ac:dyDescent="0.2">
      <c r="A62" t="s">
        <v>128</v>
      </c>
      <c r="B62">
        <v>7</v>
      </c>
      <c r="C62">
        <v>127</v>
      </c>
    </row>
    <row r="63" spans="1:3" x14ac:dyDescent="0.2">
      <c r="A63" t="s">
        <v>128</v>
      </c>
      <c r="B63">
        <v>8</v>
      </c>
      <c r="C63">
        <v>102</v>
      </c>
    </row>
    <row r="64" spans="1:3" x14ac:dyDescent="0.2">
      <c r="A64" t="s">
        <v>128</v>
      </c>
      <c r="B64">
        <v>9</v>
      </c>
      <c r="C64">
        <v>108</v>
      </c>
    </row>
    <row r="65" spans="1:4" x14ac:dyDescent="0.2">
      <c r="A65" t="s">
        <v>128</v>
      </c>
      <c r="B65">
        <v>10</v>
      </c>
      <c r="C65">
        <v>73</v>
      </c>
    </row>
    <row r="66" spans="1:4" x14ac:dyDescent="0.2">
      <c r="A66" t="s">
        <v>128</v>
      </c>
      <c r="B66">
        <v>11</v>
      </c>
      <c r="C66">
        <v>69</v>
      </c>
      <c r="D66" t="s">
        <v>151</v>
      </c>
    </row>
    <row r="67" spans="1:4" x14ac:dyDescent="0.2">
      <c r="A67" t="s">
        <v>128</v>
      </c>
      <c r="B67">
        <v>12</v>
      </c>
      <c r="C67">
        <v>78</v>
      </c>
      <c r="D67" t="s">
        <v>151</v>
      </c>
    </row>
    <row r="68" spans="1:4" x14ac:dyDescent="0.2">
      <c r="A68" t="s">
        <v>128</v>
      </c>
      <c r="B68">
        <v>13</v>
      </c>
      <c r="C68">
        <v>174</v>
      </c>
      <c r="D68" t="s">
        <v>151</v>
      </c>
    </row>
    <row r="69" spans="1:4" x14ac:dyDescent="0.2">
      <c r="A69" t="s">
        <v>128</v>
      </c>
      <c r="B69">
        <v>14</v>
      </c>
      <c r="C69">
        <v>145</v>
      </c>
      <c r="D69" t="s">
        <v>151</v>
      </c>
    </row>
    <row r="70" spans="1:4" x14ac:dyDescent="0.2">
      <c r="A70" t="s">
        <v>128</v>
      </c>
      <c r="B70">
        <v>15</v>
      </c>
      <c r="C70">
        <v>86</v>
      </c>
      <c r="D70" t="s">
        <v>151</v>
      </c>
    </row>
    <row r="71" spans="1:4" x14ac:dyDescent="0.2">
      <c r="A71" t="s">
        <v>128</v>
      </c>
      <c r="B71">
        <v>16</v>
      </c>
      <c r="C71">
        <v>118</v>
      </c>
      <c r="D71" t="s">
        <v>151</v>
      </c>
    </row>
    <row r="72" spans="1:4" x14ac:dyDescent="0.2">
      <c r="A72" t="s">
        <v>128</v>
      </c>
      <c r="B72">
        <v>17</v>
      </c>
      <c r="C72">
        <v>143</v>
      </c>
      <c r="D72" t="s">
        <v>151</v>
      </c>
    </row>
    <row r="73" spans="1:4" x14ac:dyDescent="0.2">
      <c r="A73" t="s">
        <v>128</v>
      </c>
      <c r="B73">
        <v>18</v>
      </c>
      <c r="C73">
        <v>115</v>
      </c>
      <c r="D73" t="s">
        <v>151</v>
      </c>
    </row>
    <row r="74" spans="1:4" x14ac:dyDescent="0.2">
      <c r="A74" t="s">
        <v>128</v>
      </c>
      <c r="B74">
        <v>19</v>
      </c>
      <c r="C74">
        <v>96</v>
      </c>
      <c r="D74" t="s">
        <v>151</v>
      </c>
    </row>
    <row r="75" spans="1:4" x14ac:dyDescent="0.2">
      <c r="A75" t="s">
        <v>128</v>
      </c>
      <c r="B75">
        <v>20</v>
      </c>
      <c r="C75">
        <v>124</v>
      </c>
      <c r="D75" t="s">
        <v>151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 runs - pre 11072017</vt:lpstr>
      <vt:lpstr>V2 RUNS TO DO</vt:lpstr>
      <vt:lpstr>Sheet1</vt:lpstr>
      <vt:lpstr>entropy v1 results</vt:lpstr>
      <vt:lpstr>entropy v2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2017-07-11T19:01:47Z</dcterms:created>
  <dcterms:modified xsi:type="dcterms:W3CDTF">2017-09-10T04:34:08Z</dcterms:modified>
</cp:coreProperties>
</file>