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0" yWindow="-480" windowWidth="15600" windowHeight="10170" activeTab="2"/>
  </bookViews>
  <sheets>
    <sheet name="1-Logic-Lookup" sheetId="9" r:id="rId1"/>
    <sheet name="2-Database" sheetId="10" r:id="rId2"/>
    <sheet name="3-Finance" sheetId="8" r:id="rId3"/>
  </sheets>
  <definedNames>
    <definedName name="_xlnm._FilterDatabase" localSheetId="1" hidden="1">'2-Database'!$B$2:$G$22</definedName>
  </definedNames>
  <calcPr calcId="145621"/>
</workbook>
</file>

<file path=xl/calcChain.xml><?xml version="1.0" encoding="utf-8"?>
<calcChain xmlns="http://schemas.openxmlformats.org/spreadsheetml/2006/main">
  <c r="E9" i="8" l="1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F9" i="8"/>
  <c r="B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8" i="8"/>
  <c r="E2" i="8"/>
  <c r="I9" i="8" s="1"/>
  <c r="I12" i="8"/>
  <c r="I16" i="8"/>
  <c r="I20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8" i="8"/>
  <c r="E8" i="8"/>
  <c r="D8" i="8"/>
  <c r="E4" i="8"/>
  <c r="E3" i="8"/>
  <c r="F8" i="8" l="1"/>
  <c r="B9" i="8" s="1"/>
  <c r="B10" i="8" s="1"/>
  <c r="I23" i="8"/>
  <c r="I19" i="8"/>
  <c r="I15" i="8"/>
  <c r="I11" i="8"/>
  <c r="I22" i="8"/>
  <c r="I18" i="8"/>
  <c r="I14" i="8"/>
  <c r="I10" i="8"/>
  <c r="I21" i="8"/>
  <c r="I17" i="8"/>
  <c r="I13" i="8"/>
  <c r="F10" i="8" l="1"/>
  <c r="B11" i="8" s="1"/>
  <c r="F11" i="8" l="1"/>
  <c r="B12" i="8" s="1"/>
  <c r="F12" i="8" l="1"/>
  <c r="B13" i="8" s="1"/>
  <c r="F13" i="8" l="1"/>
  <c r="B14" i="8" s="1"/>
  <c r="F14" i="8" l="1"/>
  <c r="B15" i="8" s="1"/>
  <c r="F15" i="8" l="1"/>
  <c r="B16" i="8" s="1"/>
  <c r="F16" i="8" l="1"/>
  <c r="B17" i="8" s="1"/>
  <c r="F17" i="8" l="1"/>
  <c r="B18" i="8" s="1"/>
  <c r="F18" i="8" l="1"/>
  <c r="B19" i="8" s="1"/>
  <c r="F19" i="8" l="1"/>
  <c r="B20" i="8" s="1"/>
  <c r="F20" i="8" l="1"/>
  <c r="B21" i="8" s="1"/>
  <c r="F21" i="8" l="1"/>
  <c r="B22" i="8" s="1"/>
  <c r="F22" i="8" l="1"/>
  <c r="B23" i="8" s="1"/>
  <c r="F23" i="8" l="1"/>
  <c r="B24" i="8" s="1"/>
  <c r="F24" i="8" l="1"/>
  <c r="B25" i="8" s="1"/>
  <c r="F25" i="8" l="1"/>
  <c r="B26" i="8" s="1"/>
  <c r="F26" i="8" l="1"/>
  <c r="B27" i="8" s="1"/>
  <c r="F27" i="8" l="1"/>
  <c r="B28" i="8" s="1"/>
  <c r="F28" i="8" l="1"/>
  <c r="B29" i="8" s="1"/>
  <c r="F29" i="8" l="1"/>
  <c r="B30" i="8" s="1"/>
  <c r="F30" i="8" l="1"/>
  <c r="B31" i="8" s="1"/>
  <c r="F31" i="8" l="1"/>
  <c r="B32" i="8" s="1"/>
  <c r="F32" i="8" l="1"/>
  <c r="B33" i="8" s="1"/>
  <c r="F33" i="8" l="1"/>
  <c r="B34" i="8" s="1"/>
  <c r="F34" i="8" l="1"/>
  <c r="B35" i="8" s="1"/>
  <c r="F35" i="8" l="1"/>
  <c r="B36" i="8" s="1"/>
  <c r="F36" i="8" l="1"/>
  <c r="B37" i="8" s="1"/>
  <c r="F37" i="8" l="1"/>
  <c r="B38" i="8" s="1"/>
  <c r="F38" i="8" l="1"/>
  <c r="B39" i="8" s="1"/>
  <c r="F39" i="8" l="1"/>
  <c r="B40" i="8" s="1"/>
  <c r="F40" i="8" l="1"/>
  <c r="B41" i="8" s="1"/>
  <c r="F41" i="8" l="1"/>
  <c r="B42" i="8" s="1"/>
  <c r="F42" i="8" l="1"/>
  <c r="B43" i="8" s="1"/>
  <c r="F43" i="8" l="1"/>
  <c r="B44" i="8" s="1"/>
  <c r="F44" i="8" l="1"/>
  <c r="B45" i="8" s="1"/>
  <c r="F45" i="8" l="1"/>
  <c r="B46" i="8" s="1"/>
  <c r="F46" i="8" l="1"/>
  <c r="B47" i="8" s="1"/>
  <c r="F47" i="8" l="1"/>
  <c r="B48" i="8" s="1"/>
  <c r="F48" i="8" l="1"/>
  <c r="B49" i="8" s="1"/>
  <c r="F49" i="8" l="1"/>
  <c r="B50" i="8" s="1"/>
  <c r="F50" i="8" l="1"/>
  <c r="B51" i="8" s="1"/>
  <c r="F51" i="8" l="1"/>
  <c r="B52" i="8" s="1"/>
  <c r="F52" i="8" l="1"/>
  <c r="B53" i="8" s="1"/>
  <c r="F53" i="8" l="1"/>
  <c r="B54" i="8" s="1"/>
  <c r="F54" i="8" l="1"/>
  <c r="B55" i="8" s="1"/>
  <c r="F55" i="8" s="1"/>
</calcChain>
</file>

<file path=xl/sharedStrings.xml><?xml version="1.0" encoding="utf-8"?>
<sst xmlns="http://schemas.openxmlformats.org/spreadsheetml/2006/main" count="173" uniqueCount="68">
  <si>
    <t>Name</t>
  </si>
  <si>
    <t>Location</t>
  </si>
  <si>
    <t>Title</t>
  </si>
  <si>
    <t>Hire Date</t>
  </si>
  <si>
    <t>Salary</t>
  </si>
  <si>
    <t>Adams</t>
  </si>
  <si>
    <t>Barnes</t>
  </si>
  <si>
    <t>Atlanta</t>
  </si>
  <si>
    <t>Chicago</t>
  </si>
  <si>
    <t>Boston</t>
  </si>
  <si>
    <t>Nitz</t>
  </si>
  <si>
    <t>Crandell</t>
  </si>
  <si>
    <t>Selinger</t>
  </si>
  <si>
    <t>Forgan</t>
  </si>
  <si>
    <t>Unice</t>
  </si>
  <si>
    <t>Gomez</t>
  </si>
  <si>
    <t>Manager</t>
  </si>
  <si>
    <t>Account Rep</t>
  </si>
  <si>
    <t>Lenz</t>
  </si>
  <si>
    <t>Garbett</t>
  </si>
  <si>
    <t>Laing</t>
  </si>
  <si>
    <t>Peterson</t>
  </si>
  <si>
    <t>Franklin</t>
  </si>
  <si>
    <t>Deberard</t>
  </si>
  <si>
    <t>Keone</t>
  </si>
  <si>
    <t>Terriquez</t>
  </si>
  <si>
    <t>Scholfield</t>
  </si>
  <si>
    <t>Hartvigsen</t>
  </si>
  <si>
    <t>Doering</t>
  </si>
  <si>
    <t>Akmatalieva</t>
  </si>
  <si>
    <t>Criteria Range:</t>
  </si>
  <si>
    <t>Output Range:</t>
  </si>
  <si>
    <t>Summary Statistics:</t>
  </si>
  <si>
    <t>Average</t>
  </si>
  <si>
    <t>Low</t>
  </si>
  <si>
    <t>High</t>
  </si>
  <si>
    <t># of Employees</t>
  </si>
  <si>
    <t>Input Area:</t>
  </si>
  <si>
    <t>Loan</t>
  </si>
  <si>
    <t>APR</t>
  </si>
  <si>
    <t>Years</t>
  </si>
  <si>
    <t>Basic Output Area:</t>
  </si>
  <si>
    <t>Monthly Payment</t>
  </si>
  <si>
    <t>Periodic Rate</t>
  </si>
  <si>
    <t>Payment Number</t>
  </si>
  <si>
    <t>Interest Paid</t>
  </si>
  <si>
    <t>Principal Repayment</t>
  </si>
  <si>
    <t>Beginning Balance</t>
  </si>
  <si>
    <t>Payment</t>
  </si>
  <si>
    <t># of Payments</t>
  </si>
  <si>
    <t>Totals</t>
  </si>
  <si>
    <t>Pmts per Year</t>
  </si>
  <si>
    <t>Cumulative Interest</t>
  </si>
  <si>
    <t>Cumulative Principal</t>
  </si>
  <si>
    <t>Employee ID</t>
  </si>
  <si>
    <t>Criteria:</t>
  </si>
  <si>
    <t>Quick Search Results:</t>
  </si>
  <si>
    <t>Bonus Amount</t>
  </si>
  <si>
    <t>Transpayne Sales Rep Salary Information</t>
  </si>
  <si>
    <t>Date</t>
  </si>
  <si>
    <t>Percent</t>
  </si>
  <si>
    <t>Hired before</t>
  </si>
  <si>
    <t xml:space="preserve">Hired on or before </t>
  </si>
  <si>
    <t xml:space="preserve">Hired after </t>
  </si>
  <si>
    <t>Raise Status</t>
  </si>
  <si>
    <t>Manager Salary Threshold</t>
  </si>
  <si>
    <t xml:space="preserve">  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</si>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</sst>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right" indent="1"/>
    </xf>
    <xf numFmtId="164" fontId="4" fillId="0" borderId="1" xfId="1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right" indent="1"/>
    </xf>
    <xf numFmtId="164" fontId="4" fillId="0" borderId="2" xfId="1" applyNumberFormat="1" applyFont="1" applyBorder="1"/>
    <xf numFmtId="164" fontId="0" fillId="0" borderId="2" xfId="1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9" fontId="0" fillId="0" borderId="0" xfId="0" applyNumberFormat="1"/>
    <xf numFmtId="164" fontId="0" fillId="0" borderId="0" xfId="0" applyNumberFormat="1"/>
    <xf numFmtId="44" fontId="2" fillId="0" borderId="0" xfId="1" applyFont="1"/>
    <xf numFmtId="44" fontId="2" fillId="6" borderId="0" xfId="1" applyFont="1" applyFill="1"/>
    <xf numFmtId="0" fontId="6" fillId="0" borderId="0" xfId="0" applyFont="1"/>
    <xf numFmtId="0" fontId="2" fillId="2" borderId="9" xfId="0" applyFont="1" applyFill="1" applyBorder="1" applyAlignment="1">
      <alignment horizontal="center"/>
    </xf>
    <xf numFmtId="0" fontId="3" fillId="0" borderId="0" xfId="0" applyFont="1" applyFill="1"/>
    <xf numFmtId="0" fontId="1" fillId="0" borderId="0" xfId="2"/>
    <xf numFmtId="164" fontId="0" fillId="0" borderId="0" xfId="3" applyNumberFormat="1" applyFont="1"/>
    <xf numFmtId="44" fontId="0" fillId="0" borderId="0" xfId="4" applyFont="1"/>
    <xf numFmtId="0" fontId="2" fillId="2" borderId="0" xfId="5" applyFont="1" applyFill="1" applyAlignment="1">
      <alignment horizontal="left"/>
    </xf>
    <xf numFmtId="14" fontId="1" fillId="0" borderId="0" xfId="6" applyNumberFormat="1" applyAlignment="1">
      <alignment horizontal="right" indent="1"/>
    </xf>
    <xf numFmtId="165" fontId="0" fillId="0" borderId="0" xfId="7" applyNumberFormat="1" applyFont="1"/>
    <xf numFmtId="0" fontId="1" fillId="0" borderId="0" xfId="8" applyAlignment="1">
      <alignment horizontal="center"/>
    </xf>
    <xf numFmtId="166" fontId="0" fillId="0" borderId="0" xfId="9" applyNumberFormat="1" applyFont="1" applyAlignment="1">
      <alignment horizontal="right" indent="2"/>
    </xf>
    <xf numFmtId="14" fontId="1" fillId="0" borderId="0" xfId="10" applyNumberFormat="1"/>
    <xf numFmtId="0" fontId="2" fillId="0" borderId="0" xfId="11" applyFont="1"/>
    <xf numFmtId="0" fontId="2" fillId="0" borderId="0" xfId="12" applyFont="1" applyAlignment="1">
      <alignment horizontal="right"/>
    </xf>
    <xf numFmtId="0" fontId="1" fillId="2" borderId="0" xfId="13" applyFill="1" applyAlignment="1">
      <alignment horizontal="center"/>
    </xf>
    <xf numFmtId="0" fontId="1" fillId="2" borderId="0" xfId="14" applyFill="1" applyAlignment="1">
      <alignment horizontal="left"/>
    </xf>
    <xf numFmtId="164" fontId="4" fillId="0" borderId="0" xfId="15" applyNumberFormat="1" applyFont="1"/>
    <xf numFmtId="0" fontId="1" fillId="3" borderId="0" xfId="16" applyFill="1"/>
    <xf numFmtId="0" fontId="3" fillId="3" borderId="0" xfId="17" applyFont="1" applyFill="1"/>
    <xf numFmtId="0" fontId="3" fillId="3" borderId="0" xfId="18" applyFont="1" applyFill="1" applyAlignment="1">
      <alignment horizontal="left" vertical="top"/>
    </xf>
    <xf numFmtId="0" fontId="3" fillId="4" borderId="0" xfId="19" applyFont="1" applyFill="1"/>
    <xf numFmtId="10" fontId="1" fillId="0" borderId="0" xfId="20" applyNumberFormat="1"/>
    <xf numFmtId="0" fontId="3" fillId="4" borderId="0" xfId="21" applyFont="1" applyFill="1" applyAlignment="1">
      <alignment horizontal="center" wrapText="1"/>
    </xf>
    <xf numFmtId="167" fontId="0" fillId="0" borderId="0" xfId="22" applyNumberFormat="1" applyFont="1"/>
    <xf numFmtId="44" fontId="5" fillId="0" borderId="0" xfId="24" applyFont="1"/>
    <xf numFmtId="8" fontId="0" fillId="0" borderId="0" xfId="25" applyNumberFormat="1" applyFont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8" fontId="0" fillId="0" borderId="0" xfId="4" applyNumberFormat="1" applyFont="1"/>
  </cellXfs>
  <cellStyles count="26">
    <cellStyle name="0tvupNY/5Fbv8jEtwEpyCwNhdDCQoCYsJTh/Coqwu20=-~5lMOQqSPMIr+byDWacsx/Q==" xfId="10"/>
    <cellStyle name="5zX8YGOVCVIh/pKJ8W2Q8s/Hw+9qRgM8+SbGPL3aM1g=-~y6Jx/M83lYXo3Uiu2Ge0+Q==" xfId="11"/>
    <cellStyle name="66sr2X25WgiO49Zp20kecgZ2J9Izrm2XNJvbYmbHbqM=-~mRnBxYxgimKfs5HYmhZllA==" xfId="9"/>
    <cellStyle name="822iOXvfzHwKdNL2dY+znGL5OU1hkqNIcNoh+9Z+jpE=-~xh+8ttyemkm/UxXivcq6bA==" xfId="23"/>
    <cellStyle name="BLx7oD65F0WM6QpMR0NwycyfHabqd+2E7t680U4jpsI=-~O82LA5fpsqI3ZW0tLrX/2g==" xfId="2"/>
    <cellStyle name="Currency" xfId="1" builtinId="4"/>
    <cellStyle name="eClk9J87UdxPfCvBcxATc9J6wc1nwG3GVlz/qzyz4J0=-~WIzsY0o80UTJb3kuseV+KA==" xfId="24"/>
    <cellStyle name="fCgF3BuYzKbDbbozpDm5GrPZXb/7orXLuP5m/PdqOiE=-~vNyLT3de+CUDpM9VeRNckQ==" xfId="20"/>
    <cellStyle name="g+WXMRZnYLx7j9kBtlF8DtIyY8ZAQCWzfNT92Qq54S8=-~jo1PkstUEepbFxjlR/Rkqw==" xfId="14"/>
    <cellStyle name="gOv9qgDRG+NE41V31yxGAx+eE8jMvVjZ/O4kqeErV6w=-~GhyV4mKt030ALt1PF8n41w==" xfId="6"/>
    <cellStyle name="KeMJM23Cl7UeVvxNW4rj4dGRZm1n0BjFG4ZYEvWWQ6Q=-~ge7O/N2iH1re4eg9mpFStw==" xfId="8"/>
    <cellStyle name="KPkusQ9Rw4Hky79FqoM8cR6NXHlfsd1W1RvtP7qWAbA=-~Kbh0mx/37hl05kHufTeJMA==" xfId="7"/>
    <cellStyle name="KT/IAMks2g7+N8gcfLJfri8W6qktiGbKgS4UDY/HPGw=-~GH3SlfBUTvhLQgQEgy5riA==" xfId="16"/>
    <cellStyle name="lFrQXqen2Wp3j4V7d9rBsarpSYvQabfd9i0N38csb90=-~3Gt146RRXYL77+Pb3Cd24A==" xfId="5"/>
    <cellStyle name="n6xQoeSBMRXsuyo0yAL25SEowmJ87uzmg1vqS/1I5u0=-~6boDYf0U4BmkK14Y5JyLQA==" xfId="15"/>
    <cellStyle name="Normal" xfId="0" builtinId="0"/>
    <cellStyle name="OMc6ufrA1r51U3pG27OHE1TDqvnqK1CLQPAhEQewZkI=-~V0//7uxKfBit4W11KDHfkQ==" xfId="12"/>
    <cellStyle name="PoTRygdL+ZpTjoiTsnZNbjtkdfYdtK80NoMT7J6+3CQ=-~tAr1V+D475zykNmgXmikjA==" xfId="25"/>
    <cellStyle name="rajye+XZ+l08WkzpA4bHgAketPmvwe5shE7pTeU1M6o=-~eqdsYGO9LpENblkHtGL+Fg==" xfId="4"/>
    <cellStyle name="rSu/C2i3xAAALLMmYq0pwpCuPCIy9jmBUZQHAcSDZBw=-~ySAUdKauuUgNihv+8bILtQ==" xfId="13"/>
    <cellStyle name="sF7BqvOTK/s+MllMs4CNWfmvM7KYhcEKp4lPUi9u/88=-~jRLS7hCOykfj4qwPOEix8A==" xfId="3"/>
    <cellStyle name="u9f3SWQgpUlE8L41r5CTmN2t4ev8QKHhICjTL5uiG5w=-~QC1lkq6JMm0HDp+6rFMPNA==" xfId="22"/>
    <cellStyle name="uCr3zjhhFryW95LHKG7IKVd2SGgOwMUT+bP11Ci+VHw=-~OTgdBjexzt6xYEFrpg5uvA==" xfId="18"/>
    <cellStyle name="Y43bJzwyoqgagKkkoNgmGsYRvjc1MWW4wDOmQ7yZ/1E=-~DOWx9SV/rfxgeQu9raAHOQ==" xfId="19"/>
    <cellStyle name="yB8ciZ1kC6xa2Gdbw5Lg+Gyhd5StHcQ4YBKkuDr98zs=-~/rqmHmDRBZDEv6K+evy4cg==" xfId="17"/>
    <cellStyle name="ZVw7UTE06K/9HKGRdJHfZ+lD9UoAb2ibEU9TgHSxlKk=-~4E6KnXtLyi5I16pbcJa/Ug==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90" zoomScaleNormal="90" workbookViewId="0"/>
  </sheetViews>
  <sheetFormatPr defaultRowHeight="15" x14ac:dyDescent="0.25"/>
  <cols>
    <col min="1" max="1" width="17.42578125" customWidth="1"/>
    <col min="2" max="2" width="12" customWidth="1"/>
    <col min="3" max="4" width="16.7109375" customWidth="1"/>
    <col min="5" max="5" width="24.28515625" bestFit="1" customWidth="1"/>
    <col min="6" max="6" width="12.140625" bestFit="1" customWidth="1"/>
    <col min="7" max="7" width="12.42578125" customWidth="1"/>
    <col min="8" max="8" width="17.28515625" customWidth="1"/>
    <col min="9" max="9" width="9.85546875" customWidth="1"/>
    <col min="10" max="10" width="9.5703125" customWidth="1"/>
  </cols>
  <sheetData>
    <row r="1" spans="1:11" x14ac:dyDescent="0.25">
      <c r="A1" s="28" t="s">
        <v>54</v>
      </c>
      <c r="B1" s="30"/>
      <c r="C1" s="29" t="s">
        <v>55</v>
      </c>
      <c r="D1" s="30" t="s">
        <v>2</v>
      </c>
      <c r="E1" s="29" t="s">
        <v>56</v>
      </c>
      <c r="F1" s="31"/>
      <c r="H1" s="31" t="s">
        <v>57</v>
      </c>
      <c r="I1" s="31" t="s">
        <v>59</v>
      </c>
      <c r="J1" s="31" t="s">
        <v>60</v>
      </c>
    </row>
    <row r="2" spans="1:11" x14ac:dyDescent="0.25">
      <c r="B2" s="28"/>
      <c r="D2" s="29"/>
      <c r="F2" s="29"/>
      <c r="H2" s="19" t="s">
        <v>61</v>
      </c>
      <c r="I2" s="27">
        <v>38353</v>
      </c>
      <c r="J2" s="12">
        <v>0.09</v>
      </c>
    </row>
    <row r="3" spans="1:11" x14ac:dyDescent="0.25">
      <c r="A3" s="16" t="s">
        <v>66</v>
      </c>
      <c r="B3" s="14"/>
      <c r="D3" s="29"/>
      <c r="E3" s="28" t="s">
        <v>65</v>
      </c>
      <c r="F3" s="15">
        <v>70000</v>
      </c>
      <c r="H3" s="19" t="s">
        <v>62</v>
      </c>
      <c r="I3" s="27">
        <v>40179</v>
      </c>
      <c r="J3" s="12">
        <v>0.05</v>
      </c>
    </row>
    <row r="4" spans="1:11" ht="15.75" thickBot="1" x14ac:dyDescent="0.3">
      <c r="B4" s="28"/>
      <c r="D4" s="29"/>
      <c r="F4" s="29"/>
      <c r="H4" s="19" t="s">
        <v>63</v>
      </c>
      <c r="I4" s="27">
        <v>40179</v>
      </c>
      <c r="J4" s="12">
        <v>0.03</v>
      </c>
    </row>
    <row r="5" spans="1:11" ht="15.75" thickBot="1" x14ac:dyDescent="0.3">
      <c r="C5" s="42" t="s">
        <v>58</v>
      </c>
      <c r="D5" s="43"/>
      <c r="E5" s="44"/>
      <c r="K5" s="12"/>
    </row>
    <row r="6" spans="1:11" ht="30.75" thickBot="1" x14ac:dyDescent="0.3">
      <c r="A6" s="9" t="s">
        <v>54</v>
      </c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10" t="s">
        <v>57</v>
      </c>
      <c r="H6" s="11" t="s">
        <v>64</v>
      </c>
      <c r="K6" s="12"/>
    </row>
    <row r="7" spans="1:11" x14ac:dyDescent="0.25">
      <c r="A7" s="4">
        <v>3824</v>
      </c>
      <c r="B7" s="4" t="s">
        <v>5</v>
      </c>
      <c r="C7" s="4" t="s">
        <v>7</v>
      </c>
      <c r="D7" s="4" t="s">
        <v>16</v>
      </c>
      <c r="E7" s="5">
        <v>37543</v>
      </c>
      <c r="F7" s="6">
        <v>68750</v>
      </c>
      <c r="G7" s="7"/>
      <c r="H7" s="4"/>
    </row>
    <row r="8" spans="1:11" x14ac:dyDescent="0.25">
      <c r="A8" s="1">
        <v>4955</v>
      </c>
      <c r="B8" s="1" t="s">
        <v>29</v>
      </c>
      <c r="C8" s="1" t="s">
        <v>8</v>
      </c>
      <c r="D8" s="1" t="s">
        <v>17</v>
      </c>
      <c r="E8" s="2">
        <v>41581</v>
      </c>
      <c r="F8" s="3">
        <v>49575</v>
      </c>
      <c r="G8" s="7"/>
      <c r="H8" s="1"/>
      <c r="J8" s="27"/>
      <c r="K8" s="12"/>
    </row>
    <row r="9" spans="1:11" x14ac:dyDescent="0.25">
      <c r="A9" s="1">
        <v>2521</v>
      </c>
      <c r="B9" s="1" t="s">
        <v>6</v>
      </c>
      <c r="C9" s="1" t="s">
        <v>9</v>
      </c>
      <c r="D9" s="1" t="s">
        <v>17</v>
      </c>
      <c r="E9" s="2">
        <v>39978</v>
      </c>
      <c r="F9" s="3">
        <v>46000</v>
      </c>
      <c r="G9" s="7"/>
      <c r="H9" s="1"/>
      <c r="J9" s="27"/>
      <c r="K9" s="12"/>
    </row>
    <row r="10" spans="1:11" x14ac:dyDescent="0.25">
      <c r="A10" s="1">
        <v>4453</v>
      </c>
      <c r="B10" s="1" t="s">
        <v>11</v>
      </c>
      <c r="C10" s="1" t="s">
        <v>9</v>
      </c>
      <c r="D10" s="1" t="s">
        <v>16</v>
      </c>
      <c r="E10" s="2">
        <v>38055</v>
      </c>
      <c r="F10" s="3">
        <v>75800</v>
      </c>
      <c r="G10" s="7"/>
      <c r="H10" s="1"/>
      <c r="J10" s="27"/>
      <c r="K10" s="12"/>
    </row>
    <row r="11" spans="1:11" x14ac:dyDescent="0.25">
      <c r="A11" s="1">
        <v>2967</v>
      </c>
      <c r="B11" s="1" t="s">
        <v>23</v>
      </c>
      <c r="C11" s="1" t="s">
        <v>8</v>
      </c>
      <c r="D11" s="1" t="s">
        <v>17</v>
      </c>
      <c r="E11" s="2">
        <v>40151</v>
      </c>
      <c r="F11" s="3">
        <v>46795</v>
      </c>
      <c r="G11" s="7"/>
      <c r="H11" s="1"/>
    </row>
    <row r="12" spans="1:11" x14ac:dyDescent="0.25">
      <c r="A12" s="1">
        <v>2645</v>
      </c>
      <c r="B12" s="1" t="s">
        <v>28</v>
      </c>
      <c r="C12" s="1" t="s">
        <v>7</v>
      </c>
      <c r="D12" s="1" t="s">
        <v>17</v>
      </c>
      <c r="E12" s="2">
        <v>39969</v>
      </c>
      <c r="F12" s="3">
        <v>43750</v>
      </c>
      <c r="G12" s="7"/>
      <c r="H12" s="1"/>
      <c r="J12" s="27"/>
      <c r="K12" s="12"/>
    </row>
    <row r="13" spans="1:11" x14ac:dyDescent="0.25">
      <c r="A13" s="1">
        <v>1268</v>
      </c>
      <c r="B13" s="1" t="s">
        <v>13</v>
      </c>
      <c r="C13" s="1" t="s">
        <v>7</v>
      </c>
      <c r="D13" s="1" t="s">
        <v>17</v>
      </c>
      <c r="E13" s="2">
        <v>40424</v>
      </c>
      <c r="F13" s="3">
        <v>45250</v>
      </c>
      <c r="G13" s="7"/>
      <c r="H13" s="1"/>
      <c r="J13" s="27"/>
      <c r="K13" s="12"/>
    </row>
    <row r="14" spans="1:11" x14ac:dyDescent="0.25">
      <c r="A14" s="1">
        <v>4458</v>
      </c>
      <c r="B14" s="1" t="s">
        <v>22</v>
      </c>
      <c r="C14" s="1" t="s">
        <v>7</v>
      </c>
      <c r="D14" s="1" t="s">
        <v>17</v>
      </c>
      <c r="E14" s="2">
        <v>40013</v>
      </c>
      <c r="F14" s="3">
        <v>47240</v>
      </c>
      <c r="G14" s="7"/>
      <c r="H14" s="1"/>
      <c r="J14" s="27"/>
      <c r="K14" s="12"/>
    </row>
    <row r="15" spans="1:11" x14ac:dyDescent="0.25">
      <c r="A15" s="1">
        <v>1370</v>
      </c>
      <c r="B15" s="1" t="s">
        <v>19</v>
      </c>
      <c r="C15" s="1" t="s">
        <v>7</v>
      </c>
      <c r="D15" s="1" t="s">
        <v>17</v>
      </c>
      <c r="E15" s="2">
        <v>40074</v>
      </c>
      <c r="F15" s="3">
        <v>47835</v>
      </c>
      <c r="G15" s="7"/>
      <c r="H15" s="1"/>
    </row>
    <row r="16" spans="1:11" x14ac:dyDescent="0.25">
      <c r="A16" s="1">
        <v>2848</v>
      </c>
      <c r="B16" s="1" t="s">
        <v>15</v>
      </c>
      <c r="C16" s="1" t="s">
        <v>9</v>
      </c>
      <c r="D16" s="1" t="s">
        <v>17</v>
      </c>
      <c r="E16" s="2">
        <v>40831</v>
      </c>
      <c r="F16" s="3">
        <v>46725</v>
      </c>
      <c r="G16" s="7"/>
      <c r="H16" s="1"/>
    </row>
    <row r="17" spans="1:9" x14ac:dyDescent="0.25">
      <c r="A17" s="1">
        <v>3996</v>
      </c>
      <c r="B17" s="1" t="s">
        <v>27</v>
      </c>
      <c r="C17" s="1" t="s">
        <v>9</v>
      </c>
      <c r="D17" s="1" t="s">
        <v>17</v>
      </c>
      <c r="E17" s="2">
        <v>40227</v>
      </c>
      <c r="F17" s="3">
        <v>45000</v>
      </c>
      <c r="G17" s="7"/>
      <c r="H17" s="1"/>
    </row>
    <row r="18" spans="1:9" x14ac:dyDescent="0.25">
      <c r="A18" s="1">
        <v>4070</v>
      </c>
      <c r="B18" s="1" t="s">
        <v>24</v>
      </c>
      <c r="C18" s="1" t="s">
        <v>8</v>
      </c>
      <c r="D18" s="1" t="s">
        <v>17</v>
      </c>
      <c r="E18" s="2">
        <v>40271</v>
      </c>
      <c r="F18" s="3">
        <v>45125</v>
      </c>
      <c r="G18" s="7"/>
      <c r="H18" s="1"/>
    </row>
    <row r="19" spans="1:9" x14ac:dyDescent="0.25">
      <c r="A19" s="1">
        <v>3099</v>
      </c>
      <c r="B19" s="1" t="s">
        <v>20</v>
      </c>
      <c r="C19" s="1" t="s">
        <v>8</v>
      </c>
      <c r="D19" s="1" t="s">
        <v>16</v>
      </c>
      <c r="E19" s="2">
        <v>38734</v>
      </c>
      <c r="F19" s="3">
        <v>65500</v>
      </c>
      <c r="G19" s="7"/>
      <c r="H19" s="1"/>
      <c r="I19" s="13"/>
    </row>
    <row r="20" spans="1:9" x14ac:dyDescent="0.25">
      <c r="A20" s="1">
        <v>2698</v>
      </c>
      <c r="B20" s="1" t="s">
        <v>18</v>
      </c>
      <c r="C20" s="1" t="s">
        <v>7</v>
      </c>
      <c r="D20" s="1" t="s">
        <v>17</v>
      </c>
      <c r="E20" s="2">
        <v>39187</v>
      </c>
      <c r="F20" s="3">
        <v>49750</v>
      </c>
      <c r="G20" s="7"/>
      <c r="H20" s="1"/>
    </row>
    <row r="21" spans="1:9" x14ac:dyDescent="0.25">
      <c r="A21" s="1">
        <v>2611</v>
      </c>
      <c r="B21" s="1" t="s">
        <v>10</v>
      </c>
      <c r="C21" s="1" t="s">
        <v>8</v>
      </c>
      <c r="D21" s="1" t="s">
        <v>17</v>
      </c>
      <c r="E21" s="2">
        <v>41136</v>
      </c>
      <c r="F21" s="3">
        <v>41000</v>
      </c>
      <c r="G21" s="7"/>
      <c r="H21" s="1"/>
    </row>
    <row r="22" spans="1:9" x14ac:dyDescent="0.25">
      <c r="A22" s="1">
        <v>1256</v>
      </c>
      <c r="B22" s="1" t="s">
        <v>21</v>
      </c>
      <c r="C22" s="1" t="s">
        <v>7</v>
      </c>
      <c r="D22" s="1" t="s">
        <v>17</v>
      </c>
      <c r="E22" s="2">
        <v>40486</v>
      </c>
      <c r="F22" s="3">
        <v>45100</v>
      </c>
      <c r="G22" s="7"/>
      <c r="H22" s="1"/>
    </row>
    <row r="23" spans="1:9" x14ac:dyDescent="0.25">
      <c r="A23" s="1">
        <v>2009</v>
      </c>
      <c r="B23" s="1" t="s">
        <v>26</v>
      </c>
      <c r="C23" s="1" t="s">
        <v>7</v>
      </c>
      <c r="D23" s="1" t="s">
        <v>17</v>
      </c>
      <c r="E23" s="2">
        <v>40738</v>
      </c>
      <c r="F23" s="3">
        <v>39750</v>
      </c>
      <c r="G23" s="7"/>
      <c r="H23" s="1"/>
    </row>
    <row r="24" spans="1:9" x14ac:dyDescent="0.25">
      <c r="A24" s="1">
        <v>4428</v>
      </c>
      <c r="B24" s="1" t="s">
        <v>12</v>
      </c>
      <c r="C24" s="1" t="s">
        <v>9</v>
      </c>
      <c r="D24" s="1" t="s">
        <v>17</v>
      </c>
      <c r="E24" s="2">
        <v>40855</v>
      </c>
      <c r="F24" s="3">
        <v>41525</v>
      </c>
      <c r="G24" s="7"/>
      <c r="H24" s="1"/>
    </row>
    <row r="25" spans="1:9" x14ac:dyDescent="0.25">
      <c r="A25" s="1">
        <v>4545</v>
      </c>
      <c r="B25" s="1" t="s">
        <v>25</v>
      </c>
      <c r="C25" s="1" t="s">
        <v>8</v>
      </c>
      <c r="D25" s="1" t="s">
        <v>17</v>
      </c>
      <c r="E25" s="2">
        <v>39187</v>
      </c>
      <c r="F25" s="3">
        <v>49750</v>
      </c>
      <c r="G25" s="7"/>
      <c r="H25" s="1"/>
    </row>
    <row r="26" spans="1:9" x14ac:dyDescent="0.25">
      <c r="A26" s="1">
        <v>1281</v>
      </c>
      <c r="B26" s="1" t="s">
        <v>14</v>
      </c>
      <c r="C26" s="1" t="s">
        <v>8</v>
      </c>
      <c r="D26" s="1" t="s">
        <v>17</v>
      </c>
      <c r="E26" s="2">
        <v>39844</v>
      </c>
      <c r="F26" s="3">
        <v>43750</v>
      </c>
      <c r="G26" s="7"/>
      <c r="H26" s="1"/>
    </row>
    <row r="29" spans="1:9" x14ac:dyDescent="0.25">
      <c r="B29" s="27"/>
    </row>
    <row r="34" spans="2:4" x14ac:dyDescent="0.25">
      <c r="C34" s="20"/>
      <c r="D34" s="20"/>
    </row>
    <row r="35" spans="2:4" x14ac:dyDescent="0.25">
      <c r="C35" s="20"/>
      <c r="D35" s="20"/>
    </row>
    <row r="36" spans="2:4" x14ac:dyDescent="0.25">
      <c r="C36" s="24"/>
      <c r="D36" s="24"/>
    </row>
    <row r="42" spans="2:4" x14ac:dyDescent="0.25">
      <c r="B42" s="25"/>
      <c r="C42" s="21"/>
    </row>
  </sheetData>
  <mergeCells count="1">
    <mergeCell ref="C5:E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2" sqref="F2"/>
    </sheetView>
  </sheetViews>
  <sheetFormatPr defaultRowHeight="15" x14ac:dyDescent="0.25"/>
  <cols>
    <col min="1" max="4" width="16.7109375" customWidth="1"/>
    <col min="5" max="5" width="12.7109375" customWidth="1"/>
    <col min="6" max="6" width="9.85546875" customWidth="1"/>
    <col min="8" max="8" width="15.42578125" customWidth="1"/>
    <col min="9" max="9" width="13.85546875" customWidth="1"/>
  </cols>
  <sheetData>
    <row r="1" spans="1:7" ht="15.75" thickBot="1" x14ac:dyDescent="0.3">
      <c r="B1" s="42" t="s">
        <v>58</v>
      </c>
      <c r="C1" s="43"/>
      <c r="D1" s="44"/>
    </row>
    <row r="2" spans="1:7" ht="15.75" thickBot="1" x14ac:dyDescent="0.3">
      <c r="A2" s="9" t="s">
        <v>54</v>
      </c>
      <c r="B2" s="8" t="s">
        <v>0</v>
      </c>
      <c r="C2" s="8" t="s">
        <v>1</v>
      </c>
      <c r="D2" s="8" t="s">
        <v>2</v>
      </c>
      <c r="E2" s="8" t="s">
        <v>3</v>
      </c>
      <c r="F2" s="17" t="s">
        <v>4</v>
      </c>
    </row>
    <row r="3" spans="1:7" x14ac:dyDescent="0.25">
      <c r="A3" s="4">
        <v>3824</v>
      </c>
      <c r="B3" s="4" t="s">
        <v>5</v>
      </c>
      <c r="C3" s="4" t="s">
        <v>7</v>
      </c>
      <c r="D3" s="4" t="s">
        <v>16</v>
      </c>
      <c r="E3" s="5">
        <v>37543</v>
      </c>
      <c r="F3" s="6">
        <v>68750</v>
      </c>
      <c r="G3" s="26"/>
    </row>
    <row r="4" spans="1:7" x14ac:dyDescent="0.25">
      <c r="A4" s="1">
        <v>4955</v>
      </c>
      <c r="B4" s="1" t="s">
        <v>29</v>
      </c>
      <c r="C4" s="1" t="s">
        <v>8</v>
      </c>
      <c r="D4" s="1" t="s">
        <v>17</v>
      </c>
      <c r="E4" s="2">
        <v>41581</v>
      </c>
      <c r="F4" s="3">
        <v>49575</v>
      </c>
      <c r="G4" s="26"/>
    </row>
    <row r="5" spans="1:7" x14ac:dyDescent="0.25">
      <c r="A5" s="1">
        <v>2521</v>
      </c>
      <c r="B5" s="1" t="s">
        <v>6</v>
      </c>
      <c r="C5" s="1" t="s">
        <v>9</v>
      </c>
      <c r="D5" s="1" t="s">
        <v>17</v>
      </c>
      <c r="E5" s="2">
        <v>39978</v>
      </c>
      <c r="F5" s="3">
        <v>46000</v>
      </c>
      <c r="G5" s="26"/>
    </row>
    <row r="6" spans="1:7" x14ac:dyDescent="0.25">
      <c r="A6" s="1">
        <v>4453</v>
      </c>
      <c r="B6" s="1" t="s">
        <v>11</v>
      </c>
      <c r="C6" s="1" t="s">
        <v>9</v>
      </c>
      <c r="D6" s="1" t="s">
        <v>16</v>
      </c>
      <c r="E6" s="2">
        <v>38055</v>
      </c>
      <c r="F6" s="3">
        <v>75800</v>
      </c>
      <c r="G6" s="26"/>
    </row>
    <row r="7" spans="1:7" x14ac:dyDescent="0.25">
      <c r="A7" s="1">
        <v>2967</v>
      </c>
      <c r="B7" s="1" t="s">
        <v>23</v>
      </c>
      <c r="C7" s="1" t="s">
        <v>8</v>
      </c>
      <c r="D7" s="1" t="s">
        <v>17</v>
      </c>
      <c r="E7" s="2">
        <v>40151</v>
      </c>
      <c r="F7" s="3">
        <v>46795</v>
      </c>
      <c r="G7" s="26"/>
    </row>
    <row r="8" spans="1:7" x14ac:dyDescent="0.25">
      <c r="A8" s="1">
        <v>2645</v>
      </c>
      <c r="B8" s="1" t="s">
        <v>28</v>
      </c>
      <c r="C8" s="1" t="s">
        <v>7</v>
      </c>
      <c r="D8" s="1" t="s">
        <v>17</v>
      </c>
      <c r="E8" s="2">
        <v>39969</v>
      </c>
      <c r="F8" s="3">
        <v>43750</v>
      </c>
      <c r="G8" s="26"/>
    </row>
    <row r="9" spans="1:7" x14ac:dyDescent="0.25">
      <c r="A9" s="1">
        <v>1268</v>
      </c>
      <c r="B9" s="1" t="s">
        <v>13</v>
      </c>
      <c r="C9" s="1" t="s">
        <v>7</v>
      </c>
      <c r="D9" s="1" t="s">
        <v>17</v>
      </c>
      <c r="E9" s="2">
        <v>40424</v>
      </c>
      <c r="F9" s="3">
        <v>45250</v>
      </c>
      <c r="G9" s="26"/>
    </row>
    <row r="10" spans="1:7" x14ac:dyDescent="0.25">
      <c r="A10" s="1">
        <v>4458</v>
      </c>
      <c r="B10" s="1" t="s">
        <v>22</v>
      </c>
      <c r="C10" s="1" t="s">
        <v>7</v>
      </c>
      <c r="D10" s="1" t="s">
        <v>17</v>
      </c>
      <c r="E10" s="2">
        <v>40013</v>
      </c>
      <c r="F10" s="3">
        <v>47240</v>
      </c>
      <c r="G10" s="26"/>
    </row>
    <row r="11" spans="1:7" x14ac:dyDescent="0.25">
      <c r="A11" s="1">
        <v>1370</v>
      </c>
      <c r="B11" s="1" t="s">
        <v>19</v>
      </c>
      <c r="C11" s="1" t="s">
        <v>7</v>
      </c>
      <c r="D11" s="1" t="s">
        <v>17</v>
      </c>
      <c r="E11" s="2">
        <v>40074</v>
      </c>
      <c r="F11" s="3">
        <v>47835</v>
      </c>
      <c r="G11" s="26"/>
    </row>
    <row r="12" spans="1:7" x14ac:dyDescent="0.25">
      <c r="A12" s="1">
        <v>2848</v>
      </c>
      <c r="B12" s="1" t="s">
        <v>15</v>
      </c>
      <c r="C12" s="1" t="s">
        <v>9</v>
      </c>
      <c r="D12" s="1" t="s">
        <v>17</v>
      </c>
      <c r="E12" s="2">
        <v>40831</v>
      </c>
      <c r="F12" s="3">
        <v>46725</v>
      </c>
      <c r="G12" s="26"/>
    </row>
    <row r="13" spans="1:7" x14ac:dyDescent="0.25">
      <c r="A13" s="1">
        <v>3996</v>
      </c>
      <c r="B13" s="1" t="s">
        <v>27</v>
      </c>
      <c r="C13" s="1" t="s">
        <v>9</v>
      </c>
      <c r="D13" s="1" t="s">
        <v>17</v>
      </c>
      <c r="E13" s="2">
        <v>40227</v>
      </c>
      <c r="F13" s="3">
        <v>45000</v>
      </c>
      <c r="G13" s="26"/>
    </row>
    <row r="14" spans="1:7" x14ac:dyDescent="0.25">
      <c r="A14" s="1">
        <v>4070</v>
      </c>
      <c r="B14" s="1" t="s">
        <v>24</v>
      </c>
      <c r="C14" s="1" t="s">
        <v>8</v>
      </c>
      <c r="D14" s="1" t="s">
        <v>17</v>
      </c>
      <c r="E14" s="2">
        <v>40271</v>
      </c>
      <c r="F14" s="3">
        <v>45125</v>
      </c>
      <c r="G14" s="26"/>
    </row>
    <row r="15" spans="1:7" x14ac:dyDescent="0.25">
      <c r="A15" s="1">
        <v>3099</v>
      </c>
      <c r="B15" s="1" t="s">
        <v>20</v>
      </c>
      <c r="C15" s="1" t="s">
        <v>8</v>
      </c>
      <c r="D15" s="1" t="s">
        <v>16</v>
      </c>
      <c r="E15" s="2">
        <v>38734</v>
      </c>
      <c r="F15" s="3">
        <v>65500</v>
      </c>
      <c r="G15" s="26"/>
    </row>
    <row r="16" spans="1:7" x14ac:dyDescent="0.25">
      <c r="A16" s="1">
        <v>2698</v>
      </c>
      <c r="B16" s="1" t="s">
        <v>18</v>
      </c>
      <c r="C16" s="1" t="s">
        <v>7</v>
      </c>
      <c r="D16" s="1" t="s">
        <v>17</v>
      </c>
      <c r="E16" s="2">
        <v>39187</v>
      </c>
      <c r="F16" s="3">
        <v>49750</v>
      </c>
      <c r="G16" s="26"/>
    </row>
    <row r="17" spans="1:9" x14ac:dyDescent="0.25">
      <c r="A17" s="1">
        <v>2611</v>
      </c>
      <c r="B17" s="1" t="s">
        <v>10</v>
      </c>
      <c r="C17" s="1" t="s">
        <v>8</v>
      </c>
      <c r="D17" s="1" t="s">
        <v>17</v>
      </c>
      <c r="E17" s="2">
        <v>41136</v>
      </c>
      <c r="F17" s="3">
        <v>41000</v>
      </c>
      <c r="G17" s="26"/>
    </row>
    <row r="18" spans="1:9" x14ac:dyDescent="0.25">
      <c r="A18" s="1">
        <v>1256</v>
      </c>
      <c r="B18" s="1" t="s">
        <v>21</v>
      </c>
      <c r="C18" s="1" t="s">
        <v>7</v>
      </c>
      <c r="D18" s="1" t="s">
        <v>17</v>
      </c>
      <c r="E18" s="2">
        <v>40486</v>
      </c>
      <c r="F18" s="3">
        <v>45100</v>
      </c>
      <c r="G18" s="26"/>
    </row>
    <row r="19" spans="1:9" x14ac:dyDescent="0.25">
      <c r="A19" s="1">
        <v>2009</v>
      </c>
      <c r="B19" s="1" t="s">
        <v>26</v>
      </c>
      <c r="C19" s="1" t="s">
        <v>7</v>
      </c>
      <c r="D19" s="1" t="s">
        <v>17</v>
      </c>
      <c r="E19" s="2">
        <v>40738</v>
      </c>
      <c r="F19" s="3">
        <v>39750</v>
      </c>
      <c r="G19" s="26"/>
    </row>
    <row r="20" spans="1:9" x14ac:dyDescent="0.25">
      <c r="A20" s="1">
        <v>4428</v>
      </c>
      <c r="B20" s="1" t="s">
        <v>12</v>
      </c>
      <c r="C20" s="1" t="s">
        <v>9</v>
      </c>
      <c r="D20" s="1" t="s">
        <v>17</v>
      </c>
      <c r="E20" s="2">
        <v>40855</v>
      </c>
      <c r="F20" s="3">
        <v>41525</v>
      </c>
      <c r="G20" s="26"/>
    </row>
    <row r="21" spans="1:9" x14ac:dyDescent="0.25">
      <c r="A21" s="1">
        <v>4545</v>
      </c>
      <c r="B21" s="1" t="s">
        <v>25</v>
      </c>
      <c r="C21" s="1" t="s">
        <v>8</v>
      </c>
      <c r="D21" s="1" t="s">
        <v>17</v>
      </c>
      <c r="E21" s="2">
        <v>39187</v>
      </c>
      <c r="F21" s="3">
        <v>49750</v>
      </c>
      <c r="G21" s="26"/>
    </row>
    <row r="22" spans="1:9" x14ac:dyDescent="0.25">
      <c r="A22" s="1">
        <v>1281</v>
      </c>
      <c r="B22" s="1" t="s">
        <v>14</v>
      </c>
      <c r="C22" s="1" t="s">
        <v>8</v>
      </c>
      <c r="D22" s="1" t="s">
        <v>17</v>
      </c>
      <c r="E22" s="2">
        <v>39844</v>
      </c>
      <c r="F22" s="3">
        <v>43750</v>
      </c>
      <c r="G22" s="26"/>
    </row>
    <row r="24" spans="1:9" x14ac:dyDescent="0.25">
      <c r="A24" s="34" t="s">
        <v>30</v>
      </c>
      <c r="H24" s="35" t="s">
        <v>32</v>
      </c>
      <c r="I24" s="33"/>
    </row>
    <row r="25" spans="1:9" x14ac:dyDescent="0.25">
      <c r="H25" s="22" t="s">
        <v>33</v>
      </c>
      <c r="I25" s="20"/>
    </row>
    <row r="26" spans="1:9" x14ac:dyDescent="0.25">
      <c r="H26" s="22" t="s">
        <v>34</v>
      </c>
      <c r="I26" s="20"/>
    </row>
    <row r="27" spans="1:9" x14ac:dyDescent="0.25">
      <c r="H27" s="22" t="s">
        <v>35</v>
      </c>
      <c r="I27" s="20"/>
    </row>
    <row r="28" spans="1:9" x14ac:dyDescent="0.25">
      <c r="H28" s="22" t="s">
        <v>36</v>
      </c>
      <c r="I28" s="24"/>
    </row>
    <row r="29" spans="1:9" x14ac:dyDescent="0.25">
      <c r="A29" s="34" t="s">
        <v>31</v>
      </c>
    </row>
    <row r="34" spans="4:6" x14ac:dyDescent="0.25">
      <c r="D34" s="23"/>
      <c r="E34" s="32"/>
      <c r="F34" s="26"/>
    </row>
  </sheetData>
  <mergeCells count="1">
    <mergeCell ref="B1:D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C32" workbookViewId="0">
      <selection activeCell="H8" sqref="H8"/>
    </sheetView>
  </sheetViews>
  <sheetFormatPr defaultRowHeight="15" x14ac:dyDescent="0.25"/>
  <cols>
    <col min="1" max="1" width="13.28515625" customWidth="1"/>
    <col min="2" max="2" width="12.5703125" customWidth="1"/>
    <col min="3" max="3" width="12.140625" customWidth="1"/>
    <col min="4" max="4" width="13" customWidth="1"/>
    <col min="5" max="6" width="12.140625" customWidth="1"/>
    <col min="8" max="8" width="14.28515625" customWidth="1"/>
    <col min="9" max="9" width="13.5703125" customWidth="1"/>
  </cols>
  <sheetData>
    <row r="1" spans="1:9" x14ac:dyDescent="0.25">
      <c r="A1" s="36" t="s">
        <v>37</v>
      </c>
      <c r="B1" s="36"/>
      <c r="D1" s="36" t="s">
        <v>41</v>
      </c>
      <c r="E1" s="36"/>
      <c r="F1" s="18"/>
    </row>
    <row r="2" spans="1:9" x14ac:dyDescent="0.25">
      <c r="A2" s="19" t="s">
        <v>48</v>
      </c>
      <c r="B2" s="21">
        <v>450</v>
      </c>
      <c r="D2" s="19" t="s">
        <v>38</v>
      </c>
      <c r="E2" s="41">
        <f>PV(E3,E4,-B2)</f>
        <v>19444.56576207489</v>
      </c>
      <c r="F2" s="41"/>
    </row>
    <row r="3" spans="1:9" x14ac:dyDescent="0.25">
      <c r="A3" s="19" t="s">
        <v>39</v>
      </c>
      <c r="B3" s="37">
        <v>5.2499999999999998E-2</v>
      </c>
      <c r="D3" s="19" t="s">
        <v>43</v>
      </c>
      <c r="E3" s="39">
        <f>B3/B5</f>
        <v>4.3749999999999995E-3</v>
      </c>
      <c r="F3" s="39"/>
    </row>
    <row r="4" spans="1:9" x14ac:dyDescent="0.25">
      <c r="A4" s="19" t="s">
        <v>40</v>
      </c>
      <c r="B4" s="24">
        <v>4</v>
      </c>
      <c r="D4" s="19" t="s">
        <v>49</v>
      </c>
      <c r="E4" s="24">
        <f>B4*B5</f>
        <v>48</v>
      </c>
      <c r="F4" s="24"/>
    </row>
    <row r="5" spans="1:9" x14ac:dyDescent="0.25">
      <c r="A5" s="19" t="s">
        <v>51</v>
      </c>
      <c r="B5" s="24">
        <v>12</v>
      </c>
    </row>
    <row r="7" spans="1:9" ht="30" x14ac:dyDescent="0.25">
      <c r="A7" s="38" t="s">
        <v>44</v>
      </c>
      <c r="B7" s="38" t="s">
        <v>47</v>
      </c>
      <c r="C7" s="38" t="s">
        <v>42</v>
      </c>
      <c r="D7" s="38" t="s">
        <v>45</v>
      </c>
      <c r="E7" s="38" t="s">
        <v>46</v>
      </c>
      <c r="F7" s="38" t="s">
        <v>67</v>
      </c>
      <c r="H7" s="38" t="s">
        <v>52</v>
      </c>
      <c r="I7" s="38" t="s">
        <v>53</v>
      </c>
    </row>
    <row r="8" spans="1:9" x14ac:dyDescent="0.25">
      <c r="A8" s="25">
        <v>1</v>
      </c>
      <c r="B8" s="45">
        <f>E2</f>
        <v>19444.56576207489</v>
      </c>
      <c r="C8" s="45">
        <f>PMT($E$3,$E$4,-$E$2)</f>
        <v>450.00000000000932</v>
      </c>
      <c r="D8" s="45">
        <f>IPMT($E$3,A8,$E$4,-$E$2)</f>
        <v>85.06997520907764</v>
      </c>
      <c r="E8" s="45">
        <f>PPMT($E$3,A8,$E$4,-$E$2)</f>
        <v>364.93002479093161</v>
      </c>
      <c r="F8" s="21">
        <f>B8-E8</f>
        <v>19079.635737283959</v>
      </c>
      <c r="H8" s="21">
        <f>-CUMIPMT($E$3,$E$4,$E$2,$A$8,A8,0)</f>
        <v>85.069975209077597</v>
      </c>
      <c r="I8" s="21">
        <f>-CUMPRINC($E$3,$E$4,$E$2,$A$8,A8,0)</f>
        <v>364.93002479093172</v>
      </c>
    </row>
    <row r="9" spans="1:9" x14ac:dyDescent="0.25">
      <c r="A9" s="25">
        <v>2</v>
      </c>
      <c r="B9" s="21">
        <f>F8</f>
        <v>19079.635737283959</v>
      </c>
      <c r="C9" s="45">
        <f t="shared" ref="C9:C55" si="0">PMT($E$3,$E$4,-$E$2)</f>
        <v>450.00000000000932</v>
      </c>
      <c r="D9" s="45">
        <f t="shared" ref="D9:D55" si="1">IPMT($E$3,A9,$E$4,-$E$2)</f>
        <v>83.47340635061731</v>
      </c>
      <c r="E9" s="45">
        <f t="shared" ref="E9:E55" si="2">PPMT($E$3,A9,$E$4,-$E$2)</f>
        <v>366.526593649392</v>
      </c>
      <c r="F9" s="21">
        <f t="shared" ref="F9:F55" si="3">B9-E9</f>
        <v>18713.109143634567</v>
      </c>
      <c r="H9" s="21">
        <f t="shared" ref="H9:H55" si="4">-CUMIPMT($E$3,$E$4,$E$2,$A$8,A9,0)</f>
        <v>168.54338155969492</v>
      </c>
      <c r="I9" s="21">
        <f t="shared" ref="I9:I55" si="5">-CUMPRINC($E$3,$E$4,$E$2,$A$8,A9,0)</f>
        <v>731.45661844032372</v>
      </c>
    </row>
    <row r="10" spans="1:9" x14ac:dyDescent="0.25">
      <c r="A10" s="25">
        <v>3</v>
      </c>
      <c r="B10" s="21">
        <f t="shared" ref="B10:B56" si="6">F9</f>
        <v>18713.109143634567</v>
      </c>
      <c r="C10" s="45">
        <f t="shared" si="0"/>
        <v>450.00000000000932</v>
      </c>
      <c r="D10" s="45">
        <f t="shared" si="1"/>
        <v>81.869852503401219</v>
      </c>
      <c r="E10" s="45">
        <f t="shared" si="2"/>
        <v>368.13014749660806</v>
      </c>
      <c r="F10" s="21">
        <f t="shared" si="3"/>
        <v>18344.978996137957</v>
      </c>
      <c r="H10" s="21">
        <f t="shared" si="4"/>
        <v>250.41323406309607</v>
      </c>
      <c r="I10" s="21">
        <f t="shared" si="5"/>
        <v>1099.5867659369319</v>
      </c>
    </row>
    <row r="11" spans="1:9" x14ac:dyDescent="0.25">
      <c r="A11" s="25">
        <v>4</v>
      </c>
      <c r="B11" s="21">
        <f t="shared" si="6"/>
        <v>18344.978996137957</v>
      </c>
      <c r="C11" s="45">
        <f t="shared" si="0"/>
        <v>450.00000000000932</v>
      </c>
      <c r="D11" s="45">
        <f t="shared" si="1"/>
        <v>80.259283108103574</v>
      </c>
      <c r="E11" s="45">
        <f t="shared" si="2"/>
        <v>369.74071689190572</v>
      </c>
      <c r="F11" s="21">
        <f t="shared" si="3"/>
        <v>17975.238279246052</v>
      </c>
      <c r="H11" s="21">
        <f t="shared" si="4"/>
        <v>330.67251717119962</v>
      </c>
      <c r="I11" s="21">
        <f t="shared" si="5"/>
        <v>1469.3274828288377</v>
      </c>
    </row>
    <row r="12" spans="1:9" x14ac:dyDescent="0.25">
      <c r="A12" s="25">
        <v>5</v>
      </c>
      <c r="B12" s="21">
        <f t="shared" si="6"/>
        <v>17975.238279246052</v>
      </c>
      <c r="C12" s="45">
        <f t="shared" si="0"/>
        <v>450.00000000000932</v>
      </c>
      <c r="D12" s="45">
        <f t="shared" si="1"/>
        <v>78.641667471701481</v>
      </c>
      <c r="E12" s="45">
        <f t="shared" si="2"/>
        <v>371.35833252830781</v>
      </c>
      <c r="F12" s="21">
        <f t="shared" si="3"/>
        <v>17603.879946717745</v>
      </c>
      <c r="H12" s="21">
        <f t="shared" si="4"/>
        <v>409.31418464290095</v>
      </c>
      <c r="I12" s="21">
        <f t="shared" si="5"/>
        <v>1840.6858153571454</v>
      </c>
    </row>
    <row r="13" spans="1:9" x14ac:dyDescent="0.25">
      <c r="A13" s="25">
        <v>6</v>
      </c>
      <c r="B13" s="21">
        <f t="shared" si="6"/>
        <v>17603.879946717745</v>
      </c>
      <c r="C13" s="45">
        <f t="shared" si="0"/>
        <v>450.00000000000932</v>
      </c>
      <c r="D13" s="45">
        <f t="shared" si="1"/>
        <v>77.016974766890129</v>
      </c>
      <c r="E13" s="45">
        <f t="shared" si="2"/>
        <v>372.98302523311918</v>
      </c>
      <c r="F13" s="21">
        <f t="shared" si="3"/>
        <v>17230.896921484626</v>
      </c>
      <c r="H13" s="21">
        <f t="shared" si="4"/>
        <v>486.33115940979133</v>
      </c>
      <c r="I13" s="21">
        <f t="shared" si="5"/>
        <v>2213.6688405902646</v>
      </c>
    </row>
    <row r="14" spans="1:9" x14ac:dyDescent="0.25">
      <c r="A14" s="25">
        <v>7</v>
      </c>
      <c r="B14" s="21">
        <f t="shared" si="6"/>
        <v>17230.896921484626</v>
      </c>
      <c r="C14" s="45">
        <f t="shared" si="0"/>
        <v>450.00000000000932</v>
      </c>
      <c r="D14" s="45">
        <f t="shared" si="1"/>
        <v>75.385174031495225</v>
      </c>
      <c r="E14" s="45">
        <f t="shared" si="2"/>
        <v>374.61482596851408</v>
      </c>
      <c r="F14" s="21">
        <f t="shared" si="3"/>
        <v>16856.282095516111</v>
      </c>
      <c r="H14" s="21">
        <f t="shared" si="4"/>
        <v>561.71633344128622</v>
      </c>
      <c r="I14" s="21">
        <f t="shared" si="5"/>
        <v>2588.2836665587793</v>
      </c>
    </row>
    <row r="15" spans="1:9" x14ac:dyDescent="0.25">
      <c r="A15" s="25">
        <v>8</v>
      </c>
      <c r="B15" s="21">
        <f t="shared" si="6"/>
        <v>16856.282095516111</v>
      </c>
      <c r="C15" s="45">
        <f t="shared" si="0"/>
        <v>450.00000000000932</v>
      </c>
      <c r="D15" s="45">
        <f t="shared" si="1"/>
        <v>73.746234167882974</v>
      </c>
      <c r="E15" s="45">
        <f t="shared" si="2"/>
        <v>376.25376583212631</v>
      </c>
      <c r="F15" s="21">
        <f t="shared" si="3"/>
        <v>16480.028329683984</v>
      </c>
      <c r="H15" s="21">
        <f t="shared" si="4"/>
        <v>635.46256760916913</v>
      </c>
      <c r="I15" s="21">
        <f t="shared" si="5"/>
        <v>2964.5374323909055</v>
      </c>
    </row>
    <row r="16" spans="1:9" x14ac:dyDescent="0.25">
      <c r="A16" s="25">
        <v>9</v>
      </c>
      <c r="B16" s="21">
        <f t="shared" si="6"/>
        <v>16480.028329683984</v>
      </c>
      <c r="C16" s="45">
        <f t="shared" si="0"/>
        <v>450.00000000000932</v>
      </c>
      <c r="D16" s="45">
        <f t="shared" si="1"/>
        <v>72.100123942367418</v>
      </c>
      <c r="E16" s="45">
        <f t="shared" si="2"/>
        <v>377.89987605764185</v>
      </c>
      <c r="F16" s="21">
        <f t="shared" si="3"/>
        <v>16102.128453626343</v>
      </c>
      <c r="H16" s="21">
        <f t="shared" si="4"/>
        <v>707.56269155153632</v>
      </c>
      <c r="I16" s="21">
        <f t="shared" si="5"/>
        <v>3342.4373084485474</v>
      </c>
    </row>
    <row r="17" spans="1:9" x14ac:dyDescent="0.25">
      <c r="A17" s="25">
        <v>10</v>
      </c>
      <c r="B17" s="21">
        <f t="shared" si="6"/>
        <v>16102.128453626343</v>
      </c>
      <c r="C17" s="45">
        <f t="shared" si="0"/>
        <v>450.00000000000932</v>
      </c>
      <c r="D17" s="45">
        <f t="shared" si="1"/>
        <v>70.446811984615252</v>
      </c>
      <c r="E17" s="45">
        <f t="shared" si="2"/>
        <v>379.55318801539403</v>
      </c>
      <c r="F17" s="21">
        <f t="shared" si="3"/>
        <v>15722.575265610949</v>
      </c>
      <c r="H17" s="21">
        <f t="shared" si="4"/>
        <v>778.0095035361519</v>
      </c>
      <c r="I17" s="21">
        <f t="shared" si="5"/>
        <v>3721.9904964639409</v>
      </c>
    </row>
    <row r="18" spans="1:9" x14ac:dyDescent="0.25">
      <c r="A18" s="25">
        <v>11</v>
      </c>
      <c r="B18" s="21">
        <f t="shared" si="6"/>
        <v>15722.575265610949</v>
      </c>
      <c r="C18" s="45">
        <f t="shared" si="0"/>
        <v>450.00000000000932</v>
      </c>
      <c r="D18" s="45">
        <f t="shared" si="1"/>
        <v>68.786266787047907</v>
      </c>
      <c r="E18" s="45">
        <f t="shared" si="2"/>
        <v>381.21373321296136</v>
      </c>
      <c r="F18" s="21">
        <f t="shared" si="3"/>
        <v>15341.361532397988</v>
      </c>
      <c r="H18" s="21">
        <f t="shared" si="4"/>
        <v>846.79577032320049</v>
      </c>
      <c r="I18" s="21">
        <f t="shared" si="5"/>
        <v>4103.2042296769023</v>
      </c>
    </row>
    <row r="19" spans="1:9" x14ac:dyDescent="0.25">
      <c r="A19" s="25">
        <v>12</v>
      </c>
      <c r="B19" s="21">
        <f t="shared" si="6"/>
        <v>15341.361532397988</v>
      </c>
      <c r="C19" s="45">
        <f t="shared" si="0"/>
        <v>450.00000000000932</v>
      </c>
      <c r="D19" s="45">
        <f t="shared" si="1"/>
        <v>67.118456704241197</v>
      </c>
      <c r="E19" s="45">
        <f t="shared" si="2"/>
        <v>382.8815432957681</v>
      </c>
      <c r="F19" s="21">
        <f t="shared" si="3"/>
        <v>14958.479989102219</v>
      </c>
      <c r="H19" s="21">
        <f t="shared" si="4"/>
        <v>913.91422702744057</v>
      </c>
      <c r="I19" s="21">
        <f t="shared" si="5"/>
        <v>4486.0857729726713</v>
      </c>
    </row>
    <row r="20" spans="1:9" x14ac:dyDescent="0.25">
      <c r="A20" s="25">
        <v>13</v>
      </c>
      <c r="B20" s="21">
        <f t="shared" si="6"/>
        <v>14958.479989102219</v>
      </c>
      <c r="C20" s="45">
        <f t="shared" si="0"/>
        <v>450.00000000000932</v>
      </c>
      <c r="D20" s="45">
        <f t="shared" si="1"/>
        <v>65.443349952322208</v>
      </c>
      <c r="E20" s="45">
        <f t="shared" si="2"/>
        <v>384.55665004768713</v>
      </c>
      <c r="F20" s="21">
        <f t="shared" si="3"/>
        <v>14573.923339054532</v>
      </c>
      <c r="H20" s="21">
        <f t="shared" si="4"/>
        <v>979.3575769797626</v>
      </c>
      <c r="I20" s="21">
        <f t="shared" si="5"/>
        <v>4870.6424230203584</v>
      </c>
    </row>
    <row r="21" spans="1:9" x14ac:dyDescent="0.25">
      <c r="A21" s="25">
        <v>14</v>
      </c>
      <c r="B21" s="21">
        <f t="shared" si="6"/>
        <v>14573.923339054532</v>
      </c>
      <c r="C21" s="45">
        <f t="shared" si="0"/>
        <v>450.00000000000932</v>
      </c>
      <c r="D21" s="45">
        <f t="shared" si="1"/>
        <v>63.760914608363578</v>
      </c>
      <c r="E21" s="45">
        <f t="shared" si="2"/>
        <v>386.23908539164574</v>
      </c>
      <c r="F21" s="21">
        <f t="shared" si="3"/>
        <v>14187.684253662886</v>
      </c>
      <c r="H21" s="21">
        <f t="shared" si="4"/>
        <v>1043.1184915881258</v>
      </c>
      <c r="I21" s="21">
        <f t="shared" si="5"/>
        <v>5256.8815084120051</v>
      </c>
    </row>
    <row r="22" spans="1:9" x14ac:dyDescent="0.25">
      <c r="A22" s="25">
        <v>15</v>
      </c>
      <c r="B22" s="21">
        <f t="shared" si="6"/>
        <v>14187.684253662886</v>
      </c>
      <c r="C22" s="45">
        <f t="shared" si="0"/>
        <v>450.00000000000932</v>
      </c>
      <c r="D22" s="45">
        <f t="shared" si="1"/>
        <v>62.07111860977512</v>
      </c>
      <c r="E22" s="45">
        <f t="shared" si="2"/>
        <v>387.92888139023415</v>
      </c>
      <c r="F22" s="21">
        <f t="shared" si="3"/>
        <v>13799.755372272652</v>
      </c>
      <c r="H22" s="21">
        <f t="shared" si="4"/>
        <v>1105.1896101979028</v>
      </c>
      <c r="I22" s="21">
        <f t="shared" si="5"/>
        <v>5644.8103898022373</v>
      </c>
    </row>
    <row r="23" spans="1:9" x14ac:dyDescent="0.25">
      <c r="A23" s="25">
        <v>16</v>
      </c>
      <c r="B23" s="21">
        <f t="shared" si="6"/>
        <v>13799.755372272652</v>
      </c>
      <c r="C23" s="45">
        <f t="shared" si="0"/>
        <v>450.00000000000932</v>
      </c>
      <c r="D23" s="45">
        <f t="shared" si="1"/>
        <v>60.373929753692849</v>
      </c>
      <c r="E23" s="45">
        <f t="shared" si="2"/>
        <v>389.62607024631643</v>
      </c>
      <c r="F23" s="21">
        <f t="shared" si="3"/>
        <v>13410.129302026335</v>
      </c>
      <c r="H23" s="21">
        <f t="shared" si="4"/>
        <v>1165.563539951595</v>
      </c>
      <c r="I23" s="21">
        <f t="shared" si="5"/>
        <v>6034.4364600485542</v>
      </c>
    </row>
    <row r="24" spans="1:9" x14ac:dyDescent="0.25">
      <c r="A24" s="25">
        <v>17</v>
      </c>
      <c r="B24" s="21">
        <f t="shared" si="6"/>
        <v>13410.129302026335</v>
      </c>
      <c r="C24" s="45">
        <f t="shared" si="0"/>
        <v>450.00000000000932</v>
      </c>
      <c r="D24" s="45">
        <f t="shared" si="1"/>
        <v>58.669315696365224</v>
      </c>
      <c r="E24" s="45">
        <f t="shared" si="2"/>
        <v>391.33068430364409</v>
      </c>
      <c r="F24" s="21">
        <f t="shared" si="3"/>
        <v>13018.79861772269</v>
      </c>
      <c r="H24" s="21">
        <f t="shared" si="4"/>
        <v>1224.2328556479597</v>
      </c>
      <c r="I24" s="21">
        <f t="shared" si="5"/>
        <v>6425.7671443521986</v>
      </c>
    </row>
    <row r="25" spans="1:9" x14ac:dyDescent="0.25">
      <c r="A25" s="25">
        <v>18</v>
      </c>
      <c r="B25" s="21">
        <f t="shared" si="6"/>
        <v>13018.79861772269</v>
      </c>
      <c r="C25" s="45">
        <f t="shared" si="0"/>
        <v>450.00000000000932</v>
      </c>
      <c r="D25" s="45">
        <f t="shared" si="1"/>
        <v>56.957243952536771</v>
      </c>
      <c r="E25" s="45">
        <f t="shared" si="2"/>
        <v>393.04275604747249</v>
      </c>
      <c r="F25" s="21">
        <f t="shared" si="3"/>
        <v>12625.755861675218</v>
      </c>
      <c r="H25" s="21">
        <f t="shared" si="4"/>
        <v>1281.1900996004961</v>
      </c>
      <c r="I25" s="21">
        <f t="shared" si="5"/>
        <v>6818.8099003996713</v>
      </c>
    </row>
    <row r="26" spans="1:9" x14ac:dyDescent="0.25">
      <c r="A26" s="25">
        <v>19</v>
      </c>
      <c r="B26" s="21">
        <f t="shared" si="6"/>
        <v>12625.755861675218</v>
      </c>
      <c r="C26" s="45">
        <f t="shared" si="0"/>
        <v>450.00000000000932</v>
      </c>
      <c r="D26" s="45">
        <f t="shared" si="1"/>
        <v>55.23768189482908</v>
      </c>
      <c r="E26" s="45">
        <f t="shared" si="2"/>
        <v>394.76231810518021</v>
      </c>
      <c r="F26" s="21">
        <f t="shared" si="3"/>
        <v>12230.993543570037</v>
      </c>
      <c r="H26" s="21">
        <f t="shared" si="4"/>
        <v>1336.4277814953248</v>
      </c>
      <c r="I26" s="21">
        <f t="shared" si="5"/>
        <v>7213.5722185048517</v>
      </c>
    </row>
    <row r="27" spans="1:9" x14ac:dyDescent="0.25">
      <c r="A27" s="25">
        <v>20</v>
      </c>
      <c r="B27" s="21">
        <f t="shared" si="6"/>
        <v>12230.993543570037</v>
      </c>
      <c r="C27" s="45">
        <f t="shared" si="0"/>
        <v>450.00000000000932</v>
      </c>
      <c r="D27" s="45">
        <f t="shared" si="1"/>
        <v>53.510596753118925</v>
      </c>
      <c r="E27" s="45">
        <f t="shared" si="2"/>
        <v>396.48940324689045</v>
      </c>
      <c r="F27" s="21">
        <f t="shared" si="3"/>
        <v>11834.504140323146</v>
      </c>
      <c r="H27" s="21">
        <f t="shared" si="4"/>
        <v>1389.9383782484429</v>
      </c>
      <c r="I27" s="21">
        <f t="shared" si="5"/>
        <v>7610.0616217517427</v>
      </c>
    </row>
    <row r="28" spans="1:9" x14ac:dyDescent="0.25">
      <c r="A28" s="25">
        <v>21</v>
      </c>
      <c r="B28" s="21">
        <f t="shared" si="6"/>
        <v>11834.504140323146</v>
      </c>
      <c r="C28" s="45">
        <f t="shared" si="0"/>
        <v>450.00000000000932</v>
      </c>
      <c r="D28" s="45">
        <f t="shared" si="1"/>
        <v>51.775955613913773</v>
      </c>
      <c r="E28" s="45">
        <f t="shared" si="2"/>
        <v>398.22404438609556</v>
      </c>
      <c r="F28" s="21">
        <f t="shared" si="3"/>
        <v>11436.280095937051</v>
      </c>
      <c r="H28" s="21">
        <f t="shared" si="4"/>
        <v>1441.7143338623591</v>
      </c>
      <c r="I28" s="21">
        <f t="shared" si="5"/>
        <v>8008.2856661378373</v>
      </c>
    </row>
    <row r="29" spans="1:9" x14ac:dyDescent="0.25">
      <c r="A29" s="25">
        <v>22</v>
      </c>
      <c r="B29" s="21">
        <f t="shared" si="6"/>
        <v>11436.280095937051</v>
      </c>
      <c r="C29" s="45">
        <f t="shared" si="0"/>
        <v>450.00000000000932</v>
      </c>
      <c r="D29" s="45">
        <f t="shared" si="1"/>
        <v>50.033725419724604</v>
      </c>
      <c r="E29" s="45">
        <f t="shared" si="2"/>
        <v>399.96627458028473</v>
      </c>
      <c r="F29" s="21">
        <f t="shared" si="3"/>
        <v>11036.313821356765</v>
      </c>
      <c r="H29" s="21">
        <f t="shared" si="4"/>
        <v>1491.748059282083</v>
      </c>
      <c r="I29" s="21">
        <f t="shared" si="5"/>
        <v>8408.2519407181226</v>
      </c>
    </row>
    <row r="30" spans="1:9" x14ac:dyDescent="0.25">
      <c r="A30" s="25">
        <v>23</v>
      </c>
      <c r="B30" s="21">
        <f t="shared" si="6"/>
        <v>11036.313821356765</v>
      </c>
      <c r="C30" s="45">
        <f t="shared" si="0"/>
        <v>450.00000000000932</v>
      </c>
      <c r="D30" s="45">
        <f t="shared" si="1"/>
        <v>48.283872968435858</v>
      </c>
      <c r="E30" s="45">
        <f t="shared" si="2"/>
        <v>401.71612703157342</v>
      </c>
      <c r="F30" s="21">
        <f t="shared" si="3"/>
        <v>10634.597694325192</v>
      </c>
      <c r="H30" s="21">
        <f t="shared" si="4"/>
        <v>1540.0319322505202</v>
      </c>
      <c r="I30" s="21">
        <f t="shared" si="5"/>
        <v>8809.9680677496945</v>
      </c>
    </row>
    <row r="31" spans="1:9" x14ac:dyDescent="0.25">
      <c r="A31" s="25">
        <v>24</v>
      </c>
      <c r="B31" s="21">
        <f t="shared" si="6"/>
        <v>10634.597694325192</v>
      </c>
      <c r="C31" s="45">
        <f t="shared" si="0"/>
        <v>450.00000000000932</v>
      </c>
      <c r="D31" s="45">
        <f t="shared" si="1"/>
        <v>46.526364912672733</v>
      </c>
      <c r="E31" s="45">
        <f t="shared" si="2"/>
        <v>403.47363508733656</v>
      </c>
      <c r="F31" s="21">
        <f t="shared" si="3"/>
        <v>10231.124059237854</v>
      </c>
      <c r="H31" s="21">
        <f t="shared" si="4"/>
        <v>1586.5582971631902</v>
      </c>
      <c r="I31" s="21">
        <f t="shared" si="5"/>
        <v>9213.4417028370335</v>
      </c>
    </row>
    <row r="32" spans="1:9" x14ac:dyDescent="0.25">
      <c r="A32" s="25">
        <v>25</v>
      </c>
      <c r="B32" s="21">
        <f t="shared" si="6"/>
        <v>10231.124059237854</v>
      </c>
      <c r="C32" s="45">
        <f t="shared" si="0"/>
        <v>450.00000000000932</v>
      </c>
      <c r="D32" s="45">
        <f t="shared" si="1"/>
        <v>44.76116775916563</v>
      </c>
      <c r="E32" s="45">
        <f t="shared" si="2"/>
        <v>405.23883224084369</v>
      </c>
      <c r="F32" s="21">
        <f t="shared" si="3"/>
        <v>9825.8852269970102</v>
      </c>
      <c r="H32" s="21">
        <f t="shared" si="4"/>
        <v>1631.3194649223569</v>
      </c>
      <c r="I32" s="21">
        <f t="shared" si="5"/>
        <v>9618.6805350778759</v>
      </c>
    </row>
    <row r="33" spans="1:9" x14ac:dyDescent="0.25">
      <c r="A33" s="25">
        <v>26</v>
      </c>
      <c r="B33" s="21">
        <f t="shared" si="6"/>
        <v>9825.8852269970102</v>
      </c>
      <c r="C33" s="45">
        <f t="shared" si="0"/>
        <v>450.00000000000932</v>
      </c>
      <c r="D33" s="45">
        <f t="shared" si="1"/>
        <v>42.988247868111934</v>
      </c>
      <c r="E33" s="45">
        <f t="shared" si="2"/>
        <v>407.01175213189742</v>
      </c>
      <c r="F33" s="21">
        <f t="shared" si="3"/>
        <v>9418.8734748651132</v>
      </c>
      <c r="H33" s="21">
        <f t="shared" si="4"/>
        <v>1674.3077127904671</v>
      </c>
      <c r="I33" s="21">
        <f t="shared" si="5"/>
        <v>10025.692287209775</v>
      </c>
    </row>
    <row r="34" spans="1:9" x14ac:dyDescent="0.25">
      <c r="A34" s="25">
        <v>27</v>
      </c>
      <c r="B34" s="21">
        <f t="shared" si="6"/>
        <v>9418.8734748651132</v>
      </c>
      <c r="C34" s="45">
        <f t="shared" si="0"/>
        <v>450.00000000000932</v>
      </c>
      <c r="D34" s="45">
        <f t="shared" si="1"/>
        <v>41.207571452534879</v>
      </c>
      <c r="E34" s="45">
        <f t="shared" si="2"/>
        <v>408.7924285474744</v>
      </c>
      <c r="F34" s="21">
        <f t="shared" si="3"/>
        <v>9010.0810463176385</v>
      </c>
      <c r="H34" s="21">
        <f t="shared" si="4"/>
        <v>1715.5152842430034</v>
      </c>
      <c r="I34" s="21">
        <f t="shared" si="5"/>
        <v>10434.484715757248</v>
      </c>
    </row>
    <row r="35" spans="1:9" x14ac:dyDescent="0.25">
      <c r="A35" s="25">
        <v>28</v>
      </c>
      <c r="B35" s="21">
        <f t="shared" si="6"/>
        <v>9010.0810463176385</v>
      </c>
      <c r="C35" s="45">
        <f t="shared" si="0"/>
        <v>450.00000000000932</v>
      </c>
      <c r="D35" s="45">
        <f t="shared" si="1"/>
        <v>39.419104577639686</v>
      </c>
      <c r="E35" s="45">
        <f t="shared" si="2"/>
        <v>410.58089542236968</v>
      </c>
      <c r="F35" s="21">
        <f t="shared" si="3"/>
        <v>8599.5001508952682</v>
      </c>
      <c r="H35" s="21">
        <f t="shared" si="4"/>
        <v>1754.9343888206422</v>
      </c>
      <c r="I35" s="21">
        <f t="shared" si="5"/>
        <v>10845.06561117962</v>
      </c>
    </row>
    <row r="36" spans="1:9" x14ac:dyDescent="0.25">
      <c r="A36" s="25">
        <v>29</v>
      </c>
      <c r="B36" s="21">
        <f t="shared" si="6"/>
        <v>8599.5001508952682</v>
      </c>
      <c r="C36" s="45">
        <f t="shared" si="0"/>
        <v>450.00000000000932</v>
      </c>
      <c r="D36" s="45">
        <f t="shared" si="1"/>
        <v>37.622813160166821</v>
      </c>
      <c r="E36" s="45">
        <f t="shared" si="2"/>
        <v>412.37718683984252</v>
      </c>
      <c r="F36" s="21">
        <f t="shared" si="3"/>
        <v>8187.1229640554257</v>
      </c>
      <c r="H36" s="21">
        <f t="shared" si="4"/>
        <v>1792.5572019808096</v>
      </c>
      <c r="I36" s="21">
        <f t="shared" si="5"/>
        <v>11257.442798019461</v>
      </c>
    </row>
    <row r="37" spans="1:9" x14ac:dyDescent="0.25">
      <c r="A37" s="25">
        <v>30</v>
      </c>
      <c r="B37" s="21">
        <f t="shared" si="6"/>
        <v>8187.1229640554257</v>
      </c>
      <c r="C37" s="45">
        <f t="shared" si="0"/>
        <v>450.00000000000932</v>
      </c>
      <c r="D37" s="45">
        <f t="shared" si="1"/>
        <v>35.818662967742505</v>
      </c>
      <c r="E37" s="45">
        <f t="shared" si="2"/>
        <v>414.18133703226675</v>
      </c>
      <c r="F37" s="21">
        <f t="shared" si="3"/>
        <v>7772.9416270231586</v>
      </c>
      <c r="H37" s="21">
        <f t="shared" si="4"/>
        <v>1828.3758649485553</v>
      </c>
      <c r="I37" s="21">
        <f t="shared" si="5"/>
        <v>11671.624135051725</v>
      </c>
    </row>
    <row r="38" spans="1:9" x14ac:dyDescent="0.25">
      <c r="A38" s="25">
        <v>31</v>
      </c>
      <c r="B38" s="21">
        <f t="shared" si="6"/>
        <v>7772.9416270231586</v>
      </c>
      <c r="C38" s="45">
        <f t="shared" si="0"/>
        <v>450.00000000000932</v>
      </c>
      <c r="D38" s="45">
        <f t="shared" si="1"/>
        <v>34.006619618226338</v>
      </c>
      <c r="E38" s="45">
        <f t="shared" si="2"/>
        <v>415.99338038178297</v>
      </c>
      <c r="F38" s="21">
        <f t="shared" si="3"/>
        <v>7356.9482466413756</v>
      </c>
      <c r="H38" s="21">
        <f t="shared" si="4"/>
        <v>1862.3824845667805</v>
      </c>
      <c r="I38" s="21">
        <f t="shared" si="5"/>
        <v>12087.617515433509</v>
      </c>
    </row>
    <row r="39" spans="1:9" x14ac:dyDescent="0.25">
      <c r="A39" s="25">
        <v>32</v>
      </c>
      <c r="B39" s="21">
        <f t="shared" si="6"/>
        <v>7356.9482466413756</v>
      </c>
      <c r="C39" s="45">
        <f t="shared" si="0"/>
        <v>450.00000000000932</v>
      </c>
      <c r="D39" s="45">
        <f t="shared" si="1"/>
        <v>32.18664857905604</v>
      </c>
      <c r="E39" s="45">
        <f t="shared" si="2"/>
        <v>417.81335142095321</v>
      </c>
      <c r="F39" s="21">
        <f t="shared" si="3"/>
        <v>6939.1348952204225</v>
      </c>
      <c r="H39" s="21">
        <f t="shared" si="4"/>
        <v>1894.5691331458347</v>
      </c>
      <c r="I39" s="21">
        <f t="shared" si="5"/>
        <v>12505.430866854464</v>
      </c>
    </row>
    <row r="40" spans="1:9" x14ac:dyDescent="0.25">
      <c r="A40" s="25">
        <v>33</v>
      </c>
      <c r="B40" s="21">
        <f t="shared" si="6"/>
        <v>6939.1348952204225</v>
      </c>
      <c r="C40" s="45">
        <f t="shared" si="0"/>
        <v>450.00000000000932</v>
      </c>
      <c r="D40" s="45">
        <f t="shared" si="1"/>
        <v>30.35871516658937</v>
      </c>
      <c r="E40" s="45">
        <f t="shared" si="2"/>
        <v>419.64128483341995</v>
      </c>
      <c r="F40" s="21">
        <f t="shared" si="3"/>
        <v>6519.4936103870023</v>
      </c>
      <c r="H40" s="21">
        <f t="shared" si="4"/>
        <v>1924.9278483124235</v>
      </c>
      <c r="I40" s="21">
        <f t="shared" si="5"/>
        <v>12925.072151687884</v>
      </c>
    </row>
    <row r="41" spans="1:9" x14ac:dyDescent="0.25">
      <c r="A41" s="25">
        <v>34</v>
      </c>
      <c r="B41" s="21">
        <f t="shared" si="6"/>
        <v>6519.4936103870023</v>
      </c>
      <c r="C41" s="45">
        <f t="shared" si="0"/>
        <v>450.00000000000932</v>
      </c>
      <c r="D41" s="45">
        <f t="shared" si="1"/>
        <v>28.522784545443155</v>
      </c>
      <c r="E41" s="45">
        <f t="shared" si="2"/>
        <v>421.47721545456614</v>
      </c>
      <c r="F41" s="21">
        <f t="shared" si="3"/>
        <v>6098.016394932436</v>
      </c>
      <c r="H41" s="21">
        <f t="shared" si="4"/>
        <v>1953.4506328578645</v>
      </c>
      <c r="I41" s="21">
        <f t="shared" si="5"/>
        <v>13346.549367142452</v>
      </c>
    </row>
    <row r="42" spans="1:9" x14ac:dyDescent="0.25">
      <c r="A42" s="25">
        <v>35</v>
      </c>
      <c r="B42" s="21">
        <f t="shared" si="6"/>
        <v>6098.016394932436</v>
      </c>
      <c r="C42" s="45">
        <f t="shared" si="0"/>
        <v>450.00000000000932</v>
      </c>
      <c r="D42" s="45">
        <f t="shared" si="1"/>
        <v>26.678821727829433</v>
      </c>
      <c r="E42" s="45">
        <f t="shared" si="2"/>
        <v>423.32117827217985</v>
      </c>
      <c r="F42" s="21">
        <f t="shared" si="3"/>
        <v>5674.6952166602559</v>
      </c>
      <c r="H42" s="21">
        <f t="shared" si="4"/>
        <v>1980.1294545856963</v>
      </c>
      <c r="I42" s="21">
        <f t="shared" si="5"/>
        <v>13769.870545414629</v>
      </c>
    </row>
    <row r="43" spans="1:9" x14ac:dyDescent="0.25">
      <c r="A43" s="25">
        <v>36</v>
      </c>
      <c r="B43" s="21">
        <f t="shared" si="6"/>
        <v>5674.6952166602559</v>
      </c>
      <c r="C43" s="45">
        <f t="shared" si="0"/>
        <v>450.00000000000932</v>
      </c>
      <c r="D43" s="45">
        <f t="shared" si="1"/>
        <v>24.826791572888645</v>
      </c>
      <c r="E43" s="45">
        <f t="shared" si="2"/>
        <v>425.1732084271207</v>
      </c>
      <c r="F43" s="21">
        <f t="shared" si="3"/>
        <v>5249.5220082331352</v>
      </c>
      <c r="H43" s="21">
        <f t="shared" si="4"/>
        <v>2004.9562461585829</v>
      </c>
      <c r="I43" s="21">
        <f t="shared" si="5"/>
        <v>14195.043753841752</v>
      </c>
    </row>
    <row r="44" spans="1:9" x14ac:dyDescent="0.25">
      <c r="A44" s="25">
        <v>37</v>
      </c>
      <c r="B44" s="21">
        <f t="shared" si="6"/>
        <v>5249.5220082331352</v>
      </c>
      <c r="C44" s="45">
        <f t="shared" si="0"/>
        <v>450.00000000000932</v>
      </c>
      <c r="D44" s="45">
        <f t="shared" si="1"/>
        <v>22.966658786019991</v>
      </c>
      <c r="E44" s="45">
        <f t="shared" si="2"/>
        <v>427.03334121398933</v>
      </c>
      <c r="F44" s="21">
        <f t="shared" si="3"/>
        <v>4822.4886670191463</v>
      </c>
      <c r="H44" s="21">
        <f t="shared" si="4"/>
        <v>2027.9229049446058</v>
      </c>
      <c r="I44" s="21">
        <f t="shared" si="5"/>
        <v>14622.07709505574</v>
      </c>
    </row>
    <row r="45" spans="1:9" x14ac:dyDescent="0.25">
      <c r="A45" s="25">
        <v>38</v>
      </c>
      <c r="B45" s="21">
        <f t="shared" si="6"/>
        <v>4822.4886670191463</v>
      </c>
      <c r="C45" s="45">
        <f t="shared" si="0"/>
        <v>450.00000000000932</v>
      </c>
      <c r="D45" s="45">
        <f t="shared" si="1"/>
        <v>21.098387918208786</v>
      </c>
      <c r="E45" s="45">
        <f t="shared" si="2"/>
        <v>428.90161208180052</v>
      </c>
      <c r="F45" s="21">
        <f t="shared" si="3"/>
        <v>4393.5870549373458</v>
      </c>
      <c r="H45" s="21">
        <f t="shared" si="4"/>
        <v>2049.0212928628116</v>
      </c>
      <c r="I45" s="21">
        <f t="shared" si="5"/>
        <v>15050.978707137541</v>
      </c>
    </row>
    <row r="46" spans="1:9" x14ac:dyDescent="0.25">
      <c r="A46" s="25">
        <v>39</v>
      </c>
      <c r="B46" s="21">
        <f t="shared" si="6"/>
        <v>4393.5870549373458</v>
      </c>
      <c r="C46" s="45">
        <f t="shared" si="0"/>
        <v>450.00000000000932</v>
      </c>
      <c r="D46" s="45">
        <f t="shared" si="1"/>
        <v>19.22194336535091</v>
      </c>
      <c r="E46" s="45">
        <f t="shared" si="2"/>
        <v>430.77805663465841</v>
      </c>
      <c r="F46" s="21">
        <f t="shared" si="3"/>
        <v>3962.8089983026875</v>
      </c>
      <c r="H46" s="21">
        <f t="shared" si="4"/>
        <v>2068.2432362281634</v>
      </c>
      <c r="I46" s="21">
        <f t="shared" si="5"/>
        <v>15481.7567637722</v>
      </c>
    </row>
    <row r="47" spans="1:9" x14ac:dyDescent="0.25">
      <c r="A47" s="25">
        <v>40</v>
      </c>
      <c r="B47" s="21">
        <f t="shared" si="6"/>
        <v>3962.8089983026875</v>
      </c>
      <c r="C47" s="45">
        <f t="shared" si="0"/>
        <v>450.00000000000932</v>
      </c>
      <c r="D47" s="45">
        <f t="shared" si="1"/>
        <v>17.337289367574279</v>
      </c>
      <c r="E47" s="45">
        <f t="shared" si="2"/>
        <v>432.66271063243505</v>
      </c>
      <c r="F47" s="21">
        <f t="shared" si="3"/>
        <v>3530.1462876702526</v>
      </c>
      <c r="H47" s="21">
        <f t="shared" si="4"/>
        <v>2085.5805255957366</v>
      </c>
      <c r="I47" s="21">
        <f t="shared" si="5"/>
        <v>15914.419474404634</v>
      </c>
    </row>
    <row r="48" spans="1:9" x14ac:dyDescent="0.25">
      <c r="A48" s="25">
        <v>41</v>
      </c>
      <c r="B48" s="21">
        <f t="shared" si="6"/>
        <v>3530.1462876702526</v>
      </c>
      <c r="C48" s="45">
        <f t="shared" si="0"/>
        <v>450.00000000000932</v>
      </c>
      <c r="D48" s="45">
        <f t="shared" si="1"/>
        <v>15.444390008557377</v>
      </c>
      <c r="E48" s="45">
        <f t="shared" si="2"/>
        <v>434.55560999145195</v>
      </c>
      <c r="F48" s="21">
        <f t="shared" si="3"/>
        <v>3095.5906776788006</v>
      </c>
      <c r="H48" s="21">
        <f t="shared" si="4"/>
        <v>2101.0249156042955</v>
      </c>
      <c r="I48" s="21">
        <f t="shared" si="5"/>
        <v>16348.975084396086</v>
      </c>
    </row>
    <row r="49" spans="1:9" x14ac:dyDescent="0.25">
      <c r="A49" s="25">
        <v>42</v>
      </c>
      <c r="B49" s="21">
        <f t="shared" si="6"/>
        <v>3095.5906776788006</v>
      </c>
      <c r="C49" s="45">
        <f t="shared" si="0"/>
        <v>450.00000000000932</v>
      </c>
      <c r="D49" s="45">
        <f t="shared" si="1"/>
        <v>13.543209214844776</v>
      </c>
      <c r="E49" s="45">
        <f t="shared" si="2"/>
        <v>436.45679078516451</v>
      </c>
      <c r="F49" s="21">
        <f t="shared" si="3"/>
        <v>2659.1338868936359</v>
      </c>
      <c r="H49" s="21">
        <f t="shared" si="4"/>
        <v>2114.5681248191395</v>
      </c>
      <c r="I49" s="21">
        <f t="shared" si="5"/>
        <v>16785.431875181253</v>
      </c>
    </row>
    <row r="50" spans="1:9" x14ac:dyDescent="0.25">
      <c r="A50" s="25">
        <v>43</v>
      </c>
      <c r="B50" s="21">
        <f t="shared" si="6"/>
        <v>2659.1338868936359</v>
      </c>
      <c r="C50" s="45">
        <f t="shared" si="0"/>
        <v>450.00000000000932</v>
      </c>
      <c r="D50" s="45">
        <f t="shared" si="1"/>
        <v>11.633710755159679</v>
      </c>
      <c r="E50" s="45">
        <f t="shared" si="2"/>
        <v>438.36628924484961</v>
      </c>
      <c r="F50" s="21">
        <f t="shared" si="3"/>
        <v>2220.7675976487862</v>
      </c>
      <c r="H50" s="21">
        <f t="shared" si="4"/>
        <v>2126.2018355743021</v>
      </c>
      <c r="I50" s="21">
        <f t="shared" si="5"/>
        <v>17223.798164426098</v>
      </c>
    </row>
    <row r="51" spans="1:9" x14ac:dyDescent="0.25">
      <c r="A51" s="25">
        <v>44</v>
      </c>
      <c r="B51" s="21">
        <f t="shared" si="6"/>
        <v>2220.7675976487862</v>
      </c>
      <c r="C51" s="45">
        <f t="shared" si="0"/>
        <v>450.00000000000932</v>
      </c>
      <c r="D51" s="45">
        <f t="shared" si="1"/>
        <v>9.7158582397134605</v>
      </c>
      <c r="E51" s="45">
        <f t="shared" si="2"/>
        <v>440.28414176029588</v>
      </c>
      <c r="F51" s="21">
        <f t="shared" si="3"/>
        <v>1780.4834558884904</v>
      </c>
      <c r="H51" s="21">
        <f t="shared" si="4"/>
        <v>2135.9176938140117</v>
      </c>
      <c r="I51" s="21">
        <f t="shared" si="5"/>
        <v>17664.082306186399</v>
      </c>
    </row>
    <row r="52" spans="1:9" x14ac:dyDescent="0.25">
      <c r="A52" s="25">
        <v>45</v>
      </c>
      <c r="B52" s="21">
        <f t="shared" si="6"/>
        <v>1780.4834558884904</v>
      </c>
      <c r="C52" s="45">
        <f t="shared" si="0"/>
        <v>450.00000000000932</v>
      </c>
      <c r="D52" s="45">
        <f t="shared" si="1"/>
        <v>7.7896151195121677</v>
      </c>
      <c r="E52" s="45">
        <f t="shared" si="2"/>
        <v>442.21038488049714</v>
      </c>
      <c r="F52" s="21">
        <f t="shared" si="3"/>
        <v>1338.2730710079932</v>
      </c>
      <c r="H52" s="21">
        <f t="shared" si="4"/>
        <v>2143.7073089335208</v>
      </c>
      <c r="I52" s="21">
        <f t="shared" si="5"/>
        <v>18106.292691066898</v>
      </c>
    </row>
    <row r="53" spans="1:9" x14ac:dyDescent="0.25">
      <c r="A53" s="25">
        <v>46</v>
      </c>
      <c r="B53" s="21">
        <f t="shared" si="6"/>
        <v>1338.2730710079932</v>
      </c>
      <c r="C53" s="45">
        <f t="shared" si="0"/>
        <v>450.00000000000932</v>
      </c>
      <c r="D53" s="45">
        <f t="shared" si="1"/>
        <v>5.8549446856599925</v>
      </c>
      <c r="E53" s="45">
        <f t="shared" si="2"/>
        <v>444.14505531434929</v>
      </c>
      <c r="F53" s="21">
        <f t="shared" si="3"/>
        <v>894.12801569364387</v>
      </c>
      <c r="H53" s="21">
        <f t="shared" si="4"/>
        <v>2149.5622536191877</v>
      </c>
      <c r="I53" s="21">
        <f t="shared" si="5"/>
        <v>18550.437746381242</v>
      </c>
    </row>
    <row r="54" spans="1:9" x14ac:dyDescent="0.25">
      <c r="A54" s="25">
        <v>47</v>
      </c>
      <c r="B54" s="21">
        <f t="shared" si="6"/>
        <v>894.12801569364387</v>
      </c>
      <c r="C54" s="45">
        <f t="shared" si="0"/>
        <v>450.00000000000932</v>
      </c>
      <c r="D54" s="45">
        <f t="shared" si="1"/>
        <v>3.9118100686597135</v>
      </c>
      <c r="E54" s="45">
        <f t="shared" si="2"/>
        <v>446.08818993134958</v>
      </c>
      <c r="F54" s="21">
        <f t="shared" si="3"/>
        <v>448.0398257622943</v>
      </c>
      <c r="H54" s="21">
        <f t="shared" si="4"/>
        <v>2153.474063687845</v>
      </c>
      <c r="I54" s="21">
        <f t="shared" si="5"/>
        <v>18996.525936312592</v>
      </c>
    </row>
    <row r="55" spans="1:9" x14ac:dyDescent="0.25">
      <c r="A55" s="25">
        <v>48</v>
      </c>
      <c r="B55" s="21">
        <f t="shared" si="6"/>
        <v>448.0398257622943</v>
      </c>
      <c r="C55" s="45">
        <f t="shared" si="0"/>
        <v>450.00000000000932</v>
      </c>
      <c r="D55" s="45">
        <f t="shared" si="1"/>
        <v>1.9601742377100595</v>
      </c>
      <c r="E55" s="45">
        <f t="shared" si="2"/>
        <v>448.03982576229924</v>
      </c>
      <c r="F55" s="21">
        <f t="shared" si="3"/>
        <v>-4.9453774408902973E-12</v>
      </c>
      <c r="H55" s="21">
        <f t="shared" si="4"/>
        <v>2155.434237925554</v>
      </c>
      <c r="I55" s="21">
        <f t="shared" si="5"/>
        <v>19444.565762074893</v>
      </c>
    </row>
    <row r="56" spans="1:9" ht="17.25" x14ac:dyDescent="0.4">
      <c r="A56" s="25" t="s">
        <v>50</v>
      </c>
      <c r="B56" s="21"/>
      <c r="C56" s="45"/>
      <c r="D56" s="45"/>
      <c r="E56" s="45"/>
      <c r="F56" s="40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lldgTSkgDytpmZC/oRjxu7NHaeWeEFKVjl8JnhC3wVA=-~06d6zv6i2cxI6ttVuDtbmw==</id>
</project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2009-10-26T01:10:42Z</outs:dateTime>
      <outs:isPinned>true</outs:isPinned>
    </outs:relatedDate>
    <outs:relatedDate>
      <outs:type>2</outs:type>
      <outs:displayName>Created</outs:displayName>
      <outs:dateTime>2009-10-04T16:23:30Z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0B03539-B633-43AD-AD30-B46CA1FBCE64}">
  <ds:schemaRefs/>
</ds:datastoreItem>
</file>

<file path=customXml/itemProps2.xml><?xml version="1.0" encoding="utf-8"?>
<ds:datastoreItem xmlns:ds="http://schemas.openxmlformats.org/officeDocument/2006/customXml" ds:itemID="{FCFB3726-E0A9-478D-9F49-A973610ED7D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1-Logic-Lookup</vt:lpstr>
      <vt:lpstr>2-Database</vt:lpstr>
      <vt:lpstr>3-Finance</vt:lpstr>
    </vt:vector>
  </TitlesOfParts>
  <Company>Pearson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Diksha</cp:lastModifiedBy>
  <dcterms:created xsi:type="dcterms:W3CDTF">2009-10-04T16:23:30Z</dcterms:created>
  <dcterms:modified xsi:type="dcterms:W3CDTF">2017-05-11T06:20:15Z</dcterms:modified>
</cp:coreProperties>
</file>