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hub\BUS 140\BUS-140\Class Demo Files\Excel Ch7\"/>
    </mc:Choice>
  </mc:AlternateContent>
  <bookViews>
    <workbookView xWindow="0" yWindow="0" windowWidth="11520" windowHeight="87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J10" i="1"/>
  <c r="I10" i="1"/>
  <c r="E37" i="1" l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D69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F11" i="1"/>
  <c r="B12" i="1" s="1"/>
  <c r="F12" i="1" s="1"/>
  <c r="B13" i="1" s="1"/>
  <c r="F13" i="1" s="1"/>
  <c r="B14" i="1" s="1"/>
  <c r="F14" i="1" s="1"/>
  <c r="B15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E11" i="1"/>
  <c r="B11" i="1"/>
  <c r="E10" i="1"/>
  <c r="D10" i="1"/>
  <c r="F10" i="1" s="1"/>
  <c r="C10" i="1"/>
  <c r="B10" i="1"/>
  <c r="J5" i="1"/>
  <c r="J4" i="1"/>
  <c r="J3" i="1"/>
  <c r="F15" i="1" l="1"/>
  <c r="B16" i="1" s="1"/>
  <c r="F16" i="1" s="1"/>
  <c r="B17" i="1" s="1"/>
  <c r="F17" i="1" s="1"/>
  <c r="B18" i="1" s="1"/>
  <c r="F18" i="1" s="1"/>
  <c r="B19" i="1" s="1"/>
  <c r="F19" i="1" s="1"/>
  <c r="B20" i="1" s="1"/>
  <c r="F20" i="1" s="1"/>
  <c r="B21" i="1" s="1"/>
  <c r="F21" i="1" s="1"/>
  <c r="B22" i="1" s="1"/>
  <c r="F22" i="1" s="1"/>
  <c r="B23" i="1" s="1"/>
  <c r="F23" i="1" s="1"/>
  <c r="B24" i="1" s="1"/>
  <c r="F24" i="1" s="1"/>
  <c r="B25" i="1" s="1"/>
  <c r="F25" i="1" s="1"/>
  <c r="B26" i="1" s="1"/>
  <c r="F26" i="1" s="1"/>
  <c r="B27" i="1" s="1"/>
  <c r="F27" i="1" s="1"/>
  <c r="B28" i="1" s="1"/>
  <c r="F28" i="1" s="1"/>
  <c r="B29" i="1" s="1"/>
  <c r="F29" i="1" s="1"/>
  <c r="B30" i="1" s="1"/>
  <c r="F30" i="1" s="1"/>
  <c r="B31" i="1" s="1"/>
  <c r="F31" i="1" s="1"/>
  <c r="B32" i="1" s="1"/>
  <c r="F32" i="1" s="1"/>
  <c r="B33" i="1" s="1"/>
  <c r="F33" i="1" s="1"/>
  <c r="B34" i="1" s="1"/>
  <c r="F34" i="1" s="1"/>
  <c r="B35" i="1" s="1"/>
  <c r="F35" i="1" s="1"/>
  <c r="B36" i="1" s="1"/>
  <c r="F36" i="1" s="1"/>
  <c r="B37" i="1" s="1"/>
  <c r="F37" i="1" s="1"/>
  <c r="B38" i="1" s="1"/>
  <c r="F38" i="1" s="1"/>
  <c r="B39" i="1" s="1"/>
  <c r="F39" i="1" s="1"/>
  <c r="B40" i="1" s="1"/>
  <c r="F40" i="1" l="1"/>
  <c r="B41" i="1" s="1"/>
  <c r="F41" i="1" s="1"/>
  <c r="B42" i="1" s="1"/>
  <c r="F42" i="1" s="1"/>
  <c r="B43" i="1" s="1"/>
  <c r="F43" i="1" s="1"/>
  <c r="B44" i="1" s="1"/>
  <c r="F44" i="1" s="1"/>
  <c r="B45" i="1" s="1"/>
  <c r="F45" i="1" s="1"/>
  <c r="B46" i="1" s="1"/>
  <c r="F46" i="1" s="1"/>
  <c r="B47" i="1" s="1"/>
  <c r="F47" i="1" s="1"/>
  <c r="B48" i="1" s="1"/>
  <c r="F48" i="1" s="1"/>
  <c r="B49" i="1" s="1"/>
  <c r="F49" i="1" s="1"/>
  <c r="B50" i="1" s="1"/>
  <c r="F50" i="1" s="1"/>
  <c r="B51" i="1" s="1"/>
  <c r="F51" i="1" s="1"/>
  <c r="B52" i="1" s="1"/>
  <c r="F52" i="1" s="1"/>
  <c r="B53" i="1" s="1"/>
  <c r="F53" i="1" s="1"/>
  <c r="B54" i="1" s="1"/>
  <c r="F54" i="1" s="1"/>
  <c r="B55" i="1" s="1"/>
  <c r="F55" i="1" s="1"/>
  <c r="B56" i="1" s="1"/>
  <c r="F56" i="1" s="1"/>
  <c r="B57" i="1" s="1"/>
  <c r="F57" i="1" s="1"/>
  <c r="B58" i="1" s="1"/>
  <c r="F58" i="1" s="1"/>
  <c r="B59" i="1" s="1"/>
  <c r="F59" i="1" s="1"/>
  <c r="B60" i="1" s="1"/>
  <c r="F60" i="1" s="1"/>
  <c r="B61" i="1" s="1"/>
  <c r="F61" i="1" s="1"/>
  <c r="B62" i="1" s="1"/>
  <c r="F62" i="1" s="1"/>
  <c r="B63" i="1" s="1"/>
  <c r="F63" i="1" s="1"/>
  <c r="B64" i="1" s="1"/>
  <c r="F64" i="1" s="1"/>
  <c r="B65" i="1" s="1"/>
  <c r="F65" i="1" s="1"/>
  <c r="B66" i="1" s="1"/>
  <c r="F66" i="1" s="1"/>
  <c r="B67" i="1" s="1"/>
  <c r="F67" i="1" s="1"/>
  <c r="B68" i="1" s="1"/>
  <c r="F68" i="1" s="1"/>
  <c r="B69" i="1" s="1"/>
  <c r="F69" i="1" s="1"/>
</calcChain>
</file>

<file path=xl/sharedStrings.xml><?xml version="1.0" encoding="utf-8"?>
<sst xmlns="http://schemas.openxmlformats.org/spreadsheetml/2006/main" count="19" uniqueCount="19">
  <si>
    <t>Balance</t>
  </si>
  <si>
    <t>Interest</t>
  </si>
  <si>
    <t>Payment #</t>
  </si>
  <si>
    <t>Amortization Table for a Loan</t>
  </si>
  <si>
    <t>Principal</t>
  </si>
  <si>
    <t>Loan Amount</t>
  </si>
  <si>
    <t>Annual Interest Rate</t>
  </si>
  <si>
    <t>Term (in Years)</t>
  </si>
  <si>
    <t>Beginning 
Balance</t>
  </si>
  <si>
    <t>Monthly 
Payment</t>
  </si>
  <si>
    <t>Summary Calculations</t>
  </si>
  <si>
    <t>Total No. Periods</t>
  </si>
  <si>
    <t>Monthly Rate</t>
  </si>
  <si>
    <t>Monthly Payment</t>
  </si>
  <si>
    <t># of Payments/Yr.</t>
  </si>
  <si>
    <t>Cumulative Interest</t>
  </si>
  <si>
    <t>Cumulative Principal</t>
  </si>
  <si>
    <t>Total Interest Paid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</si>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</sst>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10" fontId="2" fillId="2" borderId="0" xfId="0" applyNumberFormat="1" applyFont="1" applyFill="1"/>
    <xf numFmtId="164" fontId="2" fillId="2" borderId="0" xfId="1" applyNumberFormat="1" applyFont="1" applyFill="1"/>
    <xf numFmtId="43" fontId="0" fillId="0" borderId="0" xfId="0" applyNumberFormat="1"/>
    <xf numFmtId="8" fontId="2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65" fontId="0" fillId="0" borderId="0" xfId="2" applyNumberFormat="1" applyFont="1"/>
    <xf numFmtId="164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/>
    </xf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L66" sqref="L66"/>
    </sheetView>
  </sheetViews>
  <sheetFormatPr defaultRowHeight="12.75" x14ac:dyDescent="0.2"/>
  <cols>
    <col min="1" max="1" width="15.140625" bestFit="1" customWidth="1"/>
    <col min="2" max="2" width="18.5703125" bestFit="1" customWidth="1"/>
    <col min="3" max="3" width="19.28515625" customWidth="1"/>
    <col min="4" max="4" width="11.28515625" bestFit="1" customWidth="1"/>
    <col min="6" max="6" width="20.28515625" bestFit="1" customWidth="1"/>
    <col min="7" max="7" width="4.140625" customWidth="1"/>
    <col min="8" max="8" width="4.28515625" customWidth="1"/>
    <col min="9" max="9" width="16" customWidth="1"/>
    <col min="10" max="10" width="30.28515625" customWidth="1"/>
    <col min="11" max="11" width="14" bestFit="1" customWidth="1"/>
    <col min="12" max="12" width="12.42578125" bestFit="1" customWidth="1"/>
    <col min="13" max="13" width="19.85546875" bestFit="1" customWidth="1"/>
  </cols>
  <sheetData>
    <row r="1" spans="1:13" ht="27" customHeight="1" x14ac:dyDescent="0.25">
      <c r="A1" s="17" t="s">
        <v>3</v>
      </c>
      <c r="B1" s="17"/>
      <c r="C1" s="17"/>
      <c r="D1" s="17"/>
      <c r="E1" s="17"/>
      <c r="F1" s="17"/>
      <c r="G1" s="12"/>
      <c r="H1" s="13"/>
      <c r="I1" s="17" t="s">
        <v>10</v>
      </c>
      <c r="J1" s="17"/>
    </row>
    <row r="2" spans="1:13" x14ac:dyDescent="0.2">
      <c r="A2" s="2" t="s">
        <v>5</v>
      </c>
      <c r="B2" s="2"/>
      <c r="D2" s="6">
        <v>25000</v>
      </c>
      <c r="I2" s="2" t="s">
        <v>14</v>
      </c>
      <c r="J2">
        <v>12</v>
      </c>
      <c r="K2" s="2"/>
      <c r="L2" s="8"/>
      <c r="M2" s="2"/>
    </row>
    <row r="3" spans="1:13" x14ac:dyDescent="0.2">
      <c r="A3" s="2" t="s">
        <v>6</v>
      </c>
      <c r="B3" s="2"/>
      <c r="D3" s="5">
        <v>6.5000000000000002E-2</v>
      </c>
      <c r="I3" s="2" t="s">
        <v>11</v>
      </c>
      <c r="J3">
        <f>J2*D4</f>
        <v>60</v>
      </c>
      <c r="K3" s="1"/>
      <c r="L3" s="1"/>
      <c r="M3" s="1"/>
    </row>
    <row r="4" spans="1:13" x14ac:dyDescent="0.2">
      <c r="A4" s="2" t="s">
        <v>7</v>
      </c>
      <c r="B4" s="2"/>
      <c r="D4" s="4">
        <v>5</v>
      </c>
      <c r="I4" s="2" t="s">
        <v>12</v>
      </c>
      <c r="J4" s="14">
        <f>D3/J2</f>
        <v>5.4166666666666669E-3</v>
      </c>
    </row>
    <row r="5" spans="1:13" x14ac:dyDescent="0.2">
      <c r="I5" s="2" t="s">
        <v>13</v>
      </c>
      <c r="J5" s="1">
        <f>G7-PMT(J4,J3,D2)</f>
        <v>489.15370546821356</v>
      </c>
    </row>
    <row r="6" spans="1:13" x14ac:dyDescent="0.2">
      <c r="I6" s="2" t="s">
        <v>17</v>
      </c>
    </row>
    <row r="7" spans="1:13" x14ac:dyDescent="0.2">
      <c r="I7" s="2" t="s">
        <v>18</v>
      </c>
    </row>
    <row r="8" spans="1:13" x14ac:dyDescent="0.2">
      <c r="I8" s="2"/>
    </row>
    <row r="9" spans="1:13" ht="25.5" x14ac:dyDescent="0.2">
      <c r="A9" s="3" t="s">
        <v>2</v>
      </c>
      <c r="B9" s="9" t="s">
        <v>8</v>
      </c>
      <c r="C9" s="9" t="s">
        <v>9</v>
      </c>
      <c r="D9" s="10" t="s">
        <v>4</v>
      </c>
      <c r="E9" s="10" t="s">
        <v>1</v>
      </c>
      <c r="F9" s="10" t="s">
        <v>0</v>
      </c>
      <c r="G9" s="10"/>
      <c r="H9" s="11"/>
      <c r="I9" s="9" t="s">
        <v>15</v>
      </c>
      <c r="J9" s="9" t="s">
        <v>16</v>
      </c>
    </row>
    <row r="10" spans="1:13" x14ac:dyDescent="0.2">
      <c r="A10" s="16">
        <v>1</v>
      </c>
      <c r="B10" s="15">
        <f>D2</f>
        <v>25000</v>
      </c>
      <c r="C10" s="1">
        <f>PMT($J$4,$J$3,-$D$2)</f>
        <v>489.15370546821356</v>
      </c>
      <c r="D10" s="1">
        <f>-PPMT($J$4,A10,$J$3,$D$2)</f>
        <v>353.73703880154687</v>
      </c>
      <c r="E10" s="1">
        <f>-IPMT($J$4,A10,$J$3,$D$2)</f>
        <v>135.41666666666666</v>
      </c>
      <c r="F10" s="1">
        <f>B10-D10</f>
        <v>24646.262961198452</v>
      </c>
      <c r="G10" s="1"/>
      <c r="H10" s="7"/>
      <c r="I10" s="18">
        <f>-CUMIPMT($J$4,$J$3,$D$2,$A$10,A10,0)</f>
        <v>135.41666666666663</v>
      </c>
      <c r="J10" s="18">
        <f>-CUMPRINC($J$4,$J$3,$D$2,$A$10,A10,0)</f>
        <v>353.73703880154693</v>
      </c>
    </row>
    <row r="11" spans="1:13" x14ac:dyDescent="0.2">
      <c r="A11" s="16">
        <v>2</v>
      </c>
      <c r="B11" s="1">
        <f>F10</f>
        <v>24646.262961198452</v>
      </c>
      <c r="C11" s="1">
        <f t="shared" ref="C11:C69" si="0">PMT($J$4,$J$3,-$D$2)</f>
        <v>489.15370546821356</v>
      </c>
      <c r="D11" s="1">
        <f t="shared" ref="D11:D69" si="1">-PPMT($J$4,A11,$J$3,$D$2)</f>
        <v>355.65311442838856</v>
      </c>
      <c r="E11" s="1">
        <f>-IPMT($J$4,A11,$J$3,$D$2)</f>
        <v>133.50059103982497</v>
      </c>
      <c r="F11" s="1">
        <f t="shared" ref="F11:F69" si="2">B11-D11</f>
        <v>24290.609846770065</v>
      </c>
      <c r="I11" s="18">
        <f t="shared" ref="I11:I69" si="3">-CUMIPMT($J$4,$J$3,$D$2,$A$10,A11,0)</f>
        <v>268.91725770649157</v>
      </c>
      <c r="J11" s="18">
        <f t="shared" ref="J11:J70" si="4">-CUMPRINC($J$4,$J$3,$D$2,$A$10,A11,0)</f>
        <v>709.39015322993555</v>
      </c>
    </row>
    <row r="12" spans="1:13" x14ac:dyDescent="0.2">
      <c r="A12" s="16">
        <v>3</v>
      </c>
      <c r="B12" s="1">
        <f>F11</f>
        <v>24290.609846770065</v>
      </c>
      <c r="C12" s="1">
        <f t="shared" si="0"/>
        <v>489.15370546821356</v>
      </c>
      <c r="D12" s="1">
        <f t="shared" si="1"/>
        <v>357.57956879820904</v>
      </c>
      <c r="E12" s="1">
        <f t="shared" ref="E12:E69" si="5">-IPMT($J$4,A12,$J$3,$D$2)</f>
        <v>131.57413667000452</v>
      </c>
      <c r="F12" s="1">
        <f t="shared" si="2"/>
        <v>23933.030277971855</v>
      </c>
      <c r="I12" s="18">
        <f t="shared" si="3"/>
        <v>400.49139437649615</v>
      </c>
      <c r="J12" s="18">
        <f t="shared" si="4"/>
        <v>1066.9697220281446</v>
      </c>
    </row>
    <row r="13" spans="1:13" x14ac:dyDescent="0.2">
      <c r="A13" s="16">
        <v>4</v>
      </c>
      <c r="B13" s="1">
        <f t="shared" ref="B13:B69" si="6">F12</f>
        <v>23933.030277971855</v>
      </c>
      <c r="C13" s="1">
        <f t="shared" si="0"/>
        <v>489.15370546821356</v>
      </c>
      <c r="D13" s="1">
        <f t="shared" si="1"/>
        <v>359.51645812919929</v>
      </c>
      <c r="E13" s="1">
        <f t="shared" si="5"/>
        <v>129.63724733901427</v>
      </c>
      <c r="F13" s="1">
        <f t="shared" si="2"/>
        <v>23573.513819842654</v>
      </c>
      <c r="I13" s="18">
        <f t="shared" si="3"/>
        <v>530.12864171551018</v>
      </c>
      <c r="J13" s="18">
        <f t="shared" si="4"/>
        <v>1426.4861801573441</v>
      </c>
    </row>
    <row r="14" spans="1:13" x14ac:dyDescent="0.2">
      <c r="A14" s="16">
        <v>5</v>
      </c>
      <c r="B14" s="1">
        <f t="shared" si="6"/>
        <v>23573.513819842654</v>
      </c>
      <c r="C14" s="1">
        <f t="shared" si="0"/>
        <v>489.15370546821356</v>
      </c>
      <c r="D14" s="1">
        <f t="shared" si="1"/>
        <v>361.46383894406586</v>
      </c>
      <c r="E14" s="1">
        <f t="shared" si="5"/>
        <v>127.68986652414775</v>
      </c>
      <c r="F14" s="1">
        <f t="shared" si="2"/>
        <v>23212.049980898588</v>
      </c>
      <c r="I14" s="18">
        <f t="shared" si="3"/>
        <v>657.81850823965829</v>
      </c>
      <c r="J14" s="18">
        <f t="shared" si="4"/>
        <v>1787.9500191014097</v>
      </c>
    </row>
    <row r="15" spans="1:13" x14ac:dyDescent="0.2">
      <c r="A15" s="16">
        <v>6</v>
      </c>
      <c r="B15" s="1">
        <f t="shared" si="6"/>
        <v>23212.049980898588</v>
      </c>
      <c r="C15" s="1">
        <f t="shared" si="0"/>
        <v>489.15370546821356</v>
      </c>
      <c r="D15" s="1">
        <f t="shared" si="1"/>
        <v>363.42176807167954</v>
      </c>
      <c r="E15" s="1">
        <f t="shared" si="5"/>
        <v>125.73193739653404</v>
      </c>
      <c r="F15" s="1">
        <f t="shared" si="2"/>
        <v>22848.628212826909</v>
      </c>
      <c r="I15" s="18">
        <f t="shared" si="3"/>
        <v>783.55044563619185</v>
      </c>
      <c r="J15" s="18">
        <f t="shared" si="4"/>
        <v>2151.3717871730896</v>
      </c>
    </row>
    <row r="16" spans="1:13" x14ac:dyDescent="0.2">
      <c r="A16" s="16">
        <v>7</v>
      </c>
      <c r="B16" s="1">
        <f t="shared" si="6"/>
        <v>22848.628212826909</v>
      </c>
      <c r="C16" s="1">
        <f t="shared" si="0"/>
        <v>489.15370546821356</v>
      </c>
      <c r="D16" s="1">
        <f t="shared" si="1"/>
        <v>365.39030264873446</v>
      </c>
      <c r="E16" s="1">
        <f t="shared" si="5"/>
        <v>123.76340281947911</v>
      </c>
      <c r="F16" s="1">
        <f t="shared" si="2"/>
        <v>22483.237910178173</v>
      </c>
      <c r="I16" s="18">
        <f t="shared" si="3"/>
        <v>907.31384845567072</v>
      </c>
      <c r="J16" s="18">
        <f t="shared" si="4"/>
        <v>2516.7620898218242</v>
      </c>
    </row>
    <row r="17" spans="1:10" x14ac:dyDescent="0.2">
      <c r="A17" s="16">
        <v>8</v>
      </c>
      <c r="B17" s="1">
        <f t="shared" si="6"/>
        <v>22483.237910178173</v>
      </c>
      <c r="C17" s="1">
        <f t="shared" si="0"/>
        <v>489.15370546821356</v>
      </c>
      <c r="D17" s="1">
        <f t="shared" si="1"/>
        <v>367.36950012141506</v>
      </c>
      <c r="E17" s="1">
        <f t="shared" si="5"/>
        <v>121.78420534679844</v>
      </c>
      <c r="F17" s="1">
        <f t="shared" si="2"/>
        <v>22115.868410056759</v>
      </c>
      <c r="H17" s="7"/>
      <c r="I17" s="18">
        <f t="shared" si="3"/>
        <v>1029.0980538024692</v>
      </c>
      <c r="J17" s="18">
        <f t="shared" si="4"/>
        <v>2884.1315899432393</v>
      </c>
    </row>
    <row r="18" spans="1:10" x14ac:dyDescent="0.2">
      <c r="A18" s="16">
        <v>9</v>
      </c>
      <c r="B18" s="1">
        <f t="shared" si="6"/>
        <v>22115.868410056759</v>
      </c>
      <c r="C18" s="1">
        <f t="shared" si="0"/>
        <v>489.15370546821356</v>
      </c>
      <c r="D18" s="1">
        <f t="shared" si="1"/>
        <v>369.35941824707277</v>
      </c>
      <c r="E18" s="1">
        <f t="shared" si="5"/>
        <v>119.79428722114081</v>
      </c>
      <c r="F18" s="1">
        <f t="shared" si="2"/>
        <v>21746.508991809686</v>
      </c>
      <c r="I18" s="18">
        <f t="shared" si="3"/>
        <v>1148.8923410236107</v>
      </c>
      <c r="J18" s="18">
        <f t="shared" si="4"/>
        <v>3253.4910081903113</v>
      </c>
    </row>
    <row r="19" spans="1:10" x14ac:dyDescent="0.2">
      <c r="A19" s="16">
        <v>10</v>
      </c>
      <c r="B19" s="1">
        <f t="shared" si="6"/>
        <v>21746.508991809686</v>
      </c>
      <c r="C19" s="1">
        <f t="shared" si="0"/>
        <v>489.15370546821356</v>
      </c>
      <c r="D19" s="1">
        <f t="shared" si="1"/>
        <v>371.36011509591106</v>
      </c>
      <c r="E19" s="1">
        <f t="shared" si="5"/>
        <v>117.7935903723025</v>
      </c>
      <c r="F19" s="1">
        <f t="shared" si="2"/>
        <v>21375.148876713774</v>
      </c>
      <c r="I19" s="18">
        <f t="shared" si="3"/>
        <v>1266.685931395913</v>
      </c>
      <c r="J19" s="18">
        <f t="shared" si="4"/>
        <v>3624.8511232862229</v>
      </c>
    </row>
    <row r="20" spans="1:10" x14ac:dyDescent="0.2">
      <c r="A20" s="16">
        <v>11</v>
      </c>
      <c r="B20" s="1">
        <f t="shared" si="6"/>
        <v>21375.148876713774</v>
      </c>
      <c r="C20" s="1">
        <f t="shared" si="0"/>
        <v>489.15370546821356</v>
      </c>
      <c r="D20" s="1">
        <f t="shared" si="1"/>
        <v>373.3716490526806</v>
      </c>
      <c r="E20" s="1">
        <f t="shared" si="5"/>
        <v>115.78205641553299</v>
      </c>
      <c r="F20" s="1">
        <f t="shared" si="2"/>
        <v>21001.777227661092</v>
      </c>
      <c r="I20" s="18">
        <f t="shared" si="3"/>
        <v>1382.4679878114457</v>
      </c>
      <c r="J20" s="18">
        <f t="shared" si="4"/>
        <v>3998.2227723389033</v>
      </c>
    </row>
    <row r="21" spans="1:10" x14ac:dyDescent="0.2">
      <c r="A21" s="16">
        <v>12</v>
      </c>
      <c r="B21" s="1">
        <f t="shared" si="6"/>
        <v>21001.777227661092</v>
      </c>
      <c r="C21" s="1">
        <f t="shared" si="0"/>
        <v>489.15370546821356</v>
      </c>
      <c r="D21" s="1">
        <f t="shared" si="1"/>
        <v>375.39407881838264</v>
      </c>
      <c r="E21" s="1">
        <f t="shared" si="5"/>
        <v>113.75962664983096</v>
      </c>
      <c r="F21" s="1">
        <f t="shared" si="2"/>
        <v>20626.383148842709</v>
      </c>
      <c r="I21" s="18">
        <f t="shared" si="3"/>
        <v>1496.227614461277</v>
      </c>
      <c r="J21" s="18">
        <f t="shared" si="4"/>
        <v>4373.616851157286</v>
      </c>
    </row>
    <row r="22" spans="1:10" x14ac:dyDescent="0.2">
      <c r="A22" s="16">
        <v>13</v>
      </c>
      <c r="B22" s="1">
        <f t="shared" si="6"/>
        <v>20626.383148842709</v>
      </c>
      <c r="C22" s="1">
        <f t="shared" si="0"/>
        <v>489.15370546821356</v>
      </c>
      <c r="D22" s="1">
        <f t="shared" si="1"/>
        <v>377.42746341198222</v>
      </c>
      <c r="E22" s="1">
        <f t="shared" si="5"/>
        <v>111.72624205623137</v>
      </c>
      <c r="F22" s="1">
        <f t="shared" si="2"/>
        <v>20248.955685430727</v>
      </c>
      <c r="I22" s="18">
        <f t="shared" si="3"/>
        <v>1607.953856517508</v>
      </c>
      <c r="J22" s="18">
        <f t="shared" si="4"/>
        <v>4751.044314569268</v>
      </c>
    </row>
    <row r="23" spans="1:10" x14ac:dyDescent="0.2">
      <c r="A23" s="16">
        <v>14</v>
      </c>
      <c r="B23" s="1">
        <f t="shared" si="6"/>
        <v>20248.955685430727</v>
      </c>
      <c r="C23" s="1">
        <f t="shared" si="0"/>
        <v>489.15370546821356</v>
      </c>
      <c r="D23" s="1">
        <f t="shared" si="1"/>
        <v>379.47186217213044</v>
      </c>
      <c r="E23" s="1">
        <f t="shared" si="5"/>
        <v>109.68184329608314</v>
      </c>
      <c r="F23" s="1">
        <f t="shared" si="2"/>
        <v>19869.483823258597</v>
      </c>
      <c r="I23" s="18">
        <f t="shared" si="3"/>
        <v>1717.6356998135907</v>
      </c>
      <c r="J23" s="18">
        <f t="shared" si="4"/>
        <v>5130.5161767413992</v>
      </c>
    </row>
    <row r="24" spans="1:10" x14ac:dyDescent="0.2">
      <c r="A24" s="16">
        <v>15</v>
      </c>
      <c r="B24" s="1">
        <f t="shared" si="6"/>
        <v>19869.483823258597</v>
      </c>
      <c r="C24" s="1">
        <f t="shared" si="0"/>
        <v>489.15370546821356</v>
      </c>
      <c r="D24" s="1">
        <f t="shared" si="1"/>
        <v>381.52733475889613</v>
      </c>
      <c r="E24" s="1">
        <f t="shared" si="5"/>
        <v>107.62637070931743</v>
      </c>
      <c r="F24" s="1">
        <f t="shared" si="2"/>
        <v>19487.956488499702</v>
      </c>
      <c r="I24" s="18">
        <f t="shared" si="3"/>
        <v>1825.2620705229092</v>
      </c>
      <c r="J24" s="18">
        <f t="shared" si="4"/>
        <v>5512.0435115002938</v>
      </c>
    </row>
    <row r="25" spans="1:10" x14ac:dyDescent="0.2">
      <c r="A25" s="16">
        <v>16</v>
      </c>
      <c r="B25" s="1">
        <f t="shared" si="6"/>
        <v>19487.956488499702</v>
      </c>
      <c r="C25" s="1">
        <f t="shared" si="0"/>
        <v>489.15370546821356</v>
      </c>
      <c r="D25" s="1">
        <f t="shared" si="1"/>
        <v>383.59394115550685</v>
      </c>
      <c r="E25" s="1">
        <f t="shared" si="5"/>
        <v>105.55976431270675</v>
      </c>
      <c r="F25" s="1">
        <f t="shared" si="2"/>
        <v>19104.362547344193</v>
      </c>
      <c r="I25" s="18">
        <f t="shared" si="3"/>
        <v>1930.8218348356149</v>
      </c>
      <c r="J25" s="18">
        <f t="shared" si="4"/>
        <v>5895.637452655802</v>
      </c>
    </row>
    <row r="26" spans="1:10" x14ac:dyDescent="0.2">
      <c r="A26" s="16">
        <v>17</v>
      </c>
      <c r="B26" s="1">
        <f t="shared" si="6"/>
        <v>19104.362547344193</v>
      </c>
      <c r="C26" s="1">
        <f t="shared" si="0"/>
        <v>489.15370546821356</v>
      </c>
      <c r="D26" s="1">
        <f t="shared" si="1"/>
        <v>385.67174167009915</v>
      </c>
      <c r="E26" s="1">
        <f t="shared" si="5"/>
        <v>103.48196379811442</v>
      </c>
      <c r="F26" s="1">
        <f t="shared" si="2"/>
        <v>18718.690805674094</v>
      </c>
      <c r="I26" s="18">
        <f t="shared" si="3"/>
        <v>2034.3037986337276</v>
      </c>
      <c r="J26" s="18">
        <f t="shared" si="4"/>
        <v>6281.3091943259024</v>
      </c>
    </row>
    <row r="27" spans="1:10" x14ac:dyDescent="0.2">
      <c r="A27" s="16">
        <v>18</v>
      </c>
      <c r="B27" s="1">
        <f t="shared" si="6"/>
        <v>18718.690805674094</v>
      </c>
      <c r="C27" s="1">
        <f t="shared" si="0"/>
        <v>489.15370546821356</v>
      </c>
      <c r="D27" s="1">
        <f t="shared" si="1"/>
        <v>387.7607969374788</v>
      </c>
      <c r="E27" s="1">
        <f t="shared" si="5"/>
        <v>101.3929085307347</v>
      </c>
      <c r="F27" s="1">
        <f t="shared" si="2"/>
        <v>18330.930008736614</v>
      </c>
      <c r="I27" s="18">
        <f t="shared" si="3"/>
        <v>2135.6967071644631</v>
      </c>
      <c r="J27" s="18">
        <f t="shared" si="4"/>
        <v>6669.0699912633809</v>
      </c>
    </row>
    <row r="28" spans="1:10" x14ac:dyDescent="0.2">
      <c r="A28" s="16">
        <v>19</v>
      </c>
      <c r="B28" s="1">
        <f t="shared" si="6"/>
        <v>18330.930008736614</v>
      </c>
      <c r="C28" s="1">
        <f t="shared" si="0"/>
        <v>489.15370546821356</v>
      </c>
      <c r="D28" s="1">
        <f t="shared" si="1"/>
        <v>389.86116792089018</v>
      </c>
      <c r="E28" s="1">
        <f t="shared" si="5"/>
        <v>99.292537547323363</v>
      </c>
      <c r="F28" s="1">
        <f t="shared" si="2"/>
        <v>17941.068840815722</v>
      </c>
      <c r="I28" s="18">
        <f t="shared" si="3"/>
        <v>2234.9892447117873</v>
      </c>
      <c r="J28" s="18">
        <f t="shared" si="4"/>
        <v>7058.9311591842707</v>
      </c>
    </row>
    <row r="29" spans="1:10" x14ac:dyDescent="0.2">
      <c r="A29" s="16">
        <v>20</v>
      </c>
      <c r="B29" s="1">
        <f t="shared" si="6"/>
        <v>17941.068840815722</v>
      </c>
      <c r="C29" s="1">
        <f t="shared" si="0"/>
        <v>489.15370546821356</v>
      </c>
      <c r="D29" s="1">
        <f t="shared" si="1"/>
        <v>391.97291591379502</v>
      </c>
      <c r="E29" s="1">
        <f t="shared" si="5"/>
        <v>97.180789554418539</v>
      </c>
      <c r="F29" s="1">
        <f t="shared" si="2"/>
        <v>17549.095924901929</v>
      </c>
      <c r="I29" s="18">
        <f t="shared" si="3"/>
        <v>2332.1700342662061</v>
      </c>
      <c r="J29" s="18">
        <f t="shared" si="4"/>
        <v>7450.9040750980657</v>
      </c>
    </row>
    <row r="30" spans="1:10" x14ac:dyDescent="0.2">
      <c r="A30" s="16">
        <v>21</v>
      </c>
      <c r="B30" s="1">
        <f t="shared" si="6"/>
        <v>17549.095924901929</v>
      </c>
      <c r="C30" s="1">
        <f t="shared" si="0"/>
        <v>489.15370546821356</v>
      </c>
      <c r="D30" s="1">
        <f t="shared" si="1"/>
        <v>394.09610254166142</v>
      </c>
      <c r="E30" s="1">
        <f t="shared" si="5"/>
        <v>95.057602926552164</v>
      </c>
      <c r="F30" s="1">
        <f t="shared" si="2"/>
        <v>17154.999822360267</v>
      </c>
      <c r="I30" s="18">
        <f t="shared" si="3"/>
        <v>2427.2276371927574</v>
      </c>
      <c r="J30" s="18">
        <f t="shared" si="4"/>
        <v>7845.0001776397266</v>
      </c>
    </row>
    <row r="31" spans="1:10" x14ac:dyDescent="0.2">
      <c r="A31" s="16">
        <v>22</v>
      </c>
      <c r="B31" s="1">
        <f t="shared" si="6"/>
        <v>17154.999822360267</v>
      </c>
      <c r="C31" s="1">
        <f t="shared" si="0"/>
        <v>489.15370546821356</v>
      </c>
      <c r="D31" s="1">
        <f t="shared" si="1"/>
        <v>396.23078976376206</v>
      </c>
      <c r="E31" s="1">
        <f t="shared" si="5"/>
        <v>92.922915704451484</v>
      </c>
      <c r="F31" s="1">
        <f t="shared" si="2"/>
        <v>16758.769032596505</v>
      </c>
      <c r="I31" s="18">
        <f t="shared" si="3"/>
        <v>2520.1505528972084</v>
      </c>
      <c r="J31" s="18">
        <f t="shared" si="4"/>
        <v>8241.2309674034896</v>
      </c>
    </row>
    <row r="32" spans="1:10" x14ac:dyDescent="0.2">
      <c r="A32" s="16">
        <v>23</v>
      </c>
      <c r="B32" s="1">
        <f t="shared" si="6"/>
        <v>16758.769032596505</v>
      </c>
      <c r="C32" s="1">
        <f t="shared" si="0"/>
        <v>489.15370546821356</v>
      </c>
      <c r="D32" s="1">
        <f t="shared" si="1"/>
        <v>398.37703987498242</v>
      </c>
      <c r="E32" s="1">
        <f t="shared" si="5"/>
        <v>90.776665593231115</v>
      </c>
      <c r="F32" s="1">
        <f t="shared" si="2"/>
        <v>16360.391992721523</v>
      </c>
      <c r="I32" s="18">
        <f t="shared" si="3"/>
        <v>2610.9272184904403</v>
      </c>
      <c r="J32" s="18">
        <f t="shared" si="4"/>
        <v>8639.6080072784716</v>
      </c>
    </row>
    <row r="33" spans="1:10" x14ac:dyDescent="0.2">
      <c r="A33" s="16">
        <v>24</v>
      </c>
      <c r="B33" s="1">
        <f t="shared" si="6"/>
        <v>16360.391992721523</v>
      </c>
      <c r="C33" s="1">
        <f t="shared" si="0"/>
        <v>489.15370546821356</v>
      </c>
      <c r="D33" s="1">
        <f t="shared" si="1"/>
        <v>400.53491550763857</v>
      </c>
      <c r="E33" s="1">
        <f t="shared" si="5"/>
        <v>88.618789960574958</v>
      </c>
      <c r="F33" s="1">
        <f t="shared" si="2"/>
        <v>15959.857077213885</v>
      </c>
      <c r="I33" s="18">
        <f t="shared" si="3"/>
        <v>2699.546008451016</v>
      </c>
      <c r="J33" s="18">
        <f t="shared" si="4"/>
        <v>9040.1429227861099</v>
      </c>
    </row>
    <row r="34" spans="1:10" x14ac:dyDescent="0.2">
      <c r="A34" s="16">
        <v>25</v>
      </c>
      <c r="B34" s="1">
        <f t="shared" si="6"/>
        <v>15959.857077213885</v>
      </c>
      <c r="C34" s="1">
        <f t="shared" si="0"/>
        <v>489.15370546821356</v>
      </c>
      <c r="D34" s="1">
        <f t="shared" si="1"/>
        <v>402.70447963330497</v>
      </c>
      <c r="E34" s="1">
        <f t="shared" si="5"/>
        <v>86.449225834908574</v>
      </c>
      <c r="F34" s="1">
        <f t="shared" si="2"/>
        <v>15557.15259758058</v>
      </c>
      <c r="I34" s="18">
        <f t="shared" si="3"/>
        <v>2785.9952342859215</v>
      </c>
      <c r="J34" s="18">
        <f t="shared" si="4"/>
        <v>9442.8474024194184</v>
      </c>
    </row>
    <row r="35" spans="1:10" x14ac:dyDescent="0.2">
      <c r="A35" s="16">
        <v>26</v>
      </c>
      <c r="B35" s="1">
        <f t="shared" si="6"/>
        <v>15557.15259758058</v>
      </c>
      <c r="C35" s="1">
        <f t="shared" si="0"/>
        <v>489.15370546821356</v>
      </c>
      <c r="D35" s="1">
        <f t="shared" si="1"/>
        <v>404.88579556465203</v>
      </c>
      <c r="E35" s="1">
        <f t="shared" si="5"/>
        <v>84.267909903561502</v>
      </c>
      <c r="F35" s="1">
        <f t="shared" si="2"/>
        <v>15152.266802015927</v>
      </c>
      <c r="I35" s="18">
        <f t="shared" si="3"/>
        <v>2870.2631441894846</v>
      </c>
      <c r="J35" s="18">
        <f t="shared" si="4"/>
        <v>9847.7331979840674</v>
      </c>
    </row>
    <row r="36" spans="1:10" x14ac:dyDescent="0.2">
      <c r="A36" s="16">
        <v>27</v>
      </c>
      <c r="B36" s="1">
        <f t="shared" si="6"/>
        <v>15152.266802015927</v>
      </c>
      <c r="C36" s="1">
        <f t="shared" si="0"/>
        <v>489.15370546821356</v>
      </c>
      <c r="D36" s="1">
        <f t="shared" si="1"/>
        <v>407.0789269572939</v>
      </c>
      <c r="E36" s="1">
        <f t="shared" si="5"/>
        <v>82.074778510919643</v>
      </c>
      <c r="F36" s="1">
        <f t="shared" si="2"/>
        <v>14745.187875058633</v>
      </c>
      <c r="I36" s="18">
        <f t="shared" si="3"/>
        <v>2952.3379227004061</v>
      </c>
      <c r="J36" s="18">
        <f t="shared" si="4"/>
        <v>10254.81212494136</v>
      </c>
    </row>
    <row r="37" spans="1:10" x14ac:dyDescent="0.2">
      <c r="A37" s="16">
        <v>28</v>
      </c>
      <c r="B37" s="1">
        <f t="shared" si="6"/>
        <v>14745.187875058633</v>
      </c>
      <c r="C37" s="1">
        <f t="shared" si="0"/>
        <v>489.15370546821356</v>
      </c>
      <c r="D37" s="1">
        <f t="shared" si="1"/>
        <v>409.28393781164596</v>
      </c>
      <c r="E37" s="1">
        <f t="shared" si="5"/>
        <v>79.869767656567632</v>
      </c>
      <c r="F37" s="1">
        <f t="shared" si="2"/>
        <v>14335.903937246987</v>
      </c>
      <c r="I37" s="18">
        <f t="shared" si="3"/>
        <v>3032.2076903569705</v>
      </c>
      <c r="J37" s="18">
        <f t="shared" si="4"/>
        <v>10664.096062753009</v>
      </c>
    </row>
    <row r="38" spans="1:10" x14ac:dyDescent="0.2">
      <c r="A38" s="16">
        <v>29</v>
      </c>
      <c r="B38" s="1">
        <f t="shared" si="6"/>
        <v>14335.903937246987</v>
      </c>
      <c r="C38" s="1">
        <f t="shared" si="0"/>
        <v>489.15370546821356</v>
      </c>
      <c r="D38" s="1">
        <f t="shared" si="1"/>
        <v>411.50089247479241</v>
      </c>
      <c r="E38" s="1">
        <f t="shared" si="5"/>
        <v>77.652812993421236</v>
      </c>
      <c r="F38" s="1">
        <f t="shared" si="2"/>
        <v>13924.403044772194</v>
      </c>
      <c r="I38" s="18">
        <f t="shared" si="3"/>
        <v>3109.8605033503954</v>
      </c>
      <c r="J38" s="18">
        <f t="shared" si="4"/>
        <v>11075.596955227798</v>
      </c>
    </row>
    <row r="39" spans="1:10" x14ac:dyDescent="0.2">
      <c r="A39" s="16">
        <v>30</v>
      </c>
      <c r="B39" s="1">
        <f t="shared" si="6"/>
        <v>13924.403044772194</v>
      </c>
      <c r="C39" s="1">
        <f t="shared" si="0"/>
        <v>489.15370546821356</v>
      </c>
      <c r="D39" s="1">
        <f t="shared" si="1"/>
        <v>413.7298556423641</v>
      </c>
      <c r="E39" s="1">
        <f t="shared" si="5"/>
        <v>75.42384982584943</v>
      </c>
      <c r="F39" s="1">
        <f t="shared" si="2"/>
        <v>13510.67318912983</v>
      </c>
      <c r="I39" s="18">
        <f t="shared" si="3"/>
        <v>3185.284353176241</v>
      </c>
      <c r="J39" s="18">
        <f t="shared" si="4"/>
        <v>11489.326810870165</v>
      </c>
    </row>
    <row r="40" spans="1:10" x14ac:dyDescent="0.2">
      <c r="A40" s="16">
        <v>31</v>
      </c>
      <c r="B40" s="1">
        <f t="shared" si="6"/>
        <v>13510.67318912983</v>
      </c>
      <c r="C40" s="1">
        <f t="shared" si="0"/>
        <v>489.15370546821356</v>
      </c>
      <c r="D40" s="1">
        <f t="shared" si="1"/>
        <v>415.97089236042694</v>
      </c>
      <c r="E40" s="1">
        <f t="shared" si="5"/>
        <v>73.182813107786615</v>
      </c>
      <c r="F40" s="1">
        <f t="shared" si="2"/>
        <v>13094.702296769403</v>
      </c>
      <c r="I40" s="18">
        <f t="shared" si="3"/>
        <v>3258.4671662840301</v>
      </c>
      <c r="J40" s="18">
        <f t="shared" si="4"/>
        <v>11905.29770323059</v>
      </c>
    </row>
    <row r="41" spans="1:10" x14ac:dyDescent="0.2">
      <c r="A41" s="16">
        <v>32</v>
      </c>
      <c r="B41" s="1">
        <f t="shared" si="6"/>
        <v>13094.702296769403</v>
      </c>
      <c r="C41" s="1">
        <f t="shared" si="0"/>
        <v>489.15370546821356</v>
      </c>
      <c r="D41" s="1">
        <f t="shared" si="1"/>
        <v>418.22406802737925</v>
      </c>
      <c r="E41" s="1">
        <f t="shared" si="5"/>
        <v>70.929637440834313</v>
      </c>
      <c r="F41" s="1">
        <f t="shared" si="2"/>
        <v>12676.478228742024</v>
      </c>
      <c r="I41" s="18">
        <f t="shared" si="3"/>
        <v>3329.3968037248615</v>
      </c>
      <c r="J41" s="18">
        <f t="shared" si="4"/>
        <v>12323.521771257972</v>
      </c>
    </row>
    <row r="42" spans="1:10" x14ac:dyDescent="0.2">
      <c r="A42" s="16">
        <v>33</v>
      </c>
      <c r="B42" s="1">
        <f t="shared" si="6"/>
        <v>12676.478228742024</v>
      </c>
      <c r="C42" s="1">
        <f t="shared" si="0"/>
        <v>489.15370546821356</v>
      </c>
      <c r="D42" s="1">
        <f t="shared" si="1"/>
        <v>420.4894483958609</v>
      </c>
      <c r="E42" s="1">
        <f t="shared" si="5"/>
        <v>68.664257072352669</v>
      </c>
      <c r="F42" s="1">
        <f t="shared" si="2"/>
        <v>12255.988780346162</v>
      </c>
      <c r="I42" s="18">
        <f t="shared" si="3"/>
        <v>3398.0610607972158</v>
      </c>
      <c r="J42" s="18">
        <f t="shared" si="4"/>
        <v>12744.011219653832</v>
      </c>
    </row>
    <row r="43" spans="1:10" x14ac:dyDescent="0.2">
      <c r="A43" s="16">
        <v>34</v>
      </c>
      <c r="B43" s="1">
        <f t="shared" si="6"/>
        <v>12255.988780346162</v>
      </c>
      <c r="C43" s="1">
        <f t="shared" si="0"/>
        <v>489.15370546821356</v>
      </c>
      <c r="D43" s="1">
        <f t="shared" si="1"/>
        <v>422.76709957467176</v>
      </c>
      <c r="E43" s="1">
        <f t="shared" si="5"/>
        <v>66.386605893541756</v>
      </c>
      <c r="F43" s="1">
        <f t="shared" si="2"/>
        <v>11833.22168077149</v>
      </c>
      <c r="I43" s="18">
        <f t="shared" si="3"/>
        <v>3464.4476666907576</v>
      </c>
      <c r="J43" s="18">
        <f t="shared" si="4"/>
        <v>13166.778319228502</v>
      </c>
    </row>
    <row r="44" spans="1:10" x14ac:dyDescent="0.2">
      <c r="A44" s="16">
        <v>35</v>
      </c>
      <c r="B44" s="1">
        <f t="shared" si="6"/>
        <v>11833.22168077149</v>
      </c>
      <c r="C44" s="1">
        <f t="shared" si="0"/>
        <v>489.15370546821356</v>
      </c>
      <c r="D44" s="1">
        <f t="shared" si="1"/>
        <v>425.05708803070127</v>
      </c>
      <c r="E44" s="1">
        <f t="shared" si="5"/>
        <v>64.096617437512279</v>
      </c>
      <c r="F44" s="1">
        <f t="shared" si="2"/>
        <v>11408.16459274079</v>
      </c>
      <c r="I44" s="18">
        <f t="shared" si="3"/>
        <v>3528.5442841282729</v>
      </c>
      <c r="J44" s="18">
        <f t="shared" si="4"/>
        <v>13591.835407259203</v>
      </c>
    </row>
    <row r="45" spans="1:10" x14ac:dyDescent="0.2">
      <c r="A45" s="16">
        <v>36</v>
      </c>
      <c r="B45" s="1">
        <f t="shared" si="6"/>
        <v>11408.16459274079</v>
      </c>
      <c r="C45" s="1">
        <f t="shared" si="0"/>
        <v>489.15370546821356</v>
      </c>
      <c r="D45" s="1">
        <f t="shared" si="1"/>
        <v>427.35948059086758</v>
      </c>
      <c r="E45" s="1">
        <f t="shared" si="5"/>
        <v>61.794224877345997</v>
      </c>
      <c r="F45" s="1">
        <f t="shared" si="2"/>
        <v>10980.805112149923</v>
      </c>
      <c r="I45" s="18">
        <f t="shared" si="3"/>
        <v>3590.3385090056181</v>
      </c>
      <c r="J45" s="18">
        <f t="shared" si="4"/>
        <v>14019.19488785007</v>
      </c>
    </row>
    <row r="46" spans="1:10" x14ac:dyDescent="0.2">
      <c r="A46" s="16">
        <v>37</v>
      </c>
      <c r="B46" s="1">
        <f t="shared" si="6"/>
        <v>10980.805112149923</v>
      </c>
      <c r="C46" s="1">
        <f t="shared" si="0"/>
        <v>489.15370546821356</v>
      </c>
      <c r="D46" s="1">
        <f t="shared" si="1"/>
        <v>429.67434444406808</v>
      </c>
      <c r="E46" s="1">
        <f t="shared" si="5"/>
        <v>59.479361024145447</v>
      </c>
      <c r="F46" s="1">
        <f t="shared" si="2"/>
        <v>10551.130767705854</v>
      </c>
      <c r="I46" s="18">
        <f t="shared" si="3"/>
        <v>3649.8178700297594</v>
      </c>
      <c r="J46" s="18">
        <f t="shared" si="4"/>
        <v>14448.869232294141</v>
      </c>
    </row>
    <row r="47" spans="1:10" x14ac:dyDescent="0.2">
      <c r="A47" s="16">
        <v>38</v>
      </c>
      <c r="B47" s="1">
        <f t="shared" si="6"/>
        <v>10551.130767705854</v>
      </c>
      <c r="C47" s="1">
        <f t="shared" si="0"/>
        <v>489.15370546821356</v>
      </c>
      <c r="D47" s="1">
        <f t="shared" si="1"/>
        <v>432.00174714314011</v>
      </c>
      <c r="E47" s="1">
        <f t="shared" si="5"/>
        <v>57.151958325073416</v>
      </c>
      <c r="F47" s="1">
        <f t="shared" si="2"/>
        <v>10119.129020562714</v>
      </c>
      <c r="I47" s="18">
        <f t="shared" si="3"/>
        <v>3706.9698283548387</v>
      </c>
      <c r="J47" s="18">
        <f t="shared" si="4"/>
        <v>14880.870979437277</v>
      </c>
    </row>
    <row r="48" spans="1:10" x14ac:dyDescent="0.2">
      <c r="A48" s="16">
        <v>39</v>
      </c>
      <c r="B48" s="1">
        <f t="shared" si="6"/>
        <v>10119.129020562714</v>
      </c>
      <c r="C48" s="1">
        <f t="shared" si="0"/>
        <v>489.15370546821356</v>
      </c>
      <c r="D48" s="1">
        <f t="shared" si="1"/>
        <v>434.34175660683212</v>
      </c>
      <c r="E48" s="1">
        <f t="shared" si="5"/>
        <v>54.811948861381417</v>
      </c>
      <c r="F48" s="1">
        <f t="shared" si="2"/>
        <v>9684.7872639558809</v>
      </c>
      <c r="I48" s="18">
        <f t="shared" si="3"/>
        <v>3761.7817772162161</v>
      </c>
      <c r="J48" s="18">
        <f t="shared" si="4"/>
        <v>15315.212736044112</v>
      </c>
    </row>
    <row r="49" spans="1:10" x14ac:dyDescent="0.2">
      <c r="A49" s="16">
        <v>40</v>
      </c>
      <c r="B49" s="1">
        <f t="shared" si="6"/>
        <v>9684.7872639558809</v>
      </c>
      <c r="C49" s="1">
        <f t="shared" si="0"/>
        <v>489.15370546821356</v>
      </c>
      <c r="D49" s="1">
        <f t="shared" si="1"/>
        <v>436.69444112178587</v>
      </c>
      <c r="E49" s="1">
        <f t="shared" si="5"/>
        <v>52.45926434642773</v>
      </c>
      <c r="F49" s="1">
        <f t="shared" si="2"/>
        <v>9248.0928228340945</v>
      </c>
      <c r="I49" s="18">
        <f t="shared" si="3"/>
        <v>3814.2410415626437</v>
      </c>
      <c r="J49" s="18">
        <f t="shared" si="4"/>
        <v>15751.9071771659</v>
      </c>
    </row>
    <row r="50" spans="1:10" x14ac:dyDescent="0.2">
      <c r="A50" s="16">
        <v>41</v>
      </c>
      <c r="B50" s="1">
        <f t="shared" si="6"/>
        <v>9248.0928228340945</v>
      </c>
      <c r="C50" s="1">
        <f t="shared" si="0"/>
        <v>489.15370546821356</v>
      </c>
      <c r="D50" s="1">
        <f t="shared" si="1"/>
        <v>439.05986934452881</v>
      </c>
      <c r="E50" s="1">
        <f t="shared" si="5"/>
        <v>50.093836123684731</v>
      </c>
      <c r="F50" s="1">
        <f t="shared" si="2"/>
        <v>8809.0329534895664</v>
      </c>
      <c r="I50" s="18">
        <f t="shared" si="3"/>
        <v>3864.3348776863313</v>
      </c>
      <c r="J50" s="18">
        <f t="shared" si="4"/>
        <v>16190.967046510425</v>
      </c>
    </row>
    <row r="51" spans="1:10" x14ac:dyDescent="0.2">
      <c r="A51" s="16">
        <v>42</v>
      </c>
      <c r="B51" s="1">
        <f t="shared" si="6"/>
        <v>8809.0329534895664</v>
      </c>
      <c r="C51" s="1">
        <f t="shared" si="0"/>
        <v>489.15370546821356</v>
      </c>
      <c r="D51" s="1">
        <f t="shared" si="1"/>
        <v>441.43811030347837</v>
      </c>
      <c r="E51" s="1">
        <f t="shared" si="5"/>
        <v>47.715595164735191</v>
      </c>
      <c r="F51" s="1">
        <f t="shared" si="2"/>
        <v>8367.5948431860888</v>
      </c>
      <c r="I51" s="18">
        <f t="shared" si="3"/>
        <v>3912.0504728510641</v>
      </c>
      <c r="J51" s="18">
        <f t="shared" si="4"/>
        <v>16632.405156813904</v>
      </c>
    </row>
    <row r="52" spans="1:10" x14ac:dyDescent="0.2">
      <c r="A52" s="16">
        <v>43</v>
      </c>
      <c r="B52" s="1">
        <f t="shared" si="6"/>
        <v>8367.5948431860888</v>
      </c>
      <c r="C52" s="1">
        <f t="shared" si="0"/>
        <v>489.15370546821356</v>
      </c>
      <c r="D52" s="1">
        <f t="shared" si="1"/>
        <v>443.8292334009555</v>
      </c>
      <c r="E52" s="1">
        <f t="shared" si="5"/>
        <v>45.324472067258021</v>
      </c>
      <c r="F52" s="1">
        <f t="shared" si="2"/>
        <v>7923.7656097851332</v>
      </c>
      <c r="I52" s="18">
        <f t="shared" si="3"/>
        <v>3957.3749449183233</v>
      </c>
      <c r="J52" s="18">
        <f t="shared" si="4"/>
        <v>17076.23439021486</v>
      </c>
    </row>
    <row r="53" spans="1:10" x14ac:dyDescent="0.2">
      <c r="A53" s="16">
        <v>44</v>
      </c>
      <c r="B53" s="1">
        <f t="shared" si="6"/>
        <v>7923.7656097851332</v>
      </c>
      <c r="C53" s="1">
        <f t="shared" si="0"/>
        <v>489.15370546821356</v>
      </c>
      <c r="D53" s="1">
        <f t="shared" si="1"/>
        <v>446.23330841521073</v>
      </c>
      <c r="E53" s="1">
        <f t="shared" si="5"/>
        <v>42.920397053002844</v>
      </c>
      <c r="F53" s="1">
        <f t="shared" si="2"/>
        <v>7477.5323013699226</v>
      </c>
      <c r="I53" s="18">
        <f t="shared" si="3"/>
        <v>4000.2953419713231</v>
      </c>
      <c r="J53" s="18">
        <f t="shared" si="4"/>
        <v>17522.467698630073</v>
      </c>
    </row>
    <row r="54" spans="1:10" x14ac:dyDescent="0.2">
      <c r="A54" s="16">
        <v>45</v>
      </c>
      <c r="B54" s="1">
        <f t="shared" si="6"/>
        <v>7477.5323013699226</v>
      </c>
      <c r="C54" s="1">
        <f t="shared" si="0"/>
        <v>489.15370546821356</v>
      </c>
      <c r="D54" s="1">
        <f t="shared" si="1"/>
        <v>448.65040550245982</v>
      </c>
      <c r="E54" s="1">
        <f t="shared" si="5"/>
        <v>40.503299965753776</v>
      </c>
      <c r="F54" s="1">
        <f t="shared" si="2"/>
        <v>7028.8818958674628</v>
      </c>
      <c r="I54" s="18">
        <f t="shared" si="3"/>
        <v>4040.7986419370827</v>
      </c>
      <c r="J54" s="18">
        <f t="shared" si="4"/>
        <v>17971.118104132529</v>
      </c>
    </row>
    <row r="55" spans="1:10" x14ac:dyDescent="0.2">
      <c r="A55" s="16">
        <v>46</v>
      </c>
      <c r="B55" s="1">
        <f t="shared" si="6"/>
        <v>7028.8818958674628</v>
      </c>
      <c r="C55" s="1">
        <f t="shared" si="0"/>
        <v>489.15370546821356</v>
      </c>
      <c r="D55" s="1">
        <f t="shared" si="1"/>
        <v>451.08059519893146</v>
      </c>
      <c r="E55" s="1">
        <f t="shared" si="5"/>
        <v>38.073110269282118</v>
      </c>
      <c r="F55" s="1">
        <f t="shared" si="2"/>
        <v>6577.8013006685314</v>
      </c>
      <c r="I55" s="18">
        <f t="shared" si="3"/>
        <v>4078.8717522063635</v>
      </c>
      <c r="J55" s="18">
        <f t="shared" si="4"/>
        <v>18422.19869933146</v>
      </c>
    </row>
    <row r="56" spans="1:10" x14ac:dyDescent="0.2">
      <c r="A56" s="16">
        <v>47</v>
      </c>
      <c r="B56" s="1">
        <f t="shared" si="6"/>
        <v>6577.8013006685314</v>
      </c>
      <c r="C56" s="1">
        <f t="shared" si="0"/>
        <v>489.15370546821356</v>
      </c>
      <c r="D56" s="1">
        <f t="shared" si="1"/>
        <v>453.52394842292568</v>
      </c>
      <c r="E56" s="1">
        <f t="shared" si="5"/>
        <v>35.629757045287917</v>
      </c>
      <c r="F56" s="1">
        <f t="shared" si="2"/>
        <v>6124.2773522456055</v>
      </c>
      <c r="I56" s="18">
        <f t="shared" si="3"/>
        <v>4114.5015092516442</v>
      </c>
      <c r="J56" s="18">
        <f t="shared" si="4"/>
        <v>18875.722647754392</v>
      </c>
    </row>
    <row r="57" spans="1:10" x14ac:dyDescent="0.2">
      <c r="A57" s="16">
        <v>48</v>
      </c>
      <c r="B57" s="1">
        <f t="shared" si="6"/>
        <v>6124.2773522456055</v>
      </c>
      <c r="C57" s="1">
        <f t="shared" si="0"/>
        <v>489.15370546821356</v>
      </c>
      <c r="D57" s="1">
        <f t="shared" si="1"/>
        <v>455.98053647688317</v>
      </c>
      <c r="E57" s="1">
        <f t="shared" si="5"/>
        <v>33.1731689913304</v>
      </c>
      <c r="F57" s="1">
        <f t="shared" si="2"/>
        <v>5668.2968157687219</v>
      </c>
      <c r="I57" s="18">
        <f t="shared" si="3"/>
        <v>4147.6746782429836</v>
      </c>
      <c r="J57" s="18">
        <f t="shared" si="4"/>
        <v>19331.703184231268</v>
      </c>
    </row>
    <row r="58" spans="1:10" x14ac:dyDescent="0.2">
      <c r="A58" s="16">
        <v>49</v>
      </c>
      <c r="B58" s="1">
        <f t="shared" si="6"/>
        <v>5668.2968157687219</v>
      </c>
      <c r="C58" s="1">
        <f t="shared" si="0"/>
        <v>489.15370546821356</v>
      </c>
      <c r="D58" s="1">
        <f t="shared" si="1"/>
        <v>458.45043104946626</v>
      </c>
      <c r="E58" s="1">
        <f t="shared" si="5"/>
        <v>30.703274418747281</v>
      </c>
      <c r="F58" s="1">
        <f t="shared" si="2"/>
        <v>5209.8463847192561</v>
      </c>
      <c r="I58" s="18">
        <f t="shared" si="3"/>
        <v>4178.3779526617254</v>
      </c>
      <c r="J58" s="18">
        <f t="shared" si="4"/>
        <v>19790.153615280738</v>
      </c>
    </row>
    <row r="59" spans="1:10" x14ac:dyDescent="0.2">
      <c r="A59" s="16">
        <v>50</v>
      </c>
      <c r="B59" s="1">
        <f t="shared" si="6"/>
        <v>5209.8463847192561</v>
      </c>
      <c r="C59" s="1">
        <f t="shared" si="0"/>
        <v>489.15370546821356</v>
      </c>
      <c r="D59" s="1">
        <f t="shared" si="1"/>
        <v>460.93370421765087</v>
      </c>
      <c r="E59" s="1">
        <f t="shared" si="5"/>
        <v>28.220001250562671</v>
      </c>
      <c r="F59" s="1">
        <f t="shared" si="2"/>
        <v>4748.9126805016049</v>
      </c>
      <c r="I59" s="18">
        <f t="shared" si="3"/>
        <v>4206.5979539122854</v>
      </c>
      <c r="J59" s="18">
        <f t="shared" si="4"/>
        <v>20251.087319498394</v>
      </c>
    </row>
    <row r="60" spans="1:10" x14ac:dyDescent="0.2">
      <c r="A60" s="16">
        <v>51</v>
      </c>
      <c r="B60" s="1">
        <f t="shared" si="6"/>
        <v>4748.9126805016049</v>
      </c>
      <c r="C60" s="1">
        <f t="shared" si="0"/>
        <v>489.15370546821356</v>
      </c>
      <c r="D60" s="1">
        <f t="shared" si="1"/>
        <v>463.43042844882984</v>
      </c>
      <c r="E60" s="1">
        <f t="shared" si="5"/>
        <v>25.72327701938373</v>
      </c>
      <c r="F60" s="1">
        <f t="shared" si="2"/>
        <v>4285.482252052775</v>
      </c>
      <c r="I60" s="18">
        <f t="shared" si="3"/>
        <v>4232.3212309316696</v>
      </c>
      <c r="J60" s="18">
        <f t="shared" si="4"/>
        <v>20714.517747947222</v>
      </c>
    </row>
    <row r="61" spans="1:10" x14ac:dyDescent="0.2">
      <c r="A61" s="16">
        <v>52</v>
      </c>
      <c r="B61" s="1">
        <f t="shared" si="6"/>
        <v>4285.482252052775</v>
      </c>
      <c r="C61" s="1">
        <f t="shared" si="0"/>
        <v>489.15370546821356</v>
      </c>
      <c r="D61" s="1">
        <f t="shared" si="1"/>
        <v>465.94067660292768</v>
      </c>
      <c r="E61" s="1">
        <f t="shared" si="5"/>
        <v>23.213028865285899</v>
      </c>
      <c r="F61" s="1">
        <f t="shared" si="2"/>
        <v>3819.5415754498472</v>
      </c>
      <c r="I61" s="18">
        <f t="shared" si="3"/>
        <v>4255.5342597969575</v>
      </c>
      <c r="J61" s="18">
        <f t="shared" si="4"/>
        <v>21180.458424550146</v>
      </c>
    </row>
    <row r="62" spans="1:10" x14ac:dyDescent="0.2">
      <c r="A62" s="16">
        <v>53</v>
      </c>
      <c r="B62" s="1">
        <f t="shared" si="6"/>
        <v>3819.5415754498472</v>
      </c>
      <c r="C62" s="1">
        <f t="shared" si="0"/>
        <v>489.15370546821356</v>
      </c>
      <c r="D62" s="1">
        <f t="shared" si="1"/>
        <v>468.46452193452683</v>
      </c>
      <c r="E62" s="1">
        <f t="shared" si="5"/>
        <v>20.689183533686709</v>
      </c>
      <c r="F62" s="1">
        <f t="shared" si="2"/>
        <v>3351.0770535153206</v>
      </c>
      <c r="I62" s="18">
        <f t="shared" si="3"/>
        <v>4276.2234433306476</v>
      </c>
      <c r="J62" s="18">
        <f t="shared" si="4"/>
        <v>21648.922946484672</v>
      </c>
    </row>
    <row r="63" spans="1:10" x14ac:dyDescent="0.2">
      <c r="A63" s="16">
        <v>54</v>
      </c>
      <c r="B63" s="1">
        <f t="shared" si="6"/>
        <v>3351.0770535153206</v>
      </c>
      <c r="C63" s="1">
        <f t="shared" si="0"/>
        <v>489.15370546821356</v>
      </c>
      <c r="D63" s="1">
        <f t="shared" si="1"/>
        <v>471.00203809500556</v>
      </c>
      <c r="E63" s="1">
        <f t="shared" si="5"/>
        <v>18.151667373208021</v>
      </c>
      <c r="F63" s="1">
        <f t="shared" si="2"/>
        <v>2880.0750154203151</v>
      </c>
      <c r="I63" s="18">
        <f t="shared" si="3"/>
        <v>4294.3751107038552</v>
      </c>
      <c r="J63" s="18">
        <f t="shared" si="4"/>
        <v>22119.924984579677</v>
      </c>
    </row>
    <row r="64" spans="1:10" x14ac:dyDescent="0.2">
      <c r="A64" s="16">
        <v>55</v>
      </c>
      <c r="B64" s="1">
        <f t="shared" si="6"/>
        <v>2880.0750154203151</v>
      </c>
      <c r="C64" s="1">
        <f t="shared" si="0"/>
        <v>489.15370546821356</v>
      </c>
      <c r="D64" s="1">
        <f t="shared" si="1"/>
        <v>473.55329913468688</v>
      </c>
      <c r="E64" s="1">
        <f t="shared" si="5"/>
        <v>15.60040633352674</v>
      </c>
      <c r="F64" s="1">
        <f t="shared" si="2"/>
        <v>2406.5217162856284</v>
      </c>
      <c r="I64" s="18">
        <f t="shared" si="3"/>
        <v>4309.9755170373755</v>
      </c>
      <c r="J64" s="18">
        <f t="shared" si="4"/>
        <v>22593.478283714368</v>
      </c>
    </row>
    <row r="65" spans="1:10" x14ac:dyDescent="0.2">
      <c r="A65" s="16">
        <v>56</v>
      </c>
      <c r="B65" s="1">
        <f t="shared" si="6"/>
        <v>2406.5217162856284</v>
      </c>
      <c r="C65" s="1">
        <f t="shared" si="0"/>
        <v>489.15370546821356</v>
      </c>
      <c r="D65" s="1">
        <f t="shared" si="1"/>
        <v>476.11837950499972</v>
      </c>
      <c r="E65" s="1">
        <f t="shared" si="5"/>
        <v>13.035325963213852</v>
      </c>
      <c r="F65" s="1">
        <f t="shared" si="2"/>
        <v>1930.4033367806287</v>
      </c>
      <c r="I65" s="18">
        <f t="shared" si="3"/>
        <v>4323.0108430005894</v>
      </c>
      <c r="J65" s="18">
        <f t="shared" si="4"/>
        <v>23069.59666321937</v>
      </c>
    </row>
    <row r="66" spans="1:10" x14ac:dyDescent="0.2">
      <c r="A66" s="16">
        <v>57</v>
      </c>
      <c r="B66" s="1">
        <f t="shared" si="6"/>
        <v>1930.4033367806287</v>
      </c>
      <c r="C66" s="1">
        <f t="shared" si="0"/>
        <v>489.15370546821356</v>
      </c>
      <c r="D66" s="1">
        <f t="shared" si="1"/>
        <v>478.69735406065183</v>
      </c>
      <c r="E66" s="1">
        <f t="shared" si="5"/>
        <v>10.456351407561771</v>
      </c>
      <c r="F66" s="1">
        <f t="shared" si="2"/>
        <v>1451.7059827199769</v>
      </c>
      <c r="I66" s="18">
        <f t="shared" si="3"/>
        <v>4333.4671944081529</v>
      </c>
      <c r="J66" s="18">
        <f t="shared" si="4"/>
        <v>23548.294017280019</v>
      </c>
    </row>
    <row r="67" spans="1:10" x14ac:dyDescent="0.2">
      <c r="A67" s="16">
        <v>58</v>
      </c>
      <c r="B67" s="1">
        <f t="shared" si="6"/>
        <v>1451.7059827199769</v>
      </c>
      <c r="C67" s="1">
        <f t="shared" si="0"/>
        <v>489.15370546821356</v>
      </c>
      <c r="D67" s="1">
        <f t="shared" si="1"/>
        <v>481.29029806181364</v>
      </c>
      <c r="E67" s="1">
        <f t="shared" si="5"/>
        <v>7.8634074063999062</v>
      </c>
      <c r="F67" s="1">
        <f t="shared" si="2"/>
        <v>970.41568465816317</v>
      </c>
      <c r="I67" s="18">
        <f t="shared" si="3"/>
        <v>4341.3306018145558</v>
      </c>
      <c r="J67" s="18">
        <f t="shared" si="4"/>
        <v>24029.584315341832</v>
      </c>
    </row>
    <row r="68" spans="1:10" x14ac:dyDescent="0.2">
      <c r="A68" s="16">
        <v>59</v>
      </c>
      <c r="B68" s="1">
        <f t="shared" si="6"/>
        <v>970.41568465816317</v>
      </c>
      <c r="C68" s="1">
        <f t="shared" si="0"/>
        <v>489.15370546821356</v>
      </c>
      <c r="D68" s="1">
        <f t="shared" si="1"/>
        <v>483.89728717631522</v>
      </c>
      <c r="E68" s="1">
        <f t="shared" si="5"/>
        <v>5.2564182918984148</v>
      </c>
      <c r="F68" s="1">
        <f t="shared" si="2"/>
        <v>486.51839748184796</v>
      </c>
      <c r="I68" s="18">
        <f t="shared" si="3"/>
        <v>4346.5870201064536</v>
      </c>
      <c r="J68" s="18">
        <f t="shared" si="4"/>
        <v>24513.481602518146</v>
      </c>
    </row>
    <row r="69" spans="1:10" x14ac:dyDescent="0.2">
      <c r="A69" s="16">
        <v>60</v>
      </c>
      <c r="B69" s="1">
        <f t="shared" si="6"/>
        <v>486.51839748184796</v>
      </c>
      <c r="C69" s="1">
        <f t="shared" si="0"/>
        <v>489.15370546821356</v>
      </c>
      <c r="D69" s="1">
        <f t="shared" si="1"/>
        <v>486.51839748185353</v>
      </c>
      <c r="E69" s="1">
        <f t="shared" si="5"/>
        <v>2.6353079863600408</v>
      </c>
      <c r="F69" s="1">
        <f t="shared" si="2"/>
        <v>-5.5706550483591855E-12</v>
      </c>
      <c r="I69" s="18">
        <f t="shared" si="3"/>
        <v>4349.2223280928156</v>
      </c>
      <c r="J69" s="18">
        <f t="shared" si="4"/>
        <v>24999.999999999996</v>
      </c>
    </row>
    <row r="70" spans="1:10" x14ac:dyDescent="0.2">
      <c r="J70" s="18"/>
    </row>
  </sheetData>
  <mergeCells count="2">
    <mergeCell ref="I1:J1"/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Business, Camosun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McLeish</dc:creator>
  <cp:lastModifiedBy>Diksha Bansal</cp:lastModifiedBy>
  <dcterms:created xsi:type="dcterms:W3CDTF">2002-06-24T17:36:32Z</dcterms:created>
  <dcterms:modified xsi:type="dcterms:W3CDTF">2017-05-09T18:34:28Z</dcterms:modified>
</cp:coreProperties>
</file>