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1520" windowHeight="8790"/>
  </bookViews>
  <sheets>
    <sheet name="New Clients" sheetId="1" r:id="rId1"/>
  </sheets>
  <definedNames>
    <definedName name="Deals">'New Clients'!$A$20:$C$24</definedName>
    <definedName name="_xlnm.Print_Area" localSheetId="0">'New Clients'!$D$13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I23" i="1"/>
  <c r="I22" i="1"/>
  <c r="I21" i="1"/>
  <c r="I20" i="1"/>
  <c r="F8" i="1" l="1"/>
  <c r="F9" i="1"/>
  <c r="F10" i="1"/>
  <c r="F11" i="1"/>
  <c r="F12" i="1"/>
  <c r="F13" i="1"/>
  <c r="F14" i="1"/>
  <c r="F7" i="1"/>
  <c r="F15" i="1" s="1"/>
  <c r="E8" i="1"/>
  <c r="G8" i="1" s="1"/>
  <c r="E9" i="1"/>
  <c r="G9" i="1" s="1"/>
  <c r="E10" i="1"/>
  <c r="G10" i="1" s="1"/>
  <c r="E11" i="1"/>
  <c r="G11" i="1" s="1"/>
  <c r="H11" i="1" s="1"/>
  <c r="I11" i="1" s="1"/>
  <c r="J11" i="1" s="1"/>
  <c r="E12" i="1"/>
  <c r="G12" i="1" s="1"/>
  <c r="E13" i="1"/>
  <c r="G13" i="1" s="1"/>
  <c r="E14" i="1"/>
  <c r="G14" i="1" s="1"/>
  <c r="E7" i="1"/>
  <c r="E15" i="1" s="1"/>
  <c r="B2" i="1"/>
  <c r="H14" i="1" l="1"/>
  <c r="I14" i="1"/>
  <c r="J14" i="1" s="1"/>
  <c r="H10" i="1"/>
  <c r="I10" i="1"/>
  <c r="J10" i="1" s="1"/>
  <c r="H13" i="1"/>
  <c r="I13" i="1"/>
  <c r="J13" i="1" s="1"/>
  <c r="H9" i="1"/>
  <c r="I9" i="1" s="1"/>
  <c r="J9" i="1" s="1"/>
  <c r="H12" i="1"/>
  <c r="I12" i="1" s="1"/>
  <c r="J12" i="1" s="1"/>
  <c r="H8" i="1"/>
  <c r="I8" i="1"/>
  <c r="J8" i="1" s="1"/>
  <c r="G7" i="1"/>
  <c r="H7" i="1" l="1"/>
  <c r="H15" i="1" s="1"/>
  <c r="G15" i="1"/>
  <c r="I7" i="1" l="1"/>
  <c r="J7" i="1" l="1"/>
  <c r="J15" i="1" s="1"/>
  <c r="I15" i="1"/>
</calcChain>
</file>

<file path=xl/sharedStrings.xml><?xml version="1.0" encoding="utf-8"?>
<sst xmlns="http://schemas.openxmlformats.org/spreadsheetml/2006/main" count="54" uniqueCount="37">
  <si>
    <t>Maya's Travel - End-of-Summer Deals</t>
  </si>
  <si>
    <t>Date Prepared:</t>
  </si>
  <si>
    <t>Interest Rate:</t>
  </si>
  <si>
    <t>Payment Term (months):</t>
  </si>
  <si>
    <t>Down Payment Rate:</t>
  </si>
  <si>
    <t>Package</t>
  </si>
  <si>
    <t>Balance</t>
  </si>
  <si>
    <t>Nelson</t>
  </si>
  <si>
    <t>Hawaii Getaway</t>
  </si>
  <si>
    <t>Yes</t>
  </si>
  <si>
    <t>Desai</t>
  </si>
  <si>
    <t>Fiji Getaway</t>
  </si>
  <si>
    <t>Saxer</t>
  </si>
  <si>
    <t>Asia Getaway</t>
  </si>
  <si>
    <t>Tran</t>
  </si>
  <si>
    <t>Disney Cruise (4-day)</t>
  </si>
  <si>
    <t>No</t>
  </si>
  <si>
    <t>Salinas</t>
  </si>
  <si>
    <t>Burns</t>
  </si>
  <si>
    <t>Crockett</t>
  </si>
  <si>
    <t>Las Vegas Weekend</t>
  </si>
  <si>
    <t>Totals:</t>
  </si>
  <si>
    <t>Number of Packages Sold:</t>
  </si>
  <si>
    <t>Summary Statistics (Total Package Cost)</t>
  </si>
  <si>
    <t>Lowest Cost:</t>
  </si>
  <si>
    <t>Average Cost:</t>
  </si>
  <si>
    <t>Maximum Cost:</t>
  </si>
  <si>
    <t>Median Cost:</t>
  </si>
  <si>
    <t>Customer 
ID Number</t>
  </si>
  <si>
    <t>Last
 Name</t>
  </si>
  <si>
    <t>Flight
 Needed</t>
  </si>
  <si>
    <t>Package 
Cost</t>
  </si>
  <si>
    <t>Flight 
Cost</t>
  </si>
  <si>
    <t>Total Package 
Cost</t>
  </si>
  <si>
    <t>Down 
Payment</t>
  </si>
  <si>
    <t>Monthly
 Payment</t>
  </si>
  <si>
    <t>Package
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</si>
</sst>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sz val="22"/>
      <color indexed="5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8">
    <xf numFmtId="0" fontId="0" fillId="0" borderId="0"/>
    <xf numFmtId="0" fontId="1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44" fontId="5" fillId="0" borderId="0" applyFont="0" applyFill="0" applyBorder="0" applyAlignment="0" applyProtection="0"/>
  </cellStyleXfs>
  <cellXfs count="16">
    <xf numFmtId="0" fontId="0" fillId="0" borderId="0" xfId="0"/>
    <xf numFmtId="14" fontId="3" fillId="0" borderId="0" xfId="5" applyNumberFormat="1" applyFont="1"/>
    <xf numFmtId="14" fontId="1" fillId="0" borderId="0" xfId="6" applyNumberFormat="1"/>
    <xf numFmtId="0" fontId="1" fillId="0" borderId="0" xfId="7"/>
    <xf numFmtId="10" fontId="0" fillId="0" borderId="0" xfId="8" applyNumberFormat="1" applyFont="1"/>
    <xf numFmtId="1" fontId="0" fillId="0" borderId="0" xfId="9" applyNumberFormat="1" applyFont="1"/>
    <xf numFmtId="0" fontId="4" fillId="2" borderId="0" xfId="10" applyFont="1" applyFill="1" applyAlignment="1">
      <alignment horizontal="left"/>
    </xf>
    <xf numFmtId="0" fontId="3" fillId="0" borderId="0" xfId="11" applyFont="1"/>
    <xf numFmtId="0" fontId="4" fillId="0" borderId="0" xfId="12" applyFont="1" applyAlignment="1">
      <alignment horizontal="right"/>
    </xf>
    <xf numFmtId="44" fontId="0" fillId="0" borderId="0" xfId="14" applyFont="1"/>
    <xf numFmtId="44" fontId="1" fillId="0" borderId="0" xfId="17" applyFont="1"/>
    <xf numFmtId="44" fontId="1" fillId="0" borderId="0" xfId="7" applyNumberFormat="1"/>
    <xf numFmtId="0" fontId="2" fillId="0" borderId="0" xfId="15" applyFont="1" applyAlignment="1">
      <alignment horizontal="center"/>
    </xf>
    <xf numFmtId="8" fontId="1" fillId="0" borderId="0" xfId="7" applyNumberFormat="1"/>
    <xf numFmtId="0" fontId="4" fillId="2" borderId="0" xfId="10" applyFont="1" applyFill="1" applyAlignment="1">
      <alignment horizontal="left" wrapText="1"/>
    </xf>
    <xf numFmtId="44" fontId="1" fillId="0" borderId="1" xfId="7" applyNumberFormat="1" applyBorder="1"/>
  </cellXfs>
  <cellStyles count="18">
    <cellStyle name="3wOifN/WbTHUMFiLTgs/6g9Ozr3TEGvhB0gQf6kN/CE=-~vV1U8Ka/jzyRgYU7x41wCw==" xfId="15"/>
    <cellStyle name="3zvT/o/vAH8YyPMa7p0ZbUXYEFS88aBkSgu0NDuvWCE=-~0HM/qFvctSQmHeM2TDsDbw==" xfId="11"/>
    <cellStyle name="7+UTTGIb/LvvVz/t+UC4KYJxtV3IB/p42YSxTU1B+7A=-~SkbYkBQxbnk+puyGeiCnqQ==" xfId="12"/>
    <cellStyle name="98BcTx58vrHsOfO6aySVmBqmqOqS3CyrWV4b7uU5W6Q=-~OCXZ3Ul7AX4nqkBphq4N/A==" xfId="4"/>
    <cellStyle name="Currency" xfId="17" builtinId="4"/>
    <cellStyle name="Currency 3" xfId="3"/>
    <cellStyle name="cVh0NmWVBivsNvhpJt4zfYjVn8wxEik8dQJzP2fTFX0=-~L+arW6yHjJs2vSryJ+RgNw==" xfId="7"/>
    <cellStyle name="dEXA8WXl3I0WwQfmdZ8T1dUXqtmWLdhcBAmWRF5PVN8=-~2e7OVYVg+nBD9DrnO7UPyQ==" xfId="16"/>
    <cellStyle name="EMw7z8OTzGyxFvR4KnJRjM27jCKK/Gy+jC02E25gsGA=-~0eLxzLjazgm2FpVVrWkl2w==" xfId="8"/>
    <cellStyle name="faYXhjJt3KAHFch/sYJwl8YciCTMNmxW9lyD0i+1ltM=-~VZ85wxTJoaN3w0zh7MZn/g==" xfId="9"/>
    <cellStyle name="gHKzmR8bMcIGGUh+c9neeDA7j7iUANN4jRVHyuneUho=-~9qAfQ0XDCna369K3mDROyg==" xfId="14"/>
    <cellStyle name="IRcyeKAhWy7YeYAV1t7RzlBGObiXDuS9lyk7HrbhlOQ=-~K9wm5u0iFuXhAtbBMGdEjQ==" xfId="6"/>
    <cellStyle name="Normal" xfId="0" builtinId="0"/>
    <cellStyle name="Normal 2" xfId="1"/>
    <cellStyle name="pBRz/xz/AaJ5mexgPjIBdZaX9zmCq8yn9w7T1sHaVlY=-~wBxPdq5sdvQGrtWm1m6e6w==" xfId="10"/>
    <cellStyle name="Percent 2" xfId="2"/>
    <cellStyle name="sJCU1mAb6YczdxScUu1SfgtuMWXDG/YF9/vinsx5S7A=-~yUizHWO3vqYGmtJDtxVoRQ==" xfId="5"/>
    <cellStyle name="WSc+RCq/p8Ksl0G4BAhAf345arRYR70gpDmAwOkwVNE=-~FAV5CIieGbI5d1GgDsJBFA==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view="pageLayout" zoomScaleNormal="100" workbookViewId="0">
      <selection activeCell="E7" sqref="E7"/>
    </sheetView>
  </sheetViews>
  <sheetFormatPr defaultRowHeight="15" x14ac:dyDescent="0.25"/>
  <cols>
    <col min="1" max="1" width="22" bestFit="1" customWidth="1"/>
    <col min="2" max="2" width="13.42578125" bestFit="1" customWidth="1"/>
    <col min="3" max="3" width="19.140625" bestFit="1" customWidth="1"/>
    <col min="4" max="4" width="13.85546875" bestFit="1" customWidth="1"/>
    <col min="5" max="5" width="13.42578125" bestFit="1" customWidth="1"/>
    <col min="6" max="6" width="22.42578125" customWidth="1"/>
    <col min="7" max="7" width="16" customWidth="1"/>
    <col min="8" max="8" width="14.85546875" bestFit="1" customWidth="1"/>
    <col min="9" max="9" width="16" customWidth="1"/>
    <col min="10" max="10" width="16.85546875" bestFit="1" customWidth="1"/>
  </cols>
  <sheetData>
    <row r="1" spans="1:10" ht="27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x14ac:dyDescent="0.25">
      <c r="A2" s="1" t="s">
        <v>1</v>
      </c>
      <c r="B2" s="2">
        <f ca="1">TODAY()</f>
        <v>42866</v>
      </c>
      <c r="C2" s="3"/>
      <c r="D2" s="3"/>
      <c r="E2" s="3"/>
      <c r="F2" s="3"/>
      <c r="G2" s="3"/>
      <c r="H2" s="3"/>
      <c r="I2" s="3"/>
      <c r="J2" s="3"/>
    </row>
    <row r="3" spans="1:10" x14ac:dyDescent="0.25">
      <c r="A3" s="1" t="s">
        <v>2</v>
      </c>
      <c r="B3" s="4">
        <v>5.5E-2</v>
      </c>
      <c r="C3" s="3"/>
      <c r="D3" s="3"/>
      <c r="E3" s="3"/>
      <c r="F3" s="3"/>
      <c r="G3" s="3"/>
      <c r="H3" s="3"/>
      <c r="I3" s="3"/>
      <c r="J3" s="3"/>
    </row>
    <row r="4" spans="1:10" x14ac:dyDescent="0.25">
      <c r="A4" s="1" t="s">
        <v>3</v>
      </c>
      <c r="B4" s="5">
        <v>12</v>
      </c>
      <c r="C4" s="3"/>
      <c r="D4" s="3"/>
      <c r="E4" s="3"/>
      <c r="F4" s="3"/>
      <c r="G4" s="3"/>
      <c r="H4" s="3"/>
      <c r="I4" s="3"/>
      <c r="J4" s="3"/>
    </row>
    <row r="5" spans="1:10" x14ac:dyDescent="0.25">
      <c r="A5" s="1" t="s">
        <v>4</v>
      </c>
      <c r="B5" s="4">
        <v>0.1</v>
      </c>
      <c r="C5" s="3"/>
      <c r="D5" s="3"/>
      <c r="E5" s="3"/>
      <c r="F5" s="3"/>
      <c r="G5" s="3"/>
      <c r="H5" s="3"/>
      <c r="I5" s="3"/>
      <c r="J5" s="3"/>
    </row>
    <row r="6" spans="1:10" ht="26.25" x14ac:dyDescent="0.25">
      <c r="A6" s="14" t="s">
        <v>28</v>
      </c>
      <c r="B6" s="14" t="s">
        <v>29</v>
      </c>
      <c r="C6" s="6" t="s">
        <v>5</v>
      </c>
      <c r="D6" s="14" t="s">
        <v>30</v>
      </c>
      <c r="E6" s="14" t="s">
        <v>31</v>
      </c>
      <c r="F6" s="14" t="s">
        <v>32</v>
      </c>
      <c r="G6" s="14" t="s">
        <v>33</v>
      </c>
      <c r="H6" s="14" t="s">
        <v>34</v>
      </c>
      <c r="I6" s="6" t="s">
        <v>6</v>
      </c>
      <c r="J6" s="14" t="s">
        <v>35</v>
      </c>
    </row>
    <row r="7" spans="1:10" x14ac:dyDescent="0.25">
      <c r="A7" s="7">
        <v>10034</v>
      </c>
      <c r="B7" s="7" t="s">
        <v>7</v>
      </c>
      <c r="C7" s="7" t="s">
        <v>8</v>
      </c>
      <c r="D7" s="3" t="s">
        <v>9</v>
      </c>
      <c r="E7" s="10">
        <f t="shared" ref="E7:E14" si="0">VLOOKUP(C7,Deals,2)</f>
        <v>375</v>
      </c>
      <c r="F7" s="10">
        <f t="shared" ref="F7:F14" si="1">VLOOKUP(C7,Deals,3)</f>
        <v>350</v>
      </c>
      <c r="G7" s="11">
        <f>IF(D7="Yes",E7+F7,E7)</f>
        <v>725</v>
      </c>
      <c r="H7" s="13">
        <f>$B$5*G7</f>
        <v>72.5</v>
      </c>
      <c r="I7" s="11">
        <f>G7-H7</f>
        <v>652.5</v>
      </c>
      <c r="J7" s="13">
        <f>-PMT($B$3/12,$B$4,I7)</f>
        <v>56.008501933458099</v>
      </c>
    </row>
    <row r="8" spans="1:10" x14ac:dyDescent="0.25">
      <c r="A8" s="7">
        <v>34211</v>
      </c>
      <c r="B8" s="7" t="s">
        <v>10</v>
      </c>
      <c r="C8" s="7" t="s">
        <v>11</v>
      </c>
      <c r="D8" s="3" t="s">
        <v>9</v>
      </c>
      <c r="E8" s="10">
        <f t="shared" si="0"/>
        <v>400</v>
      </c>
      <c r="F8" s="10">
        <f t="shared" si="1"/>
        <v>350</v>
      </c>
      <c r="G8" s="11">
        <f t="shared" ref="G8:G14" si="2">IF(D8="Yes",E8+F8,E8)</f>
        <v>750</v>
      </c>
      <c r="H8" s="13">
        <f t="shared" ref="H8:H14" si="3">$B$5*G8</f>
        <v>75</v>
      </c>
      <c r="I8" s="11">
        <f t="shared" ref="I8:I14" si="4">G8-H8</f>
        <v>675</v>
      </c>
      <c r="J8" s="13">
        <f t="shared" ref="J8:J14" si="5">-PMT($B$3/12,$B$4,I8)</f>
        <v>57.939829586335961</v>
      </c>
    </row>
    <row r="9" spans="1:10" x14ac:dyDescent="0.25">
      <c r="A9" s="7">
        <v>12123</v>
      </c>
      <c r="B9" s="7" t="s">
        <v>12</v>
      </c>
      <c r="C9" s="7" t="s">
        <v>13</v>
      </c>
      <c r="D9" s="7" t="s">
        <v>9</v>
      </c>
      <c r="E9" s="10">
        <f t="shared" si="0"/>
        <v>175</v>
      </c>
      <c r="F9" s="10">
        <f t="shared" si="1"/>
        <v>300</v>
      </c>
      <c r="G9" s="11">
        <f t="shared" si="2"/>
        <v>475</v>
      </c>
      <c r="H9" s="13">
        <f t="shared" si="3"/>
        <v>47.5</v>
      </c>
      <c r="I9" s="11">
        <f t="shared" si="4"/>
        <v>427.5</v>
      </c>
      <c r="J9" s="13">
        <f t="shared" si="5"/>
        <v>36.695225404679441</v>
      </c>
    </row>
    <row r="10" spans="1:10" x14ac:dyDescent="0.25">
      <c r="A10" s="7">
        <v>23901</v>
      </c>
      <c r="B10" s="7" t="s">
        <v>14</v>
      </c>
      <c r="C10" s="7" t="s">
        <v>15</v>
      </c>
      <c r="D10" s="3" t="s">
        <v>16</v>
      </c>
      <c r="E10" s="10">
        <f t="shared" si="0"/>
        <v>300</v>
      </c>
      <c r="F10" s="10">
        <f t="shared" si="1"/>
        <v>275</v>
      </c>
      <c r="G10" s="11">
        <f t="shared" si="2"/>
        <v>300</v>
      </c>
      <c r="H10" s="13">
        <f t="shared" si="3"/>
        <v>30</v>
      </c>
      <c r="I10" s="11">
        <f t="shared" si="4"/>
        <v>270</v>
      </c>
      <c r="J10" s="13">
        <f t="shared" si="5"/>
        <v>23.175931834534385</v>
      </c>
    </row>
    <row r="11" spans="1:10" x14ac:dyDescent="0.25">
      <c r="A11" s="7">
        <v>12012</v>
      </c>
      <c r="B11" s="7" t="s">
        <v>17</v>
      </c>
      <c r="C11" s="7" t="s">
        <v>8</v>
      </c>
      <c r="D11" s="3" t="s">
        <v>9</v>
      </c>
      <c r="E11" s="10">
        <f t="shared" si="0"/>
        <v>375</v>
      </c>
      <c r="F11" s="10">
        <f t="shared" si="1"/>
        <v>350</v>
      </c>
      <c r="G11" s="11">
        <f t="shared" si="2"/>
        <v>725</v>
      </c>
      <c r="H11" s="13">
        <f t="shared" si="3"/>
        <v>72.5</v>
      </c>
      <c r="I11" s="11">
        <f t="shared" si="4"/>
        <v>652.5</v>
      </c>
      <c r="J11" s="13">
        <f t="shared" si="5"/>
        <v>56.008501933458099</v>
      </c>
    </row>
    <row r="12" spans="1:10" x14ac:dyDescent="0.25">
      <c r="A12" s="7">
        <v>20301</v>
      </c>
      <c r="B12" s="7" t="s">
        <v>18</v>
      </c>
      <c r="C12" s="7" t="s">
        <v>13</v>
      </c>
      <c r="D12" s="3" t="s">
        <v>9</v>
      </c>
      <c r="E12" s="10">
        <f t="shared" si="0"/>
        <v>175</v>
      </c>
      <c r="F12" s="10">
        <f t="shared" si="1"/>
        <v>300</v>
      </c>
      <c r="G12" s="11">
        <f t="shared" si="2"/>
        <v>475</v>
      </c>
      <c r="H12" s="13">
        <f t="shared" si="3"/>
        <v>47.5</v>
      </c>
      <c r="I12" s="11">
        <f t="shared" si="4"/>
        <v>427.5</v>
      </c>
      <c r="J12" s="13">
        <f t="shared" si="5"/>
        <v>36.695225404679441</v>
      </c>
    </row>
    <row r="13" spans="1:10" x14ac:dyDescent="0.25">
      <c r="A13" s="7">
        <v>20310</v>
      </c>
      <c r="B13" s="7" t="s">
        <v>19</v>
      </c>
      <c r="C13" s="7" t="s">
        <v>20</v>
      </c>
      <c r="D13" s="3" t="s">
        <v>16</v>
      </c>
      <c r="E13" s="10">
        <f t="shared" si="0"/>
        <v>175</v>
      </c>
      <c r="F13" s="10">
        <f t="shared" si="1"/>
        <v>250</v>
      </c>
      <c r="G13" s="11">
        <f t="shared" si="2"/>
        <v>175</v>
      </c>
      <c r="H13" s="13">
        <f t="shared" si="3"/>
        <v>17.5</v>
      </c>
      <c r="I13" s="11">
        <f t="shared" si="4"/>
        <v>157.5</v>
      </c>
      <c r="J13" s="13">
        <f t="shared" si="5"/>
        <v>13.519293570145058</v>
      </c>
    </row>
    <row r="14" spans="1:10" x14ac:dyDescent="0.25">
      <c r="A14" s="7">
        <v>12314</v>
      </c>
      <c r="B14" s="7" t="s">
        <v>7</v>
      </c>
      <c r="C14" s="7" t="s">
        <v>15</v>
      </c>
      <c r="D14" s="3" t="s">
        <v>9</v>
      </c>
      <c r="E14" s="10">
        <f t="shared" si="0"/>
        <v>300</v>
      </c>
      <c r="F14" s="10">
        <f t="shared" si="1"/>
        <v>275</v>
      </c>
      <c r="G14" s="11">
        <f t="shared" si="2"/>
        <v>575</v>
      </c>
      <c r="H14" s="13">
        <f t="shared" si="3"/>
        <v>57.5</v>
      </c>
      <c r="I14" s="11">
        <f t="shared" si="4"/>
        <v>517.5</v>
      </c>
      <c r="J14" s="13">
        <f t="shared" si="5"/>
        <v>44.420536016190908</v>
      </c>
    </row>
    <row r="15" spans="1:10" ht="15.75" thickBot="1" x14ac:dyDescent="0.3">
      <c r="B15" s="3"/>
      <c r="C15" s="3"/>
      <c r="D15" s="8" t="s">
        <v>21</v>
      </c>
      <c r="E15" s="15">
        <f>SUM(E7:E14)</f>
        <v>2275</v>
      </c>
      <c r="F15" s="15">
        <f t="shared" ref="F15:J15" si="6">SUM(F7:F14)</f>
        <v>2450</v>
      </c>
      <c r="G15" s="15">
        <f t="shared" si="6"/>
        <v>4200</v>
      </c>
      <c r="H15" s="15">
        <f t="shared" si="6"/>
        <v>420</v>
      </c>
      <c r="I15" s="15">
        <f t="shared" si="6"/>
        <v>3780</v>
      </c>
      <c r="J15" s="15">
        <f t="shared" si="6"/>
        <v>324.46304568348143</v>
      </c>
    </row>
    <row r="16" spans="1:10" ht="15.75" thickTop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 ht="26.25" x14ac:dyDescent="0.25">
      <c r="A19" s="6" t="s">
        <v>5</v>
      </c>
      <c r="B19" s="14" t="s">
        <v>36</v>
      </c>
      <c r="C19" s="14" t="s">
        <v>32</v>
      </c>
      <c r="D19" s="3"/>
      <c r="E19" s="3"/>
      <c r="F19" s="6" t="s">
        <v>23</v>
      </c>
      <c r="G19" s="6"/>
      <c r="H19" s="6"/>
      <c r="I19" s="6"/>
      <c r="J19" s="3"/>
    </row>
    <row r="20" spans="1:10" x14ac:dyDescent="0.25">
      <c r="A20" s="7" t="s">
        <v>13</v>
      </c>
      <c r="B20" s="9">
        <v>175</v>
      </c>
      <c r="C20" s="9">
        <v>300</v>
      </c>
      <c r="D20" s="3"/>
      <c r="E20" s="3"/>
      <c r="F20" s="3" t="s">
        <v>22</v>
      </c>
      <c r="G20" s="3"/>
      <c r="H20" s="3"/>
      <c r="I20" s="3">
        <f>COUNT(G7:G14)</f>
        <v>8</v>
      </c>
      <c r="J20" s="3"/>
    </row>
    <row r="21" spans="1:10" x14ac:dyDescent="0.25">
      <c r="A21" s="7" t="s">
        <v>15</v>
      </c>
      <c r="B21" s="9">
        <v>300</v>
      </c>
      <c r="C21" s="9">
        <v>275</v>
      </c>
      <c r="D21" s="3"/>
      <c r="E21" s="3"/>
      <c r="F21" s="7" t="s">
        <v>24</v>
      </c>
      <c r="G21" s="11"/>
      <c r="H21" s="3"/>
      <c r="I21" s="11">
        <f>MIN(G7:G14)</f>
        <v>175</v>
      </c>
      <c r="J21" s="3"/>
    </row>
    <row r="22" spans="1:10" x14ac:dyDescent="0.25">
      <c r="A22" s="7" t="s">
        <v>11</v>
      </c>
      <c r="B22" s="9">
        <v>400</v>
      </c>
      <c r="C22" s="9">
        <v>350</v>
      </c>
      <c r="D22" s="3"/>
      <c r="E22" s="3"/>
      <c r="F22" s="7" t="s">
        <v>25</v>
      </c>
      <c r="G22" s="11"/>
      <c r="H22" s="3"/>
      <c r="I22" s="11">
        <f>AVERAGE(G7:G14)</f>
        <v>525</v>
      </c>
      <c r="J22" s="3"/>
    </row>
    <row r="23" spans="1:10" x14ac:dyDescent="0.25">
      <c r="A23" s="7" t="s">
        <v>8</v>
      </c>
      <c r="B23" s="9">
        <v>375</v>
      </c>
      <c r="C23" s="9">
        <v>350</v>
      </c>
      <c r="D23" s="3"/>
      <c r="E23" s="3"/>
      <c r="F23" s="7" t="s">
        <v>26</v>
      </c>
      <c r="G23" s="11"/>
      <c r="H23" s="3"/>
      <c r="I23" s="11">
        <f>MAX(G7:G14)</f>
        <v>750</v>
      </c>
      <c r="J23" s="3"/>
    </row>
    <row r="24" spans="1:10" x14ac:dyDescent="0.25">
      <c r="A24" s="7" t="s">
        <v>20</v>
      </c>
      <c r="B24" s="9">
        <v>175</v>
      </c>
      <c r="C24" s="9">
        <v>250</v>
      </c>
      <c r="D24" s="3"/>
      <c r="E24" s="3"/>
      <c r="F24" s="7" t="s">
        <v>27</v>
      </c>
      <c r="G24" s="11"/>
      <c r="H24" s="3"/>
      <c r="I24" s="11">
        <f>MEDIAN(G7:G14)</f>
        <v>525</v>
      </c>
      <c r="J24" s="3"/>
    </row>
  </sheetData>
  <mergeCells count="1">
    <mergeCell ref="A1:J1"/>
  </mergeCells>
  <pageMargins left="0.7" right="0.7" top="0.75" bottom="0.75" header="0.3" footer="0.3"/>
  <pageSetup orientation="landscape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oJms254h0kml0EdJWpoS2Tp9JSNLsWFu0DUKq7JyPWI=-~/w2MHmelYQQBQD+7Iquu4Q==</id>
</project>
</file>

<file path=customXml/itemProps1.xml><?xml version="1.0" encoding="utf-8"?>
<ds:datastoreItem xmlns:ds="http://schemas.openxmlformats.org/officeDocument/2006/customXml" ds:itemID="{A86FD7DE-A25C-4499-A8F2-2537A13CD10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New Clients</vt:lpstr>
      <vt:lpstr>Deals</vt:lpstr>
      <vt:lpstr>'New Clients'!Print_Area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 Painter</dc:creator>
  <cp:lastModifiedBy>Diksha</cp:lastModifiedBy>
  <dcterms:created xsi:type="dcterms:W3CDTF">2014-06-10T21:49:58Z</dcterms:created>
  <dcterms:modified xsi:type="dcterms:W3CDTF">2017-05-11T07:33:18Z</dcterms:modified>
</cp:coreProperties>
</file>