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4\"/>
    </mc:Choice>
  </mc:AlternateContent>
  <bookViews>
    <workbookView xWindow="0" yWindow="0" windowWidth="21570" windowHeight="8070" activeTab="1"/>
  </bookViews>
  <sheets>
    <sheet name="Title Sheet" sheetId="2" r:id="rId1"/>
    <sheet name="Faculty Data" sheetId="1" r:id="rId2"/>
    <sheet name="Sheet3" sheetId="3" r:id="rId3"/>
  </sheets>
  <definedNames>
    <definedName name="_xlnm._FilterDatabase" localSheetId="1" hidden="1">'Faculty Data'!$A$2:$G$43</definedName>
  </definedName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H15" i="1"/>
  <c r="I15" i="1" s="1"/>
  <c r="H3" i="1"/>
  <c r="J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J10" i="1" s="1"/>
  <c r="H11" i="1"/>
  <c r="I11" i="1" s="1"/>
  <c r="H12" i="1"/>
  <c r="I12" i="1" s="1"/>
  <c r="H13" i="1"/>
  <c r="J13" i="1" s="1"/>
  <c r="H14" i="1"/>
  <c r="I14" i="1" s="1"/>
  <c r="H16" i="1"/>
  <c r="I16" i="1" s="1"/>
  <c r="H17" i="1"/>
  <c r="I17" i="1" s="1"/>
  <c r="H18" i="1"/>
  <c r="I18" i="1" s="1"/>
  <c r="H19" i="1"/>
  <c r="J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J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J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J41" i="1" s="1"/>
  <c r="H42" i="1"/>
  <c r="I42" i="1" s="1"/>
  <c r="H43" i="1"/>
  <c r="J43" i="1" s="1"/>
  <c r="I3" i="1"/>
  <c r="I27" i="1"/>
  <c r="K44" i="1" l="1"/>
  <c r="J26" i="1"/>
  <c r="J12" i="1"/>
  <c r="J9" i="1"/>
  <c r="I43" i="1"/>
  <c r="I10" i="1"/>
  <c r="I35" i="1"/>
  <c r="J4" i="1"/>
  <c r="J34" i="1"/>
  <c r="J5" i="1"/>
  <c r="J29" i="1"/>
  <c r="J21" i="1"/>
  <c r="J18" i="1"/>
  <c r="I13" i="1"/>
  <c r="J42" i="1"/>
  <c r="J37" i="1"/>
  <c r="J33" i="1"/>
  <c r="J17" i="1"/>
  <c r="I41" i="1"/>
  <c r="J32" i="1"/>
  <c r="J8" i="1"/>
  <c r="I19" i="1"/>
  <c r="J39" i="1"/>
  <c r="J31" i="1"/>
  <c r="J23" i="1"/>
  <c r="J15" i="1"/>
  <c r="J7" i="1"/>
  <c r="J25" i="1"/>
  <c r="J40" i="1"/>
  <c r="J24" i="1"/>
  <c r="J16" i="1"/>
  <c r="J38" i="1"/>
  <c r="J30" i="1"/>
  <c r="J22" i="1"/>
  <c r="J14" i="1"/>
  <c r="J6" i="1"/>
  <c r="J36" i="1"/>
  <c r="J28" i="1"/>
  <c r="J20" i="1"/>
  <c r="J11" i="1"/>
</calcChain>
</file>

<file path=xl/sharedStrings.xml><?xml version="1.0" encoding="utf-8"?>
<sst xmlns="http://schemas.openxmlformats.org/spreadsheetml/2006/main" count="224" uniqueCount="108">
  <si>
    <t>DEPARTMENT</t>
  </si>
  <si>
    <t>RANK</t>
  </si>
  <si>
    <t>YEARHIRED</t>
  </si>
  <si>
    <t>SEX</t>
  </si>
  <si>
    <t>SALARY</t>
  </si>
  <si>
    <t>Anderson</t>
  </si>
  <si>
    <t>Kristen</t>
  </si>
  <si>
    <t>Accounting</t>
  </si>
  <si>
    <t>Assistant</t>
  </si>
  <si>
    <t>F</t>
  </si>
  <si>
    <t>Coats</t>
  </si>
  <si>
    <t>Bill</t>
  </si>
  <si>
    <t>M</t>
  </si>
  <si>
    <t>Stewart</t>
  </si>
  <si>
    <t>Mark</t>
  </si>
  <si>
    <t>Downs</t>
  </si>
  <si>
    <t>Clifton</t>
  </si>
  <si>
    <t>Associate</t>
  </si>
  <si>
    <t>Palermo</t>
  </si>
  <si>
    <t>Sheryl</t>
  </si>
  <si>
    <t>Wolter</t>
  </si>
  <si>
    <t>Christine</t>
  </si>
  <si>
    <t>Roger</t>
  </si>
  <si>
    <t>Full</t>
  </si>
  <si>
    <t>Ball</t>
  </si>
  <si>
    <t>Robin</t>
  </si>
  <si>
    <t>Instructor</t>
  </si>
  <si>
    <t>Bressette</t>
  </si>
  <si>
    <t>Cheryl</t>
  </si>
  <si>
    <t>Jackson</t>
  </si>
  <si>
    <t>Carole</t>
  </si>
  <si>
    <t>Jim</t>
  </si>
  <si>
    <t>Doepke</t>
  </si>
  <si>
    <t>Nelson</t>
  </si>
  <si>
    <t>Dale</t>
  </si>
  <si>
    <t>Parker</t>
  </si>
  <si>
    <t>Mathew</t>
  </si>
  <si>
    <t>Smith</t>
  </si>
  <si>
    <t>Alicia</t>
  </si>
  <si>
    <t>True</t>
  </si>
  <si>
    <t>David</t>
  </si>
  <si>
    <t>Weaver</t>
  </si>
  <si>
    <t>Robert</t>
  </si>
  <si>
    <t>Mikkola</t>
  </si>
  <si>
    <t>Claudia</t>
  </si>
  <si>
    <t>Finance</t>
  </si>
  <si>
    <t>Blackwell</t>
  </si>
  <si>
    <t>Dean</t>
  </si>
  <si>
    <t>Nelsen</t>
  </si>
  <si>
    <t>Beth</t>
  </si>
  <si>
    <t>Tom</t>
  </si>
  <si>
    <t>Comensoli</t>
  </si>
  <si>
    <t>Angela</t>
  </si>
  <si>
    <t>Neumann</t>
  </si>
  <si>
    <t>Kenneth</t>
  </si>
  <si>
    <t>Weeks</t>
  </si>
  <si>
    <t>Jodie</t>
  </si>
  <si>
    <t>Bordeau</t>
  </si>
  <si>
    <t>Katherine</t>
  </si>
  <si>
    <t>Management</t>
  </si>
  <si>
    <t>Young</t>
  </si>
  <si>
    <t>Jeff</t>
  </si>
  <si>
    <t>Fitzgerald</t>
  </si>
  <si>
    <t>Edmond</t>
  </si>
  <si>
    <t>Lewis</t>
  </si>
  <si>
    <t>Karl</t>
  </si>
  <si>
    <t>Smythe</t>
  </si>
  <si>
    <t>Janice</t>
  </si>
  <si>
    <t>Rothenberger</t>
  </si>
  <si>
    <t>James</t>
  </si>
  <si>
    <t>Hill</t>
  </si>
  <si>
    <t>Trevor</t>
  </si>
  <si>
    <t>McKaye</t>
  </si>
  <si>
    <t>Susan</t>
  </si>
  <si>
    <t>Scheib</t>
  </si>
  <si>
    <t>Earl</t>
  </si>
  <si>
    <t>Jacobson</t>
  </si>
  <si>
    <t>Andrew</t>
  </si>
  <si>
    <t>Mack</t>
  </si>
  <si>
    <t>Kevin</t>
  </si>
  <si>
    <t>Garafano</t>
  </si>
  <si>
    <t>Karen</t>
  </si>
  <si>
    <t>Garabizien</t>
  </si>
  <si>
    <t>Wendy</t>
  </si>
  <si>
    <t>Mary</t>
  </si>
  <si>
    <t>Halpern</t>
  </si>
  <si>
    <t>Murray</t>
  </si>
  <si>
    <t>Lee</t>
  </si>
  <si>
    <t>Kell</t>
  </si>
  <si>
    <t>Chin</t>
  </si>
  <si>
    <t>Lu</t>
  </si>
  <si>
    <t>Gao</t>
  </si>
  <si>
    <t>Xiaoming</t>
  </si>
  <si>
    <t>Rais</t>
  </si>
  <si>
    <t>North State University Faculty List</t>
  </si>
  <si>
    <t>Date Created:</t>
  </si>
  <si>
    <t>Created by:</t>
  </si>
  <si>
    <t>Purpose:</t>
  </si>
  <si>
    <t>Janice Long</t>
  </si>
  <si>
    <t>Store name, rank, department, hire date, sex, and salary for each faculty member</t>
  </si>
  <si>
    <t>SALARY
INCREASE</t>
  </si>
  <si>
    <t>Column1</t>
  </si>
  <si>
    <t>Column2</t>
  </si>
  <si>
    <t>LAST
NAME</t>
  </si>
  <si>
    <t>FIRST
NAME</t>
  </si>
  <si>
    <t>NEW
 SALARY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</si>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</sst>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8"/>
      <name val="MS Sans Serif"/>
    </font>
    <font>
      <sz val="10"/>
      <name val="MS Sans Serif"/>
    </font>
    <font>
      <b/>
      <sz val="16"/>
      <name val="Arial"/>
      <family val="2"/>
    </font>
    <font>
      <b/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1" fontId="2" fillId="0" borderId="0" xfId="1" applyNumberFormat="1" applyFont="1"/>
    <xf numFmtId="1" fontId="2" fillId="0" borderId="0" xfId="1" applyNumberFormat="1" applyFont="1" applyAlignment="1">
      <alignment horizontal="center"/>
    </xf>
    <xf numFmtId="5" fontId="2" fillId="0" borderId="0" xfId="1" applyNumberFormat="1" applyFont="1"/>
    <xf numFmtId="0" fontId="2" fillId="0" borderId="0" xfId="1" applyFont="1"/>
    <xf numFmtId="14" fontId="0" fillId="0" borderId="0" xfId="0" applyNumberFormat="1"/>
    <xf numFmtId="0" fontId="3" fillId="0" borderId="0" xfId="0" applyFont="1" applyAlignment="1">
      <alignment horizontal="center"/>
    </xf>
    <xf numFmtId="44" fontId="0" fillId="0" borderId="0" xfId="2" applyFont="1"/>
    <xf numFmtId="0" fontId="5" fillId="0" borderId="0" xfId="0" applyFont="1"/>
    <xf numFmtId="0" fontId="2" fillId="0" borderId="0" xfId="1" applyFont="1" applyFill="1"/>
    <xf numFmtId="44" fontId="2" fillId="0" borderId="0" xfId="2" applyFont="1" applyFill="1"/>
    <xf numFmtId="1" fontId="1" fillId="0" borderId="1" xfId="1" applyNumberFormat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1" xfId="2" applyFont="1" applyBorder="1" applyAlignment="1">
      <alignment horizontal="center" vertical="center" wrapText="1"/>
    </xf>
    <xf numFmtId="44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NumberFormat="1"/>
    <xf numFmtId="0" fontId="2" fillId="0" borderId="0" xfId="0" applyNumberFormat="1" applyFont="1"/>
  </cellXfs>
  <cellStyles count="3">
    <cellStyle name="Currency" xfId="2" builtinId="4"/>
    <cellStyle name="Normal" xfId="0" builtinId="0"/>
    <cellStyle name="Normal_C7FACUL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" formatCode="0"/>
    </dxf>
    <dxf>
      <border outline="0">
        <bottom style="medium">
          <color indexed="64"/>
        </bottom>
      </border>
    </dxf>
  </dxfs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K44" totalsRowCount="1" headerRowDxfId="14" dataDxfId="15" headerRowBorderDxfId="23" dataCellStyle="Normal_C7FACUL">
  <autoFilter ref="A2:K43"/>
  <tableColumns count="11">
    <tableColumn id="1" name="LAST_x000a_NAME" totalsRowLabel="Total" dataDxfId="22" totalsRowDxfId="10" dataCellStyle="Normal_C7FACUL"/>
    <tableColumn id="2" name="FIRST_x000a_NAME" dataDxfId="21" totalsRowDxfId="9" dataCellStyle="Normal_C7FACUL"/>
    <tableColumn id="3" name="DEPARTMENT" dataDxfId="20" totalsRowDxfId="8" dataCellStyle="Normal_C7FACUL"/>
    <tableColumn id="4" name="RANK" dataDxfId="19" totalsRowDxfId="7" dataCellStyle="Normal_C7FACUL"/>
    <tableColumn id="5" name="YEARHIRED" dataDxfId="18" totalsRowDxfId="6" dataCellStyle="Normal_C7FACUL"/>
    <tableColumn id="6" name="SEX" dataDxfId="17" totalsRowDxfId="5" dataCellStyle="Normal_C7FACUL"/>
    <tableColumn id="7" name="SALARY" dataDxfId="16" totalsRowDxfId="4" dataCellStyle="Normal_C7FACUL"/>
    <tableColumn id="8" name="SALARY_x000a_INCREASE" totalsRowDxfId="3" dataCellStyle="Currency">
      <calculatedColumnFormula>1%*Table2[SALARY]</calculatedColumnFormula>
    </tableColumn>
    <tableColumn id="9" name="NEW_x000a_ SALARY" dataDxfId="13" totalsRowDxfId="2" dataCellStyle="Currency">
      <calculatedColumnFormula>Table2[SALARY]+Table2[SALARY
INCREASE]</calculatedColumnFormula>
    </tableColumn>
    <tableColumn id="10" name="Column1" dataDxfId="12" totalsRowDxfId="1" dataCellStyle="Normal_C7FACUL">
      <calculatedColumnFormula>Table2[[#This Row],[SALARY]]+Table2[[#This Row],[SALARY
INCREASE]]</calculatedColumnFormula>
    </tableColumn>
    <tableColumn id="11" name="Column2" totalsRowFunction="sum" dataDxfId="11" totalsRowDxfId="0" dataCellStyle="Normal_C7FACUL">
      <calculatedColumnFormula>SUM(Sheet3!$A$1,Table2[[#This Row],[SALARY]])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B9" sqref="B9"/>
    </sheetView>
  </sheetViews>
  <sheetFormatPr defaultRowHeight="12.75" x14ac:dyDescent="0.2"/>
  <cols>
    <col min="1" max="1" width="12.28515625" customWidth="1"/>
  </cols>
  <sheetData>
    <row r="1" spans="1:10" ht="20.25" x14ac:dyDescent="0.3">
      <c r="A1" s="6" t="s">
        <v>94</v>
      </c>
      <c r="B1" s="6"/>
      <c r="C1" s="6"/>
      <c r="D1" s="6"/>
      <c r="E1" s="6"/>
      <c r="F1" s="6"/>
      <c r="G1" s="6"/>
      <c r="H1" s="6"/>
      <c r="I1" s="6"/>
      <c r="J1" s="6"/>
    </row>
    <row r="4" spans="1:10" x14ac:dyDescent="0.2">
      <c r="A4" t="s">
        <v>95</v>
      </c>
      <c r="B4" s="5">
        <v>36434</v>
      </c>
    </row>
    <row r="6" spans="1:10" x14ac:dyDescent="0.2">
      <c r="A6" t="s">
        <v>96</v>
      </c>
      <c r="B6" t="s">
        <v>98</v>
      </c>
    </row>
    <row r="8" spans="1:10" x14ac:dyDescent="0.2">
      <c r="A8" t="s">
        <v>97</v>
      </c>
      <c r="B8" t="s">
        <v>99</v>
      </c>
    </row>
  </sheetData>
  <mergeCells count="1">
    <mergeCell ref="A1:J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tabSelected="1" workbookViewId="0">
      <selection activeCell="N15" sqref="N15"/>
    </sheetView>
  </sheetViews>
  <sheetFormatPr defaultRowHeight="12.75" x14ac:dyDescent="0.2"/>
  <cols>
    <col min="1" max="1" width="12.85546875" bestFit="1" customWidth="1"/>
    <col min="2" max="2" width="13.85546875" bestFit="1" customWidth="1"/>
    <col min="3" max="3" width="16.42578125" bestFit="1" customWidth="1"/>
    <col min="4" max="4" width="9.5703125" bestFit="1" customWidth="1"/>
    <col min="5" max="5" width="13" customWidth="1"/>
    <col min="6" max="6" width="7.85546875" customWidth="1"/>
    <col min="7" max="7" width="10.140625" customWidth="1"/>
    <col min="8" max="8" width="13.5703125" style="7" customWidth="1"/>
    <col min="9" max="9" width="13.42578125" style="7" customWidth="1"/>
    <col min="11" max="11" width="21.85546875" customWidth="1"/>
  </cols>
  <sheetData>
    <row r="2" spans="1:11" s="15" customFormat="1" ht="26.25" customHeight="1" thickBot="1" x14ac:dyDescent="0.25">
      <c r="A2" s="11" t="s">
        <v>103</v>
      </c>
      <c r="B2" s="11" t="s">
        <v>104</v>
      </c>
      <c r="C2" s="12" t="s">
        <v>0</v>
      </c>
      <c r="D2" s="12" t="s">
        <v>1</v>
      </c>
      <c r="E2" s="13" t="s">
        <v>2</v>
      </c>
      <c r="F2" s="12" t="s">
        <v>3</v>
      </c>
      <c r="G2" s="14" t="s">
        <v>4</v>
      </c>
      <c r="H2" s="16" t="s">
        <v>100</v>
      </c>
      <c r="I2" s="17" t="s">
        <v>105</v>
      </c>
      <c r="J2" s="18" t="s">
        <v>101</v>
      </c>
      <c r="K2" s="18" t="s">
        <v>102</v>
      </c>
    </row>
    <row r="3" spans="1:11" x14ac:dyDescent="0.2">
      <c r="A3" s="1" t="s">
        <v>37</v>
      </c>
      <c r="B3" s="1" t="s">
        <v>38</v>
      </c>
      <c r="C3" s="1" t="s">
        <v>7</v>
      </c>
      <c r="D3" s="1" t="s">
        <v>23</v>
      </c>
      <c r="E3" s="1">
        <v>1989</v>
      </c>
      <c r="F3" s="2" t="s">
        <v>9</v>
      </c>
      <c r="G3" s="3">
        <v>49955</v>
      </c>
      <c r="H3" s="7">
        <f>1%*Table2[SALARY]</f>
        <v>499.55</v>
      </c>
      <c r="I3" s="10">
        <f>Table2[SALARY]+Table2[SALARY
INCREASE]</f>
        <v>50454.55</v>
      </c>
      <c r="J3" s="9">
        <f>Table2[[#This Row],[SALARY]]+Table2[[#This Row],[SALARY
INCREASE]]</f>
        <v>50454.55</v>
      </c>
      <c r="K3" s="9">
        <f>SUM(Sheet3!$A$1,Table2[[#This Row],[SALARY]])</f>
        <v>549955</v>
      </c>
    </row>
    <row r="4" spans="1:11" x14ac:dyDescent="0.2">
      <c r="A4" s="1" t="s">
        <v>76</v>
      </c>
      <c r="B4" s="1" t="s">
        <v>77</v>
      </c>
      <c r="C4" s="1" t="s">
        <v>59</v>
      </c>
      <c r="D4" s="1" t="s">
        <v>23</v>
      </c>
      <c r="E4" s="1">
        <v>1971</v>
      </c>
      <c r="F4" s="2" t="s">
        <v>12</v>
      </c>
      <c r="G4" s="3">
        <v>56281</v>
      </c>
      <c r="H4" s="7">
        <f>1%*Table2[SALARY]</f>
        <v>562.81000000000006</v>
      </c>
      <c r="I4" s="10">
        <f>Table2[SALARY]+Table2[SALARY
INCREASE]</f>
        <v>56843.81</v>
      </c>
      <c r="J4" s="9">
        <f>Table2[[#This Row],[SALARY]]+Table2[[#This Row],[SALARY
INCREASE]]</f>
        <v>56843.81</v>
      </c>
      <c r="K4" s="9">
        <f>SUM(Sheet3!$A$1,Table2[[#This Row],[SALARY]])</f>
        <v>556281</v>
      </c>
    </row>
    <row r="5" spans="1:11" x14ac:dyDescent="0.2">
      <c r="A5" s="1" t="s">
        <v>51</v>
      </c>
      <c r="B5" s="1" t="s">
        <v>52</v>
      </c>
      <c r="C5" s="1" t="s">
        <v>45</v>
      </c>
      <c r="D5" s="1" t="s">
        <v>17</v>
      </c>
      <c r="E5" s="1">
        <v>1978</v>
      </c>
      <c r="F5" s="2" t="s">
        <v>9</v>
      </c>
      <c r="G5" s="3">
        <v>44212</v>
      </c>
      <c r="H5" s="7">
        <f>1%*Table2[SALARY]</f>
        <v>442.12</v>
      </c>
      <c r="I5" s="10">
        <f>Table2[SALARY]+Table2[SALARY
INCREASE]</f>
        <v>44654.12</v>
      </c>
      <c r="J5" s="9">
        <f>Table2[[#This Row],[SALARY]]+Table2[[#This Row],[SALARY
INCREASE]]</f>
        <v>44654.12</v>
      </c>
      <c r="K5" s="9">
        <f>SUM(Sheet3!$A$1,Table2[[#This Row],[SALARY]])</f>
        <v>544212</v>
      </c>
    </row>
    <row r="6" spans="1:11" x14ac:dyDescent="0.2">
      <c r="A6" s="1" t="s">
        <v>48</v>
      </c>
      <c r="B6" s="1" t="s">
        <v>49</v>
      </c>
      <c r="C6" s="1" t="s">
        <v>45</v>
      </c>
      <c r="D6" s="1" t="s">
        <v>23</v>
      </c>
      <c r="E6" s="1">
        <v>1977</v>
      </c>
      <c r="F6" s="2" t="s">
        <v>9</v>
      </c>
      <c r="G6" s="3">
        <v>52339</v>
      </c>
      <c r="H6" s="7">
        <f>1%*Table2[SALARY]</f>
        <v>523.39</v>
      </c>
      <c r="I6" s="10">
        <f>Table2[SALARY]+Table2[SALARY
INCREASE]</f>
        <v>52862.39</v>
      </c>
      <c r="J6" s="9">
        <f>Table2[[#This Row],[SALARY]]+Table2[[#This Row],[SALARY
INCREASE]]</f>
        <v>52862.39</v>
      </c>
      <c r="K6" s="9">
        <f>SUM(Sheet3!$A$1,Table2[[#This Row],[SALARY]])</f>
        <v>552339</v>
      </c>
    </row>
    <row r="7" spans="1:11" x14ac:dyDescent="0.2">
      <c r="A7" s="1" t="s">
        <v>10</v>
      </c>
      <c r="B7" s="1" t="s">
        <v>11</v>
      </c>
      <c r="C7" s="1" t="s">
        <v>7</v>
      </c>
      <c r="D7" s="1" t="s">
        <v>8</v>
      </c>
      <c r="E7" s="1">
        <v>1990</v>
      </c>
      <c r="F7" s="2" t="s">
        <v>12</v>
      </c>
      <c r="G7" s="3">
        <v>45371</v>
      </c>
      <c r="H7" s="7">
        <f>1%*Table2[SALARY]</f>
        <v>453.71000000000004</v>
      </c>
      <c r="I7" s="10">
        <f>Table2[SALARY]+Table2[SALARY
INCREASE]</f>
        <v>45824.71</v>
      </c>
      <c r="J7" s="9">
        <f>Table2[[#This Row],[SALARY]]+Table2[[#This Row],[SALARY
INCREASE]]</f>
        <v>45824.71</v>
      </c>
      <c r="K7" s="9">
        <f>SUM(Sheet3!$A$1,Table2[[#This Row],[SALARY]])</f>
        <v>545371</v>
      </c>
    </row>
    <row r="8" spans="1:11" x14ac:dyDescent="0.2">
      <c r="A8" s="1" t="s">
        <v>29</v>
      </c>
      <c r="B8" s="1" t="s">
        <v>30</v>
      </c>
      <c r="C8" s="1" t="s">
        <v>7</v>
      </c>
      <c r="D8" s="1" t="s">
        <v>26</v>
      </c>
      <c r="E8" s="1">
        <v>1992</v>
      </c>
      <c r="F8" s="2" t="s">
        <v>9</v>
      </c>
      <c r="G8" s="3">
        <v>33781</v>
      </c>
      <c r="H8" s="7">
        <f>1%*Table2[SALARY]</f>
        <v>337.81</v>
      </c>
      <c r="I8" s="10">
        <f>Table2[SALARY]+Table2[SALARY
INCREASE]</f>
        <v>34118.81</v>
      </c>
      <c r="J8" s="9">
        <f>Table2[[#This Row],[SALARY]]+Table2[[#This Row],[SALARY
INCREASE]]</f>
        <v>34118.81</v>
      </c>
      <c r="K8" s="9">
        <f>SUM(Sheet3!$A$1,Table2[[#This Row],[SALARY]])</f>
        <v>533781</v>
      </c>
    </row>
    <row r="9" spans="1:11" x14ac:dyDescent="0.2">
      <c r="A9" s="1" t="s">
        <v>27</v>
      </c>
      <c r="B9" s="1" t="s">
        <v>28</v>
      </c>
      <c r="C9" s="1" t="s">
        <v>7</v>
      </c>
      <c r="D9" s="1" t="s">
        <v>26</v>
      </c>
      <c r="E9" s="1">
        <v>1987</v>
      </c>
      <c r="F9" s="2" t="s">
        <v>9</v>
      </c>
      <c r="G9" s="3">
        <v>36582</v>
      </c>
      <c r="H9" s="7">
        <f>1%*Table2[SALARY]</f>
        <v>365.82</v>
      </c>
      <c r="I9" s="10">
        <f>Table2[SALARY]+Table2[SALARY
INCREASE]</f>
        <v>36947.82</v>
      </c>
      <c r="J9" s="9">
        <f>Table2[[#This Row],[SALARY]]+Table2[[#This Row],[SALARY
INCREASE]]</f>
        <v>36947.82</v>
      </c>
      <c r="K9" s="9">
        <f>SUM(Sheet3!$A$1,Table2[[#This Row],[SALARY]])</f>
        <v>536582</v>
      </c>
    </row>
    <row r="10" spans="1:11" x14ac:dyDescent="0.2">
      <c r="A10" s="1" t="s">
        <v>32</v>
      </c>
      <c r="B10" s="1" t="s">
        <v>28</v>
      </c>
      <c r="C10" s="1" t="s">
        <v>7</v>
      </c>
      <c r="D10" s="1" t="s">
        <v>23</v>
      </c>
      <c r="E10" s="1">
        <v>1978</v>
      </c>
      <c r="F10" s="2" t="s">
        <v>9</v>
      </c>
      <c r="G10" s="3">
        <v>52105</v>
      </c>
      <c r="H10" s="7">
        <f>1%*Table2[SALARY]</f>
        <v>521.04999999999995</v>
      </c>
      <c r="I10" s="10">
        <f>Table2[SALARY]+Table2[SALARY
INCREASE]</f>
        <v>52626.05</v>
      </c>
      <c r="J10" s="9">
        <f>Table2[[#This Row],[SALARY]]+Table2[[#This Row],[SALARY
INCREASE]]</f>
        <v>52626.05</v>
      </c>
      <c r="K10" s="9">
        <f>SUM(Sheet3!$A$1,Table2[[#This Row],[SALARY]])</f>
        <v>552105</v>
      </c>
    </row>
    <row r="11" spans="1:11" x14ac:dyDescent="0.2">
      <c r="A11" s="1" t="s">
        <v>20</v>
      </c>
      <c r="B11" s="1" t="s">
        <v>21</v>
      </c>
      <c r="C11" s="1" t="s">
        <v>7</v>
      </c>
      <c r="D11" s="1" t="s">
        <v>17</v>
      </c>
      <c r="E11" s="1">
        <v>1983</v>
      </c>
      <c r="F11" s="2" t="s">
        <v>9</v>
      </c>
      <c r="G11" s="3">
        <v>44918</v>
      </c>
      <c r="H11" s="7">
        <f>1%*Table2[SALARY]</f>
        <v>449.18</v>
      </c>
      <c r="I11" s="10">
        <f>Table2[SALARY]+Table2[SALARY
INCREASE]</f>
        <v>45367.18</v>
      </c>
      <c r="J11" s="9">
        <f>Table2[[#This Row],[SALARY]]+Table2[[#This Row],[SALARY
INCREASE]]</f>
        <v>45367.18</v>
      </c>
      <c r="K11" s="9">
        <f>SUM(Sheet3!$A$1,Table2[[#This Row],[SALARY]])</f>
        <v>544918</v>
      </c>
    </row>
    <row r="12" spans="1:11" x14ac:dyDescent="0.2">
      <c r="A12" s="1" t="s">
        <v>43</v>
      </c>
      <c r="B12" s="1" t="s">
        <v>44</v>
      </c>
      <c r="C12" s="1" t="s">
        <v>45</v>
      </c>
      <c r="D12" s="1" t="s">
        <v>17</v>
      </c>
      <c r="E12" s="1">
        <v>1976</v>
      </c>
      <c r="F12" s="2" t="s">
        <v>9</v>
      </c>
      <c r="G12" s="3">
        <v>46281</v>
      </c>
      <c r="H12" s="7">
        <f>1%*Table2[SALARY]</f>
        <v>462.81</v>
      </c>
      <c r="I12" s="10">
        <f>Table2[SALARY]+Table2[SALARY
INCREASE]</f>
        <v>46743.81</v>
      </c>
      <c r="J12" s="9">
        <f>Table2[[#This Row],[SALARY]]+Table2[[#This Row],[SALARY
INCREASE]]</f>
        <v>46743.81</v>
      </c>
      <c r="K12" s="9">
        <f>SUM(Sheet3!$A$1,Table2[[#This Row],[SALARY]])</f>
        <v>546281</v>
      </c>
    </row>
    <row r="13" spans="1:11" x14ac:dyDescent="0.2">
      <c r="A13" s="1" t="s">
        <v>15</v>
      </c>
      <c r="B13" s="1" t="s">
        <v>16</v>
      </c>
      <c r="C13" s="1" t="s">
        <v>7</v>
      </c>
      <c r="D13" s="1" t="s">
        <v>17</v>
      </c>
      <c r="E13" s="1">
        <v>1982</v>
      </c>
      <c r="F13" s="2" t="s">
        <v>12</v>
      </c>
      <c r="G13" s="3">
        <v>46887</v>
      </c>
      <c r="H13" s="7">
        <f>1%*Table2[SALARY]</f>
        <v>468.87</v>
      </c>
      <c r="I13" s="10">
        <f>Table2[SALARY]+Table2[SALARY
INCREASE]</f>
        <v>47355.87</v>
      </c>
      <c r="J13" s="9">
        <f>Table2[[#This Row],[SALARY]]+Table2[[#This Row],[SALARY
INCREASE]]</f>
        <v>47355.87</v>
      </c>
      <c r="K13" s="9">
        <f>SUM(Sheet3!$A$1,Table2[[#This Row],[SALARY]])</f>
        <v>546887</v>
      </c>
    </row>
    <row r="14" spans="1:11" x14ac:dyDescent="0.2">
      <c r="A14" s="1" t="s">
        <v>33</v>
      </c>
      <c r="B14" s="1" t="s">
        <v>34</v>
      </c>
      <c r="C14" s="1" t="s">
        <v>7</v>
      </c>
      <c r="D14" s="1" t="s">
        <v>23</v>
      </c>
      <c r="E14" s="1">
        <v>1988</v>
      </c>
      <c r="F14" s="2" t="s">
        <v>12</v>
      </c>
      <c r="G14" s="3">
        <v>54578</v>
      </c>
      <c r="H14" s="7">
        <f>1%*Table2[SALARY]</f>
        <v>545.78</v>
      </c>
      <c r="I14" s="10">
        <f>Table2[SALARY]+Table2[SALARY
INCREASE]</f>
        <v>55123.78</v>
      </c>
      <c r="J14" s="9">
        <f>Table2[[#This Row],[SALARY]]+Table2[[#This Row],[SALARY
INCREASE]]</f>
        <v>55123.78</v>
      </c>
      <c r="K14" s="9">
        <f>SUM(Sheet3!$A$1,Table2[[#This Row],[SALARY]])</f>
        <v>554578</v>
      </c>
    </row>
    <row r="15" spans="1:11" x14ac:dyDescent="0.2">
      <c r="A15" s="1" t="s">
        <v>39</v>
      </c>
      <c r="B15" s="1" t="s">
        <v>40</v>
      </c>
      <c r="C15" s="1" t="s">
        <v>7</v>
      </c>
      <c r="D15" s="1" t="s">
        <v>23</v>
      </c>
      <c r="E15" s="1">
        <v>1986</v>
      </c>
      <c r="F15" s="2" t="s">
        <v>12</v>
      </c>
      <c r="G15" s="3">
        <v>53181</v>
      </c>
      <c r="H15" s="7">
        <f>1%*Table2[SALARY]</f>
        <v>531.81000000000006</v>
      </c>
      <c r="I15" s="10">
        <f>Table2[SALARY]+Table2[SALARY
INCREASE]</f>
        <v>53712.81</v>
      </c>
      <c r="J15" s="9">
        <f>Table2[[#This Row],[SALARY]]+Table2[[#This Row],[SALARY
INCREASE]]</f>
        <v>53712.81</v>
      </c>
      <c r="K15" s="9">
        <f>SUM(Sheet3!$A$1,Table2[[#This Row],[SALARY]])</f>
        <v>553181</v>
      </c>
    </row>
    <row r="16" spans="1:11" x14ac:dyDescent="0.2">
      <c r="A16" s="1" t="s">
        <v>46</v>
      </c>
      <c r="B16" s="1" t="s">
        <v>47</v>
      </c>
      <c r="C16" s="1" t="s">
        <v>45</v>
      </c>
      <c r="D16" s="1" t="s">
        <v>26</v>
      </c>
      <c r="E16" s="1">
        <v>1992</v>
      </c>
      <c r="F16" s="2" t="s">
        <v>12</v>
      </c>
      <c r="G16" s="3">
        <v>37797</v>
      </c>
      <c r="H16" s="7">
        <f>1%*Table2[SALARY]</f>
        <v>377.97</v>
      </c>
      <c r="I16" s="10">
        <f>Table2[SALARY]+Table2[SALARY
INCREASE]</f>
        <v>38174.97</v>
      </c>
      <c r="J16" s="9">
        <f>Table2[[#This Row],[SALARY]]+Table2[[#This Row],[SALARY
INCREASE]]</f>
        <v>38174.97</v>
      </c>
      <c r="K16" s="9">
        <f>SUM(Sheet3!$A$1,Table2[[#This Row],[SALARY]])</f>
        <v>537797</v>
      </c>
    </row>
    <row r="17" spans="1:11" x14ac:dyDescent="0.2">
      <c r="A17" s="1" t="s">
        <v>74</v>
      </c>
      <c r="B17" s="1" t="s">
        <v>75</v>
      </c>
      <c r="C17" s="1" t="s">
        <v>59</v>
      </c>
      <c r="D17" s="1" t="s">
        <v>26</v>
      </c>
      <c r="E17" s="1">
        <v>1989</v>
      </c>
      <c r="F17" s="2" t="s">
        <v>12</v>
      </c>
      <c r="G17" s="3">
        <v>37389</v>
      </c>
      <c r="H17" s="7">
        <f>1%*Table2[SALARY]</f>
        <v>373.89</v>
      </c>
      <c r="I17" s="10">
        <f>Table2[SALARY]+Table2[SALARY
INCREASE]</f>
        <v>37762.89</v>
      </c>
      <c r="J17" s="9">
        <f>Table2[[#This Row],[SALARY]]+Table2[[#This Row],[SALARY
INCREASE]]</f>
        <v>37762.89</v>
      </c>
      <c r="K17" s="9">
        <f>SUM(Sheet3!$A$1,Table2[[#This Row],[SALARY]])</f>
        <v>537389</v>
      </c>
    </row>
    <row r="18" spans="1:11" x14ac:dyDescent="0.2">
      <c r="A18" s="1" t="s">
        <v>62</v>
      </c>
      <c r="B18" s="1" t="s">
        <v>63</v>
      </c>
      <c r="C18" s="1" t="s">
        <v>59</v>
      </c>
      <c r="D18" s="1" t="s">
        <v>17</v>
      </c>
      <c r="E18" s="1">
        <v>1990</v>
      </c>
      <c r="F18" s="2" t="s">
        <v>12</v>
      </c>
      <c r="G18" s="3">
        <v>48757</v>
      </c>
      <c r="H18" s="7">
        <f>1%*Table2[SALARY]</f>
        <v>487.57</v>
      </c>
      <c r="I18" s="10">
        <f>Table2[SALARY]+Table2[SALARY
INCREASE]</f>
        <v>49244.57</v>
      </c>
      <c r="J18" s="9">
        <f>Table2[[#This Row],[SALARY]]+Table2[[#This Row],[SALARY
INCREASE]]</f>
        <v>49244.57</v>
      </c>
      <c r="K18" s="9">
        <f>SUM(Sheet3!$A$1,Table2[[#This Row],[SALARY]])</f>
        <v>548757</v>
      </c>
    </row>
    <row r="19" spans="1:11" x14ac:dyDescent="0.2">
      <c r="A19" s="1" t="s">
        <v>68</v>
      </c>
      <c r="B19" s="1" t="s">
        <v>69</v>
      </c>
      <c r="C19" s="1" t="s">
        <v>59</v>
      </c>
      <c r="D19" s="1" t="s">
        <v>23</v>
      </c>
      <c r="E19" s="1">
        <v>1990</v>
      </c>
      <c r="F19" s="2" t="s">
        <v>12</v>
      </c>
      <c r="G19" s="3">
        <v>61781</v>
      </c>
      <c r="H19" s="7">
        <f>1%*Table2[SALARY]</f>
        <v>617.81000000000006</v>
      </c>
      <c r="I19" s="10">
        <f>Table2[SALARY]+Table2[SALARY
INCREASE]</f>
        <v>62398.81</v>
      </c>
      <c r="J19" s="9">
        <f>Table2[[#This Row],[SALARY]]+Table2[[#This Row],[SALARY
INCREASE]]</f>
        <v>62398.81</v>
      </c>
      <c r="K19" s="9">
        <f>SUM(Sheet3!$A$1,Table2[[#This Row],[SALARY]])</f>
        <v>561781</v>
      </c>
    </row>
    <row r="20" spans="1:11" x14ac:dyDescent="0.2">
      <c r="A20" s="1" t="s">
        <v>66</v>
      </c>
      <c r="B20" s="1" t="s">
        <v>67</v>
      </c>
      <c r="C20" s="1" t="s">
        <v>59</v>
      </c>
      <c r="D20" s="1" t="s">
        <v>17</v>
      </c>
      <c r="E20" s="1">
        <v>1986</v>
      </c>
      <c r="F20" s="2" t="s">
        <v>9</v>
      </c>
      <c r="G20" s="3">
        <v>46887</v>
      </c>
      <c r="H20" s="7">
        <f>1%*Table2[SALARY]</f>
        <v>468.87</v>
      </c>
      <c r="I20" s="10">
        <f>Table2[SALARY]+Table2[SALARY
INCREASE]</f>
        <v>47355.87</v>
      </c>
      <c r="J20" s="9">
        <f>Table2[[#This Row],[SALARY]]+Table2[[#This Row],[SALARY
INCREASE]]</f>
        <v>47355.87</v>
      </c>
      <c r="K20" s="9">
        <f>SUM(Sheet3!$A$1,Table2[[#This Row],[SALARY]])</f>
        <v>546887</v>
      </c>
    </row>
    <row r="21" spans="1:11" x14ac:dyDescent="0.2">
      <c r="A21" s="1" t="s">
        <v>60</v>
      </c>
      <c r="B21" s="1" t="s">
        <v>61</v>
      </c>
      <c r="C21" s="1" t="s">
        <v>59</v>
      </c>
      <c r="D21" s="1" t="s">
        <v>8</v>
      </c>
      <c r="E21" s="1">
        <v>1990</v>
      </c>
      <c r="F21" s="2" t="s">
        <v>12</v>
      </c>
      <c r="G21" s="3">
        <v>43513</v>
      </c>
      <c r="H21" s="7">
        <f>1%*Table2[SALARY]</f>
        <v>435.13</v>
      </c>
      <c r="I21" s="10">
        <f>Table2[SALARY]+Table2[SALARY
INCREASE]</f>
        <v>43948.13</v>
      </c>
      <c r="J21" s="9">
        <f>Table2[[#This Row],[SALARY]]+Table2[[#This Row],[SALARY
INCREASE]]</f>
        <v>43948.13</v>
      </c>
      <c r="K21" s="9">
        <f>SUM(Sheet3!$A$1,Table2[[#This Row],[SALARY]])</f>
        <v>543513</v>
      </c>
    </row>
    <row r="22" spans="1:11" x14ac:dyDescent="0.2">
      <c r="A22" s="4" t="s">
        <v>90</v>
      </c>
      <c r="B22" s="4" t="s">
        <v>31</v>
      </c>
      <c r="C22" s="1" t="s">
        <v>7</v>
      </c>
      <c r="D22" s="1" t="s">
        <v>26</v>
      </c>
      <c r="E22" s="1">
        <v>1990</v>
      </c>
      <c r="F22" s="2" t="s">
        <v>12</v>
      </c>
      <c r="G22" s="3">
        <v>38881</v>
      </c>
      <c r="H22" s="7">
        <f>1%*Table2[SALARY]</f>
        <v>388.81</v>
      </c>
      <c r="I22" s="10">
        <f>Table2[SALARY]+Table2[SALARY
INCREASE]</f>
        <v>39269.81</v>
      </c>
      <c r="J22" s="9">
        <f>Table2[[#This Row],[SALARY]]+Table2[[#This Row],[SALARY
INCREASE]]</f>
        <v>39269.81</v>
      </c>
      <c r="K22" s="9">
        <f>SUM(Sheet3!$A$1,Table2[[#This Row],[SALARY]])</f>
        <v>538881</v>
      </c>
    </row>
    <row r="23" spans="1:11" x14ac:dyDescent="0.2">
      <c r="A23" s="1" t="s">
        <v>55</v>
      </c>
      <c r="B23" s="1" t="s">
        <v>56</v>
      </c>
      <c r="C23" s="1" t="s">
        <v>45</v>
      </c>
      <c r="D23" s="1" t="s">
        <v>26</v>
      </c>
      <c r="E23" s="1">
        <v>1988</v>
      </c>
      <c r="F23" s="2" t="s">
        <v>9</v>
      </c>
      <c r="G23" s="3">
        <v>33052</v>
      </c>
      <c r="H23" s="7">
        <f>1%*Table2[SALARY]</f>
        <v>330.52</v>
      </c>
      <c r="I23" s="10">
        <f>Table2[SALARY]+Table2[SALARY
INCREASE]</f>
        <v>33382.519999999997</v>
      </c>
      <c r="J23" s="9">
        <f>Table2[[#This Row],[SALARY]]+Table2[[#This Row],[SALARY
INCREASE]]</f>
        <v>33382.519999999997</v>
      </c>
      <c r="K23" s="9">
        <f>SUM(Sheet3!$A$1,Table2[[#This Row],[SALARY]])</f>
        <v>533052</v>
      </c>
    </row>
    <row r="24" spans="1:11" x14ac:dyDescent="0.2">
      <c r="A24" s="1" t="s">
        <v>80</v>
      </c>
      <c r="B24" s="1" t="s">
        <v>81</v>
      </c>
      <c r="C24" s="1" t="s">
        <v>45</v>
      </c>
      <c r="D24" s="1" t="s">
        <v>17</v>
      </c>
      <c r="E24" s="1">
        <v>1979</v>
      </c>
      <c r="F24" s="2" t="s">
        <v>9</v>
      </c>
      <c r="G24" s="3">
        <v>46000</v>
      </c>
      <c r="H24" s="7">
        <f>1%*Table2[SALARY]</f>
        <v>460</v>
      </c>
      <c r="I24" s="10">
        <f>Table2[SALARY]+Table2[SALARY
INCREASE]</f>
        <v>46460</v>
      </c>
      <c r="J24" s="9">
        <f>Table2[[#This Row],[SALARY]]+Table2[[#This Row],[SALARY
INCREASE]]</f>
        <v>46460</v>
      </c>
      <c r="K24" s="9">
        <f>SUM(Sheet3!$A$1,Table2[[#This Row],[SALARY]])</f>
        <v>546000</v>
      </c>
    </row>
    <row r="25" spans="1:11" x14ac:dyDescent="0.2">
      <c r="A25" s="1" t="s">
        <v>64</v>
      </c>
      <c r="B25" s="1" t="s">
        <v>65</v>
      </c>
      <c r="C25" s="1" t="s">
        <v>59</v>
      </c>
      <c r="D25" s="1" t="s">
        <v>17</v>
      </c>
      <c r="E25" s="1">
        <v>1979</v>
      </c>
      <c r="F25" s="2" t="s">
        <v>12</v>
      </c>
      <c r="G25" s="3">
        <v>48387</v>
      </c>
      <c r="H25" s="7">
        <f>1%*Table2[SALARY]</f>
        <v>483.87</v>
      </c>
      <c r="I25" s="10">
        <f>Table2[SALARY]+Table2[SALARY
INCREASE]</f>
        <v>48870.87</v>
      </c>
      <c r="J25" s="9">
        <f>Table2[[#This Row],[SALARY]]+Table2[[#This Row],[SALARY
INCREASE]]</f>
        <v>48870.87</v>
      </c>
      <c r="K25" s="9">
        <f>SUM(Sheet3!$A$1,Table2[[#This Row],[SALARY]])</f>
        <v>548387</v>
      </c>
    </row>
    <row r="26" spans="1:11" x14ac:dyDescent="0.2">
      <c r="A26" s="1" t="s">
        <v>57</v>
      </c>
      <c r="B26" s="1" t="s">
        <v>58</v>
      </c>
      <c r="C26" s="1" t="s">
        <v>59</v>
      </c>
      <c r="D26" s="1" t="s">
        <v>8</v>
      </c>
      <c r="E26" s="1">
        <v>1986</v>
      </c>
      <c r="F26" s="2" t="s">
        <v>9</v>
      </c>
      <c r="G26" s="3">
        <v>42311</v>
      </c>
      <c r="H26" s="7">
        <f>1%*Table2[SALARY]</f>
        <v>423.11</v>
      </c>
      <c r="I26" s="10">
        <f>Table2[SALARY]+Table2[SALARY
INCREASE]</f>
        <v>42734.11</v>
      </c>
      <c r="J26" s="9">
        <f>Table2[[#This Row],[SALARY]]+Table2[[#This Row],[SALARY
INCREASE]]</f>
        <v>42734.11</v>
      </c>
      <c r="K26" s="9">
        <f>SUM(Sheet3!$A$1,Table2[[#This Row],[SALARY]])</f>
        <v>542311</v>
      </c>
    </row>
    <row r="27" spans="1:11" x14ac:dyDescent="0.2">
      <c r="A27" s="1" t="s">
        <v>87</v>
      </c>
      <c r="B27" s="1" t="s">
        <v>88</v>
      </c>
      <c r="C27" s="1" t="s">
        <v>45</v>
      </c>
      <c r="D27" s="1" t="s">
        <v>8</v>
      </c>
      <c r="E27" s="1">
        <v>1994</v>
      </c>
      <c r="F27" s="2" t="s">
        <v>12</v>
      </c>
      <c r="G27" s="3">
        <v>41000</v>
      </c>
      <c r="H27" s="7">
        <f>1%*Table2[SALARY]</f>
        <v>410</v>
      </c>
      <c r="I27" s="10">
        <f>Table2[SALARY]+Table2[SALARY
INCREASE]</f>
        <v>41410</v>
      </c>
      <c r="J27" s="9">
        <f>Table2[[#This Row],[SALARY]]+Table2[[#This Row],[SALARY
INCREASE]]</f>
        <v>41410</v>
      </c>
      <c r="K27" s="9">
        <f>SUM(Sheet3!$A$1,Table2[[#This Row],[SALARY]])</f>
        <v>541000</v>
      </c>
    </row>
    <row r="28" spans="1:11" x14ac:dyDescent="0.2">
      <c r="A28" s="1" t="s">
        <v>53</v>
      </c>
      <c r="B28" s="1" t="s">
        <v>54</v>
      </c>
      <c r="C28" s="1" t="s">
        <v>45</v>
      </c>
      <c r="D28" s="1" t="s">
        <v>26</v>
      </c>
      <c r="E28" s="1">
        <v>1988</v>
      </c>
      <c r="F28" s="2" t="s">
        <v>12</v>
      </c>
      <c r="G28" s="3">
        <v>35381</v>
      </c>
      <c r="H28" s="7">
        <f>1%*Table2[SALARY]</f>
        <v>353.81</v>
      </c>
      <c r="I28" s="10">
        <f>Table2[SALARY]+Table2[SALARY
INCREASE]</f>
        <v>35734.81</v>
      </c>
      <c r="J28" s="9">
        <f>Table2[[#This Row],[SALARY]]+Table2[[#This Row],[SALARY
INCREASE]]</f>
        <v>35734.81</v>
      </c>
      <c r="K28" s="9">
        <f>SUM(Sheet3!$A$1,Table2[[#This Row],[SALARY]])</f>
        <v>535381</v>
      </c>
    </row>
    <row r="29" spans="1:11" x14ac:dyDescent="0.2">
      <c r="A29" s="1" t="s">
        <v>78</v>
      </c>
      <c r="B29" s="1" t="s">
        <v>79</v>
      </c>
      <c r="C29" s="1" t="s">
        <v>59</v>
      </c>
      <c r="D29" s="1" t="s">
        <v>8</v>
      </c>
      <c r="E29" s="1">
        <v>1989</v>
      </c>
      <c r="F29" s="2" t="s">
        <v>12</v>
      </c>
      <c r="G29" s="3">
        <v>42500</v>
      </c>
      <c r="H29" s="7">
        <f>1%*Table2[SALARY]</f>
        <v>425</v>
      </c>
      <c r="I29" s="10">
        <f>Table2[SALARY]+Table2[SALARY
INCREASE]</f>
        <v>42925</v>
      </c>
      <c r="J29" s="9">
        <f>Table2[[#This Row],[SALARY]]+Table2[[#This Row],[SALARY
INCREASE]]</f>
        <v>42925</v>
      </c>
      <c r="K29" s="9">
        <f>SUM(Sheet3!$A$1,Table2[[#This Row],[SALARY]])</f>
        <v>542500</v>
      </c>
    </row>
    <row r="30" spans="1:11" x14ac:dyDescent="0.2">
      <c r="A30" s="1" t="s">
        <v>5</v>
      </c>
      <c r="B30" s="1" t="s">
        <v>6</v>
      </c>
      <c r="C30" s="1" t="s">
        <v>7</v>
      </c>
      <c r="D30" s="1" t="s">
        <v>8</v>
      </c>
      <c r="E30" s="1">
        <v>1988</v>
      </c>
      <c r="F30" s="2" t="s">
        <v>9</v>
      </c>
      <c r="G30" s="3">
        <v>43155</v>
      </c>
      <c r="H30" s="7">
        <f>1%*Table2[SALARY]</f>
        <v>431.55</v>
      </c>
      <c r="I30" s="10">
        <f>Table2[SALARY]+Table2[SALARY
INCREASE]</f>
        <v>43586.55</v>
      </c>
      <c r="J30" s="9">
        <f>Table2[[#This Row],[SALARY]]+Table2[[#This Row],[SALARY
INCREASE]]</f>
        <v>43586.55</v>
      </c>
      <c r="K30" s="9">
        <f>SUM(Sheet3!$A$1,Table2[[#This Row],[SALARY]])</f>
        <v>543155</v>
      </c>
    </row>
    <row r="31" spans="1:11" x14ac:dyDescent="0.2">
      <c r="A31" s="1" t="s">
        <v>13</v>
      </c>
      <c r="B31" s="1" t="s">
        <v>14</v>
      </c>
      <c r="C31" s="1" t="s">
        <v>7</v>
      </c>
      <c r="D31" s="1" t="s">
        <v>8</v>
      </c>
      <c r="E31" s="1">
        <v>1986</v>
      </c>
      <c r="F31" s="2" t="s">
        <v>12</v>
      </c>
      <c r="G31" s="3">
        <v>47616</v>
      </c>
      <c r="H31" s="7">
        <f>1%*Table2[SALARY]</f>
        <v>476.16</v>
      </c>
      <c r="I31" s="10">
        <f>Table2[SALARY]+Table2[SALARY
INCREASE]</f>
        <v>48092.160000000003</v>
      </c>
      <c r="J31" s="9">
        <f>Table2[[#This Row],[SALARY]]+Table2[[#This Row],[SALARY
INCREASE]]</f>
        <v>48092.160000000003</v>
      </c>
      <c r="K31" s="9">
        <f>SUM(Sheet3!$A$1,Table2[[#This Row],[SALARY]])</f>
        <v>547616</v>
      </c>
    </row>
    <row r="32" spans="1:11" x14ac:dyDescent="0.2">
      <c r="A32" s="1" t="s">
        <v>93</v>
      </c>
      <c r="B32" s="1" t="s">
        <v>84</v>
      </c>
      <c r="C32" s="1" t="s">
        <v>45</v>
      </c>
      <c r="D32" s="1" t="s">
        <v>26</v>
      </c>
      <c r="E32" s="1">
        <v>1993</v>
      </c>
      <c r="F32" s="2" t="s">
        <v>9</v>
      </c>
      <c r="G32" s="3">
        <v>27000</v>
      </c>
      <c r="H32" s="7">
        <f>1%*Table2[SALARY]</f>
        <v>270</v>
      </c>
      <c r="I32" s="10">
        <f>Table2[SALARY]+Table2[SALARY
INCREASE]</f>
        <v>27270</v>
      </c>
      <c r="J32" s="9">
        <f>Table2[[#This Row],[SALARY]]+Table2[[#This Row],[SALARY
INCREASE]]</f>
        <v>27270</v>
      </c>
      <c r="K32" s="9">
        <f>SUM(Sheet3!$A$1,Table2[[#This Row],[SALARY]])</f>
        <v>527000</v>
      </c>
    </row>
    <row r="33" spans="1:16" x14ac:dyDescent="0.2">
      <c r="A33" s="1" t="s">
        <v>35</v>
      </c>
      <c r="B33" s="1" t="s">
        <v>36</v>
      </c>
      <c r="C33" s="1" t="s">
        <v>7</v>
      </c>
      <c r="D33" s="1" t="s">
        <v>23</v>
      </c>
      <c r="E33" s="1">
        <v>1974</v>
      </c>
      <c r="F33" s="2" t="s">
        <v>12</v>
      </c>
      <c r="G33" s="3">
        <v>57892</v>
      </c>
      <c r="H33" s="7">
        <f>1%*Table2[SALARY]</f>
        <v>578.91999999999996</v>
      </c>
      <c r="I33" s="10">
        <f>Table2[SALARY]+Table2[SALARY
INCREASE]</f>
        <v>58470.92</v>
      </c>
      <c r="J33" s="9">
        <f>Table2[[#This Row],[SALARY]]+Table2[[#This Row],[SALARY
INCREASE]]</f>
        <v>58470.92</v>
      </c>
      <c r="K33" s="9">
        <f>SUM(Sheet3!$A$1,Table2[[#This Row],[SALARY]])</f>
        <v>557892</v>
      </c>
    </row>
    <row r="34" spans="1:16" x14ac:dyDescent="0.2">
      <c r="A34" s="1" t="s">
        <v>85</v>
      </c>
      <c r="B34" s="1" t="s">
        <v>86</v>
      </c>
      <c r="C34" s="1" t="s">
        <v>45</v>
      </c>
      <c r="D34" s="1" t="s">
        <v>17</v>
      </c>
      <c r="E34" s="1">
        <v>1989</v>
      </c>
      <c r="F34" s="2" t="s">
        <v>12</v>
      </c>
      <c r="G34" s="3">
        <v>46000</v>
      </c>
      <c r="H34" s="7">
        <f>1%*Table2[SALARY]</f>
        <v>460</v>
      </c>
      <c r="I34" s="10">
        <f>Table2[SALARY]+Table2[SALARY
INCREASE]</f>
        <v>46460</v>
      </c>
      <c r="J34" s="9">
        <f>Table2[[#This Row],[SALARY]]+Table2[[#This Row],[SALARY
INCREASE]]</f>
        <v>46460</v>
      </c>
      <c r="K34" s="9">
        <f>SUM(Sheet3!$A$1,Table2[[#This Row],[SALARY]])</f>
        <v>546000</v>
      </c>
      <c r="P34" s="8" t="s">
        <v>107</v>
      </c>
    </row>
    <row r="35" spans="1:16" x14ac:dyDescent="0.2">
      <c r="A35" s="1" t="s">
        <v>41</v>
      </c>
      <c r="B35" s="1" t="s">
        <v>42</v>
      </c>
      <c r="C35" s="1" t="s">
        <v>7</v>
      </c>
      <c r="D35" s="1" t="s">
        <v>23</v>
      </c>
      <c r="E35" s="1">
        <v>1976</v>
      </c>
      <c r="F35" s="2" t="s">
        <v>12</v>
      </c>
      <c r="G35" s="3">
        <v>55775</v>
      </c>
      <c r="H35" s="7">
        <f>1%*Table2[SALARY]</f>
        <v>557.75</v>
      </c>
      <c r="I35" s="10">
        <f>Table2[SALARY]+Table2[SALARY
INCREASE]</f>
        <v>56332.75</v>
      </c>
      <c r="J35" s="9">
        <f>Table2[[#This Row],[SALARY]]+Table2[[#This Row],[SALARY
INCREASE]]</f>
        <v>56332.75</v>
      </c>
      <c r="K35" s="9">
        <f>SUM(Sheet3!$A$1,Table2[[#This Row],[SALARY]])</f>
        <v>555775</v>
      </c>
    </row>
    <row r="36" spans="1:16" x14ac:dyDescent="0.2">
      <c r="A36" s="1" t="s">
        <v>24</v>
      </c>
      <c r="B36" s="1" t="s">
        <v>25</v>
      </c>
      <c r="C36" s="1" t="s">
        <v>7</v>
      </c>
      <c r="D36" s="1" t="s">
        <v>26</v>
      </c>
      <c r="E36" s="1">
        <v>1987</v>
      </c>
      <c r="F36" s="2" t="s">
        <v>9</v>
      </c>
      <c r="G36" s="3">
        <v>35723</v>
      </c>
      <c r="H36" s="7">
        <f>1%*Table2[SALARY]</f>
        <v>357.23</v>
      </c>
      <c r="I36" s="10">
        <f>Table2[SALARY]+Table2[SALARY
INCREASE]</f>
        <v>36080.230000000003</v>
      </c>
      <c r="J36" s="9">
        <f>Table2[[#This Row],[SALARY]]+Table2[[#This Row],[SALARY
INCREASE]]</f>
        <v>36080.230000000003</v>
      </c>
      <c r="K36" s="9">
        <f>SUM(Sheet3!$A$1,Table2[[#This Row],[SALARY]])</f>
        <v>535723</v>
      </c>
    </row>
    <row r="37" spans="1:16" x14ac:dyDescent="0.2">
      <c r="A37" s="1" t="s">
        <v>89</v>
      </c>
      <c r="B37" s="1" t="s">
        <v>22</v>
      </c>
      <c r="C37" s="1" t="s">
        <v>7</v>
      </c>
      <c r="D37" s="1" t="s">
        <v>23</v>
      </c>
      <c r="E37" s="1">
        <v>1991</v>
      </c>
      <c r="F37" s="2" t="s">
        <v>12</v>
      </c>
      <c r="G37" s="3">
        <v>59281</v>
      </c>
      <c r="H37" s="7">
        <f>1%*Table2[SALARY]</f>
        <v>592.81000000000006</v>
      </c>
      <c r="I37" s="10">
        <f>Table2[SALARY]+Table2[SALARY
INCREASE]</f>
        <v>59873.81</v>
      </c>
      <c r="J37" s="9">
        <f>Table2[[#This Row],[SALARY]]+Table2[[#This Row],[SALARY
INCREASE]]</f>
        <v>59873.81</v>
      </c>
      <c r="K37" s="9">
        <f>SUM(Sheet3!$A$1,Table2[[#This Row],[SALARY]])</f>
        <v>559281</v>
      </c>
    </row>
    <row r="38" spans="1:16" x14ac:dyDescent="0.2">
      <c r="A38" s="1" t="s">
        <v>18</v>
      </c>
      <c r="B38" s="1" t="s">
        <v>19</v>
      </c>
      <c r="C38" s="1" t="s">
        <v>7</v>
      </c>
      <c r="D38" s="1" t="s">
        <v>17</v>
      </c>
      <c r="E38" s="1">
        <v>1988</v>
      </c>
      <c r="F38" s="2" t="s">
        <v>9</v>
      </c>
      <c r="G38" s="3">
        <v>45617</v>
      </c>
      <c r="H38" s="7">
        <f>1%*Table2[SALARY]</f>
        <v>456.17</v>
      </c>
      <c r="I38" s="10">
        <f>Table2[SALARY]+Table2[SALARY
INCREASE]</f>
        <v>46073.17</v>
      </c>
      <c r="J38" s="9">
        <f>Table2[[#This Row],[SALARY]]+Table2[[#This Row],[SALARY
INCREASE]]</f>
        <v>46073.17</v>
      </c>
      <c r="K38" s="9">
        <f>SUM(Sheet3!$A$1,Table2[[#This Row],[SALARY]])</f>
        <v>545617</v>
      </c>
    </row>
    <row r="39" spans="1:16" x14ac:dyDescent="0.2">
      <c r="A39" s="1" t="s">
        <v>72</v>
      </c>
      <c r="B39" s="1" t="s">
        <v>73</v>
      </c>
      <c r="C39" s="1" t="s">
        <v>59</v>
      </c>
      <c r="D39" s="1" t="s">
        <v>26</v>
      </c>
      <c r="E39" s="1">
        <v>1989</v>
      </c>
      <c r="F39" s="2" t="s">
        <v>9</v>
      </c>
      <c r="G39" s="3">
        <v>33979</v>
      </c>
      <c r="H39" s="7">
        <f>1%*Table2[SALARY]</f>
        <v>339.79</v>
      </c>
      <c r="I39" s="10">
        <f>Table2[SALARY]+Table2[SALARY
INCREASE]</f>
        <v>34318.79</v>
      </c>
      <c r="J39" s="9">
        <f>Table2[[#This Row],[SALARY]]+Table2[[#This Row],[SALARY
INCREASE]]</f>
        <v>34318.79</v>
      </c>
      <c r="K39" s="9">
        <f>SUM(Sheet3!$A$1,Table2[[#This Row],[SALARY]])</f>
        <v>533979</v>
      </c>
    </row>
    <row r="40" spans="1:16" x14ac:dyDescent="0.2">
      <c r="A40" s="1" t="s">
        <v>37</v>
      </c>
      <c r="B40" s="1" t="s">
        <v>50</v>
      </c>
      <c r="C40" s="1" t="s">
        <v>45</v>
      </c>
      <c r="D40" s="1" t="s">
        <v>23</v>
      </c>
      <c r="E40" s="1">
        <v>1972</v>
      </c>
      <c r="F40" s="2" t="s">
        <v>12</v>
      </c>
      <c r="G40" s="3">
        <v>57167</v>
      </c>
      <c r="H40" s="7">
        <f>1%*Table2[SALARY]</f>
        <v>571.66999999999996</v>
      </c>
      <c r="I40" s="10">
        <f>Table2[SALARY]+Table2[SALARY
INCREASE]</f>
        <v>57738.67</v>
      </c>
      <c r="J40" s="9">
        <f>Table2[[#This Row],[SALARY]]+Table2[[#This Row],[SALARY
INCREASE]]</f>
        <v>57738.67</v>
      </c>
      <c r="K40" s="9">
        <f>SUM(Sheet3!$A$1,Table2[[#This Row],[SALARY]])</f>
        <v>557167</v>
      </c>
    </row>
    <row r="41" spans="1:16" x14ac:dyDescent="0.2">
      <c r="A41" s="1" t="s">
        <v>70</v>
      </c>
      <c r="B41" s="1" t="s">
        <v>71</v>
      </c>
      <c r="C41" s="1" t="s">
        <v>59</v>
      </c>
      <c r="D41" s="1" t="s">
        <v>26</v>
      </c>
      <c r="E41" s="1">
        <v>1991</v>
      </c>
      <c r="F41" s="2" t="s">
        <v>12</v>
      </c>
      <c r="G41" s="3">
        <v>35590</v>
      </c>
      <c r="H41" s="7">
        <f>1%*Table2[SALARY]</f>
        <v>355.90000000000003</v>
      </c>
      <c r="I41" s="10">
        <f>Table2[SALARY]+Table2[SALARY
INCREASE]</f>
        <v>35945.9</v>
      </c>
      <c r="J41" s="9">
        <f>Table2[[#This Row],[SALARY]]+Table2[[#This Row],[SALARY
INCREASE]]</f>
        <v>35945.9</v>
      </c>
      <c r="K41" s="9">
        <f>SUM(Sheet3!$A$1,Table2[[#This Row],[SALARY]])</f>
        <v>535590</v>
      </c>
    </row>
    <row r="42" spans="1:16" x14ac:dyDescent="0.2">
      <c r="A42" s="1" t="s">
        <v>82</v>
      </c>
      <c r="B42" s="1" t="s">
        <v>83</v>
      </c>
      <c r="C42" s="1" t="s">
        <v>59</v>
      </c>
      <c r="D42" s="1" t="s">
        <v>26</v>
      </c>
      <c r="E42" s="1">
        <v>1994</v>
      </c>
      <c r="F42" s="2" t="s">
        <v>9</v>
      </c>
      <c r="G42" s="3">
        <v>28500</v>
      </c>
      <c r="H42" s="7">
        <f>1%*Table2[SALARY]</f>
        <v>285</v>
      </c>
      <c r="I42" s="10">
        <f>Table2[SALARY]+Table2[SALARY
INCREASE]</f>
        <v>28785</v>
      </c>
      <c r="J42" s="9">
        <f>Table2[[#This Row],[SALARY]]+Table2[[#This Row],[SALARY
INCREASE]]</f>
        <v>28785</v>
      </c>
      <c r="K42" s="9">
        <f>SUM(Sheet3!$A$1,Table2[[#This Row],[SALARY]])</f>
        <v>528500</v>
      </c>
    </row>
    <row r="43" spans="1:16" x14ac:dyDescent="0.2">
      <c r="A43" s="1" t="s">
        <v>91</v>
      </c>
      <c r="B43" s="1" t="s">
        <v>92</v>
      </c>
      <c r="C43" s="1" t="s">
        <v>59</v>
      </c>
      <c r="D43" s="1" t="s">
        <v>23</v>
      </c>
      <c r="E43" s="1">
        <v>1982</v>
      </c>
      <c r="F43" s="2" t="s">
        <v>12</v>
      </c>
      <c r="G43" s="3">
        <v>55829</v>
      </c>
      <c r="H43" s="7">
        <f>1%*Table2[SALARY]</f>
        <v>558.29</v>
      </c>
      <c r="I43" s="10">
        <f>Table2[SALARY]+Table2[SALARY
INCREASE]</f>
        <v>56387.29</v>
      </c>
      <c r="J43" s="9">
        <f>Table2[[#This Row],[SALARY]]+Table2[[#This Row],[SALARY
INCREASE]]</f>
        <v>56387.29</v>
      </c>
      <c r="K43" s="9">
        <f>SUM(Sheet3!$A$1,Table2[[#This Row],[SALARY]])</f>
        <v>555829</v>
      </c>
    </row>
    <row r="44" spans="1:16" x14ac:dyDescent="0.2">
      <c r="A44" s="19" t="s">
        <v>106</v>
      </c>
      <c r="B44" s="19"/>
      <c r="C44" s="19"/>
      <c r="D44" s="19"/>
      <c r="E44" s="19"/>
      <c r="F44" s="20"/>
      <c r="G44" s="19"/>
      <c r="H44" s="21"/>
      <c r="I44" s="22"/>
      <c r="J44" s="19"/>
      <c r="K44" s="19">
        <f>SUBTOTAL(109,Table2[Column2])</f>
        <v>22349231</v>
      </c>
    </row>
  </sheetData>
  <conditionalFormatting sqref="E3:E43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>
        <v>500000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Sheet</vt:lpstr>
      <vt:lpstr>Faculty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Ageloff</dc:creator>
  <cp:lastModifiedBy>Diksha Bansal</cp:lastModifiedBy>
  <cp:lastPrinted>1997-02-03T21:55:28Z</cp:lastPrinted>
  <dcterms:created xsi:type="dcterms:W3CDTF">1996-12-06T15:17:44Z</dcterms:created>
  <dcterms:modified xsi:type="dcterms:W3CDTF">2017-05-11T19:01:38Z</dcterms:modified>
</cp:coreProperties>
</file>