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hidePivotFieldList="1" defaultThemeVersion="124226"/>
  <mc:AlternateContent xmlns:mc="http://schemas.openxmlformats.org/markup-compatibility/2006">
    <mc:Choice Requires="x15">
      <x15ac:absPath xmlns:x15ac="http://schemas.microsoft.com/office/spreadsheetml/2010/11/ac" url="C:\Users\Diksha\Downloads\ADV Excel\"/>
    </mc:Choice>
  </mc:AlternateContent>
  <xr:revisionPtr revIDLastSave="0" documentId="13_ncr:1_{FDF7680F-F2E0-4B5F-B716-5AA96A12E138}" xr6:coauthVersionLast="47" xr6:coauthVersionMax="47" xr10:uidLastSave="{00000000-0000-0000-0000-000000000000}"/>
  <bookViews>
    <workbookView xWindow="-108" yWindow="-108" windowWidth="23256" windowHeight="12456" xr2:uid="{00000000-000D-0000-FFFF-FFFF00000000}"/>
  </bookViews>
  <sheets>
    <sheet name="Data" sheetId="1" r:id="rId1"/>
    <sheet name="Sheet3" sheetId="6" state="hidden" r:id="rId2"/>
    <sheet name="Dashboard" sheetId="4" r:id="rId3"/>
    <sheet name="Pivot Table" sheetId="7" r:id="rId4"/>
    <sheet name="Insight" sheetId="2" r:id="rId5"/>
  </sheets>
  <definedNames>
    <definedName name="_xlchart.v5.0" hidden="1">'Pivot Table'!$FI$1:$FI$7</definedName>
    <definedName name="_xlchart.v5.1" hidden="1">'Pivot Table'!$FJ$1:$FJ$7</definedName>
    <definedName name="_xlchart.v5.2" hidden="1">'Pivot Table'!$I$1</definedName>
    <definedName name="_xlchart.v5.3" hidden="1">'Pivot Table'!$J$1</definedName>
    <definedName name="Slicer_Gender">#N/A</definedName>
    <definedName name="Slicer_YEAR">#N/A</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G76" i="1" l="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R4" i="1"/>
  <c r="R5" i="1"/>
  <c r="R3" i="1"/>
  <c r="N4" i="1"/>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2" i="1"/>
  <c r="N2" i="1"/>
  <c r="N3"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G2" i="1"/>
  <c r="R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Diksha</author>
  </authors>
  <commentList>
    <comment ref="A1" authorId="0" shapeId="0" xr:uid="{435080E8-ABEF-4A68-8A73-27341107B2A9}">
      <text>
        <r>
          <rPr>
            <b/>
            <sz val="11"/>
            <color indexed="81"/>
            <rFont val="Tahoma"/>
            <family val="2"/>
          </rPr>
          <t>Diksha:</t>
        </r>
        <r>
          <rPr>
            <sz val="11"/>
            <color indexed="81"/>
            <rFont val="Tahoma"/>
            <family val="2"/>
          </rPr>
          <t xml:space="preserve">
Pie Cart
</t>
        </r>
      </text>
    </comment>
    <comment ref="D1" authorId="0" shapeId="0" xr:uid="{67B56601-9079-4FEE-A94F-90A79123292F}">
      <text>
        <r>
          <rPr>
            <b/>
            <sz val="11"/>
            <color indexed="81"/>
            <rFont val="Tahoma"/>
            <family val="2"/>
          </rPr>
          <t>Diksha:</t>
        </r>
        <r>
          <rPr>
            <sz val="11"/>
            <color indexed="81"/>
            <rFont val="Tahoma"/>
            <family val="2"/>
          </rPr>
          <t xml:space="preserve">
Map Chart
</t>
        </r>
      </text>
    </comment>
    <comment ref="G1" authorId="0" shapeId="0" xr:uid="{20C6D83F-8F17-4782-BA04-9EEBB09D5C83}">
      <text>
        <r>
          <rPr>
            <b/>
            <sz val="11"/>
            <color indexed="81"/>
            <rFont val="Tahoma"/>
            <family val="2"/>
          </rPr>
          <t>Diksha:</t>
        </r>
        <r>
          <rPr>
            <sz val="11"/>
            <color indexed="81"/>
            <rFont val="Tahoma"/>
            <family val="2"/>
          </rPr>
          <t xml:space="preserve">
Bar Chart
</t>
        </r>
      </text>
    </comment>
    <comment ref="A12" authorId="0" shapeId="0" xr:uid="{D6EE04D5-6138-42FC-A402-2339953A2FFD}">
      <text>
        <r>
          <rPr>
            <b/>
            <sz val="11"/>
            <color indexed="81"/>
            <rFont val="Tahoma"/>
            <family val="2"/>
          </rPr>
          <t>Diksha:</t>
        </r>
        <r>
          <rPr>
            <sz val="11"/>
            <color indexed="81"/>
            <rFont val="Tahoma"/>
            <family val="2"/>
          </rPr>
          <t xml:space="preserve">
Stacked chart
</t>
        </r>
      </text>
    </comment>
    <comment ref="K12" authorId="0" shapeId="0" xr:uid="{3F51A3C5-78DE-48D9-B8F3-971E8D1A48CF}">
      <text>
        <r>
          <rPr>
            <b/>
            <sz val="11"/>
            <color indexed="81"/>
            <rFont val="Tahoma"/>
            <family val="2"/>
          </rPr>
          <t>Diksha:</t>
        </r>
        <r>
          <rPr>
            <sz val="11"/>
            <color indexed="81"/>
            <rFont val="Tahoma"/>
            <family val="2"/>
          </rPr>
          <t xml:space="preserve">
Line Chart
</t>
        </r>
      </text>
    </comment>
  </commentList>
</comments>
</file>

<file path=xl/sharedStrings.xml><?xml version="1.0" encoding="utf-8"?>
<sst xmlns="http://schemas.openxmlformats.org/spreadsheetml/2006/main" count="1489" uniqueCount="217">
  <si>
    <t>Name</t>
  </si>
  <si>
    <t>Age</t>
  </si>
  <si>
    <t>Gender</t>
  </si>
  <si>
    <t>Native State</t>
  </si>
  <si>
    <t>Course Chosen</t>
  </si>
  <si>
    <t>Date of Admission</t>
  </si>
  <si>
    <t>Destination Country</t>
  </si>
  <si>
    <t>Scholarship</t>
  </si>
  <si>
    <t>Fees Paid (USD)</t>
  </si>
  <si>
    <t>Visa Type</t>
  </si>
  <si>
    <t>Student Background</t>
  </si>
  <si>
    <t>Previous Qualification</t>
  </si>
  <si>
    <t>Ayaan Sharma</t>
  </si>
  <si>
    <t>Vihaan Verma</t>
  </si>
  <si>
    <t>Aryan Iyer</t>
  </si>
  <si>
    <t>Aarav Reddy</t>
  </si>
  <si>
    <t>Reyansh Gupta</t>
  </si>
  <si>
    <t>Sai Gupta</t>
  </si>
  <si>
    <t>Aditya Mehta</t>
  </si>
  <si>
    <t>Reyansh Patel</t>
  </si>
  <si>
    <t>Krishna Chopra</t>
  </si>
  <si>
    <t>Aarav Chopra</t>
  </si>
  <si>
    <t>Aarav Patel</t>
  </si>
  <si>
    <t>Reyansh Chopra</t>
  </si>
  <si>
    <t>Aditya Sharma</t>
  </si>
  <si>
    <t>Krishna Nair</t>
  </si>
  <si>
    <t>Aditya Gupta</t>
  </si>
  <si>
    <t>Arjun Patel</t>
  </si>
  <si>
    <t>Ayaan Reddy</t>
  </si>
  <si>
    <t>Vivaan Gupta</t>
  </si>
  <si>
    <t>Aarav Verma</t>
  </si>
  <si>
    <t>Vivaan Nair</t>
  </si>
  <si>
    <t>Vivaan Verma</t>
  </si>
  <si>
    <t>Ayaan Gupta</t>
  </si>
  <si>
    <t>Vihaan Reddy</t>
  </si>
  <si>
    <t>Ayaan Patel</t>
  </si>
  <si>
    <t>Sai Verma</t>
  </si>
  <si>
    <t>Vihaan Gupta</t>
  </si>
  <si>
    <t>Aditya Iyer</t>
  </si>
  <si>
    <t>Aryan Verma</t>
  </si>
  <si>
    <t>Aarav Nair</t>
  </si>
  <si>
    <t>Ayaan Verma</t>
  </si>
  <si>
    <t>Reyansh Singh</t>
  </si>
  <si>
    <t>Arjun Iyer</t>
  </si>
  <si>
    <t>Aditya Singh</t>
  </si>
  <si>
    <t>Vivaan Mehta</t>
  </si>
  <si>
    <t>Vihaan Nair</t>
  </si>
  <si>
    <t>Krishna Singh</t>
  </si>
  <si>
    <t>Aarav Sharma</t>
  </si>
  <si>
    <t>Reyansh Mehta</t>
  </si>
  <si>
    <t>Aarav Iyer</t>
  </si>
  <si>
    <t>Vivaan Sharma</t>
  </si>
  <si>
    <t>Vivaan Singh</t>
  </si>
  <si>
    <t>Sai Mehta</t>
  </si>
  <si>
    <t>Reyansh Nair</t>
  </si>
  <si>
    <t>Aarav Singh</t>
  </si>
  <si>
    <t>Vivaan Patel</t>
  </si>
  <si>
    <t>Aryan Sharma</t>
  </si>
  <si>
    <t>Arjun Singh</t>
  </si>
  <si>
    <t>Vihaan Iyer</t>
  </si>
  <si>
    <t>Aditya Chopra</t>
  </si>
  <si>
    <t>Aryan Patel</t>
  </si>
  <si>
    <t>Aarav Mehta</t>
  </si>
  <si>
    <t>Sai Chopra</t>
  </si>
  <si>
    <t>Sai Nair</t>
  </si>
  <si>
    <t>Krishna Verma</t>
  </si>
  <si>
    <t>Vihaan Mehta</t>
  </si>
  <si>
    <t>Arjun Nair</t>
  </si>
  <si>
    <t>Ayaan Singh</t>
  </si>
  <si>
    <t>Vivaan Iyer</t>
  </si>
  <si>
    <t>Aryan Singh</t>
  </si>
  <si>
    <t>Sai Sharma</t>
  </si>
  <si>
    <t>Ayaan Nair</t>
  </si>
  <si>
    <t>Krishna Patel</t>
  </si>
  <si>
    <t>Sai Singh</t>
  </si>
  <si>
    <t>Ayaan Mehta</t>
  </si>
  <si>
    <t>Aryan Gupta</t>
  </si>
  <si>
    <t>Aryan Reddy</t>
  </si>
  <si>
    <t>Reyansh Verma</t>
  </si>
  <si>
    <t>Vivaan Chopra</t>
  </si>
  <si>
    <t>Vihaan Sharma</t>
  </si>
  <si>
    <t>Aryan Chopra</t>
  </si>
  <si>
    <t>Aditya Reddy</t>
  </si>
  <si>
    <t>Female</t>
  </si>
  <si>
    <t>Male</t>
  </si>
  <si>
    <t>Tamil Nadu</t>
  </si>
  <si>
    <t>Maharashtra</t>
  </si>
  <si>
    <t>West Bengal</t>
  </si>
  <si>
    <t>Delhi</t>
  </si>
  <si>
    <t>Karnataka</t>
  </si>
  <si>
    <t>Gujarat</t>
  </si>
  <si>
    <t>Engineering</t>
  </si>
  <si>
    <t>Medicine</t>
  </si>
  <si>
    <t>Arts</t>
  </si>
  <si>
    <t>Computer Science</t>
  </si>
  <si>
    <t>Business</t>
  </si>
  <si>
    <t>Law</t>
  </si>
  <si>
    <t>Australia</t>
  </si>
  <si>
    <t>Singapore</t>
  </si>
  <si>
    <t>USA</t>
  </si>
  <si>
    <t>Germany</t>
  </si>
  <si>
    <t>UK</t>
  </si>
  <si>
    <t>Canada</t>
  </si>
  <si>
    <t>No</t>
  </si>
  <si>
    <t>Yes</t>
  </si>
  <si>
    <t>M-1</t>
  </si>
  <si>
    <t>F-1</t>
  </si>
  <si>
    <t>J-1</t>
  </si>
  <si>
    <t>H-1B</t>
  </si>
  <si>
    <t>Other</t>
  </si>
  <si>
    <t>Urban</t>
  </si>
  <si>
    <t>Metropolitan</t>
  </si>
  <si>
    <t>Suburban</t>
  </si>
  <si>
    <t>Rural</t>
  </si>
  <si>
    <t>High School</t>
  </si>
  <si>
    <t>Master's Degree</t>
  </si>
  <si>
    <t>Diploma</t>
  </si>
  <si>
    <t>Bachelor's Degree</t>
  </si>
  <si>
    <t>Reyanshi Reddy</t>
  </si>
  <si>
    <t>Vihanika Verma</t>
  </si>
  <si>
    <t>Aaravi Reddy</t>
  </si>
  <si>
    <t>Krishika Chopra</t>
  </si>
  <si>
    <t>Aaravi Gupta</t>
  </si>
  <si>
    <t>Ananya Iyer</t>
  </si>
  <si>
    <t>Krishika Singh</t>
  </si>
  <si>
    <t>Aaravi Iyer</t>
  </si>
  <si>
    <t>Vihanika Iyer</t>
  </si>
  <si>
    <t>Aaravi Chopra</t>
  </si>
  <si>
    <t>Arya Mehta</t>
  </si>
  <si>
    <t>Krishika Verma</t>
  </si>
  <si>
    <t>Arya Iyer</t>
  </si>
  <si>
    <t>Student Pass</t>
  </si>
  <si>
    <t>Sanya Gupta</t>
  </si>
  <si>
    <t xml:space="preserve">Bachelor's Degree </t>
  </si>
  <si>
    <t>Vishakha Gupta</t>
  </si>
  <si>
    <t>Priya Singh</t>
  </si>
  <si>
    <t>Summary Statistics</t>
  </si>
  <si>
    <t>AVG AGE</t>
  </si>
  <si>
    <t>Avg fees</t>
  </si>
  <si>
    <t>Male Student</t>
  </si>
  <si>
    <t>Female Student</t>
  </si>
  <si>
    <t>YEAR</t>
  </si>
  <si>
    <t>Paid Fees, No Scholarship</t>
  </si>
  <si>
    <t>Row Labels</t>
  </si>
  <si>
    <t>Grand Total</t>
  </si>
  <si>
    <t>Column Labels</t>
  </si>
  <si>
    <t>Count of Name</t>
  </si>
  <si>
    <t>Step 1: Understanding Key Insights You Want</t>
  </si>
  <si>
    <t>To build an effective dashboard, think about the types of questions you'd like to answer, such as:</t>
  </si>
  <si>
    <t>How many students are from each state or region?</t>
  </si>
  <si>
    <t>What is the distribution of students based on their course choices?</t>
  </si>
  <si>
    <t>What percentage of students received scholarships, and how much have they paid in fees?</t>
  </si>
  <si>
    <t>What is the gender distribution and how does it correlate with other data points (e.g., course, destination)?</t>
  </si>
  <si>
    <t>What is the trend in terms of admission dates and years?</t>
  </si>
  <si>
    <t>What countries are students primarily heading to?</t>
  </si>
  <si>
    <t>Step 2: Selecting Charts Based on Your Data</t>
  </si>
  <si>
    <t>Here’s a breakdown of your dataset and how to choose the appropriate charts:</t>
  </si>
  <si>
    <t>1. Gender Distribution</t>
  </si>
  <si>
    <r>
      <t>Chart Type:</t>
    </r>
    <r>
      <rPr>
        <sz val="11"/>
        <color theme="1"/>
        <rFont val="Calibri"/>
        <family val="2"/>
        <scheme val="minor"/>
      </rPr>
      <t xml:space="preserve"> </t>
    </r>
    <r>
      <rPr>
        <b/>
        <sz val="11"/>
        <color theme="1"/>
        <rFont val="Calibri"/>
        <family val="2"/>
        <scheme val="minor"/>
      </rPr>
      <t>Pie Chart</t>
    </r>
    <r>
      <rPr>
        <sz val="11"/>
        <color theme="1"/>
        <rFont val="Calibri"/>
        <family val="2"/>
        <scheme val="minor"/>
      </rPr>
      <t xml:space="preserve"> or </t>
    </r>
    <r>
      <rPr>
        <b/>
        <sz val="11"/>
        <color theme="1"/>
        <rFont val="Calibri"/>
        <family val="2"/>
        <scheme val="minor"/>
      </rPr>
      <t>Bar Chart</t>
    </r>
  </si>
  <si>
    <r>
      <t xml:space="preserve">Use a </t>
    </r>
    <r>
      <rPr>
        <b/>
        <sz val="11"/>
        <color theme="1"/>
        <rFont val="Calibri"/>
        <family val="2"/>
        <scheme val="minor"/>
      </rPr>
      <t>pie chart</t>
    </r>
    <r>
      <rPr>
        <sz val="11"/>
        <color theme="1"/>
        <rFont val="Calibri"/>
        <family val="2"/>
        <scheme val="minor"/>
      </rPr>
      <t xml:space="preserve"> to show the percentage distribution of male and female students in your dataset. This is a simple and effective way to visualize gender demographics.</t>
    </r>
  </si>
  <si>
    <r>
      <t xml:space="preserve">A </t>
    </r>
    <r>
      <rPr>
        <b/>
        <sz val="11"/>
        <color theme="1"/>
        <rFont val="Calibri"/>
        <family val="2"/>
        <scheme val="minor"/>
      </rPr>
      <t>bar chart</t>
    </r>
    <r>
      <rPr>
        <sz val="11"/>
        <color theme="1"/>
        <rFont val="Calibri"/>
        <family val="2"/>
        <scheme val="minor"/>
      </rPr>
      <t xml:space="preserve"> can also work if you want to compare the count of male vs. female students.</t>
    </r>
  </si>
  <si>
    <t>2. State-wise Distribution of Students</t>
  </si>
  <si>
    <r>
      <t>Chart Type:</t>
    </r>
    <r>
      <rPr>
        <sz val="11"/>
        <color theme="1"/>
        <rFont val="Calibri"/>
        <family val="2"/>
        <scheme val="minor"/>
      </rPr>
      <t xml:space="preserve"> </t>
    </r>
    <r>
      <rPr>
        <b/>
        <sz val="11"/>
        <color theme="1"/>
        <rFont val="Calibri"/>
        <family val="2"/>
        <scheme val="minor"/>
      </rPr>
      <t>Bar Chart</t>
    </r>
    <r>
      <rPr>
        <sz val="11"/>
        <color theme="1"/>
        <rFont val="Calibri"/>
        <family val="2"/>
        <scheme val="minor"/>
      </rPr>
      <t xml:space="preserve"> or </t>
    </r>
    <r>
      <rPr>
        <b/>
        <sz val="11"/>
        <color theme="1"/>
        <rFont val="Calibri"/>
        <family val="2"/>
        <scheme val="minor"/>
      </rPr>
      <t>Map Chart</t>
    </r>
    <r>
      <rPr>
        <sz val="11"/>
        <color theme="1"/>
        <rFont val="Calibri"/>
        <family val="2"/>
        <scheme val="minor"/>
      </rPr>
      <t xml:space="preserve"> (if possible)</t>
    </r>
  </si>
  <si>
    <r>
      <t xml:space="preserve">Use a </t>
    </r>
    <r>
      <rPr>
        <b/>
        <sz val="11"/>
        <color theme="1"/>
        <rFont val="Calibri"/>
        <family val="2"/>
        <scheme val="minor"/>
      </rPr>
      <t>bar chart</t>
    </r>
    <r>
      <rPr>
        <sz val="11"/>
        <color theme="1"/>
        <rFont val="Calibri"/>
        <family val="2"/>
        <scheme val="minor"/>
      </rPr>
      <t xml:space="preserve"> to show the number of students coming from each state. This helps in identifying which states contribute more students.</t>
    </r>
  </si>
  <si>
    <r>
      <t xml:space="preserve">If you're using Excel 365, you can try a </t>
    </r>
    <r>
      <rPr>
        <b/>
        <sz val="11"/>
        <color theme="1"/>
        <rFont val="Calibri"/>
        <family val="2"/>
        <scheme val="minor"/>
      </rPr>
      <t>Map Chart</t>
    </r>
    <r>
      <rPr>
        <sz val="11"/>
        <color theme="1"/>
        <rFont val="Calibri"/>
        <family val="2"/>
        <scheme val="minor"/>
      </rPr>
      <t xml:space="preserve"> to geographically display the student count by state.</t>
    </r>
  </si>
  <si>
    <t>3. Course Chosen by Students</t>
  </si>
  <si>
    <r>
      <t>Chart Type:</t>
    </r>
    <r>
      <rPr>
        <sz val="11"/>
        <color theme="1"/>
        <rFont val="Calibri"/>
        <family val="2"/>
        <scheme val="minor"/>
      </rPr>
      <t xml:space="preserve"> </t>
    </r>
    <r>
      <rPr>
        <b/>
        <sz val="11"/>
        <color theme="1"/>
        <rFont val="Calibri"/>
        <family val="2"/>
        <scheme val="minor"/>
      </rPr>
      <t>Bar Chart</t>
    </r>
    <r>
      <rPr>
        <sz val="11"/>
        <color theme="1"/>
        <rFont val="Calibri"/>
        <family val="2"/>
        <scheme val="minor"/>
      </rPr>
      <t xml:space="preserve"> or </t>
    </r>
    <r>
      <rPr>
        <b/>
        <sz val="11"/>
        <color theme="1"/>
        <rFont val="Calibri"/>
        <family val="2"/>
        <scheme val="minor"/>
      </rPr>
      <t>Column Chart</t>
    </r>
  </si>
  <si>
    <r>
      <t xml:space="preserve">A </t>
    </r>
    <r>
      <rPr>
        <b/>
        <sz val="11"/>
        <color theme="1"/>
        <rFont val="Calibri"/>
        <family val="2"/>
        <scheme val="minor"/>
      </rPr>
      <t>bar chart</t>
    </r>
    <r>
      <rPr>
        <sz val="11"/>
        <color theme="1"/>
        <rFont val="Calibri"/>
        <family val="2"/>
        <scheme val="minor"/>
      </rPr>
      <t xml:space="preserve"> (or </t>
    </r>
    <r>
      <rPr>
        <b/>
        <sz val="11"/>
        <color theme="1"/>
        <rFont val="Calibri"/>
        <family val="2"/>
        <scheme val="minor"/>
      </rPr>
      <t>column chart</t>
    </r>
    <r>
      <rPr>
        <sz val="11"/>
        <color theme="1"/>
        <rFont val="Calibri"/>
        <family val="2"/>
        <scheme val="minor"/>
      </rPr>
      <t>) would be great to visualize the count of students choosing different courses. This allows you to see which courses are more popular and can help in resource planning.</t>
    </r>
  </si>
  <si>
    <t>4. Scholarship Distribution</t>
  </si>
  <si>
    <r>
      <t>Chart Type:</t>
    </r>
    <r>
      <rPr>
        <sz val="11"/>
        <color theme="1"/>
        <rFont val="Calibri"/>
        <family val="2"/>
        <scheme val="minor"/>
      </rPr>
      <t xml:space="preserve"> </t>
    </r>
    <r>
      <rPr>
        <b/>
        <sz val="11"/>
        <color theme="1"/>
        <rFont val="Calibri"/>
        <family val="2"/>
        <scheme val="minor"/>
      </rPr>
      <t>Pie Chart</t>
    </r>
    <r>
      <rPr>
        <sz val="11"/>
        <color theme="1"/>
        <rFont val="Calibri"/>
        <family val="2"/>
        <scheme val="minor"/>
      </rPr>
      <t xml:space="preserve"> or </t>
    </r>
    <r>
      <rPr>
        <b/>
        <sz val="11"/>
        <color theme="1"/>
        <rFont val="Calibri"/>
        <family val="2"/>
        <scheme val="minor"/>
      </rPr>
      <t>Stacked Column Chart</t>
    </r>
  </si>
  <si>
    <r>
      <t xml:space="preserve">A </t>
    </r>
    <r>
      <rPr>
        <b/>
        <sz val="11"/>
        <color theme="1"/>
        <rFont val="Calibri"/>
        <family val="2"/>
        <scheme val="minor"/>
      </rPr>
      <t>pie chart</t>
    </r>
    <r>
      <rPr>
        <sz val="11"/>
        <color theme="1"/>
        <rFont val="Calibri"/>
        <family val="2"/>
        <scheme val="minor"/>
      </rPr>
      <t xml:space="preserve"> is ideal to show the percentage of students with and without scholarships.</t>
    </r>
  </si>
  <si>
    <r>
      <t xml:space="preserve">Alternatively, you could use a </t>
    </r>
    <r>
      <rPr>
        <b/>
        <sz val="11"/>
        <color theme="1"/>
        <rFont val="Calibri"/>
        <family val="2"/>
        <scheme val="minor"/>
      </rPr>
      <t>stacked column chart</t>
    </r>
    <r>
      <rPr>
        <sz val="11"/>
        <color theme="1"/>
        <rFont val="Calibri"/>
        <family val="2"/>
        <scheme val="minor"/>
      </rPr>
      <t xml:space="preserve"> showing the number of students in each course or destination with scholarship status (e.g., "With Scholarship" vs "Without Scholarship").</t>
    </r>
  </si>
  <si>
    <t>5. Fees Paid</t>
  </si>
  <si>
    <r>
      <t>Chart Type:</t>
    </r>
    <r>
      <rPr>
        <sz val="11"/>
        <color theme="1"/>
        <rFont val="Calibri"/>
        <family val="2"/>
        <scheme val="minor"/>
      </rPr>
      <t xml:space="preserve"> </t>
    </r>
    <r>
      <rPr>
        <b/>
        <sz val="11"/>
        <color theme="1"/>
        <rFont val="Calibri"/>
        <family val="2"/>
        <scheme val="minor"/>
      </rPr>
      <t>Histogram</t>
    </r>
    <r>
      <rPr>
        <sz val="11"/>
        <color theme="1"/>
        <rFont val="Calibri"/>
        <family val="2"/>
        <scheme val="minor"/>
      </rPr>
      <t xml:space="preserve"> or </t>
    </r>
    <r>
      <rPr>
        <b/>
        <sz val="11"/>
        <color theme="1"/>
        <rFont val="Calibri"/>
        <family val="2"/>
        <scheme val="minor"/>
      </rPr>
      <t>Box Plot</t>
    </r>
  </si>
  <si>
    <r>
      <t xml:space="preserve">A </t>
    </r>
    <r>
      <rPr>
        <b/>
        <sz val="11"/>
        <color theme="1"/>
        <rFont val="Calibri"/>
        <family val="2"/>
        <scheme val="minor"/>
      </rPr>
      <t>histogram</t>
    </r>
    <r>
      <rPr>
        <sz val="11"/>
        <color theme="1"/>
        <rFont val="Calibri"/>
        <family val="2"/>
        <scheme val="minor"/>
      </rPr>
      <t xml:space="preserve"> would be good to visualize the distribution of fees paid by students. You can create bins (e.g., $0–1000, $1001–2000, etc.) to see how the fees are spread across students.</t>
    </r>
  </si>
  <si>
    <r>
      <t xml:space="preserve">A </t>
    </r>
    <r>
      <rPr>
        <b/>
        <sz val="11"/>
        <color theme="1"/>
        <rFont val="Calibri"/>
        <family val="2"/>
        <scheme val="minor"/>
      </rPr>
      <t>box plot</t>
    </r>
    <r>
      <rPr>
        <sz val="11"/>
        <color theme="1"/>
        <rFont val="Calibri"/>
        <family val="2"/>
        <scheme val="minor"/>
      </rPr>
      <t xml:space="preserve"> would help you visualize the spread of fees, including the median, quartiles, and any outliers.</t>
    </r>
  </si>
  <si>
    <t>6. Visa Type vs. Course or Destination Country</t>
  </si>
  <si>
    <r>
      <t>Chart Type:</t>
    </r>
    <r>
      <rPr>
        <sz val="11"/>
        <color theme="1"/>
        <rFont val="Calibri"/>
        <family val="2"/>
        <scheme val="minor"/>
      </rPr>
      <t xml:space="preserve"> </t>
    </r>
    <r>
      <rPr>
        <b/>
        <sz val="11"/>
        <color theme="1"/>
        <rFont val="Calibri"/>
        <family val="2"/>
        <scheme val="minor"/>
      </rPr>
      <t>Stacked Column Chart</t>
    </r>
  </si>
  <si>
    <r>
      <t xml:space="preserve">A </t>
    </r>
    <r>
      <rPr>
        <b/>
        <sz val="11"/>
        <color theme="1"/>
        <rFont val="Calibri"/>
        <family val="2"/>
        <scheme val="minor"/>
      </rPr>
      <t>stacked column chart</t>
    </r>
    <r>
      <rPr>
        <sz val="11"/>
        <color theme="1"/>
        <rFont val="Calibri"/>
        <family val="2"/>
        <scheme val="minor"/>
      </rPr>
      <t xml:space="preserve"> would help you compare the number of students in each visa type (e.g., M-1, F-1) against the course or destination country. This can give insights into which visa types are associated with which courses or countries.</t>
    </r>
  </si>
  <si>
    <t>7. Admission Year Trend</t>
  </si>
  <si>
    <r>
      <t>Chart Type:</t>
    </r>
    <r>
      <rPr>
        <sz val="11"/>
        <color theme="1"/>
        <rFont val="Calibri"/>
        <family val="2"/>
        <scheme val="minor"/>
      </rPr>
      <t xml:space="preserve"> </t>
    </r>
    <r>
      <rPr>
        <b/>
        <sz val="11"/>
        <color theme="1"/>
        <rFont val="Calibri"/>
        <family val="2"/>
        <scheme val="minor"/>
      </rPr>
      <t>Line Chart</t>
    </r>
  </si>
  <si>
    <r>
      <t xml:space="preserve">A </t>
    </r>
    <r>
      <rPr>
        <b/>
        <sz val="11"/>
        <color theme="1"/>
        <rFont val="Calibri"/>
        <family val="2"/>
        <scheme val="minor"/>
      </rPr>
      <t>line chart</t>
    </r>
    <r>
      <rPr>
        <sz val="11"/>
        <color theme="1"/>
        <rFont val="Calibri"/>
        <family val="2"/>
        <scheme val="minor"/>
      </rPr>
      <t xml:space="preserve"> can show trends over time. You can use it to track the number of students admitted each year. This helps to identify trends in admissions and predict future growth or decline.</t>
    </r>
  </si>
  <si>
    <t>8. Previous Qualification</t>
  </si>
  <si>
    <r>
      <t>Chart Type:</t>
    </r>
    <r>
      <rPr>
        <sz val="11"/>
        <color theme="1"/>
        <rFont val="Calibri"/>
        <family val="2"/>
        <scheme val="minor"/>
      </rPr>
      <t xml:space="preserve"> </t>
    </r>
    <r>
      <rPr>
        <b/>
        <sz val="11"/>
        <color theme="1"/>
        <rFont val="Calibri"/>
        <family val="2"/>
        <scheme val="minor"/>
      </rPr>
      <t>Bar Chart</t>
    </r>
    <r>
      <rPr>
        <sz val="11"/>
        <color theme="1"/>
        <rFont val="Calibri"/>
        <family val="2"/>
        <scheme val="minor"/>
      </rPr>
      <t xml:space="preserve"> or </t>
    </r>
    <r>
      <rPr>
        <b/>
        <sz val="11"/>
        <color theme="1"/>
        <rFont val="Calibri"/>
        <family val="2"/>
        <scheme val="minor"/>
      </rPr>
      <t>Pie Chart</t>
    </r>
  </si>
  <si>
    <r>
      <t xml:space="preserve">A </t>
    </r>
    <r>
      <rPr>
        <b/>
        <sz val="11"/>
        <color theme="1"/>
        <rFont val="Calibri"/>
        <family val="2"/>
        <scheme val="minor"/>
      </rPr>
      <t>bar chart</t>
    </r>
    <r>
      <rPr>
        <sz val="11"/>
        <color theme="1"/>
        <rFont val="Calibri"/>
        <family val="2"/>
        <scheme val="minor"/>
      </rPr>
      <t xml:space="preserve"> could show how many students came with a specific background (e.g., High School, Undergraduate, etc.), and help with decision-making on the need for preparatory courses or supporting materials.</t>
    </r>
  </si>
  <si>
    <t>9. Destination Country</t>
  </si>
  <si>
    <r>
      <t>Chart Type:</t>
    </r>
    <r>
      <rPr>
        <sz val="11"/>
        <color theme="1"/>
        <rFont val="Calibri"/>
        <family val="2"/>
        <scheme val="minor"/>
      </rPr>
      <t xml:space="preserve"> </t>
    </r>
    <r>
      <rPr>
        <b/>
        <sz val="11"/>
        <color theme="1"/>
        <rFont val="Calibri"/>
        <family val="2"/>
        <scheme val="minor"/>
      </rPr>
      <t>Bar Chart</t>
    </r>
    <r>
      <rPr>
        <sz val="11"/>
        <color theme="1"/>
        <rFont val="Calibri"/>
        <family val="2"/>
        <scheme val="minor"/>
      </rPr>
      <t xml:space="preserve"> or </t>
    </r>
    <r>
      <rPr>
        <b/>
        <sz val="11"/>
        <color theme="1"/>
        <rFont val="Calibri"/>
        <family val="2"/>
        <scheme val="minor"/>
      </rPr>
      <t>Treemap</t>
    </r>
  </si>
  <si>
    <r>
      <t xml:space="preserve">Use a </t>
    </r>
    <r>
      <rPr>
        <b/>
        <sz val="11"/>
        <color theme="1"/>
        <rFont val="Calibri"/>
        <family val="2"/>
        <scheme val="minor"/>
      </rPr>
      <t>bar chart</t>
    </r>
    <r>
      <rPr>
        <sz val="11"/>
        <color theme="1"/>
        <rFont val="Calibri"/>
        <family val="2"/>
        <scheme val="minor"/>
      </rPr>
      <t xml:space="preserve"> to compare how many students are headed to each country. A </t>
    </r>
    <r>
      <rPr>
        <b/>
        <sz val="11"/>
        <color theme="1"/>
        <rFont val="Calibri"/>
        <family val="2"/>
        <scheme val="minor"/>
      </rPr>
      <t>treemap</t>
    </r>
    <r>
      <rPr>
        <sz val="11"/>
        <color theme="1"/>
        <rFont val="Calibri"/>
        <family val="2"/>
        <scheme val="minor"/>
      </rPr>
      <t xml:space="preserve"> could also be a visually appealing option for showing proportions.</t>
    </r>
  </si>
  <si>
    <t>Step 3: Combining Charts into a Cohesive Dashboard</t>
  </si>
  <si>
    <t>Now, let’s talk about how to integrate these charts into your dashboard logically:</t>
  </si>
  <si>
    <r>
      <t>Overall Summary:</t>
    </r>
    <r>
      <rPr>
        <sz val="11"/>
        <color theme="1"/>
        <rFont val="Calibri"/>
        <family val="2"/>
        <scheme val="minor"/>
      </rPr>
      <t xml:space="preserve"> Start with key metrics like total number of students, average fees paid, and percentage of scholarships granted. This gives a quick snapshot.</t>
    </r>
  </si>
  <si>
    <r>
      <t>Demographics Section:</t>
    </r>
    <r>
      <rPr>
        <sz val="11"/>
        <color theme="1"/>
        <rFont val="Calibri"/>
        <family val="2"/>
        <scheme val="minor"/>
      </rPr>
      <t xml:space="preserve"> Place your </t>
    </r>
    <r>
      <rPr>
        <b/>
        <sz val="11"/>
        <color theme="1"/>
        <rFont val="Calibri"/>
        <family val="2"/>
        <scheme val="minor"/>
      </rPr>
      <t>gender distribution</t>
    </r>
    <r>
      <rPr>
        <sz val="11"/>
        <color theme="1"/>
        <rFont val="Calibri"/>
        <family val="2"/>
        <scheme val="minor"/>
      </rPr>
      <t xml:space="preserve"> and </t>
    </r>
    <r>
      <rPr>
        <b/>
        <sz val="11"/>
        <color theme="1"/>
        <rFont val="Calibri"/>
        <family val="2"/>
        <scheme val="minor"/>
      </rPr>
      <t>state-wise distribution</t>
    </r>
    <r>
      <rPr>
        <sz val="11"/>
        <color theme="1"/>
        <rFont val="Calibri"/>
        <family val="2"/>
        <scheme val="minor"/>
      </rPr>
      <t xml:space="preserve"> charts here, so that viewers can easily understand the breakdown of your student population.</t>
    </r>
  </si>
  <si>
    <r>
      <t>Course Insights:</t>
    </r>
    <r>
      <rPr>
        <sz val="11"/>
        <color theme="1"/>
        <rFont val="Calibri"/>
        <family val="2"/>
        <scheme val="minor"/>
      </rPr>
      <t xml:space="preserve"> Have a </t>
    </r>
    <r>
      <rPr>
        <b/>
        <sz val="11"/>
        <color theme="1"/>
        <rFont val="Calibri"/>
        <family val="2"/>
        <scheme val="minor"/>
      </rPr>
      <t>bar chart for course choices</t>
    </r>
    <r>
      <rPr>
        <sz val="11"/>
        <color theme="1"/>
        <rFont val="Calibri"/>
        <family val="2"/>
        <scheme val="minor"/>
      </rPr>
      <t xml:space="preserve"> next to the </t>
    </r>
    <r>
      <rPr>
        <b/>
        <sz val="11"/>
        <color theme="1"/>
        <rFont val="Calibri"/>
        <family val="2"/>
        <scheme val="minor"/>
      </rPr>
      <t>scholarship distribution</t>
    </r>
    <r>
      <rPr>
        <sz val="11"/>
        <color theme="1"/>
        <rFont val="Calibri"/>
        <family val="2"/>
        <scheme val="minor"/>
      </rPr>
      <t xml:space="preserve"> for a better understanding of the relationship between scholarships and courses.</t>
    </r>
  </si>
  <si>
    <r>
      <t>Fees and Financials Section:</t>
    </r>
    <r>
      <rPr>
        <sz val="11"/>
        <color theme="1"/>
        <rFont val="Calibri"/>
        <family val="2"/>
        <scheme val="minor"/>
      </rPr>
      <t xml:space="preserve"> Visualize </t>
    </r>
    <r>
      <rPr>
        <b/>
        <sz val="11"/>
        <color theme="1"/>
        <rFont val="Calibri"/>
        <family val="2"/>
        <scheme val="minor"/>
      </rPr>
      <t>fees paid</t>
    </r>
    <r>
      <rPr>
        <sz val="11"/>
        <color theme="1"/>
        <rFont val="Calibri"/>
        <family val="2"/>
        <scheme val="minor"/>
      </rPr>
      <t xml:space="preserve"> using histograms or box plots. A </t>
    </r>
    <r>
      <rPr>
        <b/>
        <sz val="11"/>
        <color theme="1"/>
        <rFont val="Calibri"/>
        <family val="2"/>
        <scheme val="minor"/>
      </rPr>
      <t>stacked column chart</t>
    </r>
    <r>
      <rPr>
        <sz val="11"/>
        <color theme="1"/>
        <rFont val="Calibri"/>
        <family val="2"/>
        <scheme val="minor"/>
      </rPr>
      <t xml:space="preserve"> showing visa type against country can be placed alongside it for more granular analysis.</t>
    </r>
  </si>
  <si>
    <r>
      <t>Trends Section:</t>
    </r>
    <r>
      <rPr>
        <sz val="11"/>
        <color theme="1"/>
        <rFont val="Calibri"/>
        <family val="2"/>
        <scheme val="minor"/>
      </rPr>
      <t xml:space="preserve"> Use a </t>
    </r>
    <r>
      <rPr>
        <b/>
        <sz val="11"/>
        <color theme="1"/>
        <rFont val="Calibri"/>
        <family val="2"/>
        <scheme val="minor"/>
      </rPr>
      <t>line chart</t>
    </r>
    <r>
      <rPr>
        <sz val="11"/>
        <color theme="1"/>
        <rFont val="Calibri"/>
        <family val="2"/>
        <scheme val="minor"/>
      </rPr>
      <t xml:space="preserve"> to visualize the number of students admitted over time, and perhaps a </t>
    </r>
    <r>
      <rPr>
        <b/>
        <sz val="11"/>
        <color theme="1"/>
        <rFont val="Calibri"/>
        <family val="2"/>
        <scheme val="minor"/>
      </rPr>
      <t>map chart</t>
    </r>
    <r>
      <rPr>
        <sz val="11"/>
        <color theme="1"/>
        <rFont val="Calibri"/>
        <family val="2"/>
        <scheme val="minor"/>
      </rPr>
      <t xml:space="preserve"> to show destination countries.</t>
    </r>
  </si>
  <si>
    <t>Step 4: Data Interactivity and Exploration</t>
  </si>
  <si>
    <t>If you're looking to make the dashboard more interactive and user-friendly:</t>
  </si>
  <si>
    <r>
      <t>Slicers</t>
    </r>
    <r>
      <rPr>
        <sz val="11"/>
        <color theme="1"/>
        <rFont val="Calibri"/>
        <family val="2"/>
        <scheme val="minor"/>
      </rPr>
      <t xml:space="preserve">: Use slicers to allow users to filter the data by specific attributes like </t>
    </r>
    <r>
      <rPr>
        <b/>
        <sz val="11"/>
        <color theme="1"/>
        <rFont val="Calibri"/>
        <family val="2"/>
        <scheme val="minor"/>
      </rPr>
      <t>Course</t>
    </r>
    <r>
      <rPr>
        <sz val="11"/>
        <color theme="1"/>
        <rFont val="Calibri"/>
        <family val="2"/>
        <scheme val="minor"/>
      </rPr>
      <t xml:space="preserve">, </t>
    </r>
    <r>
      <rPr>
        <b/>
        <sz val="11"/>
        <color theme="1"/>
        <rFont val="Calibri"/>
        <family val="2"/>
        <scheme val="minor"/>
      </rPr>
      <t>Gender</t>
    </r>
    <r>
      <rPr>
        <sz val="11"/>
        <color theme="1"/>
        <rFont val="Calibri"/>
        <family val="2"/>
        <scheme val="minor"/>
      </rPr>
      <t xml:space="preserve">, </t>
    </r>
    <r>
      <rPr>
        <b/>
        <sz val="11"/>
        <color theme="1"/>
        <rFont val="Calibri"/>
        <family val="2"/>
        <scheme val="minor"/>
      </rPr>
      <t>State</t>
    </r>
    <r>
      <rPr>
        <sz val="11"/>
        <color theme="1"/>
        <rFont val="Calibri"/>
        <family val="2"/>
        <scheme val="minor"/>
      </rPr>
      <t xml:space="preserve">, or </t>
    </r>
    <r>
      <rPr>
        <b/>
        <sz val="11"/>
        <color theme="1"/>
        <rFont val="Calibri"/>
        <family val="2"/>
        <scheme val="minor"/>
      </rPr>
      <t>Scholarship</t>
    </r>
    <r>
      <rPr>
        <sz val="11"/>
        <color theme="1"/>
        <rFont val="Calibri"/>
        <family val="2"/>
        <scheme val="minor"/>
      </rPr>
      <t>.</t>
    </r>
  </si>
  <si>
    <r>
      <t>Pivot Tables</t>
    </r>
    <r>
      <rPr>
        <sz val="11"/>
        <color theme="1"/>
        <rFont val="Calibri"/>
        <family val="2"/>
        <scheme val="minor"/>
      </rPr>
      <t xml:space="preserve">: Add pivot tables to allow users to drill down into specific categories like </t>
    </r>
    <r>
      <rPr>
        <b/>
        <sz val="11"/>
        <color theme="1"/>
        <rFont val="Calibri"/>
        <family val="2"/>
        <scheme val="minor"/>
      </rPr>
      <t>fees paid by state</t>
    </r>
    <r>
      <rPr>
        <sz val="11"/>
        <color theme="1"/>
        <rFont val="Calibri"/>
        <family val="2"/>
        <scheme val="minor"/>
      </rPr>
      <t xml:space="preserve"> or </t>
    </r>
    <r>
      <rPr>
        <b/>
        <sz val="11"/>
        <color theme="1"/>
        <rFont val="Calibri"/>
        <family val="2"/>
        <scheme val="minor"/>
      </rPr>
      <t>admission trends per year</t>
    </r>
    <r>
      <rPr>
        <sz val="11"/>
        <color theme="1"/>
        <rFont val="Calibri"/>
        <family val="2"/>
        <scheme val="minor"/>
      </rPr>
      <t>.</t>
    </r>
  </si>
  <si>
    <r>
      <t>Dynamic Dashboards</t>
    </r>
    <r>
      <rPr>
        <sz val="11"/>
        <color theme="1"/>
        <rFont val="Calibri"/>
        <family val="2"/>
        <scheme val="minor"/>
      </rPr>
      <t xml:space="preserve">: Use features like Excel’s </t>
    </r>
    <r>
      <rPr>
        <b/>
        <sz val="11"/>
        <color theme="1"/>
        <rFont val="Calibri"/>
        <family val="2"/>
        <scheme val="minor"/>
      </rPr>
      <t>PowerPivot</t>
    </r>
    <r>
      <rPr>
        <sz val="11"/>
        <color theme="1"/>
        <rFont val="Calibri"/>
        <family val="2"/>
        <scheme val="minor"/>
      </rPr>
      <t xml:space="preserve"> or </t>
    </r>
    <r>
      <rPr>
        <b/>
        <sz val="11"/>
        <color theme="1"/>
        <rFont val="Calibri"/>
        <family val="2"/>
        <scheme val="minor"/>
      </rPr>
      <t>Power BI</t>
    </r>
    <r>
      <rPr>
        <sz val="11"/>
        <color theme="1"/>
        <rFont val="Calibri"/>
        <family val="2"/>
        <scheme val="minor"/>
      </rPr>
      <t xml:space="preserve"> (if available) to add dynamic, drillable features.</t>
    </r>
  </si>
  <si>
    <t>Final Thoughts</t>
  </si>
  <si>
    <t>Each chart should have a clear purpose:</t>
  </si>
  <si>
    <r>
      <t>Descriptive charts</t>
    </r>
    <r>
      <rPr>
        <sz val="11"/>
        <color theme="1"/>
        <rFont val="Calibri"/>
        <family val="2"/>
        <scheme val="minor"/>
      </rPr>
      <t xml:space="preserve"> (e.g., bar, pie) for overall distributions and proportions.</t>
    </r>
  </si>
  <si>
    <r>
      <t>Trends and correlations</t>
    </r>
    <r>
      <rPr>
        <sz val="11"/>
        <color theme="1"/>
        <rFont val="Calibri"/>
        <family val="2"/>
        <scheme val="minor"/>
      </rPr>
      <t xml:space="preserve"> (e.g., line, scatter) for looking at patterns over time or across multiple variables.</t>
    </r>
  </si>
  <si>
    <r>
      <t>Financial analysis</t>
    </r>
    <r>
      <rPr>
        <sz val="11"/>
        <color theme="1"/>
        <rFont val="Calibri"/>
        <family val="2"/>
        <scheme val="minor"/>
      </rPr>
      <t xml:space="preserve"> (e.g., histograms, box plots) for more complex data like fees.</t>
    </r>
  </si>
  <si>
    <t>By using the right mix of charts, you'll be able to present the data in a way that is not only informative but also visually appealing and easy to digest for decision-makers. Would you like help setting up any specific chart or function? I can walk you through that if you like!</t>
  </si>
  <si>
    <t>Gender Distribution</t>
  </si>
  <si>
    <t>State-wise Distribution of Students</t>
  </si>
  <si>
    <t>Course Chosen by Students</t>
  </si>
  <si>
    <t>Admission Year Trend</t>
  </si>
  <si>
    <t>Visa Type vs. Destination Country</t>
  </si>
  <si>
    <t>Overall Insights</t>
  </si>
  <si>
    <t>1. The student population is 58.59% male and 41.41% female. The highest representation comes from Delhi (38 students) and Gujarat (25 students), with Engineering and Computer Science being the top course choices.</t>
  </si>
  <si>
    <t>2. The average fee paid is $3,430, with most students falling into the $2,000-$3,000 fee range. A higher proportion of students in Medicine, Engineering, and Law courses receive scholarships.</t>
  </si>
  <si>
    <t>3. The USA is the primary destination for students, with 29 heading there. Other popular destinations include Australia and the UK, with growing interest in Canada and Germany</t>
  </si>
  <si>
    <t>4. Admissions have increased over the years, with a peak in 2023 (40 students). The rise in student numbers suggests sustained growth in enrollment.</t>
  </si>
  <si>
    <t>Stem or Not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</si>
</sst>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 &quot;₹&quot;\ * #,##0.00_ ;_ &quot;₹&quot;\ * \-#,##0.00_ ;_ &quot;₹&quot;\ * &quot;-&quot;??_ ;_ @_ "/>
    <numFmt numFmtId="164" formatCode="[$-14009]dd/mm/yyyy;@"/>
    <numFmt numFmtId="165" formatCode="_-[$$-409]* #,##0_ ;_-[$$-409]* \-#,##0\ ;_-[$$-409]* &quot;-&quot;??_ ;_-@_ "/>
  </numFmts>
  <fonts count="16">
    <font>
      <sz val="11"/>
      <color theme="1"/>
      <name val="Calibri"/>
      <family val="2"/>
      <scheme val="minor"/>
    </font>
    <font>
      <b/>
      <sz val="11"/>
      <color theme="1"/>
      <name val="Calibri"/>
      <family val="2"/>
      <scheme val="minor"/>
    </font>
    <font>
      <sz val="11"/>
      <color theme="1"/>
      <name val="Times New Roman"/>
      <family val="1"/>
    </font>
    <font>
      <sz val="12"/>
      <color theme="1"/>
      <name val="Times New Roman"/>
      <family val="1"/>
    </font>
    <font>
      <b/>
      <sz val="12"/>
      <color theme="1"/>
      <name val="Times New Roman"/>
      <family val="1"/>
    </font>
    <font>
      <sz val="10"/>
      <color theme="1"/>
      <name val="Arial Unicode MS"/>
    </font>
    <font>
      <b/>
      <sz val="11"/>
      <color theme="1"/>
      <name val="Times New Roman"/>
      <family val="1"/>
    </font>
    <font>
      <sz val="8"/>
      <name val="Calibri"/>
      <family val="2"/>
      <scheme val="minor"/>
    </font>
    <font>
      <sz val="11"/>
      <color theme="1"/>
      <name val="Calibri"/>
      <family val="2"/>
      <scheme val="minor"/>
    </font>
    <font>
      <b/>
      <sz val="13.5"/>
      <color theme="1"/>
      <name val="Calibri"/>
      <family val="2"/>
      <scheme val="minor"/>
    </font>
    <font>
      <b/>
      <sz val="12"/>
      <color theme="1"/>
      <name val="Calibri"/>
      <family val="2"/>
      <scheme val="minor"/>
    </font>
    <font>
      <u/>
      <sz val="11"/>
      <color theme="10"/>
      <name val="Calibri"/>
      <family val="2"/>
      <scheme val="minor"/>
    </font>
    <font>
      <b/>
      <sz val="14"/>
      <color theme="1"/>
      <name val="Times New Roman"/>
      <family val="1"/>
    </font>
    <font>
      <sz val="14"/>
      <color theme="1"/>
      <name val="Times New Roman"/>
      <family val="1"/>
    </font>
    <font>
      <sz val="11"/>
      <color indexed="81"/>
      <name val="Tahoma"/>
      <family val="2"/>
    </font>
    <font>
      <b/>
      <sz val="11"/>
      <color indexed="81"/>
      <name val="Tahoma"/>
      <family val="2"/>
    </font>
  </fonts>
  <fills count="5">
    <fill>
      <patternFill patternType="none"/>
    </fill>
    <fill>
      <patternFill patternType="gray125"/>
    </fill>
    <fill>
      <patternFill patternType="solid">
        <fgColor theme="4" tint="0.79998168889431442"/>
        <bgColor theme="4" tint="0.79998168889431442"/>
      </patternFill>
    </fill>
    <fill>
      <patternFill patternType="solid">
        <fgColor theme="8" tint="0.39997558519241921"/>
        <bgColor indexed="64"/>
      </patternFill>
    </fill>
    <fill>
      <patternFill patternType="solid">
        <fgColor theme="8" tint="-0.249977111117893"/>
        <bgColor indexed="64"/>
      </patternFill>
    </fill>
  </fills>
  <borders count="4">
    <border>
      <left/>
      <right/>
      <top/>
      <bottom/>
      <diagonal/>
    </border>
    <border>
      <left style="thin">
        <color auto="1"/>
      </left>
      <right style="thin">
        <color auto="1"/>
      </right>
      <top/>
      <bottom style="thin">
        <color auto="1"/>
      </bottom>
      <diagonal/>
    </border>
    <border>
      <left/>
      <right/>
      <top style="thin">
        <color theme="4" tint="0.39997558519241921"/>
      </top>
      <bottom/>
      <diagonal/>
    </border>
    <border>
      <left/>
      <right/>
      <top/>
      <bottom style="thin">
        <color theme="4" tint="0.39997558519241921"/>
      </bottom>
      <diagonal/>
    </border>
  </borders>
  <cellStyleXfs count="3">
    <xf numFmtId="0" fontId="0" fillId="0" borderId="0"/>
    <xf numFmtId="44" fontId="8" fillId="0" borderId="0" applyFont="0" applyFill="0" applyBorder="0" applyAlignment="0" applyProtection="0"/>
    <xf numFmtId="0" fontId="11" fillId="0" borderId="0" applyNumberFormat="0" applyFill="0" applyBorder="0" applyAlignment="0" applyProtection="0"/>
  </cellStyleXfs>
  <cellXfs count="53">
    <xf numFmtId="0" fontId="0" fillId="0" borderId="0" xfId="0"/>
    <xf numFmtId="0" fontId="0" fillId="0" borderId="0" xfId="0" applyAlignment="1">
      <alignment horizontal="center" vertical="center" wrapText="1"/>
    </xf>
    <xf numFmtId="0" fontId="0" fillId="0" borderId="0" xfId="0" applyAlignment="1">
      <alignment wrapText="1"/>
    </xf>
    <xf numFmtId="0" fontId="4" fillId="0" borderId="1" xfId="0" applyFont="1" applyBorder="1" applyAlignment="1">
      <alignment horizontal="center" vertical="center" wrapText="1"/>
    </xf>
    <xf numFmtId="0" fontId="3" fillId="0" borderId="0" xfId="0" applyFont="1" applyAlignment="1">
      <alignment vertical="center" wrapText="1"/>
    </xf>
    <xf numFmtId="0" fontId="2" fillId="0" borderId="0" xfId="0" applyFont="1" applyAlignment="1">
      <alignment horizontal="center" vertical="center" wrapText="1"/>
    </xf>
    <xf numFmtId="49" fontId="4" fillId="0" borderId="1" xfId="0" applyNumberFormat="1" applyFont="1" applyBorder="1" applyAlignment="1">
      <alignment horizontal="center" vertical="center" wrapText="1"/>
    </xf>
    <xf numFmtId="49" fontId="0" fillId="0" borderId="0" xfId="0" applyNumberFormat="1" applyAlignment="1">
      <alignment horizontal="center" vertical="center" wrapText="1"/>
    </xf>
    <xf numFmtId="49" fontId="2" fillId="0" borderId="0" xfId="0" applyNumberFormat="1" applyFont="1" applyAlignment="1">
      <alignment horizontal="center" vertical="center" wrapText="1"/>
    </xf>
    <xf numFmtId="2" fontId="4" fillId="0" borderId="1" xfId="0" applyNumberFormat="1" applyFont="1" applyBorder="1" applyAlignment="1">
      <alignment horizontal="center" vertical="center" wrapText="1"/>
    </xf>
    <xf numFmtId="2" fontId="2" fillId="0" borderId="0" xfId="0" applyNumberFormat="1" applyFont="1" applyAlignment="1">
      <alignment horizontal="center" vertical="center" wrapText="1"/>
    </xf>
    <xf numFmtId="2" fontId="0" fillId="0" borderId="0" xfId="0" applyNumberFormat="1"/>
    <xf numFmtId="14" fontId="4" fillId="0" borderId="1" xfId="0" applyNumberFormat="1" applyFont="1" applyBorder="1" applyAlignment="1">
      <alignment horizontal="center" vertical="center" wrapText="1"/>
    </xf>
    <xf numFmtId="14" fontId="0" fillId="0" borderId="0" xfId="0" applyNumberFormat="1"/>
    <xf numFmtId="49" fontId="0" fillId="0" borderId="0" xfId="0" applyNumberFormat="1" applyAlignment="1">
      <alignment wrapText="1"/>
    </xf>
    <xf numFmtId="0" fontId="3" fillId="0" borderId="0" xfId="0" applyFont="1" applyAlignment="1">
      <alignment horizontal="center" vertical="center" wrapText="1"/>
    </xf>
    <xf numFmtId="0" fontId="1" fillId="0" borderId="0" xfId="0" applyFont="1"/>
    <xf numFmtId="0" fontId="2" fillId="0" borderId="0" xfId="0" applyFont="1" applyAlignment="1">
      <alignment horizontal="center"/>
    </xf>
    <xf numFmtId="0" fontId="2" fillId="0" borderId="0" xfId="0" applyFont="1" applyAlignment="1">
      <alignment horizontal="left" wrapText="1"/>
    </xf>
    <xf numFmtId="0" fontId="0" fillId="0" borderId="0" xfId="0" applyAlignment="1">
      <alignment horizontal="left" vertical="center" indent="1"/>
    </xf>
    <xf numFmtId="0" fontId="1" fillId="0" borderId="0" xfId="0" applyFont="1" applyAlignment="1">
      <alignment horizontal="left" vertical="center" indent="1"/>
    </xf>
    <xf numFmtId="0" fontId="5" fillId="0" borderId="0" xfId="0" applyFont="1" applyAlignment="1">
      <alignment horizontal="center" vertical="center"/>
    </xf>
    <xf numFmtId="0" fontId="4" fillId="0" borderId="0" xfId="0" applyFont="1" applyAlignment="1">
      <alignment horizontal="center" vertical="center" wrapText="1"/>
    </xf>
    <xf numFmtId="164" fontId="2" fillId="0" borderId="0" xfId="0" applyNumberFormat="1" applyFont="1" applyAlignment="1">
      <alignment horizontal="center" vertical="center" wrapText="1"/>
    </xf>
    <xf numFmtId="0" fontId="0" fillId="0" borderId="0" xfId="0" pivotButton="1"/>
    <xf numFmtId="0" fontId="0" fillId="0" borderId="0" xfId="0" applyAlignment="1">
      <alignment horizontal="left"/>
    </xf>
    <xf numFmtId="0" fontId="0" fillId="0" borderId="0" xfId="0" applyAlignment="1">
      <alignment horizontal="center"/>
    </xf>
    <xf numFmtId="1" fontId="0" fillId="0" borderId="0" xfId="0" applyNumberFormat="1"/>
    <xf numFmtId="0" fontId="6" fillId="0" borderId="0" xfId="0" applyFont="1"/>
    <xf numFmtId="1" fontId="2" fillId="0" borderId="0" xfId="0" applyNumberFormat="1" applyFont="1"/>
    <xf numFmtId="165" fontId="2" fillId="0" borderId="0" xfId="1" applyNumberFormat="1" applyFont="1" applyAlignment="1"/>
    <xf numFmtId="2" fontId="2" fillId="0" borderId="0" xfId="0" applyNumberFormat="1" applyFont="1"/>
    <xf numFmtId="0" fontId="9" fillId="0" borderId="0" xfId="0" applyFont="1" applyAlignment="1">
      <alignment vertical="center"/>
    </xf>
    <xf numFmtId="0" fontId="10" fillId="0" borderId="0" xfId="0" applyFont="1" applyAlignment="1">
      <alignment vertical="center"/>
    </xf>
    <xf numFmtId="0" fontId="1" fillId="2" borderId="2" xfId="0" applyFont="1" applyFill="1" applyBorder="1" applyAlignment="1">
      <alignment horizontal="left"/>
    </xf>
    <xf numFmtId="0" fontId="1" fillId="2" borderId="2" xfId="0" applyFont="1" applyFill="1" applyBorder="1"/>
    <xf numFmtId="0" fontId="1" fillId="2" borderId="3" xfId="0" applyFont="1" applyFill="1" applyBorder="1"/>
    <xf numFmtId="0" fontId="0" fillId="3" borderId="0" xfId="0" applyFill="1"/>
    <xf numFmtId="0" fontId="0" fillId="4" borderId="0" xfId="0" applyFill="1"/>
    <xf numFmtId="0" fontId="1" fillId="4" borderId="0" xfId="0" applyFont="1" applyFill="1"/>
    <xf numFmtId="0" fontId="11" fillId="4" borderId="0" xfId="2" applyFill="1"/>
    <xf numFmtId="1" fontId="1" fillId="2" borderId="2" xfId="0" applyNumberFormat="1" applyFont="1" applyFill="1" applyBorder="1"/>
    <xf numFmtId="0" fontId="13" fillId="0" borderId="0" xfId="0" applyFont="1"/>
    <xf numFmtId="0" fontId="13" fillId="0" borderId="0" xfId="0" applyFont="1" applyAlignment="1">
      <alignment horizontal="left" vertical="center" indent="1"/>
    </xf>
    <xf numFmtId="0" fontId="13" fillId="0" borderId="0" xfId="0" applyFont="1" applyAlignment="1">
      <alignment horizontal="left"/>
    </xf>
    <xf numFmtId="0" fontId="12" fillId="0" borderId="0" xfId="0" applyFont="1"/>
    <xf numFmtId="0" fontId="12" fillId="0" borderId="0" xfId="0" applyFont="1" applyAlignment="1">
      <alignment horizontal="left" vertical="center" indent="1"/>
    </xf>
    <xf numFmtId="0" fontId="1" fillId="0" borderId="0" xfId="0" applyFont="1" applyAlignment="1">
      <alignment horizontal="center" wrapText="1"/>
    </xf>
    <xf numFmtId="0" fontId="1" fillId="0" borderId="0" xfId="0" applyFont="1" applyAlignment="1">
      <alignment horizontal="center"/>
    </xf>
    <xf numFmtId="0" fontId="1" fillId="0" borderId="0" xfId="0" applyFont="1" applyAlignment="1">
      <alignment horizontal="center" vertical="center"/>
    </xf>
    <xf numFmtId="0" fontId="13" fillId="0" borderId="0" xfId="0" applyFont="1" applyAlignment="1">
      <alignment horizontal="left" vertical="center" indent="1"/>
    </xf>
    <xf numFmtId="0" fontId="12" fillId="0" borderId="0" xfId="0" applyFont="1" applyAlignment="1">
      <alignment horizontal="center" vertical="center"/>
    </xf>
    <xf numFmtId="0" fontId="13" fillId="0" borderId="0" xfId="0" applyFont="1" applyAlignment="1">
      <alignment vertical="center"/>
    </xf>
  </cellXfs>
  <cellStyles count="3">
    <cellStyle name="Currency" xfId="1" builtinId="4"/>
    <cellStyle name="Hyperlink" xfId="2" builtinId="8"/>
    <cellStyle name="Normal" xfId="0" builtinId="0"/>
  </cellStyles>
  <dxfs count="29">
    <dxf>
      <font>
        <color rgb="FF006100"/>
      </font>
      <fill>
        <patternFill>
          <bgColor rgb="FFC6EFCE"/>
        </patternFill>
      </fill>
    </dxf>
    <dxf>
      <font>
        <color rgb="FF9C0006"/>
      </font>
    </dxf>
    <dxf>
      <font>
        <color rgb="FF006100"/>
      </font>
      <fill>
        <patternFill>
          <bgColor rgb="FFC6EFCE"/>
        </patternFill>
      </fill>
    </dxf>
    <dxf>
      <numFmt numFmtId="1" formatCode="0"/>
    </dxf>
    <dxf>
      <numFmt numFmtId="2" formatCode="0.00"/>
    </dxf>
    <dxf>
      <numFmt numFmtId="2" formatCode="0.00"/>
    </dxf>
    <dxf>
      <numFmt numFmtId="1" formatCode="0"/>
    </dxf>
    <dxf>
      <numFmt numFmtId="1" formatCode="0"/>
    </dxf>
    <dxf>
      <numFmt numFmtId="1" formatCode="0"/>
    </dxf>
    <dxf>
      <numFmt numFmtId="1" formatCode="0"/>
    </dxf>
    <dxf>
      <font>
        <strike val="0"/>
        <outline val="0"/>
        <shadow val="0"/>
        <u val="none"/>
        <vertAlign val="baseline"/>
        <sz val="11"/>
        <color theme="1"/>
        <name val="Times New Roman"/>
        <family val="1"/>
        <scheme val="none"/>
      </font>
      <alignment horizontal="center" vertical="center" textRotation="0" wrapText="1" indent="0" justifyLastLine="0" shrinkToFit="0" readingOrder="0"/>
    </dxf>
    <dxf>
      <font>
        <strike val="0"/>
        <outline val="0"/>
        <shadow val="0"/>
        <u val="none"/>
        <vertAlign val="baseline"/>
        <sz val="11"/>
        <color theme="1"/>
        <name val="Times New Roman"/>
        <family val="1"/>
        <scheme val="none"/>
      </font>
      <alignment horizontal="center" vertical="center" textRotation="0" wrapText="1" indent="0" justifyLastLine="0" shrinkToFit="0" readingOrder="0"/>
    </dxf>
    <dxf>
      <font>
        <strike val="0"/>
        <outline val="0"/>
        <shadow val="0"/>
        <u val="none"/>
        <vertAlign val="baseline"/>
        <sz val="11"/>
        <color theme="1"/>
        <name val="Times New Roman"/>
        <family val="1"/>
        <scheme val="none"/>
      </font>
      <alignment horizontal="center" vertical="center" textRotation="0" wrapText="1" indent="0" justifyLastLine="0" shrinkToFit="0" readingOrder="0"/>
    </dxf>
    <dxf>
      <font>
        <strike val="0"/>
        <outline val="0"/>
        <shadow val="0"/>
        <u val="none"/>
        <vertAlign val="baseline"/>
        <sz val="11"/>
        <color theme="1"/>
        <name val="Times New Roman"/>
        <family val="1"/>
        <scheme val="none"/>
      </font>
      <alignment horizontal="center" vertical="center" textRotation="0" wrapText="1" indent="0" justifyLastLine="0" shrinkToFit="0" readingOrder="0"/>
    </dxf>
    <dxf>
      <font>
        <strike val="0"/>
        <outline val="0"/>
        <shadow val="0"/>
        <u val="none"/>
        <vertAlign val="baseline"/>
        <sz val="11"/>
        <color theme="1"/>
        <name val="Times New Roman"/>
        <family val="1"/>
        <scheme val="none"/>
      </font>
      <alignment horizontal="center" vertical="center" textRotation="0" wrapText="1" indent="0" justifyLastLine="0" shrinkToFit="0" readingOrder="0"/>
    </dxf>
    <dxf>
      <font>
        <strike val="0"/>
        <outline val="0"/>
        <shadow val="0"/>
        <u val="none"/>
        <vertAlign val="baseline"/>
        <sz val="11"/>
        <color theme="1"/>
        <name val="Times New Roman"/>
        <family val="1"/>
        <scheme val="none"/>
      </font>
      <numFmt numFmtId="2" formatCode="0.00"/>
      <alignment horizontal="center" vertical="center" textRotation="0" wrapText="1" indent="0" justifyLastLine="0" shrinkToFit="0" readingOrder="0"/>
    </dxf>
    <dxf>
      <font>
        <strike val="0"/>
        <outline val="0"/>
        <shadow val="0"/>
        <u val="none"/>
        <vertAlign val="baseline"/>
        <sz val="11"/>
        <color theme="1"/>
        <name val="Times New Roman"/>
        <family val="1"/>
        <scheme val="none"/>
      </font>
      <alignment horizontal="center" vertical="bottom" textRotation="0" wrapText="0" indent="0" justifyLastLine="0" shrinkToFit="0" readingOrder="0"/>
    </dxf>
    <dxf>
      <font>
        <strike val="0"/>
        <outline val="0"/>
        <shadow val="0"/>
        <u val="none"/>
        <vertAlign val="baseline"/>
        <sz val="11"/>
        <color theme="1"/>
        <name val="Times New Roman"/>
        <family val="1"/>
        <scheme val="none"/>
      </font>
      <alignment horizontal="center" vertical="center" textRotation="0" wrapText="1" indent="0" justifyLastLine="0" shrinkToFit="0" readingOrder="0"/>
    </dxf>
    <dxf>
      <font>
        <b val="0"/>
        <i val="0"/>
        <strike val="0"/>
        <condense val="0"/>
        <extend val="0"/>
        <outline val="0"/>
        <shadow val="0"/>
        <u val="none"/>
        <vertAlign val="baseline"/>
        <sz val="11"/>
        <color theme="1"/>
        <name val="Times New Roman"/>
        <family val="1"/>
        <scheme val="none"/>
      </font>
      <numFmt numFmtId="19" formatCode="dd/mm/yyyy"/>
      <alignment horizontal="center" vertical="center" textRotation="0" wrapText="0" indent="0" justifyLastLine="0" shrinkToFit="0" readingOrder="0"/>
    </dxf>
    <dxf>
      <font>
        <strike val="0"/>
        <outline val="0"/>
        <shadow val="0"/>
        <u val="none"/>
        <vertAlign val="baseline"/>
        <sz val="11"/>
        <color theme="1"/>
        <name val="Times New Roman"/>
        <family val="1"/>
        <scheme val="none"/>
      </font>
      <numFmt numFmtId="164" formatCode="[$-14009]dd/mm/yyyy;@"/>
      <alignment horizontal="center" vertical="center" textRotation="0" wrapText="1" indent="0" justifyLastLine="0" shrinkToFit="0" readingOrder="0"/>
    </dxf>
    <dxf>
      <font>
        <strike val="0"/>
        <outline val="0"/>
        <shadow val="0"/>
        <u val="none"/>
        <vertAlign val="baseline"/>
        <sz val="11"/>
        <color theme="1"/>
        <name val="Times New Roman"/>
        <family val="1"/>
        <scheme val="none"/>
      </font>
      <alignment horizontal="center" vertical="center" textRotation="0" wrapText="1" indent="0" justifyLastLine="0" shrinkToFit="0" readingOrder="0"/>
    </dxf>
    <dxf>
      <font>
        <strike val="0"/>
        <outline val="0"/>
        <shadow val="0"/>
        <u val="none"/>
        <vertAlign val="baseline"/>
        <sz val="11"/>
        <color theme="1"/>
        <name val="Times New Roman"/>
        <family val="1"/>
        <scheme val="none"/>
      </font>
      <alignment horizontal="center" vertical="center" textRotation="0" wrapText="1" indent="0" justifyLastLine="0" shrinkToFit="0" readingOrder="0"/>
    </dxf>
    <dxf>
      <font>
        <strike val="0"/>
        <outline val="0"/>
        <shadow val="0"/>
        <u val="none"/>
        <vertAlign val="baseline"/>
        <sz val="11"/>
        <color theme="1"/>
        <name val="Times New Roman"/>
        <family val="1"/>
        <scheme val="none"/>
      </font>
      <alignment horizontal="center" vertical="center" textRotation="0" wrapText="1" indent="0" justifyLastLine="0" shrinkToFit="0" readingOrder="0"/>
    </dxf>
    <dxf>
      <font>
        <strike val="0"/>
        <outline val="0"/>
        <shadow val="0"/>
        <u val="none"/>
        <vertAlign val="baseline"/>
        <sz val="11"/>
        <color theme="1"/>
        <name val="Times New Roman"/>
        <family val="1"/>
        <scheme val="none"/>
      </font>
      <alignment horizontal="center" vertical="center" textRotation="0" wrapText="1" indent="0" justifyLastLine="0" shrinkToFit="0" readingOrder="0"/>
    </dxf>
    <dxf>
      <font>
        <strike val="0"/>
        <outline val="0"/>
        <shadow val="0"/>
        <u val="none"/>
        <vertAlign val="baseline"/>
        <sz val="11"/>
        <color theme="1"/>
        <name val="Times New Roman"/>
        <family val="1"/>
        <scheme val="none"/>
      </font>
      <numFmt numFmtId="30" formatCode="@"/>
      <alignment horizontal="center" vertical="center" textRotation="0" wrapText="1" indent="0" justifyLastLine="0" shrinkToFit="0" readingOrder="0"/>
    </dxf>
    <dxf>
      <border outline="0">
        <top style="thin">
          <color auto="1"/>
        </top>
      </border>
    </dxf>
    <dxf>
      <font>
        <strike val="0"/>
        <outline val="0"/>
        <shadow val="0"/>
        <u val="none"/>
        <vertAlign val="baseline"/>
        <sz val="11"/>
        <color theme="1"/>
        <name val="Times New Roman"/>
        <family val="1"/>
        <scheme val="none"/>
      </font>
      <alignment horizontal="center" vertical="center" textRotation="0" wrapText="1" indent="0" justifyLastLine="0" shrinkToFit="0" readingOrder="0"/>
    </dxf>
    <dxf>
      <border outline="0">
        <bottom style="thin">
          <color auto="1"/>
        </bottom>
      </border>
    </dxf>
    <dxf>
      <font>
        <b/>
        <i val="0"/>
        <strike val="0"/>
        <condense val="0"/>
        <extend val="0"/>
        <outline val="0"/>
        <shadow val="0"/>
        <u val="none"/>
        <vertAlign val="baseline"/>
        <sz val="12"/>
        <color theme="1"/>
        <name val="Times New Roman"/>
        <family val="1"/>
        <scheme val="none"/>
      </font>
      <alignment horizontal="center" vertical="center" textRotation="0" wrapText="1" indent="0" justifyLastLine="0" shrinkToFit="0" readingOrder="0"/>
      <border diagonalUp="0" diagonalDown="0" outline="0">
        <left style="thin">
          <color auto="1"/>
        </left>
        <right style="thin">
          <color auto="1"/>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[EXCEL Project.xlsx]Pivot Table!PivotTable9</c:name>
    <c:fmtId val="11"/>
  </c:pivotSource>
  <c:chart>
    <c:title>
      <c:tx>
        <c:rich>
          <a:bodyPr rot="0" spcFirstLastPara="1" vertOverflow="ellipsis" vert="horz" wrap="square" anchor="ctr" anchorCtr="1"/>
          <a:lstStyle/>
          <a:p>
            <a:pPr>
              <a:defRPr sz="1800" b="1" i="0" u="none" strike="noStrike" kern="1200" baseline="0">
                <a:solidFill>
                  <a:schemeClr val="tx2"/>
                </a:solidFill>
                <a:latin typeface="+mn-lt"/>
                <a:ea typeface="+mn-ea"/>
                <a:cs typeface="+mn-cs"/>
              </a:defRPr>
            </a:pPr>
            <a:r>
              <a:rPr lang="en-IN" sz="1800">
                <a:solidFill>
                  <a:schemeClr val="tx2"/>
                </a:solidFill>
                <a:latin typeface="Times New Roman" panose="02020603050405020304" pitchFamily="18" charset="0"/>
                <a:cs typeface="Times New Roman" panose="02020603050405020304" pitchFamily="18" charset="0"/>
              </a:rPr>
              <a:t>Gender Distribution of Students</a:t>
            </a:r>
            <a:endParaRPr lang="en-US" sz="1800">
              <a:solidFill>
                <a:schemeClr val="tx2"/>
              </a:solidFill>
              <a:latin typeface="Times New Roman" panose="02020603050405020304" pitchFamily="18" charset="0"/>
              <a:cs typeface="Times New Roman" panose="02020603050405020304" pitchFamily="18" charset="0"/>
            </a:endParaRPr>
          </a:p>
        </c:rich>
      </c:tx>
      <c:layout>
        <c:manualLayout>
          <c:xMode val="edge"/>
          <c:yMode val="edge"/>
          <c:x val="0.2008761751577382"/>
          <c:y val="5.3927808380175642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tx2"/>
              </a:solidFill>
              <a:latin typeface="+mn-lt"/>
              <a:ea typeface="+mn-ea"/>
              <a:cs typeface="+mn-cs"/>
            </a:defRPr>
          </a:pPr>
          <a:endParaRPr lang="en-US"/>
        </a:p>
      </c:txPr>
    </c:title>
    <c:autoTitleDeleted val="0"/>
    <c:pivotFmts>
      <c:pivotFmt>
        <c:idx val="0"/>
        <c:spPr>
          <a:solidFill>
            <a:schemeClr val="accent5"/>
          </a:solidFill>
          <a:ln>
            <a:noFill/>
          </a:ln>
          <a:effectLst>
            <a:outerShdw blurRad="254000" sx="102000" sy="102000" algn="ctr" rotWithShape="0">
              <a:prstClr val="black">
                <a:alpha val="20000"/>
              </a:prstClr>
            </a:outerShdw>
          </a:effectLst>
          <a:sp3d/>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5"/>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lt1"/>
                  </a:solidFill>
                  <a:latin typeface="Times New Roman" panose="02020603050405020304" pitchFamily="18" charset="0"/>
                  <a:ea typeface="+mn-ea"/>
                  <a:cs typeface="Times New Roman" panose="02020603050405020304" pitchFamily="18" charset="0"/>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5">
              <a:tint val="77000"/>
            </a:schemeClr>
          </a:solidFill>
          <a:ln>
            <a:noFill/>
          </a:ln>
          <a:effectLst>
            <a:outerShdw blurRad="254000" sx="102000" sy="102000" algn="ctr" rotWithShape="0">
              <a:prstClr val="black">
                <a:alpha val="20000"/>
              </a:prstClr>
            </a:outerShdw>
          </a:effectLst>
          <a:sp3d/>
        </c:spPr>
      </c:pivotFmt>
      <c:pivotFmt>
        <c:idx val="3"/>
        <c:spPr>
          <a:solidFill>
            <a:schemeClr val="accent5">
              <a:shade val="76000"/>
            </a:schemeClr>
          </a:solidFill>
          <a:ln>
            <a:noFill/>
          </a:ln>
          <a:effectLst>
            <a:outerShdw blurRad="254000" sx="102000" sy="102000" algn="ctr" rotWithShape="0">
              <a:prstClr val="black">
                <a:alpha val="20000"/>
              </a:prstClr>
            </a:outerShdw>
          </a:effectLst>
          <a:sp3d/>
        </c:spPr>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6.6517952776443635E-3"/>
          <c:y val="0.20553735949144025"/>
          <c:w val="0.91796119157571954"/>
          <c:h val="0.67632870635331777"/>
        </c:manualLayout>
      </c:layout>
      <c:pie3DChart>
        <c:varyColors val="1"/>
        <c:ser>
          <c:idx val="0"/>
          <c:order val="0"/>
          <c:tx>
            <c:strRef>
              <c:f>'Pivot Table'!$B$2</c:f>
              <c:strCache>
                <c:ptCount val="1"/>
                <c:pt idx="0">
                  <c:v>Total</c:v>
                </c:pt>
              </c:strCache>
            </c:strRef>
          </c:tx>
          <c:dPt>
            <c:idx val="0"/>
            <c:bubble3D val="0"/>
            <c:spPr>
              <a:solidFill>
                <a:schemeClr val="accent5">
                  <a:tint val="77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8B79-4D5A-94EB-07D1E3EC8E1D}"/>
              </c:ext>
            </c:extLst>
          </c:dPt>
          <c:dPt>
            <c:idx val="1"/>
            <c:bubble3D val="0"/>
            <c:spPr>
              <a:solidFill>
                <a:schemeClr val="accent5">
                  <a:shade val="76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8B79-4D5A-94EB-07D1E3EC8E1D}"/>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lt1"/>
                    </a:solidFill>
                    <a:latin typeface="Times New Roman" panose="02020603050405020304" pitchFamily="18" charset="0"/>
                    <a:ea typeface="+mn-ea"/>
                    <a:cs typeface="Times New Roman" panose="02020603050405020304" pitchFamily="18" charset="0"/>
                  </a:defRPr>
                </a:pPr>
                <a:endParaRPr lang="en-US"/>
              </a:p>
            </c:txPr>
            <c:dLblPos val="bestFit"/>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Table'!$A$3:$A$5</c:f>
              <c:strCache>
                <c:ptCount val="2"/>
                <c:pt idx="0">
                  <c:v>Female</c:v>
                </c:pt>
                <c:pt idx="1">
                  <c:v>Male</c:v>
                </c:pt>
              </c:strCache>
            </c:strRef>
          </c:cat>
          <c:val>
            <c:numRef>
              <c:f>'Pivot Table'!$B$3:$B$5</c:f>
              <c:numCache>
                <c:formatCode>0</c:formatCode>
                <c:ptCount val="2"/>
                <c:pt idx="0">
                  <c:v>67</c:v>
                </c:pt>
                <c:pt idx="1">
                  <c:v>83</c:v>
                </c:pt>
              </c:numCache>
            </c:numRef>
          </c:val>
          <c:extLst>
            <c:ext xmlns:c16="http://schemas.microsoft.com/office/drawing/2014/chart" uri="{C3380CC4-5D6E-409C-BE32-E72D297353CC}">
              <c16:uniqueId val="{00000004-8B79-4D5A-94EB-07D1E3EC8E1D}"/>
            </c:ext>
          </c:extLst>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16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28575" cap="flat" cmpd="sng" algn="ctr">
      <a:solidFill>
        <a:schemeClr val="tx1">
          <a:lumMod val="95000"/>
          <a:lumOff val="5000"/>
        </a:schemeClr>
      </a:solidFill>
      <a:round/>
    </a:ln>
    <a:effectLst>
      <a:outerShdw blurRad="50800" dist="38100" algn="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[EXCEL Project.xlsx]Pivot Table!PivotTable14</c:name>
    <c:fmtId val="6"/>
  </c:pivotSource>
  <c:chart>
    <c:title>
      <c:tx>
        <c:rich>
          <a:bodyPr rot="0" spcFirstLastPara="1" vertOverflow="ellipsis" vert="horz" wrap="square" anchor="ctr" anchorCtr="1"/>
          <a:lstStyle/>
          <a:p>
            <a:pPr>
              <a:defRPr sz="2000" b="1" i="0" u="none" strike="noStrike" kern="1200" baseline="0">
                <a:solidFill>
                  <a:schemeClr val="tx2"/>
                </a:solidFill>
                <a:latin typeface="Times New Roman" panose="02020603050405020304" pitchFamily="18" charset="0"/>
                <a:ea typeface="+mn-ea"/>
                <a:cs typeface="Times New Roman" panose="02020603050405020304" pitchFamily="18" charset="0"/>
              </a:defRPr>
            </a:pPr>
            <a:r>
              <a:rPr lang="en-IN" sz="2000">
                <a:solidFill>
                  <a:schemeClr val="tx2"/>
                </a:solidFill>
                <a:latin typeface="Times New Roman" panose="02020603050405020304" pitchFamily="18" charset="0"/>
                <a:cs typeface="Times New Roman" panose="02020603050405020304" pitchFamily="18" charset="0"/>
              </a:rPr>
              <a:t>Courses Chosen by Students</a:t>
            </a:r>
            <a:endParaRPr lang="en-US" sz="2000">
              <a:solidFill>
                <a:schemeClr val="tx2"/>
              </a:solidFill>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2000" b="1" i="0" u="none" strike="noStrike" kern="1200" baseline="0">
              <a:solidFill>
                <a:schemeClr val="tx2"/>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chemeClr val="accent5">
              <a:alpha val="85000"/>
            </a:schemeClr>
          </a:solidFill>
          <a:ln w="9525" cap="flat" cmpd="sng" algn="ctr">
            <a:solidFill>
              <a:schemeClr val="lt1">
                <a:alpha val="50000"/>
              </a:schemeClr>
            </a:solidFill>
            <a:round/>
          </a:ln>
          <a:effectLst/>
        </c:spPr>
        <c:marker>
          <c:symbol val="circle"/>
          <c:size val="6"/>
          <c:spPr>
            <a:solidFill>
              <a:schemeClr val="accent5">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lt1"/>
                  </a:solidFill>
                  <a:latin typeface="Times New Roman" panose="02020603050405020304" pitchFamily="18" charset="0"/>
                  <a:ea typeface="+mn-ea"/>
                  <a:cs typeface="Times New Roman" panose="02020603050405020304" pitchFamily="18"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Table'!$H$2</c:f>
              <c:strCache>
                <c:ptCount val="1"/>
                <c:pt idx="0">
                  <c:v>Total</c:v>
                </c:pt>
              </c:strCache>
            </c:strRef>
          </c:tx>
          <c:spPr>
            <a:solidFill>
              <a:schemeClr val="accent5">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lt1"/>
                    </a:solidFill>
                    <a:latin typeface="Times New Roman" panose="02020603050405020304" pitchFamily="18" charset="0"/>
                    <a:ea typeface="+mn-ea"/>
                    <a:cs typeface="Times New Roman" panose="02020603050405020304" pitchFamily="18"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Table'!$G$3:$G$9</c:f>
              <c:strCache>
                <c:ptCount val="6"/>
                <c:pt idx="0">
                  <c:v>Arts</c:v>
                </c:pt>
                <c:pt idx="1">
                  <c:v>Business</c:v>
                </c:pt>
                <c:pt idx="2">
                  <c:v>Computer Science</c:v>
                </c:pt>
                <c:pt idx="3">
                  <c:v>Engineering</c:v>
                </c:pt>
                <c:pt idx="4">
                  <c:v>Law</c:v>
                </c:pt>
                <c:pt idx="5">
                  <c:v>Medicine</c:v>
                </c:pt>
              </c:strCache>
            </c:strRef>
          </c:cat>
          <c:val>
            <c:numRef>
              <c:f>'Pivot Table'!$H$3:$H$9</c:f>
              <c:numCache>
                <c:formatCode>0</c:formatCode>
                <c:ptCount val="6"/>
                <c:pt idx="0">
                  <c:v>17</c:v>
                </c:pt>
                <c:pt idx="1">
                  <c:v>8</c:v>
                </c:pt>
                <c:pt idx="2">
                  <c:v>19</c:v>
                </c:pt>
                <c:pt idx="3">
                  <c:v>15</c:v>
                </c:pt>
                <c:pt idx="4">
                  <c:v>9</c:v>
                </c:pt>
                <c:pt idx="5">
                  <c:v>15</c:v>
                </c:pt>
              </c:numCache>
            </c:numRef>
          </c:val>
          <c:extLst>
            <c:ext xmlns:c16="http://schemas.microsoft.com/office/drawing/2014/chart" uri="{C3380CC4-5D6E-409C-BE32-E72D297353CC}">
              <c16:uniqueId val="{00000000-CBF2-4EBB-B4A3-A2E617535607}"/>
            </c:ext>
          </c:extLst>
        </c:ser>
        <c:dLbls>
          <c:dLblPos val="inEnd"/>
          <c:showLegendKey val="0"/>
          <c:showVal val="1"/>
          <c:showCatName val="0"/>
          <c:showSerName val="0"/>
          <c:showPercent val="0"/>
          <c:showBubbleSize val="0"/>
        </c:dLbls>
        <c:gapWidth val="20"/>
        <c:axId val="1459677695"/>
        <c:axId val="1459678655"/>
      </c:barChart>
      <c:catAx>
        <c:axId val="1459677695"/>
        <c:scaling>
          <c:orientation val="minMax"/>
        </c:scaling>
        <c:delete val="0"/>
        <c:axPos val="l"/>
        <c:title>
          <c:tx>
            <c:rich>
              <a:bodyPr rot="-5400000" spcFirstLastPara="1" vertOverflow="ellipsis" vert="horz" wrap="square" anchor="ctr" anchorCtr="1"/>
              <a:lstStyle/>
              <a:p>
                <a:pPr>
                  <a:defRPr sz="1500" b="1" i="0" u="none" strike="noStrike" kern="1200" baseline="0">
                    <a:solidFill>
                      <a:schemeClr val="tx2"/>
                    </a:solidFill>
                    <a:latin typeface="+mn-lt"/>
                    <a:ea typeface="+mn-ea"/>
                    <a:cs typeface="+mn-cs"/>
                  </a:defRPr>
                </a:pPr>
                <a:r>
                  <a:rPr lang="en-IN" sz="1500">
                    <a:solidFill>
                      <a:schemeClr val="tx2"/>
                    </a:solidFill>
                    <a:latin typeface="Times New Roman" panose="02020603050405020304" pitchFamily="18" charset="0"/>
                    <a:cs typeface="Times New Roman" panose="02020603050405020304" pitchFamily="18" charset="0"/>
                  </a:rPr>
                  <a:t>Courses</a:t>
                </a:r>
              </a:p>
            </c:rich>
          </c:tx>
          <c:layout>
            <c:manualLayout>
              <c:xMode val="edge"/>
              <c:yMode val="edge"/>
              <c:x val="2.1476642225634016E-2"/>
              <c:y val="0.30779928546025243"/>
            </c:manualLayout>
          </c:layout>
          <c:overlay val="0"/>
          <c:spPr>
            <a:noFill/>
            <a:ln>
              <a:noFill/>
            </a:ln>
            <a:effectLst/>
          </c:spPr>
          <c:txPr>
            <a:bodyPr rot="-5400000" spcFirstLastPara="1" vertOverflow="ellipsis" vert="horz" wrap="square" anchor="ctr" anchorCtr="1"/>
            <a:lstStyle/>
            <a:p>
              <a:pPr>
                <a:defRPr sz="15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19050" cap="flat" cmpd="sng" algn="ctr">
            <a:noFill/>
            <a:round/>
          </a:ln>
          <a:effectLst/>
        </c:spPr>
        <c:txPr>
          <a:bodyPr rot="-60000000" spcFirstLastPara="1" vertOverflow="ellipsis" vert="horz" wrap="square" anchor="ctr" anchorCtr="1"/>
          <a:lstStyle/>
          <a:p>
            <a:pPr>
              <a:defRPr sz="1200" b="1" i="0" u="none" strike="noStrike" kern="1200" cap="all" baseline="0">
                <a:ln>
                  <a:noFill/>
                </a:ln>
                <a:solidFill>
                  <a:schemeClr val="dk1">
                    <a:lumMod val="75000"/>
                    <a:lumOff val="25000"/>
                  </a:schemeClr>
                </a:solidFill>
                <a:latin typeface="Times New Roman" panose="02020603050405020304" pitchFamily="18" charset="0"/>
                <a:ea typeface="+mn-ea"/>
                <a:cs typeface="Times New Roman" panose="02020603050405020304" pitchFamily="18" charset="0"/>
              </a:defRPr>
            </a:pPr>
            <a:endParaRPr lang="en-US"/>
          </a:p>
        </c:txPr>
        <c:crossAx val="1459678655"/>
        <c:crosses val="autoZero"/>
        <c:auto val="1"/>
        <c:lblAlgn val="ctr"/>
        <c:lblOffset val="100"/>
        <c:noMultiLvlLbl val="0"/>
      </c:catAx>
      <c:valAx>
        <c:axId val="1459678655"/>
        <c:scaling>
          <c:orientation val="minMax"/>
        </c:scaling>
        <c:delete val="0"/>
        <c:axPos val="b"/>
        <c:majorGridlines>
          <c:spPr>
            <a:ln w="9525" cap="flat" cmpd="sng" algn="ctr">
              <a:noFill/>
              <a:round/>
            </a:ln>
            <a:effectLst/>
          </c:spPr>
        </c:majorGridlines>
        <c:title>
          <c:tx>
            <c:rich>
              <a:bodyPr rot="0" spcFirstLastPara="1" vertOverflow="ellipsis" vert="horz" wrap="square" anchor="ctr" anchorCtr="1"/>
              <a:lstStyle/>
              <a:p>
                <a:pPr>
                  <a:defRPr sz="1400" b="1" i="0" u="none" strike="noStrike" kern="1200" baseline="0">
                    <a:solidFill>
                      <a:schemeClr val="tx2"/>
                    </a:solidFill>
                    <a:latin typeface="+mn-lt"/>
                    <a:ea typeface="+mn-ea"/>
                    <a:cs typeface="+mn-cs"/>
                  </a:defRPr>
                </a:pPr>
                <a:r>
                  <a:rPr lang="en-IN" sz="1400">
                    <a:solidFill>
                      <a:schemeClr val="tx2"/>
                    </a:solidFill>
                    <a:latin typeface="Times New Roman" panose="02020603050405020304" pitchFamily="18" charset="0"/>
                    <a:cs typeface="Times New Roman" panose="02020603050405020304" pitchFamily="18" charset="0"/>
                  </a:rPr>
                  <a:t>Students Enrolled</a:t>
                </a:r>
              </a:p>
            </c:rich>
          </c:tx>
          <c:layout>
            <c:manualLayout>
              <c:xMode val="edge"/>
              <c:yMode val="edge"/>
              <c:x val="0.47302783639646367"/>
              <c:y val="0.92508990775324329"/>
            </c:manualLayout>
          </c:layout>
          <c:overlay val="0"/>
          <c:spPr>
            <a:noFill/>
            <a:ln>
              <a:noFill/>
            </a:ln>
            <a:effectLst/>
          </c:spPr>
          <c:txPr>
            <a:bodyPr rot="0" spcFirstLastPara="1" vertOverflow="ellipsis" vert="horz" wrap="square" anchor="ctr" anchorCtr="1"/>
            <a:lstStyle/>
            <a:p>
              <a:pPr>
                <a:defRPr sz="1400" b="1" i="0" u="none" strike="noStrike" kern="1200" baseline="0">
                  <a:solidFill>
                    <a:schemeClr val="tx2"/>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ln>
                  <a:solidFill>
                    <a:schemeClr val="tx1"/>
                  </a:solidFill>
                </a:ln>
                <a:solidFill>
                  <a:schemeClr val="dk1">
                    <a:lumMod val="75000"/>
                    <a:lumOff val="25000"/>
                  </a:schemeClr>
                </a:solidFill>
                <a:latin typeface="Times New Roman" panose="02020603050405020304" pitchFamily="18" charset="0"/>
                <a:ea typeface="+mn-ea"/>
                <a:cs typeface="Times New Roman" panose="02020603050405020304" pitchFamily="18" charset="0"/>
              </a:defRPr>
            </a:pPr>
            <a:endParaRPr lang="en-US"/>
          </a:p>
        </c:txPr>
        <c:crossAx val="14596776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28575" cap="flat" cmpd="sng" algn="ctr">
      <a:solidFill>
        <a:schemeClr val="tx1"/>
      </a:solidFill>
      <a:round/>
    </a:ln>
    <a:effectLst>
      <a:outerShdw blurRad="50800" dist="38100" algn="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[EXCEL Project.xlsx]Pivot Table!PivotTable17</c:name>
    <c:fmtId val="5"/>
  </c:pivotSource>
  <c:chart>
    <c:title>
      <c:tx>
        <c:rich>
          <a:bodyPr rot="0" spcFirstLastPara="1" vertOverflow="ellipsis" vert="horz" wrap="square" anchor="ctr" anchorCtr="1"/>
          <a:lstStyle/>
          <a:p>
            <a:pPr>
              <a:defRPr sz="1800" b="1" i="0" u="none" strike="noStrike" kern="1200" baseline="0">
                <a:solidFill>
                  <a:schemeClr val="tx2"/>
                </a:solidFill>
                <a:latin typeface="+mn-lt"/>
                <a:ea typeface="+mn-ea"/>
                <a:cs typeface="+mn-cs"/>
              </a:defRPr>
            </a:pPr>
            <a:r>
              <a:rPr lang="en-IN" sz="1800">
                <a:latin typeface="Times New Roman" panose="02020603050405020304" pitchFamily="18" charset="0"/>
                <a:cs typeface="Times New Roman" panose="02020603050405020304" pitchFamily="18" charset="0"/>
              </a:rPr>
              <a:t>Distribution of Visa Types by Destination Country</a:t>
            </a:r>
          </a:p>
        </c:rich>
      </c:tx>
      <c:layout>
        <c:manualLayout>
          <c:xMode val="edge"/>
          <c:yMode val="edge"/>
          <c:x val="0.19824126496876865"/>
          <c:y val="2.6299744275545527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p3d/>
        </c:spPr>
        <c:marker>
          <c:symbol val="circle"/>
          <c:size val="6"/>
          <c:spPr>
            <a:gradFill rotWithShape="1">
              <a:gsLst>
                <a:gs pos="0">
                  <a:schemeClr val="accent5">
                    <a:shade val="50000"/>
                    <a:shade val="51000"/>
                    <a:satMod val="130000"/>
                  </a:schemeClr>
                </a:gs>
                <a:gs pos="80000">
                  <a:schemeClr val="accent5">
                    <a:shade val="50000"/>
                    <a:shade val="93000"/>
                    <a:satMod val="130000"/>
                  </a:schemeClr>
                </a:gs>
                <a:gs pos="100000">
                  <a:schemeClr val="accent5">
                    <a:shade val="50000"/>
                    <a:shade val="94000"/>
                    <a:satMod val="135000"/>
                  </a:schemeClr>
                </a:gs>
              </a:gsLst>
              <a:lin ang="16200000" scaled="0"/>
            </a:gradFill>
            <a:ln w="12700">
              <a:solidFill>
                <a:schemeClr val="lt2"/>
              </a:solidFill>
              <a:round/>
            </a:ln>
            <a:effectLst>
              <a:outerShdw blurRad="40000" dist="23000" dir="5400000" rotWithShape="0">
                <a:srgbClr val="000000">
                  <a:alpha val="35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p3d/>
        </c:spPr>
        <c:marker>
          <c:symbol val="circle"/>
          <c:size val="6"/>
          <c:spPr>
            <a:gradFill rotWithShape="1">
              <a:gsLst>
                <a:gs pos="0">
                  <a:schemeClr val="accent5">
                    <a:shade val="70000"/>
                    <a:shade val="51000"/>
                    <a:satMod val="130000"/>
                  </a:schemeClr>
                </a:gs>
                <a:gs pos="80000">
                  <a:schemeClr val="accent5">
                    <a:shade val="70000"/>
                    <a:shade val="93000"/>
                    <a:satMod val="130000"/>
                  </a:schemeClr>
                </a:gs>
                <a:gs pos="100000">
                  <a:schemeClr val="accent5">
                    <a:shade val="70000"/>
                    <a:shade val="94000"/>
                    <a:satMod val="135000"/>
                  </a:schemeClr>
                </a:gs>
              </a:gsLst>
              <a:lin ang="16200000" scaled="0"/>
            </a:gradFill>
            <a:ln w="12700">
              <a:solidFill>
                <a:schemeClr val="lt2"/>
              </a:solidFill>
              <a:round/>
            </a:ln>
            <a:effectLst>
              <a:outerShdw blurRad="40000" dist="23000" dir="5400000" rotWithShape="0">
                <a:srgbClr val="000000">
                  <a:alpha val="35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p3d/>
        </c:spPr>
        <c:marker>
          <c:symbol val="circle"/>
          <c:size val="6"/>
          <c:spPr>
            <a:gradFill rotWithShape="1">
              <a:gsLst>
                <a:gs pos="0">
                  <a:schemeClr val="accent5">
                    <a:shade val="90000"/>
                    <a:shade val="51000"/>
                    <a:satMod val="130000"/>
                  </a:schemeClr>
                </a:gs>
                <a:gs pos="80000">
                  <a:schemeClr val="accent5">
                    <a:shade val="90000"/>
                    <a:shade val="93000"/>
                    <a:satMod val="130000"/>
                  </a:schemeClr>
                </a:gs>
                <a:gs pos="100000">
                  <a:schemeClr val="accent5">
                    <a:shade val="90000"/>
                    <a:shade val="94000"/>
                    <a:satMod val="135000"/>
                  </a:schemeClr>
                </a:gs>
              </a:gsLst>
              <a:lin ang="16200000" scaled="0"/>
            </a:gradFill>
            <a:ln w="12700">
              <a:solidFill>
                <a:schemeClr val="lt2"/>
              </a:solidFill>
              <a:round/>
            </a:ln>
            <a:effectLst>
              <a:outerShdw blurRad="40000" dist="23000" dir="5400000" rotWithShape="0">
                <a:srgbClr val="000000">
                  <a:alpha val="35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p3d/>
        </c:spPr>
        <c:marker>
          <c:symbol val="circle"/>
          <c:size val="6"/>
          <c:spPr>
            <a:gradFill rotWithShape="1">
              <a:gsLst>
                <a:gs pos="0">
                  <a:schemeClr val="accent5">
                    <a:tint val="90000"/>
                    <a:shade val="51000"/>
                    <a:satMod val="130000"/>
                  </a:schemeClr>
                </a:gs>
                <a:gs pos="80000">
                  <a:schemeClr val="accent5">
                    <a:tint val="90000"/>
                    <a:shade val="93000"/>
                    <a:satMod val="130000"/>
                  </a:schemeClr>
                </a:gs>
                <a:gs pos="100000">
                  <a:schemeClr val="accent5">
                    <a:tint val="90000"/>
                    <a:shade val="94000"/>
                    <a:satMod val="135000"/>
                  </a:schemeClr>
                </a:gs>
              </a:gsLst>
              <a:lin ang="16200000" scaled="0"/>
            </a:gradFill>
            <a:ln w="12700">
              <a:solidFill>
                <a:schemeClr val="lt2"/>
              </a:solidFill>
              <a:round/>
            </a:ln>
            <a:effectLst>
              <a:outerShdw blurRad="40000" dist="23000" dir="5400000" rotWithShape="0">
                <a:srgbClr val="000000">
                  <a:alpha val="35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p3d/>
        </c:spPr>
        <c:marker>
          <c:symbol val="circle"/>
          <c:size val="6"/>
          <c:spPr>
            <a:gradFill rotWithShape="1">
              <a:gsLst>
                <a:gs pos="0">
                  <a:schemeClr val="accent5">
                    <a:tint val="70000"/>
                    <a:shade val="51000"/>
                    <a:satMod val="130000"/>
                  </a:schemeClr>
                </a:gs>
                <a:gs pos="80000">
                  <a:schemeClr val="accent5">
                    <a:tint val="70000"/>
                    <a:shade val="93000"/>
                    <a:satMod val="130000"/>
                  </a:schemeClr>
                </a:gs>
                <a:gs pos="100000">
                  <a:schemeClr val="accent5">
                    <a:tint val="70000"/>
                    <a:shade val="94000"/>
                    <a:satMod val="135000"/>
                  </a:schemeClr>
                </a:gs>
              </a:gsLst>
              <a:lin ang="16200000" scaled="0"/>
            </a:gradFill>
            <a:ln w="12700">
              <a:solidFill>
                <a:schemeClr val="lt2"/>
              </a:solidFill>
              <a:round/>
            </a:ln>
            <a:effectLst>
              <a:outerShdw blurRad="40000" dist="23000" dir="5400000" rotWithShape="0">
                <a:srgbClr val="000000">
                  <a:alpha val="35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p3d/>
        </c:spPr>
        <c:marker>
          <c:symbol val="circle"/>
          <c:size val="6"/>
          <c:spPr>
            <a:gradFill rotWithShape="1">
              <a:gsLst>
                <a:gs pos="0">
                  <a:schemeClr val="accent5">
                    <a:tint val="50000"/>
                    <a:shade val="51000"/>
                    <a:satMod val="130000"/>
                  </a:schemeClr>
                </a:gs>
                <a:gs pos="80000">
                  <a:schemeClr val="accent5">
                    <a:tint val="50000"/>
                    <a:shade val="93000"/>
                    <a:satMod val="130000"/>
                  </a:schemeClr>
                </a:gs>
                <a:gs pos="100000">
                  <a:schemeClr val="accent5">
                    <a:tint val="50000"/>
                    <a:shade val="94000"/>
                    <a:satMod val="135000"/>
                  </a:schemeClr>
                </a:gs>
              </a:gsLst>
              <a:lin ang="16200000" scaled="0"/>
            </a:gradFill>
            <a:ln w="12700">
              <a:solidFill>
                <a:schemeClr val="lt2"/>
              </a:solidFill>
              <a:round/>
            </a:ln>
            <a:effectLst>
              <a:outerShdw blurRad="40000" dist="23000" dir="5400000" rotWithShape="0">
                <a:srgbClr val="000000">
                  <a:alpha val="35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'Pivot Table'!$B$14:$B$15</c:f>
              <c:strCache>
                <c:ptCount val="1"/>
                <c:pt idx="0">
                  <c:v>Australia</c:v>
                </c:pt>
              </c:strCache>
            </c:strRef>
          </c:tx>
          <c:spPr>
            <a:gradFill rotWithShape="1">
              <a:gsLst>
                <a:gs pos="0">
                  <a:schemeClr val="accent5">
                    <a:shade val="50000"/>
                    <a:shade val="51000"/>
                    <a:satMod val="130000"/>
                  </a:schemeClr>
                </a:gs>
                <a:gs pos="80000">
                  <a:schemeClr val="accent5">
                    <a:shade val="50000"/>
                    <a:shade val="93000"/>
                    <a:satMod val="130000"/>
                  </a:schemeClr>
                </a:gs>
                <a:gs pos="100000">
                  <a:schemeClr val="accent5">
                    <a:shade val="50000"/>
                    <a:shade val="94000"/>
                    <a:satMod val="135000"/>
                  </a:schemeClr>
                </a:gs>
              </a:gsLst>
              <a:lin ang="16200000" scaled="0"/>
            </a:gradFill>
            <a:ln>
              <a:noFill/>
            </a:ln>
            <a:effectLst>
              <a:outerShdw blurRad="40000" dist="23000" dir="5400000" rotWithShape="0">
                <a:srgbClr val="000000">
                  <a:alpha val="35000"/>
                </a:srgbClr>
              </a:outerShdw>
            </a:effectLst>
            <a:sp3d/>
          </c:spPr>
          <c:invertIfNegative val="0"/>
          <c:cat>
            <c:strRef>
              <c:f>'Pivot Table'!$A$16:$A$22</c:f>
              <c:strCache>
                <c:ptCount val="6"/>
                <c:pt idx="0">
                  <c:v>F-1</c:v>
                </c:pt>
                <c:pt idx="1">
                  <c:v>H-1B</c:v>
                </c:pt>
                <c:pt idx="2">
                  <c:v>J-1</c:v>
                </c:pt>
                <c:pt idx="3">
                  <c:v>M-1</c:v>
                </c:pt>
                <c:pt idx="4">
                  <c:v>Other</c:v>
                </c:pt>
                <c:pt idx="5">
                  <c:v>Student Pass</c:v>
                </c:pt>
              </c:strCache>
            </c:strRef>
          </c:cat>
          <c:val>
            <c:numRef>
              <c:f>'Pivot Table'!$B$16:$B$22</c:f>
              <c:numCache>
                <c:formatCode>0</c:formatCode>
                <c:ptCount val="6"/>
                <c:pt idx="0">
                  <c:v>6</c:v>
                </c:pt>
                <c:pt idx="1">
                  <c:v>8</c:v>
                </c:pt>
                <c:pt idx="2">
                  <c:v>1</c:v>
                </c:pt>
                <c:pt idx="3">
                  <c:v>10</c:v>
                </c:pt>
                <c:pt idx="4">
                  <c:v>9</c:v>
                </c:pt>
              </c:numCache>
            </c:numRef>
          </c:val>
          <c:extLst>
            <c:ext xmlns:c16="http://schemas.microsoft.com/office/drawing/2014/chart" uri="{C3380CC4-5D6E-409C-BE32-E72D297353CC}">
              <c16:uniqueId val="{00000000-D026-43BD-A03B-14FFC29468E3}"/>
            </c:ext>
          </c:extLst>
        </c:ser>
        <c:ser>
          <c:idx val="1"/>
          <c:order val="1"/>
          <c:tx>
            <c:strRef>
              <c:f>'Pivot Table'!$C$14:$C$15</c:f>
              <c:strCache>
                <c:ptCount val="1"/>
                <c:pt idx="0">
                  <c:v>Canada</c:v>
                </c:pt>
              </c:strCache>
            </c:strRef>
          </c:tx>
          <c:spPr>
            <a:gradFill rotWithShape="1">
              <a:gsLst>
                <a:gs pos="0">
                  <a:schemeClr val="accent5">
                    <a:shade val="70000"/>
                    <a:shade val="51000"/>
                    <a:satMod val="130000"/>
                  </a:schemeClr>
                </a:gs>
                <a:gs pos="80000">
                  <a:schemeClr val="accent5">
                    <a:shade val="70000"/>
                    <a:shade val="93000"/>
                    <a:satMod val="130000"/>
                  </a:schemeClr>
                </a:gs>
                <a:gs pos="100000">
                  <a:schemeClr val="accent5">
                    <a:shade val="70000"/>
                    <a:shade val="94000"/>
                    <a:satMod val="135000"/>
                  </a:schemeClr>
                </a:gs>
              </a:gsLst>
              <a:lin ang="16200000" scaled="0"/>
            </a:gradFill>
            <a:ln>
              <a:noFill/>
            </a:ln>
            <a:effectLst>
              <a:outerShdw blurRad="40000" dist="23000" dir="5400000" rotWithShape="0">
                <a:srgbClr val="000000">
                  <a:alpha val="35000"/>
                </a:srgbClr>
              </a:outerShdw>
            </a:effectLst>
            <a:sp3d/>
          </c:spPr>
          <c:invertIfNegative val="0"/>
          <c:cat>
            <c:strRef>
              <c:f>'Pivot Table'!$A$16:$A$22</c:f>
              <c:strCache>
                <c:ptCount val="6"/>
                <c:pt idx="0">
                  <c:v>F-1</c:v>
                </c:pt>
                <c:pt idx="1">
                  <c:v>H-1B</c:v>
                </c:pt>
                <c:pt idx="2">
                  <c:v>J-1</c:v>
                </c:pt>
                <c:pt idx="3">
                  <c:v>M-1</c:v>
                </c:pt>
                <c:pt idx="4">
                  <c:v>Other</c:v>
                </c:pt>
                <c:pt idx="5">
                  <c:v>Student Pass</c:v>
                </c:pt>
              </c:strCache>
            </c:strRef>
          </c:cat>
          <c:val>
            <c:numRef>
              <c:f>'Pivot Table'!$C$16:$C$22</c:f>
              <c:numCache>
                <c:formatCode>0</c:formatCode>
                <c:ptCount val="6"/>
                <c:pt idx="0">
                  <c:v>2</c:v>
                </c:pt>
                <c:pt idx="1">
                  <c:v>5</c:v>
                </c:pt>
                <c:pt idx="2">
                  <c:v>5</c:v>
                </c:pt>
                <c:pt idx="3">
                  <c:v>7</c:v>
                </c:pt>
                <c:pt idx="4">
                  <c:v>8</c:v>
                </c:pt>
              </c:numCache>
            </c:numRef>
          </c:val>
          <c:extLst>
            <c:ext xmlns:c16="http://schemas.microsoft.com/office/drawing/2014/chart" uri="{C3380CC4-5D6E-409C-BE32-E72D297353CC}">
              <c16:uniqueId val="{00000001-D026-43BD-A03B-14FFC29468E3}"/>
            </c:ext>
          </c:extLst>
        </c:ser>
        <c:ser>
          <c:idx val="2"/>
          <c:order val="2"/>
          <c:tx>
            <c:strRef>
              <c:f>'Pivot Table'!$D$14:$D$15</c:f>
              <c:strCache>
                <c:ptCount val="1"/>
                <c:pt idx="0">
                  <c:v>Germany</c:v>
                </c:pt>
              </c:strCache>
            </c:strRef>
          </c:tx>
          <c:spPr>
            <a:gradFill rotWithShape="1">
              <a:gsLst>
                <a:gs pos="0">
                  <a:schemeClr val="accent5">
                    <a:shade val="90000"/>
                    <a:shade val="51000"/>
                    <a:satMod val="130000"/>
                  </a:schemeClr>
                </a:gs>
                <a:gs pos="80000">
                  <a:schemeClr val="accent5">
                    <a:shade val="90000"/>
                    <a:shade val="93000"/>
                    <a:satMod val="130000"/>
                  </a:schemeClr>
                </a:gs>
                <a:gs pos="100000">
                  <a:schemeClr val="accent5">
                    <a:shade val="90000"/>
                    <a:shade val="94000"/>
                    <a:satMod val="135000"/>
                  </a:schemeClr>
                </a:gs>
              </a:gsLst>
              <a:lin ang="16200000" scaled="0"/>
            </a:gradFill>
            <a:ln>
              <a:noFill/>
            </a:ln>
            <a:effectLst>
              <a:outerShdw blurRad="40000" dist="23000" dir="5400000" rotWithShape="0">
                <a:srgbClr val="000000">
                  <a:alpha val="35000"/>
                </a:srgbClr>
              </a:outerShdw>
            </a:effectLst>
            <a:sp3d/>
          </c:spPr>
          <c:invertIfNegative val="0"/>
          <c:cat>
            <c:strRef>
              <c:f>'Pivot Table'!$A$16:$A$22</c:f>
              <c:strCache>
                <c:ptCount val="6"/>
                <c:pt idx="0">
                  <c:v>F-1</c:v>
                </c:pt>
                <c:pt idx="1">
                  <c:v>H-1B</c:v>
                </c:pt>
                <c:pt idx="2">
                  <c:v>J-1</c:v>
                </c:pt>
                <c:pt idx="3">
                  <c:v>M-1</c:v>
                </c:pt>
                <c:pt idx="4">
                  <c:v>Other</c:v>
                </c:pt>
                <c:pt idx="5">
                  <c:v>Student Pass</c:v>
                </c:pt>
              </c:strCache>
            </c:strRef>
          </c:cat>
          <c:val>
            <c:numRef>
              <c:f>'Pivot Table'!$D$16:$D$22</c:f>
              <c:numCache>
                <c:formatCode>0</c:formatCode>
                <c:ptCount val="6"/>
                <c:pt idx="0">
                  <c:v>2</c:v>
                </c:pt>
                <c:pt idx="1">
                  <c:v>5</c:v>
                </c:pt>
                <c:pt idx="2">
                  <c:v>4</c:v>
                </c:pt>
                <c:pt idx="3">
                  <c:v>4</c:v>
                </c:pt>
                <c:pt idx="4">
                  <c:v>3</c:v>
                </c:pt>
              </c:numCache>
            </c:numRef>
          </c:val>
          <c:extLst>
            <c:ext xmlns:c16="http://schemas.microsoft.com/office/drawing/2014/chart" uri="{C3380CC4-5D6E-409C-BE32-E72D297353CC}">
              <c16:uniqueId val="{00000002-D026-43BD-A03B-14FFC29468E3}"/>
            </c:ext>
          </c:extLst>
        </c:ser>
        <c:ser>
          <c:idx val="3"/>
          <c:order val="3"/>
          <c:tx>
            <c:strRef>
              <c:f>'Pivot Table'!$E$14:$E$15</c:f>
              <c:strCache>
                <c:ptCount val="1"/>
                <c:pt idx="0">
                  <c:v>Singapore</c:v>
                </c:pt>
              </c:strCache>
            </c:strRef>
          </c:tx>
          <c:spPr>
            <a:gradFill rotWithShape="1">
              <a:gsLst>
                <a:gs pos="0">
                  <a:schemeClr val="accent5">
                    <a:tint val="90000"/>
                    <a:shade val="51000"/>
                    <a:satMod val="130000"/>
                  </a:schemeClr>
                </a:gs>
                <a:gs pos="80000">
                  <a:schemeClr val="accent5">
                    <a:tint val="90000"/>
                    <a:shade val="93000"/>
                    <a:satMod val="130000"/>
                  </a:schemeClr>
                </a:gs>
                <a:gs pos="100000">
                  <a:schemeClr val="accent5">
                    <a:tint val="90000"/>
                    <a:shade val="94000"/>
                    <a:satMod val="135000"/>
                  </a:schemeClr>
                </a:gs>
              </a:gsLst>
              <a:lin ang="16200000" scaled="0"/>
            </a:gradFill>
            <a:ln>
              <a:noFill/>
            </a:ln>
            <a:effectLst>
              <a:outerShdw blurRad="40000" dist="23000" dir="5400000" rotWithShape="0">
                <a:srgbClr val="000000">
                  <a:alpha val="35000"/>
                </a:srgbClr>
              </a:outerShdw>
            </a:effectLst>
            <a:sp3d/>
          </c:spPr>
          <c:invertIfNegative val="0"/>
          <c:cat>
            <c:strRef>
              <c:f>'Pivot Table'!$A$16:$A$22</c:f>
              <c:strCache>
                <c:ptCount val="6"/>
                <c:pt idx="0">
                  <c:v>F-1</c:v>
                </c:pt>
                <c:pt idx="1">
                  <c:v>H-1B</c:v>
                </c:pt>
                <c:pt idx="2">
                  <c:v>J-1</c:v>
                </c:pt>
                <c:pt idx="3">
                  <c:v>M-1</c:v>
                </c:pt>
                <c:pt idx="4">
                  <c:v>Other</c:v>
                </c:pt>
                <c:pt idx="5">
                  <c:v>Student Pass</c:v>
                </c:pt>
              </c:strCache>
            </c:strRef>
          </c:cat>
          <c:val>
            <c:numRef>
              <c:f>'Pivot Table'!$E$16:$E$22</c:f>
              <c:numCache>
                <c:formatCode>0</c:formatCode>
                <c:ptCount val="6"/>
                <c:pt idx="0">
                  <c:v>6</c:v>
                </c:pt>
                <c:pt idx="1">
                  <c:v>4</c:v>
                </c:pt>
                <c:pt idx="2">
                  <c:v>5</c:v>
                </c:pt>
                <c:pt idx="3">
                  <c:v>4</c:v>
                </c:pt>
                <c:pt idx="4">
                  <c:v>3</c:v>
                </c:pt>
                <c:pt idx="5">
                  <c:v>1</c:v>
                </c:pt>
              </c:numCache>
            </c:numRef>
          </c:val>
          <c:extLst>
            <c:ext xmlns:c16="http://schemas.microsoft.com/office/drawing/2014/chart" uri="{C3380CC4-5D6E-409C-BE32-E72D297353CC}">
              <c16:uniqueId val="{00000003-D026-43BD-A03B-14FFC29468E3}"/>
            </c:ext>
          </c:extLst>
        </c:ser>
        <c:ser>
          <c:idx val="4"/>
          <c:order val="4"/>
          <c:tx>
            <c:strRef>
              <c:f>'Pivot Table'!$F$14:$F$15</c:f>
              <c:strCache>
                <c:ptCount val="1"/>
                <c:pt idx="0">
                  <c:v>UK</c:v>
                </c:pt>
              </c:strCache>
            </c:strRef>
          </c:tx>
          <c:spPr>
            <a:gradFill rotWithShape="1">
              <a:gsLst>
                <a:gs pos="0">
                  <a:schemeClr val="accent5">
                    <a:tint val="70000"/>
                    <a:shade val="51000"/>
                    <a:satMod val="130000"/>
                  </a:schemeClr>
                </a:gs>
                <a:gs pos="80000">
                  <a:schemeClr val="accent5">
                    <a:tint val="70000"/>
                    <a:shade val="93000"/>
                    <a:satMod val="130000"/>
                  </a:schemeClr>
                </a:gs>
                <a:gs pos="100000">
                  <a:schemeClr val="accent5">
                    <a:tint val="70000"/>
                    <a:shade val="94000"/>
                    <a:satMod val="135000"/>
                  </a:schemeClr>
                </a:gs>
              </a:gsLst>
              <a:lin ang="16200000" scaled="0"/>
            </a:gradFill>
            <a:ln>
              <a:noFill/>
            </a:ln>
            <a:effectLst>
              <a:outerShdw blurRad="40000" dist="23000" dir="5400000" rotWithShape="0">
                <a:srgbClr val="000000">
                  <a:alpha val="35000"/>
                </a:srgbClr>
              </a:outerShdw>
            </a:effectLst>
            <a:sp3d/>
          </c:spPr>
          <c:invertIfNegative val="0"/>
          <c:cat>
            <c:strRef>
              <c:f>'Pivot Table'!$A$16:$A$22</c:f>
              <c:strCache>
                <c:ptCount val="6"/>
                <c:pt idx="0">
                  <c:v>F-1</c:v>
                </c:pt>
                <c:pt idx="1">
                  <c:v>H-1B</c:v>
                </c:pt>
                <c:pt idx="2">
                  <c:v>J-1</c:v>
                </c:pt>
                <c:pt idx="3">
                  <c:v>M-1</c:v>
                </c:pt>
                <c:pt idx="4">
                  <c:v>Other</c:v>
                </c:pt>
                <c:pt idx="5">
                  <c:v>Student Pass</c:v>
                </c:pt>
              </c:strCache>
            </c:strRef>
          </c:cat>
          <c:val>
            <c:numRef>
              <c:f>'Pivot Table'!$F$16:$F$22</c:f>
              <c:numCache>
                <c:formatCode>0</c:formatCode>
                <c:ptCount val="6"/>
                <c:pt idx="0">
                  <c:v>7</c:v>
                </c:pt>
                <c:pt idx="1">
                  <c:v>5</c:v>
                </c:pt>
                <c:pt idx="2">
                  <c:v>4</c:v>
                </c:pt>
                <c:pt idx="3">
                  <c:v>2</c:v>
                </c:pt>
                <c:pt idx="4">
                  <c:v>5</c:v>
                </c:pt>
              </c:numCache>
            </c:numRef>
          </c:val>
          <c:extLst>
            <c:ext xmlns:c16="http://schemas.microsoft.com/office/drawing/2014/chart" uri="{C3380CC4-5D6E-409C-BE32-E72D297353CC}">
              <c16:uniqueId val="{00000004-D026-43BD-A03B-14FFC29468E3}"/>
            </c:ext>
          </c:extLst>
        </c:ser>
        <c:ser>
          <c:idx val="5"/>
          <c:order val="5"/>
          <c:tx>
            <c:strRef>
              <c:f>'Pivot Table'!$G$14:$G$15</c:f>
              <c:strCache>
                <c:ptCount val="1"/>
                <c:pt idx="0">
                  <c:v>USA</c:v>
                </c:pt>
              </c:strCache>
            </c:strRef>
          </c:tx>
          <c:spPr>
            <a:gradFill rotWithShape="1">
              <a:gsLst>
                <a:gs pos="0">
                  <a:schemeClr val="accent5">
                    <a:tint val="50000"/>
                    <a:shade val="51000"/>
                    <a:satMod val="130000"/>
                  </a:schemeClr>
                </a:gs>
                <a:gs pos="80000">
                  <a:schemeClr val="accent5">
                    <a:tint val="50000"/>
                    <a:shade val="93000"/>
                    <a:satMod val="130000"/>
                  </a:schemeClr>
                </a:gs>
                <a:gs pos="100000">
                  <a:schemeClr val="accent5">
                    <a:tint val="50000"/>
                    <a:shade val="94000"/>
                    <a:satMod val="135000"/>
                  </a:schemeClr>
                </a:gs>
              </a:gsLst>
              <a:lin ang="16200000" scaled="0"/>
            </a:gradFill>
            <a:ln>
              <a:noFill/>
            </a:ln>
            <a:effectLst>
              <a:outerShdw blurRad="40000" dist="23000" dir="5400000" rotWithShape="0">
                <a:srgbClr val="000000">
                  <a:alpha val="35000"/>
                </a:srgbClr>
              </a:outerShdw>
            </a:effectLst>
            <a:sp3d/>
          </c:spPr>
          <c:invertIfNegative val="0"/>
          <c:cat>
            <c:strRef>
              <c:f>'Pivot Table'!$A$16:$A$22</c:f>
              <c:strCache>
                <c:ptCount val="6"/>
                <c:pt idx="0">
                  <c:v>F-1</c:v>
                </c:pt>
                <c:pt idx="1">
                  <c:v>H-1B</c:v>
                </c:pt>
                <c:pt idx="2">
                  <c:v>J-1</c:v>
                </c:pt>
                <c:pt idx="3">
                  <c:v>M-1</c:v>
                </c:pt>
                <c:pt idx="4">
                  <c:v>Other</c:v>
                </c:pt>
                <c:pt idx="5">
                  <c:v>Student Pass</c:v>
                </c:pt>
              </c:strCache>
            </c:strRef>
          </c:cat>
          <c:val>
            <c:numRef>
              <c:f>'Pivot Table'!$G$16:$G$22</c:f>
              <c:numCache>
                <c:formatCode>0</c:formatCode>
                <c:ptCount val="6"/>
                <c:pt idx="0">
                  <c:v>6</c:v>
                </c:pt>
                <c:pt idx="1">
                  <c:v>6</c:v>
                </c:pt>
                <c:pt idx="2">
                  <c:v>6</c:v>
                </c:pt>
                <c:pt idx="3">
                  <c:v>5</c:v>
                </c:pt>
                <c:pt idx="4">
                  <c:v>2</c:v>
                </c:pt>
              </c:numCache>
            </c:numRef>
          </c:val>
          <c:extLst>
            <c:ext xmlns:c16="http://schemas.microsoft.com/office/drawing/2014/chart" uri="{C3380CC4-5D6E-409C-BE32-E72D297353CC}">
              <c16:uniqueId val="{00000005-D026-43BD-A03B-14FFC29468E3}"/>
            </c:ext>
          </c:extLst>
        </c:ser>
        <c:dLbls>
          <c:showLegendKey val="0"/>
          <c:showVal val="0"/>
          <c:showCatName val="0"/>
          <c:showSerName val="0"/>
          <c:showPercent val="0"/>
          <c:showBubbleSize val="0"/>
        </c:dLbls>
        <c:gapWidth val="150"/>
        <c:shape val="box"/>
        <c:axId val="1500777311"/>
        <c:axId val="1500765791"/>
        <c:axId val="0"/>
      </c:bar3DChart>
      <c:catAx>
        <c:axId val="1500777311"/>
        <c:scaling>
          <c:orientation val="minMax"/>
        </c:scaling>
        <c:delete val="0"/>
        <c:axPos val="b"/>
        <c:title>
          <c:tx>
            <c:rich>
              <a:bodyPr rot="0" spcFirstLastPara="1" vertOverflow="ellipsis" vert="horz" wrap="square" anchor="ctr" anchorCtr="1"/>
              <a:lstStyle/>
              <a:p>
                <a:pPr>
                  <a:defRPr sz="1400" b="1" i="0" u="none" strike="noStrike" kern="1200" baseline="0">
                    <a:solidFill>
                      <a:schemeClr val="tx2"/>
                    </a:solidFill>
                    <a:latin typeface="Times New Roman" panose="02020603050405020304" pitchFamily="18" charset="0"/>
                    <a:ea typeface="+mn-ea"/>
                    <a:cs typeface="Times New Roman" panose="02020603050405020304" pitchFamily="18" charset="0"/>
                  </a:defRPr>
                </a:pPr>
                <a:r>
                  <a:rPr lang="en-IN" sz="1400">
                    <a:latin typeface="Times New Roman" panose="02020603050405020304" pitchFamily="18" charset="0"/>
                    <a:cs typeface="Times New Roman" panose="02020603050405020304" pitchFamily="18" charset="0"/>
                  </a:rPr>
                  <a:t>Destination Country</a:t>
                </a:r>
              </a:p>
            </c:rich>
          </c:tx>
          <c:layout>
            <c:manualLayout>
              <c:xMode val="edge"/>
              <c:yMode val="edge"/>
              <c:x val="0.39824328536268178"/>
              <c:y val="0.93135776569873008"/>
            </c:manualLayout>
          </c:layout>
          <c:overlay val="0"/>
          <c:spPr>
            <a:noFill/>
            <a:ln>
              <a:noFill/>
            </a:ln>
            <a:effectLst/>
          </c:spPr>
          <c:txPr>
            <a:bodyPr rot="0" spcFirstLastPara="1" vertOverflow="ellipsis" vert="horz" wrap="square" anchor="ctr" anchorCtr="1"/>
            <a:lstStyle/>
            <a:p>
              <a:pPr>
                <a:defRPr sz="1400" b="1" i="0" u="none" strike="noStrike" kern="1200" baseline="0">
                  <a:solidFill>
                    <a:schemeClr val="tx2"/>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tx2"/>
                </a:solidFill>
                <a:latin typeface="Times New Roman" panose="02020603050405020304" pitchFamily="18" charset="0"/>
                <a:ea typeface="+mn-ea"/>
                <a:cs typeface="Times New Roman" panose="02020603050405020304" pitchFamily="18" charset="0"/>
              </a:defRPr>
            </a:pPr>
            <a:endParaRPr lang="en-US"/>
          </a:p>
        </c:txPr>
        <c:crossAx val="1500765791"/>
        <c:crosses val="autoZero"/>
        <c:auto val="1"/>
        <c:lblAlgn val="ctr"/>
        <c:lblOffset val="100"/>
        <c:noMultiLvlLbl val="0"/>
      </c:catAx>
      <c:valAx>
        <c:axId val="1500765791"/>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sz="1200"/>
                  <a:t>Total</a:t>
                </a:r>
                <a:r>
                  <a:rPr lang="en-IN"/>
                  <a:t> Students</a:t>
                </a:r>
              </a:p>
            </c:rich>
          </c:tx>
          <c:layout>
            <c:manualLayout>
              <c:xMode val="edge"/>
              <c:yMode val="edge"/>
              <c:x val="1.6088260266758376E-2"/>
              <c:y val="0.39611169722334172"/>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800" b="0" i="0" u="none" strike="noStrike" kern="1200" baseline="0">
                <a:solidFill>
                  <a:schemeClr val="tx2"/>
                </a:solidFill>
                <a:latin typeface="Times New Roman" panose="02020603050405020304" pitchFamily="18" charset="0"/>
                <a:ea typeface="+mn-ea"/>
                <a:cs typeface="Times New Roman" panose="02020603050405020304" pitchFamily="18" charset="0"/>
              </a:defRPr>
            </a:pPr>
            <a:endParaRPr lang="en-US"/>
          </a:p>
        </c:txPr>
        <c:crossAx val="15007773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400" b="0" i="0" u="none" strike="noStrike" kern="1200" baseline="0">
              <a:solidFill>
                <a:schemeClr val="tx2"/>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28575" cap="flat" cmpd="sng" algn="ctr">
      <a:solidFill>
        <a:schemeClr val="tx1"/>
      </a:solidFill>
      <a:round/>
    </a:ln>
    <a:effectLst>
      <a:outerShdw blurRad="50800" dist="38100" algn="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2000" b="0" i="0" u="none" strike="noStrike" kern="1200" spc="0" baseline="0">
                <a:solidFill>
                  <a:schemeClr val="tx2"/>
                </a:solidFill>
                <a:latin typeface="+mn-lt"/>
                <a:ea typeface="+mn-ea"/>
                <a:cs typeface="+mn-cs"/>
              </a:defRPr>
            </a:pPr>
            <a:r>
              <a:rPr lang="en-IN" sz="2000" b="1" i="0" u="none" strike="noStrike" baseline="0">
                <a:solidFill>
                  <a:schemeClr val="tx2"/>
                </a:solidFill>
                <a:latin typeface="Times New Roman" panose="02020603050405020304" pitchFamily="18" charset="0"/>
                <a:cs typeface="Times New Roman" panose="02020603050405020304" pitchFamily="18" charset="0"/>
              </a:rPr>
              <a:t>Student Admissions Trend by Year</a:t>
            </a:r>
            <a:endParaRPr lang="en-IN" sz="2000" b="1">
              <a:solidFill>
                <a:schemeClr val="tx2"/>
              </a:solidFill>
              <a:latin typeface="Times New Roman" panose="02020603050405020304" pitchFamily="18" charset="0"/>
              <a:cs typeface="Times New Roman" panose="02020603050405020304" pitchFamily="18" charset="0"/>
            </a:endParaRPr>
          </a:p>
        </c:rich>
      </c:tx>
      <c:layout>
        <c:manualLayout>
          <c:xMode val="edge"/>
          <c:yMode val="edge"/>
          <c:x val="0.30705063551266509"/>
          <c:y val="2.6578801752275522E-2"/>
        </c:manualLayout>
      </c:layout>
      <c:overlay val="0"/>
      <c:spPr>
        <a:noFill/>
        <a:ln>
          <a:noFill/>
        </a:ln>
        <a:effectLst/>
      </c:spPr>
      <c:txPr>
        <a:bodyPr rot="0" spcFirstLastPara="1" vertOverflow="ellipsis" vert="horz" wrap="square" anchor="ctr" anchorCtr="1"/>
        <a:lstStyle/>
        <a:p>
          <a:pPr>
            <a:defRPr sz="2000" b="0" i="0" u="none" strike="noStrike" kern="1200" spc="0" baseline="0">
              <a:solidFill>
                <a:schemeClr val="tx2"/>
              </a:solidFill>
              <a:latin typeface="+mn-lt"/>
              <a:ea typeface="+mn-ea"/>
              <a:cs typeface="+mn-cs"/>
            </a:defRPr>
          </a:pPr>
          <a:endParaRPr lang="en-IN"/>
        </a:p>
      </c:txPr>
    </c:title>
    <c:autoTitleDeleted val="0"/>
    <c:plotArea>
      <c:layout/>
      <c:lineChart>
        <c:grouping val="standard"/>
        <c:varyColors val="0"/>
        <c:ser>
          <c:idx val="0"/>
          <c:order val="0"/>
          <c:spPr>
            <a:ln w="28575" cap="rnd">
              <a:solidFill>
                <a:schemeClr val="accent5"/>
              </a:solidFill>
              <a:round/>
            </a:ln>
            <a:effectLst/>
          </c:spPr>
          <c:marker>
            <c:symbol val="circle"/>
            <c:size val="5"/>
            <c:spPr>
              <a:solidFill>
                <a:schemeClr val="accent5"/>
              </a:solidFill>
              <a:ln w="9525">
                <a:solidFill>
                  <a:schemeClr val="accent5"/>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'Pivot Table'!$K$14:$K$19</c:f>
              <c:numCache>
                <c:formatCode>General</c:formatCode>
                <c:ptCount val="6"/>
                <c:pt idx="0">
                  <c:v>2019</c:v>
                </c:pt>
                <c:pt idx="1">
                  <c:v>2020</c:v>
                </c:pt>
                <c:pt idx="2">
                  <c:v>2021</c:v>
                </c:pt>
                <c:pt idx="3">
                  <c:v>2022</c:v>
                </c:pt>
                <c:pt idx="4">
                  <c:v>2023</c:v>
                </c:pt>
                <c:pt idx="5">
                  <c:v>2024</c:v>
                </c:pt>
              </c:numCache>
            </c:numRef>
          </c:cat>
          <c:val>
            <c:numRef>
              <c:f>'Pivot Table'!$L$14:$L$19</c:f>
              <c:numCache>
                <c:formatCode>0</c:formatCode>
                <c:ptCount val="6"/>
                <c:pt idx="0">
                  <c:v>28</c:v>
                </c:pt>
                <c:pt idx="1">
                  <c:v>5</c:v>
                </c:pt>
                <c:pt idx="2">
                  <c:v>27</c:v>
                </c:pt>
                <c:pt idx="3">
                  <c:v>25</c:v>
                </c:pt>
                <c:pt idx="4">
                  <c:v>40</c:v>
                </c:pt>
                <c:pt idx="5">
                  <c:v>25</c:v>
                </c:pt>
              </c:numCache>
            </c:numRef>
          </c:val>
          <c:smooth val="0"/>
          <c:extLst>
            <c:ext xmlns:c16="http://schemas.microsoft.com/office/drawing/2014/chart" uri="{C3380CC4-5D6E-409C-BE32-E72D297353CC}">
              <c16:uniqueId val="{00000000-6470-4FD6-A528-D4F95B22927F}"/>
            </c:ext>
          </c:extLst>
        </c:ser>
        <c:dLbls>
          <c:dLblPos val="t"/>
          <c:showLegendKey val="0"/>
          <c:showVal val="1"/>
          <c:showCatName val="0"/>
          <c:showSerName val="0"/>
          <c:showPercent val="0"/>
          <c:showBubbleSize val="0"/>
        </c:dLbls>
        <c:marker val="1"/>
        <c:smooth val="0"/>
        <c:axId val="100553935"/>
        <c:axId val="100561135"/>
      </c:lineChart>
      <c:catAx>
        <c:axId val="1005539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2"/>
                    </a:solidFill>
                    <a:latin typeface="+mn-lt"/>
                    <a:ea typeface="+mn-ea"/>
                    <a:cs typeface="+mn-cs"/>
                  </a:defRPr>
                </a:pPr>
                <a:r>
                  <a:rPr lang="en-IN" sz="1600" b="1" i="0" u="none" strike="noStrike" baseline="0">
                    <a:solidFill>
                      <a:schemeClr val="tx2"/>
                    </a:solidFill>
                    <a:latin typeface="Times New Roman" panose="02020603050405020304" pitchFamily="18" charset="0"/>
                    <a:cs typeface="Times New Roman" panose="02020603050405020304" pitchFamily="18" charset="0"/>
                  </a:rPr>
                  <a:t>Year of Admission</a:t>
                </a:r>
                <a:endParaRPr lang="en-IN" sz="1600">
                  <a:solidFill>
                    <a:schemeClr val="tx2"/>
                  </a:solidFill>
                  <a:latin typeface="Times New Roman" panose="02020603050405020304" pitchFamily="18" charset="0"/>
                  <a:cs typeface="Times New Roman" panose="02020603050405020304" pitchFamily="18" charset="0"/>
                </a:endParaRPr>
              </a:p>
            </c:rich>
          </c:tx>
          <c:layout>
            <c:manualLayout>
              <c:xMode val="edge"/>
              <c:yMode val="edge"/>
              <c:x val="0.41387324077677418"/>
              <c:y val="0.9245162030235375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2"/>
                  </a:solidFill>
                  <a:latin typeface="+mn-lt"/>
                  <a:ea typeface="+mn-ea"/>
                  <a:cs typeface="+mn-cs"/>
                </a:defRPr>
              </a:pPr>
              <a:endParaRPr lang="en-IN"/>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1"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100561135"/>
        <c:crosses val="autoZero"/>
        <c:auto val="1"/>
        <c:lblAlgn val="ctr"/>
        <c:lblOffset val="100"/>
        <c:noMultiLvlLbl val="0"/>
      </c:catAx>
      <c:valAx>
        <c:axId val="1005611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2"/>
                    </a:solidFill>
                    <a:latin typeface="+mn-lt"/>
                    <a:ea typeface="+mn-ea"/>
                    <a:cs typeface="+mn-cs"/>
                  </a:defRPr>
                </a:pPr>
                <a:r>
                  <a:rPr lang="en-IN" sz="1600">
                    <a:solidFill>
                      <a:schemeClr val="tx2"/>
                    </a:solidFill>
                    <a:latin typeface="Times New Roman" panose="02020603050405020304" pitchFamily="18" charset="0"/>
                    <a:cs typeface="Times New Roman" panose="02020603050405020304" pitchFamily="18" charset="0"/>
                  </a:rPr>
                  <a:t>Students</a:t>
                </a:r>
              </a:p>
              <a:p>
                <a:pPr>
                  <a:defRPr>
                    <a:solidFill>
                      <a:schemeClr val="tx2"/>
                    </a:solidFill>
                  </a:defRPr>
                </a:pPr>
                <a:endParaRPr lang="en-IN">
                  <a:solidFill>
                    <a:schemeClr val="tx2"/>
                  </a:solidFill>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2"/>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800" b="1"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100553935"/>
        <c:crosses val="autoZero"/>
        <c:crossBetween val="between"/>
      </c:valAx>
      <c:spPr>
        <a:noFill/>
        <a:ln>
          <a:noFill/>
        </a:ln>
        <a:effectLst/>
      </c:spPr>
    </c:plotArea>
    <c:plotVisOnly val="1"/>
    <c:dispBlanksAs val="gap"/>
    <c:showDLblsOverMax val="0"/>
  </c:chart>
  <c:spPr>
    <a:solidFill>
      <a:schemeClr val="bg1"/>
    </a:solidFill>
    <a:ln w="28575" cap="flat" cmpd="sng" algn="ctr">
      <a:solidFill>
        <a:schemeClr val="tx1"/>
      </a:solidFill>
      <a:round/>
    </a:ln>
    <a:effectLst>
      <a:outerShdw blurRad="50800" dist="38100" algn="l" rotWithShape="0">
        <a:prstClr val="black">
          <a:alpha val="40000"/>
        </a:prstClr>
      </a:outerShdw>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_xlchart.v5.0</cx:f>
        <cx:nf>_xlchart.v5.2</cx:nf>
      </cx:strDim>
      <cx:numDim type="colorVal">
        <cx:f>_xlchart.v5.1</cx:f>
        <cx:nf>_xlchart.v5.3</cx:nf>
      </cx:numDim>
    </cx:data>
  </cx:chartData>
  <cx:chart>
    <cx:title pos="t" align="ctr" overlay="0">
      <cx:tx>
        <cx:rich>
          <a:bodyPr spcFirstLastPara="1" vertOverflow="ellipsis" horzOverflow="overflow" wrap="square" lIns="0" tIns="0" rIns="0" bIns="0" anchor="ctr" anchorCtr="1"/>
          <a:lstStyle/>
          <a:p>
            <a:pPr algn="ctr" rtl="0">
              <a:defRPr sz="1800">
                <a:solidFill>
                  <a:schemeClr val="tx2"/>
                </a:solidFill>
              </a:defRPr>
            </a:pPr>
            <a:r>
              <a:rPr lang="en-IN" sz="1800" b="1">
                <a:solidFill>
                  <a:schemeClr val="tx2"/>
                </a:solidFill>
                <a:latin typeface="Times New Roman" panose="02020603050405020304" pitchFamily="18" charset="0"/>
                <a:cs typeface="Times New Roman" panose="02020603050405020304" pitchFamily="18" charset="0"/>
              </a:rPr>
              <a:t>Student Count by State</a:t>
            </a:r>
            <a:endParaRPr lang="en-US" sz="1800" b="1" i="0" u="none" strike="noStrike" baseline="0">
              <a:solidFill>
                <a:schemeClr val="tx2"/>
              </a:solidFill>
              <a:latin typeface="Times New Roman" panose="02020603050405020304" pitchFamily="18" charset="0"/>
              <a:cs typeface="Times New Roman" panose="02020603050405020304" pitchFamily="18" charset="0"/>
            </a:endParaRPr>
          </a:p>
        </cx:rich>
      </cx:tx>
    </cx:title>
    <cx:plotArea>
      <cx:plotAreaRegion>
        <cx:series layoutId="regionMap" uniqueId="{1021E029-DBE5-421F-A3DE-6E079CD21F7E}">
          <cx:dataLabels>
            <cx:visibility seriesName="0" categoryName="0" value="1"/>
            <cx:separator>, </cx:separator>
          </cx:dataLabels>
          <cx:dataId val="0"/>
          <cx:layoutPr>
            <cx:geography cultureLanguage="en-US" cultureRegion="IN" attribution="Powered by Bing">
              <cx:geoCache provider="{E9337A44-BEBE-4D9F-B70C-5C5E7DAFC167}">
                <cx:binary>1HrZct04su2vOPx84QIIggA6uk7EBck9aGuWPL4wZEnmiJEzv/6kagrb5a7qG9H3ofeDhk2CSCCR
mWut5D8fl388ds8P4dWiO9P/43H5+XU1DO4fP/3UP1bP+qF/o+vHYHv7ZXjzaPVP9suX+vH5p6fw
MNem/CnCJP7psXoIw/Py+n/+CU8rn+25fXwYamtuxuew3j73Yzf0f3Hth5dePTzp2mR1P4T6cSA/
v86eu6p+/erZDPWw3q/u+efX39zy+tVP3z/oT5O+6sCuYXyCsZF4k8SUSpwk+JcPef2qs6b87TLn
bwhhMReMyF8+ye9TXz5oGP631vxiy8PTU3jue1jLL7//GPaN4fDt+etXj3Y0w8tulbBxP78+mqf6
4fWrurfprxdS+2L18fKXZf707T7/zz+/+wIW/t03X7ni+136u0t/8sTpIZiH4aEF+/5T3iDxG05w
HMVx9ENvJG9IwiVh4LBfPvT3qX/1xr9l0Y898tXQ77xy+r//VV7Zj81DeBh+35j/QIREbxIZJZLw
X/dcym8jhLxhkmMq4JZfP79P/atP/g17fuyRPwZ+54/92X+VPy4eICs+9NUQ/pNxIt/ELMKCMvmv
4gQLSaP4N5ewb33yb9r0Y798M/g731wc/qt88/65H16pZ1M+dL9v0H8gXugbwWLCMOffBIrgbySH
IIl/y13yO6f8m8b82CnfDP7OKe/Vf5VT7h903b26fHga/3M+IeQNJgnBWIhvfMLFmxhzHGEGvvq1
iP2atf49I37si6/HfueKe6jb/0UVfh8ezNOrezv8fXz8B3HGjzfoa4jxzR3/r4AvekNZxLBgv8fh
tydCvqEJTTiX4tfM+h3g+w2Q/Wtrfnwmfhv2jeH/n9Hdv/bIH3g4A/iW/wKkvwJ/f331l+UBtv9u
6F8hwF/36vj082suMY1o9JXHXh7zTeD9UfV/MOr5oR/gIfGbmCdUxgnAwAhTAs+bIZH//DoRb4hk
mOKIRDGOaBy/fmVsGCqA+S/AMgKXJzwCLM8SGNTb8ZdLGCA+pwIYTBQRIkn8B4G5tt1aWvPHjvz2
/ysz6mtbm6H/+TVM4X6965cFxhhmEBITiSWJOOEYrj8+3AJHgpvJ/5FRPSV9t/B8YFVXqW1b1/dV
lCy/Avpf8fwPpoFT+N00Iomjl3LCkwjW9d00fYKTZi5NkidxO32aMBI7gWkZ1DS0077Ubtp/5YUf
TEggUf5pxoTx+CUsJCXixaKvF6a3VoxtkeScLFIrp3FXpSOq9KwMpybTia7vxMibw1CI23HGEikv
9fbJrJTssZfNWZ9U9Iz4KcqjbWzO5NrNF7rctnOytO7ib+yFavone8HlMWOAkTjmL476yt6Go3ad
F8PztrD6aZ7WNu05gZ+tNDJrUCHUXPJkVrWwT8Hi7WlcxPxuLRu3Z6ONv5Tj2L41dhnOymWzX/7a
vOjP50QknFLMCbBPOJNwHr82j0uPXSPXJB+Jiy/qjbRLWjNLM97P1WltFm6VIc6euoEuOUa4PAxl
tORgszhUS8zfR2upr9alOhHijrhCN0tJmFbFNIpKJX5qP9I4EfupiMN1ZyP7eSxJu9erd7d/vZYY
CMCftlpwCKGI0ljA72/XIuptxsNIWe7GrjpfWRDpvCxRmS1OVGdzqMc21RSzHNl+fjLJbAvVaSNb
ZfTADksi0c24LMPHJJ4oUoSYc90i9mEh7a7v2QUPdZQZXk8p71B5Zeg4HQdbVXkom4+O+UrVBfsg
2UAvBzSmxqxXYq2ng1sTfWxDl1wSbfx5jIrNqaiamVFRTYpdpU2iGs55Pq4iVlE304vgcPUkklBu
iozUnVjit4uh0bRUFWSjU9B4XlUTITlkdluaD3+9l78E7rf5QwCZYjHlhBKaJN+FmeO6b1m/spwU
VF9Z3JqdbWZ8LiKx55R8Qc28XI1rvfSpXkSlD2Po5i+J78Ln2PnhwpfzpFXkI36cbddlHPk5UcZw
kqKCumtb2f4wTX25nEqn1yc5zuRudIU9yW5BHwhty3O3JWWZdq7Gai3xci7asdkNY4L/5uBAZv3T
wYHIfCkJIqYMQuHbg+MEdhN/CYK+9dNlqaOxeNna+OggrV+jNZE7T0ikCtJtN8GL8kQdw7OKhXAH
ssXiLevZ+hzmEj/+tR9+kF8F5HIgtfDBInnJLl9lj65c9dSxmeWziFhKg/1STesxHtol48sEDPUP
EeoHufUH2yBiGUXA5aggkNK/ncxCfZjFOrB8XXv+AdvVvkRxc/XXs/wgIX4zy3dR2ommTnoaWN7S
un7GIPWdr6NBTsWDWXd/PdcPMoKQEmo0VFRB4+i77YMj2TgXeZYbRqMTRXp72hKfnMeB4tto6SHt
GjtLqyjG5lqaImR/bcAPtlTGPJYg3DEWw5/fbSmamfMVY3k38OkdmX2slmLjf1OFo5fHfB2tTBAA
DowJSOFAxzn5dpoIUq5YuybJJxZuXR+Vqcbrvqmnm0XfW1lfLYamdJmflnlNx6pDVxvpCgX1RGQN
nddMjmOfDlVsb5LezXteDoNiy20fOZ+2a4VzV5edwmN1dPESrYrKLWR69s9NWad/vWXfnw8mgLbG
UCtjAsoBpqCtfX3kt3hr/ZgEnnsoO2kx1kIl61RmW2LR33jnT9sGcutL4SPJi67ExHfHo9qKqOMj
kjnvkvKsWFt04HibTmUw3Y72xXiArZZ/MylAwe+jOgGehznAJcisnAE8+3aJczSwSJO5yKduvmd1
a3NairCXxTJ/oN7qRJGlv0VlfQzl/JFL0+z4vEYPTRkRNeDqBNhHrVxwRYvkuncOZ5Dc/L4Obt8N
xqm+qD8WUf/RTmRf49kqIdpe9bqIlO8Gq/i8HFk7xSrwHl/LZHap152S9VqVCrEOqRqveBdIwS6E
LZasDPjcRajb8WWulCwipKjTN6OvpDK+dBBAtytvU0j6xzYWd6W049WWPMRuezJ466/MpllmGCs/
9BaNV8g30W5u+jIrtoYo7YVWoefNvqsTg+H/rvm4bohky1ibKpVLPz1FnQz7uIplo/RA449LHYmd
xPreuek6iP0I66ybkjwWNQs5K7RRNSr1J85YvamhY2HHfNvmppbusHRMp9Ea9GXsm/aaLEkxqqjx
Q06aGGpuGKPnnrbiQmve72pSkqyo27lIJZmKfJsTrrMCqtSntjdzXvdmMapZU9cld8zVNhs81aUy
4xh36ear9RRoFd8U1eRTXq/5QnEu7XKwldn2UUcPRXI/Tq1alzgb1kh+WWd63s7jvZ/G5wbQ5bs6
su2ObkbnUkzvdeXPer30u34cposi8uSdbxp6M7WBCbU6q+FZHeqV3KSS1N9oub1bylFcTC2PD4ML
QVVjiTrViiVJCRqmq7Bsy55sHbseJqGfTA9uG4PAsSqq8ouYBrkvt6I/YC/cTd8J8sF4172fa7o3
zWCHXd0s4tpa7W5Q241BLSWuWKojv2Z9M61vu3Ibbmixjm9d1MjUo7Deo6pwe2dRe4mcLw/bEtBt
C0Drcmx8lTYgmWTEaw4zJ+6y2NCYt/OC8zEW5AEVJBxtYtllFJzPKvDeYWv0cFON3ecw8fVz87LC
GTO0D8V0jct4v9l7TAhJhV6vfLFeFIj3+wY389GS1j4WBanuLYYj6elYAwAXJBO+JWeId1s2DH7I
Nrl1yi4lu+F+ri5bb7cMu5Wkdg3mi8D9skNTvJ5pF/SVYeK58uyjwbiQqifWFSpE9fKe99we4nJG
al1lB5huoWrsq+0o5saoMZTvg+vfOzmPjRoYCZ87S4Z3pWiTg5Ze7yVdbe4KE6XAfPrzoAPLggzJ
oQmu2wUkypxRMIrgxLyLg0EXNViVOVLAza25hQy7HLz285EMNMnhrnIf8fm86KdnyspTZ5dE9Y1M
jDKYLmlTV3ADKqu7aZEin5YJ7VoqxFXRuzYnFok7Oq6fe8HsbRfm5IqNkBUgBrcspvV07DS73hym
N2OlwSfRaE1W9fN4FpN+hqAaql0l5zkdJU2XyLpz3kyVamlSq3KtmpQVW/V2oJWF79x2wtjDAq3v
05VBdmRxv0KB8FoxUjUP/WjG86lk82W9Fd0NW+18MTCkc+TCkFVds2dx/dFXut+VSWOyGHUe8mrI
2klO2YJ0c2lbQ9WKluiRzs2oZuGbzMsKZ3Vb+usIaVmqAqhdsqM6fkcLzyAHlk3Iq8pkhLdXaMDj
bVmsJ6KndKT9cWub+6JtDazYtTcULyTt1jp6wtvS3bqpAaQv5i3eN33EhQqbabIlJFchSuLMuGo7
+IXekWJJmYkjNY7FpDgf92ZzYy5D9NlM/lQRlnVx+9nUcaJqM8X72SXRPiB8Z1uX9dUyXRg2Fefz
aBuvGHb9h2HTJHN+NsWnEujZpKpC893arAOw6y2cBjKUaaRpvvRteTluvUiHaCZpNdMtSrldWoV8
GNOxlgYp1pt4B+Jzndq5OAPYYfe2adqTpWi6RqT2uxobc15Z685Y0tvbOPE3VUtWZTuJHuo42Ict
4HZPCl6/K4yI82GJ6/O6CPQDWG3zfmzZpZnqbi8Xse2rxFUPkqDmzAs8Kp5A5QzR6iEunDxM9Tim
bmiADnaryPrS6qOjrIbUz3zWhhZfdLMbd4OH5N3U4SaQL20FOoJK0Nrfi4GbtCeVu47mbr1Nylac
XOjWE994c8IxXfO4G4r3ZpPrh7FrXSqjjtwupfd7w2KohVXU7OMw1J+EZVvq4t7vJi/4B1difKwr
ac8aWkK5rdZrnLRVtrS0vAZlZ8gxrPZ8Lld2GqaenRd0ZHlVTPg+wlV909UDPYZ+FuexLMccy6a8
mLSAv3o5XXrePDntm/uKaZzWcYkPcERzP/afhWbVznSAFxUPL9lFVhVpVecA9288WY99THOKwpkb
rxiuc90n5mruaq9Kt4ghJS4pcjQKfkF9Ym+HrWZPrPb6A48MSxGK361FzDJbYSh/fpj2bJ6CVMM2
NHscS6NQnOizofUJ5LA47GKOaFbjpk85Cv4OsSnGAEw7Oe24Y9XRU+52eI1j1RFvsy3WcPCLISCX
LSaJj005bUcj8HsRD/xawHg1LgjdGNl0F1vtn5I+IjluAwUE3AVzZ8J4iXp64H38xYhwVrZbec1a
mWTLOrVZOVfNcaKwzyWvWerpOiuQoy760uVTWaQA1IpdKPTsQCBYq3xCRF7NRI5Xw9CXb4FiJkSZ
riY7GZukUryfwiX0Yop3PHByq/WAL6Jhdme0LJeLZVn6p57VWKvJV9X9bMAYhGP2TBcsH0VdmbO2
rps8qmAcKQTKQmICUTWAvl3BGjopyAvrQyR7fq6nfkWqpNbkQXJz6ww3x8o303M3L8moGorcqazE
tO+to05xUpO3qABM0lStFJllUK8nkH+s0kmB9/HsYiiVoy/uY0dGcH4nAUbOutyvnrIOcKZPnPJV
tKm6j7p3lsnlQ+BbV2ah74agXFUVRd6MtEqUt428bKt22kUtmjMKZGiBZIPYx9JDCeKu6D4m0cj3
kiG0qnZurJpnLS9k5x0YjxOqAc80NJ8c8r3qPNqulhYEymwIvbtya9VfNFNzq5Ptc8yb96OOx11V
rdFZKIvyMI7bh3GLIKA37dO1asNhpJvNIz0ZJV7KDY44B3QbNv8iES2Z0YnPXCfG84gGsquKsdpx
2hRnGnFTqqCL5ThV867QNGt0J3dQXWtFqLZa9atpTmip3TuzbKexeNpifivm6D6I6YH46ijW8hNr
+w8VvIVw0CXSN37C4tBjw9MYa37eTaIdss7WOrOY9EHZbZOXGruQcSa3g+7QSECKigAnCWYuJAvD
HerbNiNW0F7FLhovW1OXseoTxh6W2Yg6BRPGa1+w8qaTy12xaHpgZLWZ00OTAi1uFY2Ly2XDm1Vh
xvQAQtP8PDXFcLdp7vfrYlFunOMHg9ZSKAZF8GkcxQRSLClUGSeFKgx1e4hr4dMh2BtRNvNhwqT8
aOxAVCCjyBNbmiUt5Rk1rbtJWpBfFJG1z6a+dkfOzPwOhxpKkBAT9aoumUsTuwGDxfA+jhqLpP4C
Y0zeBb25zK8ogTKbhCpOt61HZ+0smhzYQH/FO1lXeQzCax4iqc+nuEJM1Ynlu66p+L6ReIAEHFua
kjpCO9NLcYcWDvSBg4T4ttpW+xHoOz6BYGH3QUQSQn2Ue1SiUsXFdkOaOZ2kNk8DSJC7hQ74ASI6
ylc6F4d2FNs1mvCYL1x2AIrHYI/UCHSBK1o0Ci+hvegqX1wFgCI5q1qTWtLZ/ViIOqtpTE66FG+7
CZ9Fureft7Gs97jy1V08IXu3MYrS0Q3rTa0hufZaJjdSRvhTxTp5O7ZRdBFxXCh4ZPn4khg/6dJW
d+OsPYMvW3IKDYuUa5B8y7dhuOetbGU2DvUjpJnusprm5e2M17rJat7aHfG9+TSvxsMaqvZQlWI7
74a6vCRb6W+msNgz2zh6dOU4XNZEW2VRVL6v3Vhcuag0EE6gxMyJqE8a4Nt7LWu6qTDKbg8IyLnc
TzHKhV7kwU98Gl40h/oKdMLpXRuDTrigVZ9ZOfVSJXbub3BfcRBXtrAeDKC3U9INyfNMfOTV1pj6
hsJRvfGiWU2l0BxFR8aBLVcdcMtDG0CiVaaeu51vhDlUZm7e970OH30TY5JTDG0EZf2GZQZQvXk7
EiazSKwkjzUKveJaA80RpcbnvpqqS5RgkxNm3WEqwqQQJQ5IYRWuoWg2u0C3jkKU+DKtVrG+Q8SY
t6hGXSo6wTLvtgKoohkuW77c8EJwOPxTOx4cLAEpJ5z5Av/GSTrHHQDNdhV8VhJ56HwspWC3qCrr
jIcGMEkRtXHqZdm/JQMB+RRjQHtw2T92rljyaZuiKzLpAGQf4M9lEdD0wKqi+WgYMiEvCBum1Jp4
rm9pVQ37zlOAvmhbR3+ycQ+ZoVxvYaEgqLuwIKBYmu6hxK/7hSf60FKE6TtdFP2XKWo6INqgI5qz
KNZJnAJNYPNJrnUSqa0gfM26tQ1zBrgaoSvMkkGcyJp0c74w9mHUiz64TdDbbqPyUKPar0pPdhAK
8H5jIdqZEzmwzvlq8LOHVLBt46KKtpbVTpvFZYOdAOryTbh87cManYPYV+A0qRm0rYRtNsVmj46L
Z/aipbJ/W0+sSWeEEzV7DqwNieXL5uSmQRSO57MNWf2ZETftetdBwVyh3pYKzxM911xv7yMT918q
UIUu8MbQEyzdfxyLuWdKFG44g8IIaQB8E5t8HbUIl0yU62VvE+GUGLduN7EJn4M2VkJ2n3Q3ZxPt
6swX1l3Vk8SXFrPmExBNII989uJz04QWtHYbm/eeCNnmgs4A2+etVhYv9qYRLX2Wc+I+9l7arHNx
8QGaTBBbU1cD9avtnZkKcV4EVrY7JOjnLgJJau6rNB5iaKeAwrlvpu2sbecJNhxEMWU2VN7WK+/u
l3EZdhS78uQqQa5a1iKQQsIYuBon0+9Wsw3HVfsod6gOQ64jG97TJpkODRS0d2VbFgNk+SppYDWk
Pwtb0z5YAFD5PNvhAOFanrwYybXrG5QoqIlGqCVCBUqHZShMuixr0WeMV1A3l2m7aAgBqgD8+HPE
vDiC3lqeoml57sn0HHr0FgMpUF1TkyMlfMmEpfEuniGNWmbGd8GV5ZmQTp43cVk/T1yXtdpsvV6C
1gXVQQPUVgJFfFQ+JiCMhrpPt8Wh517OhVPQbfvSR2zuH1+mMCpO5kHeLlVcsTyJJqiv21QD2U+g
wbkqTNdYOTLRNC5gcXYtgJRv71gIE3QIt/lzjZxp00ksw9VS8OupGtjFAHmYwbKKrB6WHjSelo6n
afDbMczxoCBCPmJ4SqIixOIMqEq7T4Z16V7SxJKFdfskRlDmyr3U8UcexHyFPacfelj6mYBSrEBx
HI7Q9bI56E30HVSoNEaV31RTrOwSkWVOAd00au5akXmyXVRG+5NMwpQWg3dPa7eAAKdHtC8csF+0
NC6lfh6KtDArT60YIRYQYcceQG6pHBSsWQ0LlOWhjZZ9Eja0t7jvMh0S26tyjNxlHyGzw3HgR8uj
EivIduTOiZA8grjRyGxuxIJT1CzHjfS3ugjVNYlAKZSo74AVjvSiKMZ0aOAcrslqy1QIux7A48Oc
blEMbVgxw4mt5MlO8sOMKH9XbUly1q7Bpa3YCIi1eskY1N+zsUnohZjGJBMAWT5MJGlOmmmdAkBw
ebRMc1pP3ip4LW6+WGbRxqAuoDWXtIL+nQHGdcNX4MnxNE+nwGX9WIYNinBXhJQyaKy1dWne6oS1
92U5brcIlfwddPAtkKS60IWKR09zUWKbdklDaBabQbwTqO5Ale2iu2E1EhhuXaRAityRbH2/c5SK
NMyhSXvfTiaNDRwVGS+63s+ALvdQqhusao7nFLWsqDJZxSVArnX6BKnUD0CIWSN30s4A9outHo7Q
lxZbuvbe6V1f8/F2IAIfOgD8FjKq8DMQsagulWQzuqm7tbn01hZnwuthX9nQZfPMkvMlNv4wt8Ts
hN+ajE09sKK+S7JQNO66Xux1ryl9S5ZCmRB9qm3yIDvJFLPJUitAfT5Pqk33mQlJOqzdRTIW7FCW
Fb51ltHUGyrO9Dp3F3Xf3ptKRop0U/XFk4jc8RDH92Nri2MNMCRHfrorormFRJ3Mt7Oe8WHsWHu5
QDWFdzFM3pfNeFugrbxLNq338LJ4sos06M4g8dKL2cTjniVu2I29NQraIx9HEfAJlx3aL4U+Tl3g
+zGGY9RUw5cB+MvTuuGUOrSk4zqGdGEbVxP0wtra6SOObJf7YNo9r3pQiwo+WDjhtMw3ulX3wzju
NujQUm/Ax9D9yvHaP8a93k7lPNMrMQ6BqdDG2CkEmdSAIrWPCzzubIuRV26IRB6xK888kLOhdVMa
WD/umpW7Sg3QbHY59t1JBHh/xKFcNuZyqtH4UUv2NApU7ke0kONqBrhbdMnNiENq++Q82oYDcsD4
7FDGp+CrK1CDLXQT9N5WzY1FDH+u3DZDagKCHM16AYF/Wk8gib1tZQxCA+YptCLSqK5B/ptGd6Sh
PpWmiYFPLN0THYo6bWn4tG3lOSHALBS8xm5LRaJSK+j2R1AOENs5BqRoY/WRR2vvlJVeOzUY6G0B
/OAnhpY2DRtQ5qRbubKUmVwQ3YBsCZQC3sRfPhkhk5Oe2jijNgEaPy67EnJuhnnZTllXs89Wm/gu
8aUZ87KKqqBmFCW7eG2GQ7euLgb1xVZnDNVtsqeasI9hIqh8KOALCM/gEmDCktzTmNfAtybQ39p1
yluIW5cCu843IVa5g5YFiBuhXm8KFBd33tFR1aO0cs9FdJSMZqXw0ZlnUQ0tzWme18PEt/qh4AVU
Rd7AkQo1sc09qrcGmpCEVvKhrAtIxPCWO0+xr1BxSmrgKGnZJmT+KGXT3siSM3qEBnfTpesIHRNo
2TbnHZu2/+Xsy5bkxpFlf+hwjFhIkC/ngcxM1i6VSktJL7RutQSCOwmC29dfT02fVhVGpZqLlzaT
WgYiA4gAEOHuke7VuqbLQJElDSeVGInzMPRRVEA8jcMhqUb1rlzm6sFMHNEWcaPNWLkjy7nkbQBk
iArF576tzR9bR4O/KlFVychj0yRLjLuzxtsupd1an/Z9omk0bGS6KAMc97WPpcaDcMaLMe+BN4m8
8RGp4/FY0mVEUXMSVyIMkNX3RML5FCBa1Xeh3614EQ9vWEkvddP/Ufj1iIkubwKc7wBfvWGevNbl
5D1wsmx+wmUr7wNcSG6x44rP+VAOn9d9SBYt/Ruxkb/GYDUHudH+op4HhXrTNiRNGWdzE3+Z5fwu
GNZHnut1SuC48PidDZdrhW9Fcsp4O3Z3MegFaThiozcK6UcZ0DPshph3OLtbnJAV8mZl3TdHPAXw
Wp08vsqk3ufm2z4HdTpyplNcey7btmDJJHK8m/jsA3cSok7Vx3p5iLt2+iBNvyerYkhb18FwVwLS
4NfVrWZefiSrIAcSFUhb6C7PH/FmaPwjcGrDQVRsv5w7Nn1RpNRNOobber1P2pfpHFQlLr8KheJh
wqHbGImQV6QRcgZbKeOLzSfm4OO5QxF/mu7Or9vgYVhigosWMqrK91AuCcrPWnok22ZEXGRb11vV
BeOB5uv+uAm83JoUxS3kOkJsljfh2DwuC2H3cie5POmJbV96X1UXBjfkWx5P4eM27ATpMBT6cCXa
g7Qrt9i/XWvPHxIhYAYgxLwya7TM3zAki77ifYqXyF7md2qWLZIVsB8s6RWCHPOA1B/wjFMHPY5Z
tdF0aYh/zWMPFQQ9Vx+aabgYTb+cgmb5OOlmgAXlB5SUs55E4qJGdelo9lGn/raNxSEYA2S9S+8N
kygyIq6oD1MnamBIerxOZmy0pA798Xu7q7t+EFXC1ZaZbg5QZbuaiv5YUDYfNLA2JuG0l6d4ayje
9cDDhAceqD+poUEPWGO/XDR4cz76bYzsasiHy6Ckw19thYzsYaXYEIsac5U0Qzw/1AGhazqQqbqo
8mpAem0XN6KImg90DfWYGaTr4tTncj+0ixiSuQ3lfTFUd5MwuEnMvbpC7QRFB9rUF+sY181h9E03
JLxZ9nf7qtoLQM8WfaBFRC+iyq9rIC4MCgpbWT6WiIJfdzKStAW85iHs8xmZ4rVX18HOEbICMb+d
KhTOZprj8dZR77pWtMczaej45Uhn3qZhsFR3C+4tV/OWywlFtJ6jnlasm072uoNzTz7lh2WCiVOP
mo+V3gu8N/boqMJ5zJaIlLjG0ctQ9Dj2liLIAo0bU4KHKL3Fq61LihF1xfkwDPt92/+lS+V966rV
S0dhvJvqfMNddqreAbHX3bF4NmnX1OXbct/DC7gOexsjBfSRF1Qco9gLDtG8t3jjBVNCd03ToOrW
lJcl4lRLqxsgnTiuYTPuyvmwXCPCrumMu9vJICpnIatQ+e/Gc21syMmnGimGqxx1oENfxcWhVSx8
Z/ZY3VakC76SWIg8QSYPh0VVruxgeOAlxeKVaV2Y5YC8ETv4BTFJX3nT46iK4IFgP94XPcFWkmxC
rmHv3gUAayUdKlEpThp9KBFUkZSa+aU/+BUyKNWmDlEVNA+q6avM6HD6NOSIbZ3PUNJfWmDbks0v
8YsbzxRzWrcEtSUpJn0UXfGVA0n7OZgj9WajejigoOilFFDFpCtZkEYinlPqyxCWqru0bNl2XXgR
jhgJ70CKuBuiP7zF+9xG2zc5C3YbxOwtNhTy9cggpU09lW8LjzTmYMrx/FLgRbPexTuK11mPV67J
OgTLIi1GPV9gWw+4LjIkTZcmKi5JqeQHMfh6Ox88s3/o4npbUw+WBWhgj2/ameQXgWjGr1QuCUPW
PRdsejN4zXbZ+qtIq8qbx3RaSgBoiknl9xIJogfsLvWpanvyuFBWH0Kh5VF6gTzlXb6/CduuTgdh
8J7MtxmF55r4j8BdTh+qnSIZFTUDEuI7iS6LkQ4pgGPyWyz36NDnfnWMw317GOKhv2mbtjnhdKiP
oRj1Vbv6Pd6f/kxRgCE/XsUmXVk7XHslXltU1vVVsEly6U3xpM9nBkv3OtpOms/7HZIr0+VeVN4f
lZThR79qxgscB/EbFQB7gqU4kCk81nQ1f3nxQC/VQnOSCLqEdVoQdZPvy/oWe7HG5ZmPn7twLr+y
uEYevZD7gxB0XpINL5v+sKF0DPTCATniBNhG/LdCTuT9JvPYpChsRGvqz5N+IGuj73jVDcGdH7Xz
1bSRFrglbzHHAK+qi0EVqJ7vlf92Y0WEN2PYkIuYFPWxDyfgU0iPHF5civf5zOhd0Xe4chCBFE1N
F3gynK6XGgXMaK8/FGMD+IgH+NSuu1uv8z6I1vvGAOt83/Te8K4zPD953arO99duTrlSH31vnN9s
Ror3bK3md942d4eyvF+QWD1RXprHqgv124Cw9dHLi+lYAoRyzToVpUbk5hEB5TGsana7eeebwNJU
d6zi9LqttZ/VsmjeyklVaR7M1V/znOvTsFA/HZtZ4VHiIy4AXHWBV6CS6dDTqUgB/Qgua6GxWmO0
f27kMG7JtO30a8M83Lx073tJjRvxdakCeWh5iCwsb5uDDsWeyt7QdOBnWERrIgQl2V82fYgMTzhl
IxPmql/yLi1CQh6DuO4QZTGrJhlUQ+6RWlXX8z6xEzK0JUYV66nr/epSmpq97cWgj00ck4NXtNG1
IUhelO33BZmZcMVpUedmzXBhjsdkY3xI8rLw01yX7cUQIkccRvJzVBR/AaH0LUJuNZWoYKucnFYB
eNqgwzLrh+5bFVZdEode1qqxTpqtQtjb+KFo5hs5yptFdB9Xg4Cz7uKw1igKeWTzUTMujnDW1BB+
mJUgl/XcP2yaXAAtlAp/Li62sq3TYFFAH6AiNCXLiiJWZJDYabSfSOpd7P5wVTN+Ycrthg/IdW/g
l75DUotf6GgtT3ySwCL3O7i4qOyXX0S/jSdPyPI2Eqp6oKh9vQ9avA27XSHx3XQk+5+983FDRNn+
KKpJ/uEVBb/FY9c/7ZGsslYr/eEHMO9vfsbf+NB/cwy+dviAksXfPOl//vi/7zvgBZsfbN6ff3mm
Wf/8U/atO3OXtP2Pzt/551/hM39/98y8ePaH/yCCvED1+DeR+4X/+YwH8ozt8n/8qjNNAonAJ9jE
/+CA/E2W+ckA+fHv/83+iMW/wK0DVDZiFC9BQPmesz8IeDsA/EdnYsg/7A8m/gU2XhjEoEXgch/E
gIv+zf4I/yVC4AXiSFAAH0Fhpe7sD48SZGQFihFnOOoTuLAr6+M8zE+46c/hLWhm+Q+XoRiHcXy3
hLsv3/8XrITn+Mif41tkBLA0/uZ2xDTQ+31PmhgvSlYGJPFREqUJZ8OUv4IRfunHWCDMn9SVVbOI
JdEP2kq3hdGXJ3vmF6jq5yDTnz/GosZYzApCFt48LD48+WaLpnbNPGQ/RkSh13kQv16d6AyGfrL4
P1Hscx2L9aorDBKeXKN+dvz9L3qOqv7nF505jE8/8JNfsVRaLFfhxnKa9pWmxU1QFSW9JaZCRWjQ
A7K8iV9zMpz8tpjHi99/n5xN94v9F1lo6v4fUoKREqCF/+Mi9BWSy1Xyb8qB2YR30y3gmBwN7boI
UVxGtIHkwX8Plf9pgvPOfWLjX+DxBQL/K7/vhR0ZWXBkR/z9S6Of//7p1H+Bu2+RhDKvwLdfGt6K
DZ0b0v2l0a3I8BPIP3Xevh/9FXfqQ9h3nXCcvhUN6D8I+rXjeNluYbjyZBjgSoff75wXYltoOU8T
z0tQ4iqYNbUe8ncoHQ/mIxv22L9CwiEW92AAsvDy9x97yVxW7KHl5rWd7nHT6TYBhLiCLsDHZpq8
707jCyvUaCDt/GUNIsBpSXPcJPcAbFCVHl9ZjfOO/4WjC8tYcVfx2tAtz4Ar3ZsTLsz9fKyXjaAM
qoAAd/yMFU8Y7/Jo6T2RAc9BkSAPu9ZHyYvUK/gO07K6+bWwgsaA+nPO1ibKelrt7ysk/N60Iozf
/34tXrKVFTWWao0IIM4x0LmrOtZ6FOxG8q0bPlVBBDbf77/ywo6yaYxFJPsqEn2UjTXfLkGk8d/E
kuAa7TY8ex6culxtPowTZkYg4ZH45co/hzuKaW7DW+HDzKITEaR3srnGCky1bI7ceKJ3nL0VPIxi
7Yb6VpRxJAaxBlsETIQGaGZ3/IDlzxXSRkOMukYWk2ZoL3sCfNRxLMW+vHUyUGg5NOojTBNvBSZT
F+qjiLR+uyoJqIXb8JajiW2E8hFIMci38EldTDtb46SozgU2tw9YLraqbUC6DtW1SsueI8FP5ygp
DR9fO5vPkecXEckm4oGOK/0GNeYMaV0A8ErJkABqvH0Or+SUN9VxlXRrH+smYl9MK5f2lUj+0p0n
PDvk02N7lbkA7g2hsI7q/qrwdA6M4o5snzpGyCqhittO5T6nCkjo5lStuxSHEHiG7mH2p9A4Gthy
0C0PPRFVXp41wjMHpha8cAXgTL9fPnL2lF+Zlz7/lcE8rQqYrThj/j4CdkDyeUJJZd/riz5mYnsj
ddN97z2+NBd8j9rgbmWMtsC2RVH5GFU0CF6ZyguBLrR8OWrLoO8WxbNe5Jql4R5/69d1GdziaGh5
cj2ykGxrKYDJB89OTgTJaski+dfvDfnC7APLjw0Zw6gswXM5g7U/Bzjd7rQP4oPb6GfneLIXB4YS
rOeJOAtqvGSQEYmaPTFq3PQru+wFLzuroTz9gAZ0JaAruFzTtuT0MuLj6P+5Ihk9HlBb9UFFV6YH
1AlkIPm1b87pc7dfZsUPtrQ1NtEYZmGUN0iHD1Q3yWa45xjBA+uU/slqNENAjv8tofGlZT///ZOF
CfPYb8th3TNtUFzcW8AWw7EvX4lBL41u+T70bApvxVU1K6kClm9CwSRHMcZxU1muj1dPFxHVgQaH
d2OCasSnVvLXLpIvTd3yZhL2LV/BO8uk2KZbs7VgNNRDQUrHfWO5c1GaqWdAVGVe3sSXQJlVh5xF
PHPalT8ED54sK+vnoJ8qjD7llKcLE2cOJ3mNcPuCbbjlzVFL92gWWFZvAoQcGLI5AfiLu8VRm/lc
IvftL7nes4Go+qTj9lw25vvp95Y5u80vzgtu+WubB8W+E2/JFi/4BoI1SAUgxfdtNi0idPwFlssy
FI/assqXjAFX/i6euvJIeFe9Qod/yfrnv3+ytmDpMr7s4ZJ1PAgvozgwB4CUHcMNt1yWTE2dR3tp
Mqlrfq3qRtz2a+04dctjcVCDx0bYlIHRkROAhihwacUK9tLvF/cl01hOG+RSV8AaA3jaqvUKye3p
xuR57ehUlstCFcebiSmn02jkoh/Y4kf1GwD9AUVymj6zzuCKAPsnZ2ikgG+7p1UffN4AZnll479g
G1vjJCg90KujfD4OdUESpg0Y3XFsHKdunb+sLznNy2iG5b3PI3jJACuuuduyMstnK5AJPU+Hf0+d
QxsEuAewktysbntrEOUQnCHzMV6QNKbn0bW7Yc7L8cRbK38GOwkA4uNaxpAbghJJEoaAl7rN3fLW
ggdRB6YzRuf026B4fZJKOma2zrJXz6YOod1ISQwe76bJaoEaWlGFq9vd4FzseDr6OjGRA78/H4Mp
Bw+BzIBX9vnkdrz+UKl5Yvam6GnbgYZxbIGZADZDfTOoertZnVp+qvdx6rsCteKmKngS8uCzN2vq
OLh1uPp5MAJi5E1HYAdawHYUSMkAlTjtlx9yIE/MMuh4BbfFGBSMYyDpSuB+zUiF4+iWn4LgBuUJ
6AodRWzIrUZ55G0uZP3/JTbzTwbdlmRZDQc/AiNnwP0AVbK3EL05eJMXabc980Px6olx6ABZMNPL
Odt4044g4fRB1i90+upme8tXicrp2K0NTtZc11dxqclBV+DcuI1On7uTGfOegfJrsilmX0hJ78HG
vXcb2vZUvZXNtnlTpgrvDuHx80YBP3Mb2zpTY6UaQVoxZeVSRAdTBO87yJ25LSix/LStNOAPkTGZ
p1CGr0sA1Ojgu838h9zc093is6UHqA6Uxnr9S23kEw2aayejEOswjdQCQE/pbRmG1VOyUw1I9KaZ
dAu9xPJT6BsAnQdueQbxXf+RT4gDiYaCm9tNg1gHqhlq6td5Z7KmG/dDt4o/CwX1CjfbWOcpqI2D
mNUIuPw2bmnT9Jh69Vrl9YU70rnI//RMikELV70HlgE0GePbSEtyW3t5/8lt6paL0olOI0TisR2L
vEhYszyKSDkuqeWjO+/iMi8qk40BgKgkWj/XQ/TWbd6Wj/KFr5BqwdjAer3nZruFaMYrYocvGNy3
PBRKD0BeMgnNgtzzwFDIb9QO/qvTvH3rJAWOrxe7R71jCKhZs4nP0bjVbqHFt1wUHKIZ0Rw2qYv2
vpMdmNyF47Qt7+T9srEVOfVjt88X40KveeB2gvqWY/ZbMIVdj7dd2MibqFuzdsxfERR7aSEtt1T1
tBbGYNJ982EHkLUUH90W0XLJOoYszV5hEXlR/Tmu8X20h25xyrf80UBhct0WQNA2XZL3+zbRDHoD
+uA2ccsjWZuvbaniKQMLFHKNbXUR5/Gj29iWR1a10hAj9L0j9KkAU/AhlxUzt4MNTLPnQRAbexhq
H0dyocIVsizcO8Qx4LAuU+ex5ZSRngWYobN3HMKHsTtEyGK7DWx5ZCGLgUMua8qgKAAqCANthwzh
e7fBLZ+EkI/ctjbXRyi6XCw1avsDKyenncLPsupPT53RGL/yagweQUGLmf6r4tvoaBXLL2MebFDd
ivVxbNjbAGOvZnYd23JNAuw8YytB2pgy/8ZArOEKwhyho1Us7yyAHK5xn8VGCYDp3P3yQx0WThcs
Hlu+ucaGL9BtmTIIoEC8wud52B0obkDKKbRAk/D5kvZLw3PUaqZM8h4Q8/kTig8fnLaiDdYCot8f
Qwa7GCPB/TcgBkHXVjjdI5AQej7xsZgF8tErJr6ub03nX63z4OihNgirbITPRcF0Blb5bQ2ZadCT
BHWzuK3ubOQIbKSZp8zv63vIcqXlWDhdUriNrhqhbLBJ1uiM0uAHmWdMCS+/uy2n5aAbKgo6aiYN
gEH4Wer1SongwW1oyz/XccqriHojMMP1ktSdGEBCL92QETyy/LMLljaG4saYoYQEjs/e3Qmm3cr+
kOR7vg1NT3VVkGXMOsBfoBZkRu8aUijbOzfLWO4JjjaiIjdY0Xn7S+MGt+roT6ehbYDThIOn6ME9
z6pQvlt7CFs3jds+tLFNEFqowrLmY7ZD8ek4L5IevLr96jZv6/hUOxiH41rpLC7AWufbXRO9du08
n2P/WXKB9P3zxVw85IPnXowZ8PKBgXJoWN5C/WlNlpKaLXWbv3WIBhV0NCuwAKEDyr7UBf/k9dV7
t6EtF12hNFyHIh/h/zOkpzVEtMjM3Up1XFheKmkRqJFRTJyTT80MCQwQ2D66zdzy0WId+mr0C52B
3csXkL8NRCPaqC4qt0NaWH7KCykjE9XYkiuY+g19rwa3tzi3+xCAIT3gwYyh8y2+n3z1JmehUxkK
XJTnGxK8pLwZ5m3MWN7QzIvodE/kopyQvlCofz46FbMfQAoNE/f3LdnGIQNF2w0wxkPLTZs198Ai
L8asnXuo88wC1B3plh3mtnT7NHJjOKSmMoTH63mj13WwuvmQjYKKF1mDHyfHTOQgZQkQhWKQBhOn
bW4jnWLsEn+l1ZiRbn7LyHAz+pPjvC3vHBWqE+HiDZkOo0+KjPd1NTg94vi5ocfTa3++8qaSfTlm
ISyTxAChJ8PWRG7x0EYjTawcvBK6BajbFEM60uoectVuV1AbigQJ1WJrA3/IpGIQPViQqDga3wvd
DGNDkcoyBiqt3OA3YCpDRDAM39XK391WNLDccy6DMAfWbsj2eKQp0fwOJ6lb9ZzbMCTjtVDrXDts
ly7mUOwBs7TSoLPFc+WUw0GF//muATwXwjdrC9vLYhFpi+RZlud8cKsjoPnI8/G3Cop8kCfsswiC
gEM6L33z3cRicXw0Bvz5+KShPl9ir8/GYtOHBiq6CSwUnJwiQWC5qxDrGvmzDwpyHdLUBxE9ZXj9
usWZwPLYqQYCT0MXLtMcOvcJ2Wn1R7Wt0PBym711mq5qDMdlhW0gdgKhiqn5sNbE7cwLrCsvdLkW
aE8a2L1F64lN+/q0gGl54TRzG28E1VO29RCEy8o82D/5HUQz0ZIUlGG34S2fRUuPPqAblhWNFgZ9
EgYtG5Ig70DldvuAdayiGFd1bT/D8kwvl+NZvHGo3XLz3IYciQpC5uE0QtiSTw9K6vulmh7c5m15
K1SiF1bXcshEG39BQwqSFJy/hq09u+Qv7u3nZlRPD6gBKfMI5N4+Y2MZfREoKlyYqpkdt4zlqpC1
WredBV0GTwUzFdAXSHl44uhmGMtVRxCfp77G6MG8GWh791dV+xqK6ccV9FeGsfx0UCvgdRHtsjmE
Bh0UK9oSwUYoiAJJyHtXF02/LQ+m0fUlg1hKmE0FpNzfg+ImhrfI/+nxIRZNeFGhLtldlBXo0omo
oa1xJ9chQnuYnZfD+AEKDmgG5G9DC1m7ovAGSFbMaCREAuTaoXprICNTE2TJ0hBV6vXSDF5UZlRA
Mu4yR8+dDRruyCY8ekD2bifCSi0OTKwYE6rM036SkCXXYNuhl9WpoXTdD3puWPtlFZznbyceeuWf
mgRQpI6gHTBn44rfe+inPTiW/hxEaSsoqdJwg0LKhSSdjG/CqAUvzB92+kCjeIH8Rjhe9kqPe+Z3
MfQAlqaGmPw8chkcZ7FAsTOoi5mnEmo1He6zcbxB20gxkTSdGsm1HiQkyGpyVlHdYe0lDVg1X+67
19yN7ezzA/fn+awvN+b7Q03KTjy67SArYDYrN2FloEIeQsQCEi5eQiWL3eKNjfSCUO6Gi2TdQ4S8
+Zbz6gGa5W7ztnFeMyoxa00x78DkmY7rK+jRuCUHmRUlgxnIFKhc9RmNYwhleuh/Fdekc7SJdbMZ
fcnCCkW7TFIoBK7V8D0sR7dLH7PiZIkmTXMrfGjjbqa/A0FLXUCfqHELZcwKlEWofNPSUGcSmmk3
HPdXIP/N9NlpI9ptbUbopcxzP3dZFUmoTELsDsn8FiKcbsNbkXJo1QSaSNxBVN1AhZ+WN8Uu3chf
6Jfz/Ajx4cIBdIq6bEP/irMa9VJm6+BDp8Jt8paTklaR3WPYkaFsgvVIdWv2BAJu1XBw+oAN9ZrQ
5yL3iqnLUKj6DlFz6LFpN0YHp9Fz4/RmGedhE11W+JBMTCYt1jplcUm/u83dctc5GHY2QwETIrzx
HiWiGyBVimwHxJ/cPmB57AIRNuKvEhcEtKZMjFggnK3Qts5tdMtne7HkUH3DEY4aDQTXDAnT3lv8
zG10y2chTL1BPb/tQHSFdk3IZmgMhQOUtN12JrWuN1AYkQAydQjDrRFXBeQ1vuBNu7mlgqnltGJt
BihX4r6KVNZ6mfPcZMKfhOOmt7wWskIG6qQ4nUrVyFQvg0zM1DSOu8b22ZFA+Bfv5MzbWvatANr8
296Yxg35iVZgz70KUnhtWZQVemCGYvYuq7glqZ9DMfSV2uELvDpuA79AN83zsI7abK8JG9/3lZrR
bUy0tD8saFH1HoSzO8+L6/KAW1wFVcQYj9ETpOOhEu20d218GHi6oW9K3D+XbSgiqOiV6JvaFC36
97h9wHLs0Gc73iznyJRPJL9ulATvbBs2SPa5fcDy7d03IxivFMKOjKgqWZdy4UlZcai4uX3Acu8Q
nRrGluIDm6GALe/mE9D7X93Gtly7npptis3eZv3Y6nSV7Ps+Ba4TtzxbQolQ60o0Ge62p5pWV5Rq
txTADwrlE8Ri46EH6wIFkWzis04rj6PUAK09N6NYXj0V9SjJMrdZbsboaAoqkwbdXdz2i40TWwT0
jVqsKBrVrd6fTbmwr6OH48Zp7jZQTJe8hQQ6RGZx17oT835dD/IVLZfzfvvFU9HGickVdcZw7NpM
r7S4IvUYnQVnF7dDzLf8dKlCBaF/1mToNwcR2zKKhqtCGPS9czOM5aY8XjuGrnpNhrYaZTrE0UXF
yebmor7lomPfSsiyqTaLebHc6LHhqZjK+f73Uz9P8VeGt5w0XiCGuxCc7/XOB1z5fS3jY+0T9IGC
pHfXfv/9Z369vszG7kD9I4c0/1hn+yj+xEP9thHFJ7ehLftAkBWlQdCxwBDs0O5j0Gb+trDBrZIE
Tbrn56TCXbkt8hbNsPooR3ZHR5fQDTdOLsUgSvUsd9TR0qz7iMnnssAbn1BIb1arWziAyvHz0SFT
KLZAI9lBlolsEK9E8Rf6jm05u710bWhgtIV5FDLZZb5hU59gHdBmqvJ8NEFwWVz0BHn+CxpP6WGO
FUJOQCF07L+TJHcyPfetSAzNkCnyR8wdSdPgoEZUaHaDfgIuE2c2OrBFjPEqgD2PRIz5u3nz+oe2
CNxIahA1e26WWrXE+FRDXhNp6vu+YUE2qSByMjqLrQdRj6SRj8aC2PLFub3MEN176NTgaBgrFpsN
TYjR1roG8APKXCk4pcNnNCODLLeb4a1ljWb0iMDNts5IEW4HSPj7bzvw+d45jW6jyrZQIcOFZiYH
SSQ68ZQ+8e8o7QPzikP9yLT8ZzxGf8fnKxtyBl3g0CCahZADf4Ou2K25UNU8jCc8xAw9QZMu1Ich
qNfuxtvwKrjpRTk0nykE6iFhS/dLwb0tgNBwbqCusHlV9aZpg5WmzTBsKt1lke9/dvmmzKntceam
JijXr2iyyK/nvpyuNlXMJ5YbtL7ZoYGBpl2N4vv7goDfcl+ddSretyrq0Q/ACDRy9ZtxSQsfyM+7
EmLh+wH/WqtbRvNu/upmdGs/Atc40DMh+ShzUt7NaJ90QxWVbgcssyFxaI0adMiOVhld/W8hHe5j
It+6zdy6GOCtuTVeuFQZ24GzrSm/pJ1+TUjj7DG/2irWwWeM18hdr1U29NDqQK/CHZ1s4g2oByjw
zrG8DOMQwupuv8Q6BsmAdjscsuSZ13vhkVdo6bT3tfzgNjp9vuuLLTd4I7IqmzteHLx8/zSV9DU7
nY39KztZZwjxpTLVaNCjpTbqAahq/iYq5PrHWhLvlRzMS5+wgg5azwpJ+6E66pVV4aGYhnFQyTwi
2Q6VXjDaXnlUv7DkNmoO8ARp5rCGkrGaqupkgpUAHebVR9XsEUT8Z8eyE7NBdLJA7iQfaxitpR6A
buEnBCLHO5WwHNqD4AgSAWi7QVCOm9hymhh5JUC/sBI2iE4wYDl3cHDP3a7EdBnXOjh1UYy6fyjn
2ndCFzBx/vqTJ2KAsUOlhAeZDi0ewXWXj/Eg3KitzJYC01s8KLWNZSZEMJ2AuY7QIJq4PVaYDaSb
FVKRzJAiUzzip37eGqizK6d3HBOWI/thT+pa1PmBzOrKz1nCu9DR5pYbb8yvdTdh6H3nxzweTo2i
mVP4sTF0G4TQlI6r/FApei0C73oI3bJ4zMbQAVZ4FqxV+aEvl+Gq1HrKvIA9OM3bhtDl6E0xb8zD
ZidSH/t+5Al6XfOT2+iWl/pxNeaB76lMKN1fA/X6aZCbmzgsszF0MhTSmymkruuN1icTT+hjMNRu
UFRmw+i8bUU9pRlVpsoSDUaL6MYToz662cU6d9fSR5tf1sWHqeFqPVG6fOjHqnJLKrLQOmmLLp6G
mrfxAf2m7yDIn5Vj53aI21C6rVhX2UhcpOrJqKQ1rQ/1+eCVyHv++b84Zm0kHTraTzsYfnAiPaNf
UzymfQhFYTebWwfsDpEePU+9Amup2dIWAvDQKB/b2A2QBuHo5wE9bjZwLio0n4x4h0ZhERqFXaPx
tnLjQTIbTWfCNm/FwOIDunagZnsPFMArliEv2N3G0vFwJxCnkkVGNo/N175qAhCMJLQ830MpqcsU
WtmyRAxzg/54yK4tKVpRBTMUMvtwOw0m9ofj3hNJ/2hEQOcsj5gSThl4xq1zso4ntrMo0Ecl1vEU
oHddimexW12N2cAbhsYOe12hxwVbmgIoi+k9KJXrK3Z9yazWO3X1BgLJkOn80hsneamYj97fha50
e3Da0jaCsFVqCiNSQAl/LELE1q00bVoEIWFuzyYbQjhOldnnHM3rTYfuNs3/4+zMliPV1W39QpsI
QEhIt0CmM9O9XXY1N8SsDgESCCEQ4unPyHV1ls9eZ0X4dkbMLAxq/m6Mj2e+MiL7VJGcfJwgRLRJ
iSF6OSRXyzJPJ4jMs/xTo+Hk4wChyddsrh1+fF1gO61mAAlGlX5uPJHQD4FEJhcI+RfgxNIuATax
T8AjG9TPz33VDwfV2HNgJ0ntDmsqgZeNgKOZtiz+3JX8cX6wwZhsnEXEHUYMBRVjb5sHBRjK+6ee
/aNfGWDkhiQM8KRIoGGTAdt+aAP93Iv5aFfWWp+M6CG7A+w106dBb/1PFu/55yK4j7ODO5V+css6
H8DmUiVMt2Fmk9WfM2whH82+Fj/BMisP8yHkyV70YN2XoKl9+dxbT//96qH9wiIy4dF3DbsW78Lf
2MrPaQnBsv73H4920JBrRYDOg3qmEl7KEofa55r3JPuw2HfIIOp2RWCVm/QnKJKvWqafk1eTj6Nf
UqP2OJpsObSxjYvNpPWhrjFG9/9/6f8hTfw4/aWSfkr7EfwZVgO29yQX3WpgVlIFopc1uAX////M
f7hEPk6CgXpTZ0mHP4KmPKrWlDblsC2fmwQjH/2+jASv0jH8etMM4ENhDAwUwPD7c4/+4eruO+wp
zDPag9lMKFs9ddWs68/dHh8nwYTJYqcptQfwttejBrqsgIHx/rnr4+MkWNBIN3YLXqGTgD0nc/+2
Jx395Cf9sF13qQHsQq3nYDh4yFptQH219nNj/+jq//t+HfKQuxwU60ME/nnZ7WYAcDZ8zrkJCuh/
//U6y5RNOmYOrZtkuVMNMjqc6z8X0HycAVuSgJKzbfix64b9yx6b7b0DI++/7Nj/sJU+ToHVBGzC
BcPKB2oT6FGut7ZJk/9WI/xPv/4h182SBOXqIMQxAyNZrNGvUQ1fPrWR0g+BZA8Mbg1+Rn6Ez1et
inXHdKKT2/ztcz//YZ8maiTjHltxpEYPGMDtNibvWKIG/rm9+tHuy8x8QShsQCaek6IT6UXFnwxn
Pg5/wYhrcuB7iqPOcP1d5yGGzw0kko+TX+AztLXMJ3Hcr9ZHvU+yMpPcF5976R+2aRcr6fYwZhVc
uE6DNU8x+5ybIEk/7NGYYqiIaJ1VDOMP3RDdZUP7/Kmn/n9GvmAjJC0Zsipli05uMqOgu5ZeL2+f
+/0PvSuw9qZOLQCpZmOywUI9m7PLVar33/wEr5vxf6kwfJznaqPeZNzX7Age3Hxy9brqhzmPm+YA
nWpenxu9e3nv9vq/J9fsXxMo/9s/+mH75iGth7WbFHK/zQ9bmahWpebQ99h16ijrrVfFNGqPK2wg
E+72rQt2AERdGSb1EYl112tAZfs1nGUdovofQjzG7oYYI619Qbqwe18gyDHTHbjA3Nyvc+0Tdt6i
LJ+A7N1VE7Xg2IsWaHPrcoNAaGT4dAUV09j8Y6zUS1Jkfd7qM9l72D1XAQl93lRhWr0t+0C67RUW
cn5tC9praHiKIbTbPBSJWCKWAdYMa/j+lJiewfpeo2bpdAFdgVrwgHM+Dm8m1cgGurzjf7XR+M92
mbK1Yhj3JcWCN9SX6+rT9mYPywbqUh+TefhnRNE2X4rNgiDtCwqIovw+tFkvfulmCRoo2bCPVhdw
++oC6LKSn8yuw1YMMI2aS+/bOemrHMLJ+rCjZZMeIsBr57LmWGmiXJkPVFfputP4NuErA8aZLvsV
gj0BPQ9KwFDmzKzsvouXlldxSzwpZc4mRGFc84prGOAW29SwacD8ZjfKpnICSTOgknTdmhFPNg02
L3jKcuhG1vamznKEjThLmF4u+FqjBFWaI7IrRBIBzgqIefpjcppVPuxb/mtp90COxo6gnO825exd
TmmeP4CwTcjdXku+NJXaoVHJjsIvCRwRdpYv6h4KDY7vZdrW4OGaeBfNcozhaoxoTMfj3p8CI5v/
OXHdAv8MUidAxTkUSOILmMPbFac5ZEN+aEBvRl6hFjX4CCqWHUNbcNDJl3U5BHzLcTynFIU08Fn7
gYN6ynpxZL0cSvDfvbYoSYRoXq+R5TrfxsvcH7zFGfXAxmbpvmxb2gwgQTTDmJ5XupOsHBsJVDpy
jaAq5DWSf+eODOOt2HYUgSSNlw0Qb+NQzC8Ep3mKCMo5AhQmKHCke056Duo7DFb67XZIfYKqduzg
rbajzezWBtotYNgZUKeSwWQtVsvPVEXQzNg1z8xrTnXCK1nPtPuJ3Idf8Zc6G0H27eg4P/QLQKdf
MJ416SuHHTIhMcYjvew0Ahs2kb7ff7eDAmyyymw0Zg8TNq08DEaG9Gx00k1fZaR5nOJ46xtGi1xn
wjzEDrzPn1lX1xzQ7Ebo5sb7daWX2AJP/q3zLNASnvcx1OiNJ4mAtTNl6lftfNM3QM32/CclbDJf
oS7fZYnuEu4u6DzGcI+pvpnjfx6j7NfY2XU/69SE8KXf4yQpjcRO+tVlWOanpk/3Byfi5hinE+8e
uV1ydoh5a+TL1Mttf/IQeKRAUKbwDeDV1YmYnWfvhuFvj86NvO3YRMLNOHaqvplSkdjbZRJ5WnYZ
ydLvnKWZ+J34vn6AhDy6oI20/4K0RYOdCZxlA4OgqNranfsLGBLrfoJ5EPmmRJuJyigoHZ/zINXw
kDR1m5z92C7hEE2y204i2Jjd5Gzr468xq/v6RYKUbUoTXARPxC4WM0Q0ms3rZd1nau/neHfxmRhm
1BvAHfX4uFCRy2Ms+zGv3NatODs95VYeMT+d2HvAmNkvBU+AoaxRd/OPcovBjq7luPkDo6OzTRWj
W7Xe9h0Mjo81cNaQ10T52nyRfBYZUJzGsMLVkWU/pRSdKZth7l1X8CGpY7CHMrKdZ6VnVzlwQqPK
zUOaFIPavflOnMATVDRuEtgZbniKNmpmW3RbNA+H4WrJU8DQbu8fJg9h2oEa63+kcfAMeLVmgC8n
UBDsHuFS86fGFs7LTslUl0x7On4NE6EUBkdaw/KsIP2+t2fvoJL9EsCnA7NdTi7fcN7vxoPt3jlc
075AxXudf/WJc83LKndxCw6Hxa3Qw7JGvCj81PVrGrfYA4iLaHceBp9qWkAAOtAbJRLRgwDcEBWK
JnF8v/UbWJ6q2ICXEqe4DggUIWeT8jyPYYyK3bZt9Mpob9NKZmyJqjleE1HlYd+7dxvvpDutbvfi
ZtFjVFegrdbhjoDg9RQnoEK/opSchr5olXLiCOv4xl2uHHL9EFBc4sesb3HpubqmE4a9M7nd6Sbu
+nLcbeLKzNg8gnjBznXrIaHb5+TFgbELRcaQOffUbnGenkb0jbuHEXZ3LWDcIQNFB+bixeStSM4J
EbN7pPMUDf+k7cbVHVNkxkIbpFbyN1F8x3LQ8G2bD2PD2/WIv2zrDlT32fzG+lXWl7lpO3KGkpap
+8WmAG8dcCYpIMaXiNR/dvglw9h8lh09zWPbNBhwhgwLC4XDTOkiOxfMyXSaYHA4xSBxfJgN0IfF
6sKQvg6R4JdVK/HO0x5VU9ik0/pLBiBv9Bej9q/XodcTrFTScHTB5q8Y/9z+jvMU+yqJcAGWazf0
fw3ENe8aMgx6Yjiek2IVUx9OiR++9jbrKtghty/IauCRtMcRgIQg2uq8FFuKpa9jABseVrOtpZkR
rD31KdqGx8ZFaQVEbZXC1fOZ5cPq79Wegg7btt1MX7WYeHSUY2RKuY1pAZpEjGWgvSrjhe7zD9ul
SMt4ByOV0iEXvO8cdJ9PMoObYoUxp/rW4z/c741qqhaxE2oLaU82sLRt+NZb27hSQ9oW7mAJSP6R
1m5F1rF7qfv4vM5zRG6gszXkPGEC6yRynr3uiYYZjBTY9V/iBHuxEGm0Yj0oWqYp7v1YdO1Q4dSZ
p4c9Wvhh5WIol7i+M12k3+DZuz4CMe18RZUmVTuNv/ZYTkXQdfsDbJXuLvMBbud+Rl/h1DMbMkQc
bhtDFVtKwPhOGshHEWjtFPaFDo6D8OrrsQ6K0UfZlxSsmLRqvUmGX3wlOO8jaPduTTdjZL3D0HBz
K4jb1r+Yr3FtIdBl3as4Sld6y3O3b7/zQftjszqMLoPBztkjnxyT5bRF0jxLhcPwBxl1Xdg5MkSW
ug8LHFXqJlNj0dvcNJc9TZytMHPklhs/M33vNYLBv4PLn4jbdVINXdJovCoJSb0S0VQ/AS9fb1cK
9zC8YGbNda8wT2B3Mm7r9UZPIYSHHO4NprIbGvPnDFY5a6GX1KcF2aZJflsG28Q/WknWx46k05Ox
FsB5Dwv2eUUlf9/YrzFpp+TVdS2LvhG0wqKvGcNJCtsm5yhUtJliNJR5a9cU1GUQaC+y3W05TcBC
5wVblrrMd7oeuVs6oI1HtZt7j5kYkOaDzm2xeo1Rq4Y+pEIPZchBTLQ1xvJwfi9F1C015lTlUqZ2
zw8bE+056Las/fBdgyhW5Fvrzx5zdN04fMU0XigDGbMylVnPYG7igUuwoKDj+oKgi3d1DJO2JVSN
ykDuxiAZUICrSO7awUWhklbGJ+oxqBlqNEWzgblDAt1vqZSdipZQGEdYNrwh6v3Bevq4JAAzJA5b
NAvXkV2dbog/2bemFffrFSk/JdgZSRLfyB6I5nLvOrRgojh7TbSfzmCM9bZIOkVu+syIcoHE9WmO
Fb9EXT7YMm7GB+QZbr1JVU7Zim8W6+nByElCvp7ACvZoRKfGe6KNj3BXwGHhVrCGVN04ue1IkzZb
H5MhtjB0RuNefMn44OVxVUAvPU2pJN/4DGxQNWc1aku8jRx7CIOp82NsO58+oqFJhpfZsf2RZkol
N0aNY7QV87V8MWQ4caG4wAwkv1kTg9xkHxpxW+PINFvJs6x5CpisisqNYfe+zLufILhXJEl9CZvM
ui9zkbTmsZ9Rw8TLa9R0IAG6bXWEBDI58JoMQ2XjOjVl0kqV3GeLkQoe8vM1uOaYJpdNKfhK00ov
U5ws+BFoxgft8kPHFay5il1DGvvFQEFJ3puZjXd2WBDWl7LpojLpYD2Ipcu3tcg9wyGRLvDWODXM
GwSV+RYjF2wcOrnwCbAejCWSRe7c4mHi52XExixTyqaqD3IZbvoN98l3Glu/HtO8VwkYOBbmeknW
El6FXMlfYqVNMZNkPy582b4NQy1TpDy07uaHBdN6OPEsQvr2Qlrj0fuvwyMPV/DubndyO3PexwcO
ctKG8A2hbmX3jNB3r9aoOfdsoO7LoupkfRnskpRocE3pj6Bqv5Z0a6PK9PJNbMtSrCb6E3qouEZ0
fQu7dfIknYGxSwZdP4I9Uu67E6bIkZBPGPvtX52N01Pap/5mGxdx8Dontz0Gtb8qBFTlFrqfDYys
HxOUtJ5kkrIGmAL3Sv16GUfcDBfum/A7MV3yPg2Uy1PaSsyh7928i/spSu1T7OE/DPt7eg/n0KXg
LMBFZYn3G4Qt03uDkpN9WiMDzYPb8nKJMHJRR/Sd82Euwsjv0cuDxwCYu8QWc9zc4ohbz8Hy9A2n
e3Po0471hdabw+wNYCcp9VHZeBAgqh5bB+9n8Tgz6vbULnlzwMIAMIw14bIz/pvzxj1naZZdWNxj
wRFlyzZmz4pa/ZbsanvkzHTPTWxmDFItqu+nYotb4eeiQf4WjgE8xHBia9q8s2QzF9cFLqpumFip
92XfjoPt6CVgIDd78xHPXxvlMYdTpW7Io1Ot89WrosZe4TB+CDL+3bo6uDdKGQvF2uqNYzg5WX2o
2qvDxVmFbYcRELdJMGBFT9OMVba1ZOyqhq1JdFmTDP4CEEr7+GJlUouHOdpmd1zhXBG/70ylrBQh
W93tkhna/EAupidAM9IoPZnWtNldt61KF0szrDhaE2P5O1mUiR8nshBzgPFIGGCyMTN5HqNVqO8R
diYgbDS0tK089+NSBBTO64NwS96WViHq9kVNIkJUEWhY2l8bp2S6W7dx3X8Cs+YR4EvHKW5vhY1M
TdFBAtcd4AtVpzeWq7Z73hJUsw7jkBF9dDkOvgo5epOfp+tA6WHKdUoeIRPr6C0mwklSJWKj4pxA
CLj9bXGL6sdldtzEZRDNKi/zNJOYFbDI4Yj/9i5V4RnFnjxFXQdDyPvtPKsZJ5EccsRQRmPrv/Yo
v/jvPe3FORvROSWz9vn3ZCZ99EOj747CzzZSYD3RVpElVgci/6Je1h4EGLts1aoby78yuFS4d+5l
zL/N8yTSrqL5FCFYqQcara/M793WFFGa5gRRTm11KWqi0od551v4m9WdUL9tC33mgXdgY74EJTcB
Cw062ie+4PG2w7DCr/hGtFE6PjHsT5zBMbHXAAF4pBzlbzlAqH/qSCz9ifSyj3WV7XazY6EYYw3A
BiMyaqQv3VQGBKkIrBH3OP/cOYSI/kb0TW/f1RyN63HsIifO8ywWii+2C2+rKVXb+qMXFOo6Jnsx
/3C+n9ajaWIdlaJfktt2ampWTpiPcHeh67IGnyRvIW+d0TcqrVknZFgTg0HS+7LD9xmS/6m+G5t0
uvH1xl8mkgY3F47uu3kMSqnCAkBbQObYLATEPN6Nx+A5wheOjMWfunhjh5TtWVRIseTF7DyC6MIt
zs/PeeJz+XcFsYcf9j6OZcU8PL3GopmBTjnVyB7vWjjOYemRRJNL3YEEfGuaMH4VOENtRZzLElXE
LcZh3me1dxHyrhBHN9uOxX2TpzTJLw6XTveP96S9QWabiO8jYvxcllQ0cfsCxppELNQlmrVLgZVG
SclxWAcUKSLoQfdcJu0D73y8lxa7/q1PqD6oumVDsdB6uYwxCnP3KMMR+sSHjfUXv1rxEwXGb0C/
uJSBFMSgbBiBPkpfhrSpf8CmBalGo3FWtp3t752LBaQP8M3xZ5VzWZo9gKMDWUt8anNL1P3kyKzu
bb3Mt4sxY/dPThL3J5r6ea62JcK3zLb8vV+ueUXf8+FFbZl/ZwhrXNXsE7JPjOu5rVA+10do8AUr
OuMbRCjowK9gOPINbQgchzPKlq578FDZACzKrwVM+BnY997veZFSCCvO6BCJ+Y5MfIqeSI7ZVMy6
5UOznlfWNE7hoywhnmFUUHftYYsJ766xA2ufm6kV7JBAvTP93ZD+rGUkUZD9AQsScJct5XN2GJD8
pVifbfpqW2TYN2Ho5iLtcIqaYl0s4IxNushfnOo5fSd+kWsZ9Jwgf88ztW5Ft3IVfW/bpP7JrxHR
iW8wT3gLzPxxvXLZOUapI2nKSWf9chJA3fBSMKv/jBT7tuAg0ZSg3cTZQYmM/6um3ZMdLyHwA2xb
6wzJOY/JcUtzn38zTSQgq29FjYJ3JDQMv2YD540KYZD2F8rG8ZdSG0lw2GWyG95hQCg6RN7Sk1Pn
svAbFaFmv7Uqrf9oqXZBgbUPa3qnpc+mt6iOGf2TgARDf6NiIlHw6xp6J0bb4wCJZSjTJpn8kxV1
bqCgQ8s0a1gTP7URY2jSILKJb6mHT+5RrJal1eb2mBxWtiIZUXrZXmH1nWRfjRXrcxRl81de58kb
5oLcfjPWEEGdohH1nk3pbT2wjMOneu9W8xXvvL8dkh7TmqxjM4F1TzaeRynEVFKDxK0wUd1/gwB9
KyYK8ZoxmWe3djPRU878ds/ELvlxrOEoclA0bDcTaCk3iVHxOQP9GwffQOZ3iSwmPJpmhCh+XWFj
VdAJKeurX+Bc/AO+OCg3zMFn8hs6HgS50RrwHlLfdTgWBEnIiEAEGRFKou5NbgxhKUGFDBFWG3c0
gusx2BKVhbqDHihvUA70SzoCv5Pbvb1JTWzeQRXo+peUj/A22AAWeWnxIAVpr/F5ibM7OF9YlHzJ
I6LBPCuJweO8jWPtx2M31Z0s0yw3/ud1hPs8Dkrr2y3Pd4V/o4/mF+TLXj2SJve3CC9bcuTcROMJ
k8G5f0aHZTjgmBiGo6W0m6tUrirBFCh4x4fRxzhEYPtywbdAla02dDQoIHnM4q8huJc5kt1aDnRJ
1CWKVr3fwFVv/x1R0MAKBeLpbbOPG7ZPzfE6eh8fepEtSDOdv5AxQRwr2+E2GElfMJQ/QfgC21KU
7+A/QrK8/hbtUEkcOYRf4Q3l023FbTTHyW/HbZPmQDv1Owpes1rMcB7QeGt/yH2adYkvBR8H3kvk
Ajgx1apLOdUGtvzw5BL3cP7jKNd4ZpbzNmYTv8lBmwfxt14Zb4uIws3z6AW5bsKoW5sG6fuE5A2H
T191+yz82UFrJIp03JzCNkYb98+CC7Q+G+viplphFB9jwFinWfI+ZgjTqtULK8s8WxkkbI6F/r1l
cF+qYhQ12m8KJbqs0MMi5Vu87Tg9mihiyYXliaalFqlKqxFF3rUchxUV20KysDVVB3Fl/JiZyfJn
cG7atQgwNzeHJdQU+XC6ZwhjhEncr8gCFlJQKJjEMxBNa34jg/H5L4Y/yn+dEaWyOzonKi8zlffp
k2p8DC9wg1xDtrPWLwG+FP0x7eZYh4LCQ2JFXV4Oe1NkysE1Bot6a45okuT1BIS7mOt7Ocbtfk6y
eBvuhUH7oWCGeGAAjLR/Ykpa+ZDu9YCZtTruhxN4DFH6BN1ozrCnLNk92ppDMEdgSb09YgrS6BLN
Qrr8HLyeI3A/d8fPkUKB8Fus9PULMeRVVWKF6ZDZI9vTDwvK4n0J2ZCblwIWQ0l6G7OUIqelLhpO
ESDJ8udgerFVNWO1u/E4r31lqTH9QRHCpyoFaMn1xWR1kEekGQr5cgZXQcwUqyv1DhDAsepkK7ZL
7eKcl5A/NYJWMBiJsaHaWmNMAx3+sbmwdSN7iWKxyU5hyEYMoUwI8Aq0F5K+gGB276oJy0Ads21J
pj95S3sVIYFIMkeAcYY3z1/TawWZYo/Gr8NlqhEsZmWkrLhhqUnDdu4TTvj7YgEouvOoMmwGf3ib
dRlikI2MjzRv1fY1wl8jEDOhFDIux6tJO7Lfle9r9rBcE/fbOhr7DREYxsDhmxbqpnkMOpmRsdiF
MGzwrEcVNi/RQqTeFfGsxfCrDUjqMfcZch3/sW6NJgQDOUXWNDqoyFdAmEZ7mcW48EeKw6NBvMi7
/Xcv0WT70XV+7I9Zkw0RqkSTIQMQ48y2zxlifuzlVOQZPRqERtMfaTLqeeESARNyn2cL/5Kg4tyC
aoS2lvsp4FLcv5toGaOnsUEf83kV3TTDiCNwlZb5OsGuG2pQY9VZarRzsUgyQ442R/bDDsCDLtMt
hK0N9eWO1uioYT5o8zavYsocv/UGDdI7hNic3SEsyubXQXW9veQN8eM5WlSjf5A4RvGKXWO24zLq
aClUnvroboxhuvYcLfPS4owDXaEUCI+HQ1g0tw/t7KDf0jTO1y+7wrhryeMZvcuWqAHOSbaJ3C/O
ZlN/IaiclukAbEe37pdoB5UeISvsOtXZm4YExFMgt5dJvrnlFMZBkJNF88jfqJ7t8XsiHaWXtkeD
uzSxxlzLAXrq2KLyMaB/ha7WvNHoONk0XUrCdBcV2HP3zMzXQu1A4fpyjBMoBqZjGyVoY7IBnctQ
KJADeRGmzdDKypxmJ7ctYj+ZbIviAU6FqV9E0ZMGCECUJpLujiZ2nt/pDFjAn7zJFn2HwLbNj4rK
Rbx6j45jpRoUvyG6xZzlUzsMit3WjRr6V8/xYm5Dyvv5Ei8gRaGMB+HFTT+HnT51S66by9ZZ0b8h
20ONFfV0RMsT6m1coxGTwXqwjcsFm9lEJSxtWDAV2ts5F8ceU65XZ+78O4w54zkphYCvqz5odDjn
5YwAzOLFurwz9gn39IBWCmbM0CFG7CbCK8Frh2ZQUNnvb2gKouy7Yicfxb7ndxTliOg2jWrU1wsW
w5QxvXaneXoTd4yZm77LJ3q3qxHK8yQNo/vu20WgsN0vcMQ5usZsQRaJR4cCrfsUs4TxNPO1ZKhw
zD/0ChLD0wg3kTk9Xh2MExQ2NrpyVBh2sXal0N73VdD2Ckp0M3ugts6GcwbPBH+aBrOQqlmDGe7S
GfZLxVb3cXLOdkPJXTQnSXRE0921leKNQNZpptkgNiK6Jf9sebdkt/XedNsL2i2ZQx9J1nb/TQZK
mp+mH2N1jgm0u+e49WG6h1+CdV8UPNYR1Qw02+6SLJrD3zDRzty166Lzw75QjsqgQCBSoIO9oFnY
wvCR1ZPL7pdYz750ASTcs8UjdNWyp2lfQuzBMASSZdeh65UfBebdH9QK1PVb7PtmvrduT4ZLDo7j
fv3OeQ3xjnBhLds5z7qfKClGqMtSHpkZtXNkMuU8YJ3rA2LqHlcjjtBrlu+t8Y8isispQxQlFtuE
Txb6H0Ov704YFLEQQ1gqHud8VRGMFtq8/b1cb8bf+YIqNPw6aHOeRhESdFUQTr0Sa1O3INZGX8sW
i8rgUOIJwGc5GgVxRVIaYVyMNFP9kMrc+SPOT3h7rmpo1z+u28x2N+65pl/ttrAMWcvULZeASv32
lefarI9XT1JymvVSFxrmTVOBMLTZqoGgc4XLFg35Jx6CyC+zhHLmAT0/DU8RBMU7CltTj5oVBYg1
o+6fZYkmXkAol3oU+02Pcp6d5AvGfhKEQisg4y8dJnVxIYIZAy9SsfJavOcmFpAfDDH6s6j/1nYa
XdFCv5oVI8dcDCkxy2GXPygjNSgWo1wTu39Qq9jbqGAOcWtXUByvbi8aNUK9VAC6gITzuEHuDNjV
sGVMfodjAFo2xeIBZZpu9Opo25V+gh8+AtCYbTSpLJEYTar+Z7YOdtMR5TdouhJXxphwQ3WTo+BV
wvibvBH839Ht6mVjzkL+q8yMvHtDS2KAD+rjmM72gDLBvmDyPqqj8//UyxZvYc7UCcbz21bFrEMJ
bQ+SPqL3OiwVq2Fm8LmJvI8wRRayQY/DrA6x+NZlX9j6OcXFv1RX/7fSV5F1Q9CtDqR94ahWtPST
krCPEMUR7qOibvP8iPsxRglJrPH9jGN6/i+a9P9gwIYWxb9P+6IQljpMWKIxEmH7TXJs3a3+P+yd
WXPcSJal/0pZviMbcMCxjHXWA4BYuYq79AKjuGDfHDt+/XyhzO6S2FmpqbJ5GbOxWpUUGQwE4H79
3O+cO2k1mZ4dtBky9Zgx5sLxWnE9dwi3nKwyTQ/olvA5/TUSeKLk/oye+wBKxjPad6opZ1sznbcI
U5xOF8CwbUChRiedLrj7k+SMfwYHfuAmVdtxq8HIbwm4aJ3bfqmjIWzilEP6xJZE2i4JOwXl6LxU
P7nC/wQa/pi2lcE7so0IubVdZsz0xChtWpTmn7yhf/bTP9CUDRMqOyfxJCRU+TVXxsPkNtG/B1Pr
H3Bn6vO2bOJIbmk/c1JQyyEdCvPf/OEfiMneMPqqHmy5RYHeACLT9jCQHP/6hvpnV+UD7hzN9Bal
l9rbWNc6NvMx8o2Ebf/f++mnV/3uaRd5Y0K7cV3EWpI13XtMTV3r27/+4f/kDtXNH3+4rWigNnPG
7ZI4nnjtEJOmQLcXwZwsV5SN3wy4C/Y432Tzb42bND/mMyVuPDnEYskt433lo9Wq7jIz0FX/+g19
W1z/5On+mM7kZIuJHhRb29L1EqRnr1omWiv8620xevvBouTmn1SWUdm7tMnusjW9M7jT5D7q0iHh
kBInG6aNvs6jmTTC7x1qsd9/u/94mf9X/FZf//57dH//T/78Ujec8uOk//DHv9/VJf/+z9P3/Pff
+fE7/r57qy+fy7fu41/64Xv4uX+8bvjcP//whw0Feb98Gt7UcvPWDUX/7efzG57+5v/pF//29u2n
3C3N22+/PL+W4COcdlT60v/yx5cOr7/9Ai1Lk+TktvqP71/kj79xehe//RK+FUn659/09tz1v/3i
OL9iqpKGtF2K+tP//vK36e3bV+xfYYnohDqGJ5iJd5oqVjHJN/ntF+H+iv5gQnsZHsIFQsEvf+vq
4Y8vWbrgu3TbhA44mTb/65f74TP6x2f2t2oor2sohe63X74Fwv3jluLNucIRnmUZNq5h2iAflvO0
ksCWHk2RVCFhA0W0NIrHeHpKxn68Any9GzSl3VRmT0VMg705g9WKfQlvnVORZsXnMlfjM1VVeohy
jwH3IB/0iGnUoiX0WxAm+Wm29fmGH59Q/E3NdYy6+8bh4+s0dPC7q8dQxQzJy66t+rrxpuiuFXRH
OQR2jwAb5XPtEvSuoSb7XZTn10stb/K6GM8IPAUdNO3pwcxsfaNna+THdGdCL+/r27r2ntDVrMCY
IIyrvJ03tqZNO72Ci52FSMPuxHgMS3url2ZyAs9rXEC9d9PMWh4OQ9/eWiWR8F1MKR5PHaK66uU+
jfJ2R6NjemRzhR4TUfGObF6dj2acfHXtskWX6PqvQ+V2d9kgSqZQRBAalo0v3RpNJw2zctYMulOR
8SXP0L5ti6S702DM88mYCconAr/mEECj4wsTbVIijTxppT6Ekv65NhzP16NmAojEM137apQXsmeQ
jL84ufvgakV3lrQGwIzprs3IaaYmZOrbTf5/+2G/SF+Anuv3/uPT/sMC8f/QkmDaxmlV/ufrwSOP
9t/8typ+Lr5fFf74vt+XBE//VafDoFtEkhiEv5xckb8vCa781RWeaVPhGhjdKcv/sSQ4vwooft3T
HekJxzl5+f5rSTB+lUT2CddB9QPktv6lJeHHEtKxbM8lH9H2WFkMIlM+hp2Qaha3hWu7TMQZ8m2r
Z54/xnYayjRHBquWn5Rd3+rv71cgXg/MidaBwxXhNv6wAmVijkxP95ydkXcxYft59gYEjYxmVM1m
JjUzLKO1a/2Bv9VxrAH+87NEDg+riopgGoV5nzOLcAy/+9j+WCm/XxmNU8n88fcSru5auhTCg7/8
sYzwug4tE1cN9XvxpYejDA0ADGaFyb3oraPnrfWuLky1jZA5w4Qx5Gr413KPvn0WKLJS6Logj4Bx
nj/+Dvmp8Tdng7tr0rndRVA/R9dI67u/fqt/8olblnAlO47neKb3oZCkIzhmyZq5O7OWe5lPj67l
pPspLRr2g276yYXlPv14XaWp824s4CiLG+nH93RCcfU5cz2G5zj2dnbnws8YsPmTVznVpx8+PY8n
AlHc1rmHxYe7SkQ53UQZOTuZUPGB1VIeFcPNWKYv//LFY4u2WXR5P679cfiY1Fau6On2jVJd90st
e5/SFZHXrK7NLP9Jffknn5THTk1hwG6NRe3Du8K8UtdOZzm7GpN4UFBe+An95xBkvQjmzP7Jgeub
2fPjVRTI+KbFisA69eGzShFdV+XEzg6+BC/SWLNBOZF+UxD6eKhL5jY2kErbBA5/v9YQE4ZeRl+B
tYkFqOYWbcZlel9VjiFxbZHh65IoStt0i1DCXVz3oimb0E0qrz0MWZUGZlkySIIJ68kIettOAdNd
jJDgRLZP5MpPqizVT0x6f/acexRawhM6a/H/uB8nju8T7JGzi2nZH+iluodllDrKvbzH0rBtsqg7
gMK+O5TOGwvS7W6KLfcnl/rP7le6Cvg6DEeX5sdMCJUhrMio8HZFMVgH2rOXlW7TadIT+ydnrv/5
St4pC8sUdGck1/rDZ5o0STd5GUCME5EoMg+u66u6/NIlutj89aPBnfnjGey0gHm6IJxTkBpjOvZH
63xbGqbmiM7ZWfhhNvmopXsA8/laIIrd2Bo3gqDgjPO53GQDymrYu3qLcaRqJj/HMbL3OsC+xXGo
J7tB2rdDOspnObbufrKxVwRYAZdbr+ut874f67M8KdNdxSy30m+MIZu3hQuI0NLjCvTSGQ66t+B9
wxSx9VS17LS2a0OlWrExJcYD/qJeGL6Maxntpl60zE8yoosBk8BVJQ0s6BDk9iYeZxGOjssMUL3M
npc2Kw8EQU4bvaD7sHhS80m9dQ552ztPqblaV5Pgja+d1QVwEAWGQgX3SHD/hZEtp2LVhMNpysNp
9GrQlYywqeehubOEap7EUDXPxKsS1J20lQCLRyhktBZhENW4bCuvKvapDt2t6U175eqlC2FImz7M
1bxS5yL5PiG1RhcKdRwMARpgLFv3xZ5O5W6km59zLXusEMmwR2m1fQahdWV6yrx0yiRkNsoesLXc
V6NhNqwAsbgxDBejm5nY7plumd3VCtICCtvau65VOWhX35CQ6MGjFS019loPxXGsgah8VqnlHDye
D5PokHIIBxENJ2SzJZ+sncY3SiauyWRW5wmtX8JoBuOyxWjCJTPFgHAN12F01fjAFBcCx0rZdDb5
VLr3QNm29D4Gu/7eLUrrMAz6iALbaoGypXXejna5qVs96vw0Puk77crW7+exAXYPDVMPYT666V7E
ntpWLp+36EYu36h18jmy8wkqHMMidhYj3cA9ys8co5cz9AXrs5kg9PqunidXY9zSZSUDnddxBx07
GYvHzMppLQosvpy8h6mTffEAyljBmunZC80H3oMTSe54GibdLXN3cyYRJlOzSShxYCJUUBiW877S
act8EOAKB1VvRtnOFU1GzzQflnORly1Eas/g+LTgBBHBzvi4Zu2dWClwfNaD8qttSiYakB2mhZ6l
2oPySsc3Y/ChMdIhWVYgInrEsYczTYPTx7VDaGEV4eab47006zHx58rg900mZdZ+4vZ2GpTCTjxf
09L1XNBAH0aD1HdPqrO4r8pbs5r6IE+X7dw4yZ3QvZmhLE2/7fjd9qikNPPb3tu7Ui/5fOcSDHXm
/jgZefEEFYO9derYeBhN1zkzl/atZgLYJh3InFNJ237xIs7QFKhme6AjonyGhIkgFyMQsLHKaae5
CJME3nH1dTe/cAdg9oSO1iGpyL7PLKBrs0vLZxKqs8usMqa9a6roFVJKRj4OtenTmOGRKPiIGYpl
6vssJQZ0WsZkh3zL2L8sUS+jLPtPwuuWvUcLcac6PCocYY0tfJXml8LbziMFIsAFDSuYns3scCJT
A7Lw2ByJjHHPOpoROGfWiYNCF7tBlEX38TJaZ60y4istZ/qtonPwnJIDfi9W2W+KODalryI1UJWr
aC8AOPdJ2YOqyZRHwdVieq6QeXZDcVwKmZzFzfjkuqo7urWeEya1LP40DMOe+NTqoi8klh/gpjWs
MQ/7sa2yguFFRRZYQ1aHM+KTb8r1sjNP474zZ70VrdNdNGuefp1TVlwsL/RmIyPdtW0+XxNPNx0y
Oo/AZTpsWb5693ZrrRtamFpY0SO6iL3saYDh29VdOQdMU+yC2L6OivJG1/PiUCalfZgGM/ejHD55
HcddMWBfYgrA9FZNMIl+Dqaw8qxpxtPsteaFVXQX2O+70G0y6HPm6kAtLcZ50ZtW7NtuUmwV5AlO
oXra1lhK/c7oOVAYdgNJr8abqAM02CrLwcvbE1FHNMD7bHc+qK68o0had0OLt0jWPMo27g3DsOVm
mmocCFX/qUnVuZlVi+8YOKxWVnCmoVbPxPxj8OWdmwpbXYwc0VpAjJ3ThRhioNJA0mHaJxNXIqaW
iljwDZOJl7PMtS4w1eJ+cjUC7Ux73k7T0H6JPFAnZzHqwF7Wa1u2pIFMFa4WvMT2UwWliyKMHcxp
ycSgr48RNDjRDpRVmDjuqcvmT6JKzX1hm9FOpdi/DBaby7SETjRazbtlmqv8rDwQ0DCHm+Rq2KU9
s5y32ewbp/iB0GnrSN8ABOUQdTVXBGVyda4LSTYUu9WqHsdEdV8hw6ETWsdTwyHOlpkwoApxou/W
90WkFQMo4O8nZ3gu6UIf+HGr37tzt8VRhnaD+T7sluKGtT+kj2lc8hAyLDfrogCVLP8sdLM9wqLG
vjGsK1DGhOmiiJNtmuYLpA5cfD6pM7VG85VTWA+joK0Ze9q9yXzQwGSTv7Y1sNJujbAw5olROT4j
lrlz8xO34VjtrbD1W7zB7b6mb+Nj7tL3qGHZ8dR025ftMBwG6LiTV585uLbkphhbIXZxXdgkSxja
JlKdjhNbFOdLX4rroSnSsNKT6nPtEsjRWnITaUt2VilWixlo5Z0NKd1k1VTsVwiY+xilEiPrLKc3
VaySzqVelWGmutVHadOpGeWy1TS33rtFXR5oWb/XQtTHeYqMW0zQ7Rau7xoXVn6EVZBB7Zkz+pyh
jQ9AtvG7XHO1wfayXLXuoh/gaKKtVnnqZpVFvCWO6FV57XBpVFq8LVKvOjLBkTE5eTbk+3nU5x3c
yhIMUZtt+lL/1IKaBJ2ZQAS447xdo5N2FVtxdcwkd4I7C31rmPTWZ5Gt23pO8zNrSTFiEUWXTsGc
9xNh6VH9ImZRnEWVyPtt1XNFPDtjgkOFQxSPgus3iX2WW8PToub6Yq7ny7mou1dZNsM5TE9DomAx
B5wNLxmw0W28qOuezc6Wu1Jvx0Mpl11eaw9VtABfDGsTb1rCI4+Q/tkmaaDe4sFm4m0395fMG2b0
ApvgfsaLV0Ez3Ft4prCjuiLEbqxe22pa2blP2rpIaxjpISYFULA257XNEBeGi3w60Y8BznTbd0uh
kfigF3WIkDFez4l6xBXR+7U2nCdiLIJymTY1/ZaQRM5mUwD/q3qGGRzrdTd6/RgUAjF0bZwLgX2S
10zTTxT2UvlxFmFei5qYmAyyMsoZVDfT0m3jVBDV+ktlp/thMvpDMSwKnL8Te7PG1+IaI7uwOQPR
pHLdFRpUuOdsu1o6BHYtCxEJjeYevXrOQkFy5d4s7sZZK8N2yI2QI1RYtYxeo5TPN8Aa8cZOsmiX
jF66M3l9wgHkS0++2xOTRnu/YVKmPi32Zs3Wfd+097D4rt+Ny7HXhgcXD+p1Mq608NVnr9fYoxM8
qWn9IMz8okrt23hkh0pL46qYnbc4f1OTO+5Icx5A6GMMFAM2jLY5NtI5T6VxoSGoBmQxdOeF0vB5
4eqzyN3dRZPpvtSQJNsYjze7VMA04nFHQED5uJqvSHHF1hWtgYSclUHRNoU/0LjiA+zSu4EwY1ax
6l6t7oPdZvynfc6b6AsmjvPEKD5bYFFnXWmpYChUtq3K5B5z3l6W5d3kZp8r0R6a3ioC2VWXzJrk
dxckutrNOG0G2j1+n2EeZ+Yqk7sk+gWBFoeqmtrtZBc3SN3yUGTJV2SHA/kcoea2EtOH4fftOIZt
lkR72xDEjwIeXy2N0731BX7lVclDHmnl0Usl4Q/RtO7KKfqamw4Hc477d31rYfLkkM8jq0n7JVmN
Zlt2mDmjUm6VpxfHJS/0QERTciql7HZjmYsTJIU7hN1cZaFreMr3qupCWGqGZJmpVZrI43A/WTuN
mZS7bkrR16VGDcMbzgTOx1kAiOALrMK15vPm3Fr7k+bckmVyZZlTGthCfYH83XY9dX5lU32WuWCU
bsSaT4s1IPSVFoN5AbvyCMtyWdoQHtXM5x5rhEFkTqEOSbI2bPrV/SnnIoCj8cWcNU+ZMdahAV3l
p/VXR7Me7ULvg1WxZy9Nx4emAPyEOVwvEL4PM2IoNiRZ7NUUG3trFfWmiZLFB07KnsGI+l1ikUk5
IIgcHTA3ZHkGWbTlRG3rqC+MFBl3lm3zTvVs8stsvJJGu+BPNOvNahbDO+EN5lVaz1R3tllssffX
W82b+xAn20XFmWWbcf45TlVEcXSCWDHJqZ4DBlOA26cEuGTHKJ1hh8Ry2w5xvY0aWPYxvnQpD68g
bAaM7ytahhfZF7UnQOGzmXNzaigM1kKvfMXs4C3jynH4VerRJKRuw4xrfStSpTMdovcCPJHzndAq
ji5QrcGkJn0b1079MvOmjo5yitCe+UiFMTR7kWjDjv1Wv2zaRD/EdV4dy3ZfLWu2sQk0uWCocLGJ
uyEDWnCtB1wQ9oM7y7doNkQoRDXuksLUHwumye4rI9Num2ZUX4FJ4+seVucC3LwJMtPUdk2fjLu5
nHF7AwdfSjC+DXM6qtBJ6JzqLVijP1HNV9R9nXOv13mgDXFvAhim3IYdGl9A1kCp+0MCtt1BK2LY
Kz4vLaVijOL1wgShaoPteQkSRSnUc0TeeZk00aozaiUicPbE3Eg8fLZ9bBS+z2HFPjwpe1Pw+G7h
+wZGJGbmZsokBHAZz9epLjOqxbw5OkSNh1Vnf0oQoqBu+cRX8tL2YpQGlLgjcjJAhh0UUHphzUod
yMjaVN40bz0edM5SpTqrs3TcZKmirpRmeUHcDQVuVWAUyo0pHAnDOTTrqHbDLOxdWfTyjNdZNkOa
J7uVaOJ9lE/uMXK9CM2lbkMzpZrnAHZLC8z8kmM1D+y5f509c3oy8vhLhQngop2T6LFI11eO4+rG
m1rMuLHCeJnCn24NmoRnmt7dCyEfednuWCnvQLCMtekSyuHOWpZARUhuYu6I1tBbBbWta2hDlerM
TQk4v/dKzUB1TG38qxW3D7mVW4YhR/GWQ5/1OMTKCLkFm8cxY5uOckAvtxpIP0qwPAdLZlef0CoI
WdImL1AQGc9ZnpjYIFL9WrStuUlI7l580C9FmoL3tS3KUzzHcBr0aZKDYzXkvkVrFvSeYyIwDc45
McXqvKqZSGF7c34Y5wpJtI3sTavV5U7TyB8h2A2rn2OkxyVZVg5mqiboyKgnJkStX6bO0vfxGi9P
SU1UQpFlCoXD/urMODITyfhpGgTxBhi1uSrMqA6AyNJzDFhZ4HpmduD2+8SkmsbAZhK3e0YOJOfx
CL+71nV6JsYxLeC9UVTPinkoHN8azPHTkunW6xK3PC/4TtK9tubLbpwcApdMZlk9GZBS+caanFlu
1JCk7zV3mgO2tABKJnG/3K2l5zhBoWsq2rja3JPik6viCUp02GjLxHFv7dc7XcTWroEVvFdLboW0
Tm4zZu7slafylzJqky1pG3PoEpe+0SubkVZdI++jvDrL+/HSLQ11LCCxCeBlA+GBLVbsaSVeRcfF
ImM5K6w9TsQEnqGoH3ghdV8WVf2E6dq8MuryEh92vs2qBgw28Qzmdk/ESWTMHPzc1I157GUpNpgX
CIIALo72hoxGxpwv620eje1dmpvWhY45dUMKhO7rlbb4i5YhtXdFUxDj5dFI7p10CNs1WomsWQwW
xlJnE9bIyilPHOkYYIjRyOWuW8u3Eu2UwTRE2xb6GBS0Pc1CyNkRfAe6ET637YqtFk3NM+lQQp4+
k/zOYRG6hNgGicDgWfoRJ8rdwKV2z9nEk3ybCnUTyY4lLL/BlVXuvDGZA4mI6TeEFF1gZbi2YkOG
yDljAKJq++uoXaK6O34aTUE3Rqy+NBO2GowpPkigNeJ4wiYleweqM/A0rQu1OcdYe4oouZBx1pKl
1D04bZolYYKRhlNCYz/jkyfUY2RECiaVfjN5MKegJsMN58qIRaDMdmXCXJu5JedB9snTtLAFCkkU
i2bk+g7943XtGN9TzQxRr9fpYViSfTv10w651iDGKtKvO4GXYynFsi9Sx9pXfVUES5K3R9NNb+ye
wOl6HI8R1KuGfx8rLylb5QZVZ7hwukx8nTHwRGGZlaVBDb44Oxzso0QKbfozy1GMrnWkhnVT6e6r
nY2k5CyieUT+aD7R0e9vTkMrn1yP3CcuOudipLutMSrnilpuCuyWZM6Spy/EcvPWJ7Hae6sxX8k1
hk7QvSL6igZLhY9e3pxVZtxj3GbN030wNCjFIa80or/itsnwF3l9/55bujFvdCNadWylM23HUlYJ
a6bZePfspYP0E3znlM+upu/pHNmHvAaEPvTe0oAHlDptVZcQsLV2yote5tl9bo/RBp6rPe8INAgj
/dR1iVLty9I0wVykTC5IyC/qhqm7kYyZ3pWNoV8hjTicZzrozJgwq0A6zoyQTj3rkWWCZxfjGEv1
KZuYbs8cVKoKZUPMRFQUhDRhf4Qs3nAKioJGNe/Dqu6rfvbuKwL/2HrjJXN8op4wahrrU1nNj2vH
WCyrz8U2GdNQ63KSHZqeELYlTY9xjS5EU+cQF6n2gHEhDb0U/RLpPQ/SZE2P5J+EZZlY255pnUEb
y2zv6h4H2tE6BVWQ0Xigih0rXNylvRL6xs7o1/DXHfLOdApccIkZsrppiH1XSxjlTWdFu6w7c6mB
PUu0HFSN5JbZL/KMwo+Et8yuN32aNLfwWkSFOL0NEN+UHZ1qRA87YvSd6K+B+y2SBB3TvtPjpt2r
POYgqTix1CFgsjpq5FX2/qIv8zZ3O0W+ENKmPjn2E+9r3TLtCpNAO8j6wVzH3jydWorriEwQxJu1
NV8XAR8cgBmTB8bAYRGgLjb37nJaK/PxJCPnZmS+W3ZOvNHECL1dRh+BLQ7N5FHOufPUL4lzTleq
vijABG5ofjoHW5jmvS7juAltiSWPytoiyKAvOu/zuLg1xYxWVgedXU7n/tbhVlYb4W6QJc9XNtak
jmqGZbxZuPDvB2Ckh0jPmvfcqVYO/15XXlWtLmgzYFZa/daz8tdWk/ohmkne0OmO3KYlCeFhnmgd
205tf1kcy7mSTVZ8LZw1QjXFPTTgtXsi5GnkhDzE5XPGYIZjU1r8uZo8pIhC49AUzKUiba+p5a1X
YwcO6tIynrsmFnvcFmPJ05QQqqQTYhW4bRdfY6BB30207SkL4kHvvP69rkT9QCMpeizjsv6s8fxv
tI4rn3E584NNNblfqnR9jJY6eapigUq1pFH/WSjNfkYJtr4U4LTB2KxgBGaKya2jjF/N0SFg3TKO
jWYxhbSss03pLPO7wNwRaGg34OyW5Xeda2FVayvzQZNlciACZrlQ0+R9zgxsCbrT1b6+uOnRRmq2
6WX0zbapVfS8IrTwANRF+9mt+ui4Um9TWK+F2uUUgYx+L7uEwCJ5x95VvY14Hq/tSuk7Gg6a6Uup
4g2lXhYYJBekSD411hFXR7/Ro3A04mI3xnl2CcvRk4VGZ2Jj1k15TcsMf9sco3lJuLCC+MmyuV06
Mr/8fMHiwbEKIdISXXYh+qk4ENvkHuYo6Y+pVTevGYVaG9Q4yVosZk6x+ljmijt8kroe9nlZX7Bg
uLhqwJ+vie5TTKS2i1kEo2g5SdcM7Cg3VVrk1Nq2I16MTE2fEK2nawD/9laOTv0m26G4qPQqP65D
ZL97lnQvor5pzmPL0bRAGKP5Loe+fstFPlm+NtbD5wr85ClTqnNIsHGUHbppy4wJ3LxW5OPMsLEe
216Y0CS962RLorJLzEPqW1Gn32iqtx5ipyxfq1g9GKeco6qjIMEUs2a+U8TEBJmyza9X3AXPZQcA
Gij004FyymaFQX5f912PtCe9sSsJt5y5yEMzUl9odrPqxyxprZJZaQZOSzVH6SVIuKxDkmswfmik
Sm7h1vozXHLKCXM0i+2Eu5XzdUXCWSBcNhzR5TSjG/aXi7G1CLjjlhCX+uAg2jl9vwSSOUPPg2qi
PIxV98RU3iYLS6dNDmOp6puED4rcOHzx90RWqGVDVpHzSmVkjT5TR5cXci0nBJaCGYv7U1ILdRSG
ILImpynrdpHBvun3JObYgUOYzJeh9uzEbyj7z+LInO4xarCzefa0i1cN5V6rDO8YO8tXpTAV0j2e
Zp/jNc8JJRLvgIaCQY5J3bLtomXP9HKczzGZna+EU0TIlr0MsL6CixjGOQ5ywGflWsresbkyOM9B
xRZYFBRND5Mv3Bn9OA5+swDgbjDElXQ7DKfuN1aSIp91RvYS4c84OFYqRVDEvW6Ejq6nm7KI2he1
OAu7rmVQAtC+Wc7IRSKNDZf809rSeaCRwQGuVFGZ75kUZ75mRa+fLcpirvK0LsZuGUsml+ejHWDY
XLZ2QSOIW7I6TPFAs8yhoXZtk7tEQqc1sJt0UfeyQtVT4QlNPWZOUoYTdl+f+SXv5mh4Z1KzvGMG
cXU9rSbpUbzt7rioTl0sC3GC9Gs55y9YKG1d8zU6fjvON3UScnJu3okJMROfgfPpdeLKq4Le707E
LfGOZWmmgSBPZp+VBtMv6d0n26qznmWtLzeanVkvmo28QzrL+SKM+nWQZnZvOkmh79ep9hCArfbJ
Yzc/1+LauCyaWruJNfEzGOOEQPyIvXi6BQnFxi2gYq0TQvEdnk6cidOQpOWezvU0UDk1Y/Wvk6uC
yUjs21SqV0TlZPf6OLKV/jU08W2Exv94cdemEwqZC3zzgfFZhYY53JsJLLHj/sqzG7UfVUcnQad1
b06zHkQcyWiO69n4Oq1sKWoYCEAecwNbIDmTTUf0glsieDZ6SjotTSacoeZ2ooqn5yyM6yqeTKSZ
0iYhhh113Svbqo+Tla0XfZdedmKkXUGE0NaE1ioChsOsrCtUwez1hYa4nYsdg0WwikIIYS9iLRvU
QEbMJO/mgbOBZCrSdZvaLxmTzAPNGft9q7HgE8Tm1Ni6T7gUyUQ/uXTiRPZ/uHQeui32E1OgEH4c
SlhyK3H5LCp2OEqODfq1Zc0Lk1ez5VAZYEtkBe8X06P3bizDcpZ2w7L1ig1VwIkzmEQYpbHHtIFk
JGt3KO1N5pnjQa+xv9azdkb+CsfdIqcANrNsTzLmz9LIPyD+34CZEyxOIgf/DaNzoue+u/VS9pJm
9DBZ66rJdB+79MrwgHVOzlatvzHm0SYGiF9nIQvwaOj68EbXazgo/UTsIbpJo8p5xCYd6QN24yf3
5p9cX2nZLvelQ2LwR1CQQEvCAuzS2+UGYhXtyNg716NK/eRlvgWkf/wcPQvqkUeApd34ACQ2NI0Z
TETOGi3QhcRrQdTVNKkhnOfC/io4v7NG5pj6jKgKCUiyb1KKUEyFU5ufwe14V8Xi5qAzPCyNrMqr
nrywxc+jVdtYqX7X9Hn38NeX5ptB7fvfmfVaNySp8axBLvrPB1SzLdoVPYJ7b+wEi8IqKhk4OgJh
FuUNEQ2J9eDlV0QV1J+J9zGImRV6kIxFclysxQ4BGpZXmXnz77M5/j+o/TPvhs2x5LuP8OQO+cG4
cfasKv5Z/vw9pm38/l1/ODfcX6UUNkdC+7/9GdAXJ0+H9SurDACmyROGIfg7TNtwf7Ukg+BgCU/4
9PeYtgGmTYqr5/EVi/8D+fqvODc+PosShwgRgqbN8wHK5/24UNid1BqMU/1GdqdDxnJFRNC74Vbb
ESeFFvWfxjp/hzL42cQU99tY1O/vdJvYZiZ+sDPZUvJePtzpcSLN1V6LYWNHnnojqB2t3LIsssYl
tf9B6CtZZCgzNtPwUm29mbtmLg4FyceXqUF9YKFqzqTlE2CPK8N1n2p3qc9QcAVYRIpJ+n+zdyZL
ciNZlv2V/gGkQKGAAli2AbDZ55HcQJykE/M8Kr6+jmXWoitFWkpqX7uQCAbpdIdBn95377lhkjg+
TqdBe4922QH/m8w53UsnttDcZQO5fXbPRjKSToMPue1qHROR0DieYOI/LAmUX0y0v3MzqcOpwBoB
QCcYDUylblc/66oChZ+YpEEs80JFiIkA0+fPchXYTNd1llC3DQGbRBT37kCqcjet+XIP/+k18T3+
vFivwwEzRvWknSYq2vyay3y4K1q+FStqzxbEjEcrJjdIDuCmsyKomm7+LZVhv43uAFp/mLD1ZHgi
rryfHBiWmgMZcBeyssU2zQJft5Nlnrxni/CflTOvUbyl7LQpqhSLNT2BM7PDGNrFJyQYmQRFbxtg
kAtAQXI2vIeFnPbfeLV8KP8N+a8gyUf/z9ii4UfQrg30Ld98W81t4B8hkKswhj37PKCDcjGzdVGz
Y05yiEN4pw+Y5dIL+YTlsjgGYX24RoFkPXi/ZpX9AH8FycgqtPPYGZyJyh7MazZwT53atX5cEwbR
WyE6t8Gtc0dwM1XNdaJFx2zsab3OSLL71IhrAKy5v8+zcbugALZvXe25cHzawUhCRBb2v2C8YR8a
HpSsgtj8AZqL3zwmFgDDHVxXsjelnkZuoXVXBfbQ+iM788k+KsZt7vipub2D2qNZDNRXMo7kYwVG
nLb09AO/bul21lKLb8dwHRZd08zO3Bn9x1QtCC4mLE0nmHoFrFAA+wSQYLPMr5t8PiQzqyTwkpY8
2HQ6t2GTtM67o2d3Y8etVRyquY538Tp63k71Qw5b2G31Ka4wAWHJc9q7aUrHn1g8eZCKzvxMzCb9
jke3/c13Jnseitp/oDoTpazTpWYFZU/pJ2lsJLJsyhKYOTV2NGWK+VFZN1fvZqXiSE+zz+4DGf0n
Ot5wVluu1iC25zLeZdj+6zCVQkfEda19PpT6xWo2+VwLD7rnIixAxnl1I61s/rz+7ipXJRCPl/Zp
joX/c/Ca9KPP+O5Fttc3d35Z4gXw/ES9z6PABDVNKJeTzNavqhmHNzhtJQaJuldfCMddvWtdglZC
9ETGVJn3uIREJ76NIRMv6dhW77OTA7FepfsJqwbHAzon3kVrkeZrAscQ0o6Y8UdMtVO9NKpjmaQn
TFBcNlp0crieQzjIqZL7DKtizve9NJCDVxqkkxTIYpSalnfgJjLhzko2fITYj48Y0zCapUXaP/fL
3AFUTczyshUFJeCNjnmLFLA+2NyWi8FmXQOCEoVXvOfaIMfKsja/sVhYhZomlBOkMlkdt+7GduDO
4ILgZJ45TdjOZwjIFbyXNvfyRwOy+aMFUBYWF2mUItgwIz5ljSff+ZGyA2nxX+2U16ootlX/kkwy
DW3sepEjneqpZH0Zbdhh1a5Va/fJRayB+str6Mdi2uonL/Mbr7WtjZQlp2A4sb3KQLed6U0B2dGi
1BtetW5I4guKIihVfTLa8TwlSkO59nIfKO5c81qYAb83YWFs8z131OW9BAi8sb0sEXjj2bfao4nZ
/kc2DrMTcAN1WsRrgzoc6G35HRjY6RH8wU2OXB1CbjGyUASz2f5cqq390yVbX2J/nXilZ6ZvdMEI
SngL2jLdnF3i9To5idiwXCytsriv6spMHxszWdIIN7o8N8D70sNQytE/a1aPiEqT4NOFxz0D/t7l
xtcSI4MEOsGWFdVWHe+HeqC8aBlce29LunVCqIEsJWEMG3bAg9NjqABShDzXGBWc+8X0wy5uIFNQ
N4E1wmMwxBnbe9O1H6B3eED6z34+06tgefEdT1L/050NfChF775PeV8Bj5+Ly5abvIhNEPVHlWpO
0KKe9AdFPrz0wNov92jfHty0gjc1EDJgv6B5uw49yHb/NOyXX9bC4gpHgrTaLa3JoOlObv9XT3P6
1CvZpkFW53RkElZknbYILtstRsOkqT7qJunPSeFhVspdjp2Euvtip+rtUln0FRuYZS4oBzKSfOUo
hvn9tKTxjpuVo3cbg9Qvcu3lvQ3JEbvKEsOYKrAFcb/HdGMemdyRm4rJi7/MBAPEblJ0C18bpTHY
e2pOP0zkSn7QNzgrlrD15j0V/N2Q+/Qn1Uzqlddv+7j27KgT+BY/Gs7nq7KSNQs8ejV+IGH6QJiG
zVW7xFRbAlTfRde1JgGia9DUdgQK5MvPZXLGR9S7+T5eY+sRWdT5lhqyrxdn25vDB+m3r4zYDkZT
Zfu1KQ8WWDo87M0Y41sqx/7Pls2UZDgdgi5sHrhztx+a9ZTZ3UTMlH3+ZFpFict8dn84wNX+bkVM
Va5IOxzToiwwIU5ErPpsN64r661ttWeUzATdUAv2Zpwu2RPRw3TltUUgd91ZE6zrsBlbYzR33VC4
D/Q8NF1gz5u9wtaErIoS3NshZFgnXGU58CHQ3MkGI//qIF7cN3PzgfiWhpiDyafleEWzakBwYTDo
tmAauZZfdGqrF7XJW1uxdkqgwzgT9m26Gm1Y8Z3AHq/7aEL1pW/B8n531igvNdZ/h5CBSPogbvyB
u72hrpMtwBfF3VuxSvuXxwK9PLomj1nkY1aAqG8xJOzsyR3/eri0KU2YXLpxkMS8Z2hISYxzXOJI
9ookxhaLjsCnU063BcUiex6amfqlyPTY2eP3XY3mMs22/UEbAU9UJeqaQahED7dNjr2+NMG/epvH
cckBL/72RczyXOAM/cz6et5wfdjrA/UvgxWaupqjNNNJhR/OFfJKHEWfsy4zcFf1IKYyDIzYHXvv
dp0sxp+3GlHwUxMLs8RQjQrkoPMvoha8BXyrQmsWmyFe2MrY9jGZwZxyUG3L2wKakMMY4Phw0jGx
8R2PwBIHRZ7r5E5LUz6b1Jh4+3KBMLfLtrLDOybr7jQqy/1TxSAMVjtm81+UYd+BhZejUHtnttOP
ZbW8HWk0JrY+TgVhAyTc2YSVTZUT+iXmavTkURi/tUjaH6YT1KNTBzBk8Dj7kPWS0av2dsaOm+IO
yqa2lj+MdcgDUPSE14OThpVEGDIcHVbZSr8FeN58p7EoP+WtYURLhZRsDX0ZuX5sc+TO8SOAQAiB
7uRte6+vflN/JD54EiUhuSGPejBqfMIa1390p76/5ukKf0znpfu8CZ01kTmyXjO0qO6saeH7x4fi
HR4sryuQeVt98IZcf8Toyq9gdVIzzDZn1SF07kGg8LTTX7ia028bOUdB+xnSKmhkbA5Bxe3mr/SG
uQ82I01f7ZZMOas/y75b2O7tMtozWG9ZPIW7IlvqNBSTXv5mhruG7dZVL8vGS2XX1tQ+hxDuXNgb
VIMzVI7jah0nGmqAmxWrPts8iAy9JSVc7LqLHSkRhFbH1jLlGKu78h6yyVSFBTBS8+T0ZR8lQmUv
bdEZz42mDGxzYbfS+7F5Aa4YN1oslkCNn+MVZlmB0FPWyjgXZQxue9WwLniIlf/axDN15DLWTIIc
lGWHMD+XNOkJaIK7ZFMp8l0Ldzc0bM231rWbNzFWCIkQNFU0Fa15gSafzhEWRx9fvjOUH2CR/eEM
YC79LtykT9l/YtHa1UbFiCgUpMBdsrATMyfcocvAAt2qkua4aL22J4Ir9WfNzZjduuzzr9xuEnPP
NdZ5WHTBdl8adQnsMjHFBcY246EP1qLnu+x5ErBlbPNysAUcVlKQ3VPvLUBBx4rHEL/axoANqSAJ
BrvHzeNi0LqUHou8PUK5+UplgsRPWH6z5FpZYq9eim4q3Ji1GJlNwi0qAYPZQ+dsxpkRkkgjFS8Z
uNVzTC/A7bXsFKcxd3q2t0lbQCUEoOtgzFx389rmh8yyzdPiJU4bGE3+R7kDzj+y/gAO/d55Unl9
Ed6Grto19ErRH7WmxVu6qSocuXxFjVwOyJflIWuMMbSoid8tlnoY+AA8ZEbsRVoRq8LAbnJvYPzo
Gxq/cBaORTRh992hweIXmkqaFmaseMCxyMF1on5a7LF6rNiFhaNgasS3pMlNH7hnl9emJs2E85w9
k8bKokmQEv3CSUKB9HHiYAty5stkKJbHWvXmO65zi8JqIuFh1Q8fdTzTEZNZ6nlWnoeKmuu9U2Oz
T411CXF1qCNQUv8UuzGLsKW1kpk3lG+GftxlFyEKdnJ95m2R2VNWlXqNf8aWttBsRrwBhoRXf3tE
BzuwhH9bHB6PyUx70zjXPuTr2Tu7bNQ+rU4lfzwO0MDlGzT1Ja6v0Z7MbtfSTOlE/I6F8bgRXXSD
VVI+wZE8tK9VP5pHi94yoGjQ0F4lvpRLGdc0IIDnOroqnd9a6F8/Y5oG4P+b2vg7T249/JQF1yAG
gAw6Xh179BD0OX453qQ0fIwZqGsgP235x6Cx5apFymQ5pz4HWL6S5tyJVhfLHsAzcTtS0E+Ei718
L7xu2k+UInDHMVvWX1MmmphrJpNCWNzOzNZrMwc8BavDnbdQbRgyIw1njOW8dka+tB9UFG8zEO0s
NhFKDR4KxH7S6g7GNRvKuqRV0WoGu6ALYZLTTtZC/RzdRXy3TmbFEAr9Qofe4Pknf/ZXn2jDMiSB
rFOG6EWW6tujg4p42ZxeBnLh9zpfNzeAds5gOtF3+7uv7LHZ2UmXPSELNMdxkvLZHs0ZfIZn8kqM
PdwmCcw+DbRuIEWYsdd2DlkWcznPy3q2dljbzCubxPZYslRjF+2BTdrDyhp/j5rF3OGfot//6qP/
nT7qKBTD/z/H4v/Wf9L+6/889l9/vof0v2ik//w//yWRevY/XEXfm+MDi/gvJAtX8V8QSJXwcezy
i9Dw/xNuI/x/CDRE1xTCFZ7Lcm34F9pGWP/AQkJkn99OIf/7/xN99N9wbMiL/BECcRS9FSuco/5t
iaeG0piJANPCQxZjeEmRRF4316jbkKSSerBd2uawowAVrc212dtkaKNyTJz/BkTAauTf11J8GVA8
2QmQ62Yt9c+v9P/Z6ZjOrBirfCtqBPTRwtMTDGA/Ps1JZb1OReZfV67tG7yoKgZj3TYTOR6gOCIH
L8O/yvasrYFNYGP76aSY2WuGVYQuptew4hb2aI46Pm0gOEOswtN9mmf4z/POwcMJ7vMpHUBFZp1V
nzCA94HRGRsE8KSMI6Mn2SodV0e089T0Pk44ei2O6P2onBrYvfYvikqIWyUX1aM5v/4WGVzFiRqm
9asxaovlmn0PDNM4UozuYDIbRvllOmZ55yDW8GrqSoxTq9ldVjUGGTzpX5LKqj84gp1X7FtkTbWc
z2OxDI9YMxiViVJljAhL82t0veE0qbl/SO1RnM0GN7iiyXOvfHt8TIiuhXZt4SbI5bls2iMIPK4p
jH9vQIrKjngn5ho7F+pTTAQQGmVab+niG/sJo9oJvQw/1iyta5cmxp5fYh5WJoKwWdL+iC/XvyaG
XE4zq7oQeNa+1okOO+58F9oSM/DFdhK1S9dG7kTLfTBhxNlrdyHNNdo6Shw1vjod4VE/a2ToJl36
Qjeo88kkF0e9BuMoe9M8toPc+Kt1j5hw9a5SxnKXVEX+Oi2r8bEstF4wdBDvtDn6+8bKoo4YWiC3
fv7TVbkXqaqon+zKY5KOlTHdLW3Vn7NE2iGX9P2wLnd22h292rh4XYpivhrkPkz3wZWQh5hHExFs
WNitinC54YCPd1EaD4VkDz8M6sao1Td5gsRmvBXBgIVmUMMjlx+1K1N4nggFdbhUPUFx7iFhOxIi
aIti/MzyZGSmGRukX1rhdG0Yv9wNCpM31/q+wq4S0ovHsM1jtceYUEQtxvvbP6k/CVnXw8L144OF
rkUpm5j1XWIvFLykjXgyKSJ4nKp5fTBbY0Mgnlc4Upy0sKEfqC2kDqaatkOLwvtEOE6RkLO3J3uM
6YTZDCLLktjEjNH7sdBZ/QDTMYmklTkRDVDqlHaWHThpl4Tod7iHGCyOzdK272UtJT9N1Iy6LCgr
9au/Ek5nJBa/emURwugN3TXk92DnnHbqOLMNuK7pap8aZ/QONRawSNbax2rBDBEgwPkRJWtesK4x
RWyJzI494nZUoJ6sBxdbBEBYr3f2E8ltQPRUIdyDplWh0a7s7utKV8cczhvWcheJQa7qIRsM+Tyv
EO/q4X5ttw03cOPceY2tD7cTFgKVEneJlz74vGQiNtAP5oT1Jl1WAlD1dCHon/3WTZ/+JZkwBX4J
sFL4W8wss5gP3Ea6z4S3/pFSH3Xu57m9q5kxT1s9O3vDdZlZ+bJv5kTK2fD5fVntzYGWA84aCRv/
7tnoPPNm9hAxmv6n1U3YyNw8Bk2tkExamM41c3WiipNnO0BNHOrVYpRkTZ6FEE1IThE0/NAyMMUp
o5QzsJO5r2dzYdlDivtugklNXZuR7/MEVC5JQaSAmNhGICg3YbjuTMlOHbUBp4lcWKhn8TuQg/jB
puJ3CyzHpxiRNjF+zj5sT+dHJbzpiS4cYq2WOfTvQ9duQSHi5EGNaHkcfvNdLGlz4p2mD2jQ9XnR
VfqDwsB5Dryk53OdYr9jY+4X+61d6gQnmb/Ka9oWztnFJ2ZHsvVp3oKWe2rruouWaazPXjk4n3bm
j8ctx5+IPi3h2GB8OHCPQqv1Pb/9mzWFbtkO9eNfd/BuGuw2fgJ1m46tah7q1Pjo1mU41oaJgZq0
MhuLjMx0W2I2u4H8iTqxsvtBKhqPlyKN8WlXwMr9XN8Mr4t7iheqRdia1acUv2wJie1WDg2wtnyk
yBfzTxXTknRSuZ79a1vFovhWhjNMzyKv7JekRbnbI2S1XwMfha84tur3pkyNO/qg63QXNxzQkej5
0yofkaQl92twSMXY4ub5s6h846I9Z42hTaBmKLVsKnBGlL5/9UwTKJBn8OpsLVYPfnde18DXM63+
Cm05zxyFg3da3LzMn8ZhaE6UP2UvExzTl1SwggypNLGc+5lizL9JRakTSpCrPupulb/p/9EnzH/O
QWezuijYU98gE4S9iy0zPxrovtc4t+lgN7qle7FSR93VK9/VoijdAxwELP+D0annIlbdj8pW3bPN
2/pFV113JFg+s79M4JrSt+GpHZ6Q9U5usTzaTpZEeNVx4tmxy3S/uO/wWUrvYRCxm5/n4tnAZc/O
FMndph85MnF8M0H7Zmd+sO3LfiwO5Lld32Yb0XUcZzLKmsn5qWiYqB9yQtw3n3KNIjSUnhmVwiDh
vbEGfBI10TpDGMlTujjLZ9m34k0ai3xpRkFqUAxAO+Xa4Ok2krda+bR4iQHhWc38FsxaS04hAYJ5
uWYL5cvWeBEucWCmNOPJ0Rbby24aAuKyDa0DLJ1oYzDI6CckL/pVEB8sWAyxGamL9V4XlTVGGx1C
cgcSiD0pNlvMY2KZwiVJTvHQrL9S11jCptfpBxnO4Q61pKKOJxVBjcU+mPkGBzSNH62KKipSdB4U
/nV7mEaWxH0HXiaQdEoxi3mHdaXrl5cq0hlRFHar64UVpWGjNi2TdXQHypjOQ5OnZ8YZyt8tShpe
GRvUK+W/JC4wYddUW+WueCw63KnkW3kUtoZgS97L/pn/a+/kOjv00wqiAxd/SNLQvSzJoKO0QX8k
+YV7so0VO+bc0dSPWeM+LpA1nFRSxdvd0DI4Xw9xsyUP86ad/WjzjNpp710VFc848xGZyca29jdJ
u7WvP2G+f8WOu8tlcbbcz35eJB7EOWZ5xjL1F/Nlsx/ZkGCfAQT2YQCYeSxpKotkEZdFWOIHuue6
rbaDhmifh0PhHzzjxmMo/BK0Idh9XNfq4JhUvwMgnbt7+nTTwKOuZSemCohbbAr9OKwmkfSm2Rwq
cyryvU5qAFhhyX3JCr94nSfc9xblAAeAvOWJstr8cU5TSelA2+jv2apoDUmaJf/wRj8Oa8OhesrP
B1cGOfpxGyyU5AB5qTxK/NZ6MPN458zwEf9V2e4NLA5AKS50UccVgs+6oMM3fbtXXV9fa6pZ7vPF
7dBd6HNYm5Sy0jmZjTBfkImOfhx35ZE1WH2F5DndfPbcrAHLB7fWvOMsZ/GLZZN8tBdrYK4etPnC
2yYFJp9OU4ueTeakH+OomuP5XGCc6jEmSLogI4YectPoh1c8d1RETSX7liUehwMNVsbZyxH0peHT
n4ewstObVX5PtZs8FLwVOf1RwHb9at9avHSsQ9Ii9Z1bZkxvxmy+t5QNPnLAdZfGXOwLywu6FGxr
2tt0ByBJNPFfZP8yKoR0HwCHWAzQ7kSAfXEFb9HWeDfUxjtErzGJDr+tzUNBniFyS6d73haFsLOO
lrzvY9MPMn9bvxw6zZ+w/9qYPg2IaLDQb/I8NsJy+O5t1mOgabrQdUTLyZnEDJ0wvhyx3Mc9Q0G2
yIvkJxTlunCjWZnNW2u5dqQ4aHZlC2KgymL3jn7z9F1M/X1nKWAypFIOZWMNuNq53Fx7JykuimUb
LxKrnI4Nd4zQT+B7mSh2T9R8YDMv60vZlG/Kqr4R2B7GmchxIdKCLEthIl/Xy8nIPE6mfAgaly29
EuP2UHZd9XvW/fTQMH0hqMfJNd2K9AicmuCr+FUsBbV7o40Ghwc/WfVRGnbKXWpbQhKA1V5wICUg
azQSMyyQI64PeD0WYlh6WjPnnGpFRD25FFum7hI3EZfaoz+vyBF9gq11oNGImebUtUL36hJBbH55
bfkw7e06AQjisbsyuyIL4QcUT6Rq1CnuE/vijZP9ZIvKO89mi6xLI2foGl52iPm0XyZ9Ky6XTc/y
hKLi22OIgU3zaBgrC9nGWY8x3X4HSgzPXjEeaP4LhZceaA/hmdbBUjts84SfnemhyYPeytdLbzlm
qBVnE9mjZjoJtyK7bORUzNgOxQWgY+2Q5u4j5cPHzmSG2OzZI8+M6zmB9XCKt4r3HzLQu4jx+gZp
pelwHJDq0qTzP03SRQeaUMUHbZ7E1LqkPLdEvkNhiOSuNBz63Rd/Pm5zbv3EQyU/lLu1z0zABCfj
bH4v6rg5ybo1nsU8AZXduoJ3JS2k9Pv26bUf8/QurToUSoa230IIrtCiZReGzvUH7hOJe3u8rl1O
zD92Qm3Gv8yVs09q9goFXpHMeKUQgf4NPbOYX9iVGXgxTqTd/Tt2PP6LF+djSHIzJ9fAADu7tYwG
iavWcdsriBDQA1kTKpNqeWlzizSr53xeC+aEuv8CMW2HFXXmOF164zTQqE2JjnE2ZUbQQSzjPQax
4ez6xbPDftbxWINYdn/fWB8dvKeJythNsrMZ1Y8iXR7qxRTHIl1faHbbJwZlTFVPFljcjiV8H7Gg
F4rR8KNP/E8yX6E1Z189wga95HgLyORSxrBO1dEfEQQ5ZuqrXSwWz3HfnHyvuHiwGM/Jam8X1adG
5DpeeawK74DZiFwrhUfH2Kyz0zKWyUHO04spYZp7up4DC7003Gj5KXg4GnWCI6iOQLyL39LKG3px
XBwI7GlUmE+8IwkOH1MEzxDUlnlI/CreN4UbX9aSxkN67oajL7jp7+ouhw9BLGfnrW64UWtywmCP
OO6exJReRAXVUJJeaUXmvLXY7a4moa23LLfBa/Tz6EeORXf2gVwl3oyCXcsUePnk7MmhtO+kjMvQ
k1xRNoXzutr89kJX1fxCwOGxcGASaMweHiVAtHucx6r7rlenv8NvRcgTvZSeHs85m60XdiDN90hM
7Sn3ihvqYC1Cq+j1Hes0+E6uZf6W/P2wEU3FGLh0UpB/8roTvirvccUds48Bl9FtwV48KdsIU4u5
V/PIbjEmqyeaT8mm/Hmma5gbzurrp8p0MMl4hur3Ix7Aw5LV8BgWk289ZTWBOy80/RoU/O7a3rlW
NFOAmVLL1dWxBwe5uUtIVsC7+gbliuFkc+GlvhAqpplAPuoMtNOY/cIV9q0TfAo7s20YxK0OFiiL
mO44wDXec2waQKqAq+IHNiOsF8v9VMyCWzY0PU6uYyGco8DeTowkXMB7IeVXR89r+EC5VcRp+60W
696oHf8wuNvRMcTF8QiWMmvt2dX/oAmYFfbKeuzUcRy89MLU9zJOf0zSoiQTOozMfOehytfxy3Bk
e+S/Y1lkbHG5QJxkx22MEcV4wYlw18gubHMcxyTQ1bWzesByjvXJCxychdk571LS024QKwk9Ld6x
UtHzqzw2kH26Z4YOejgKuqHhzYQ0PXM073wXWgEeClYzlSImZ51Ump2qYg3SpXrtqM7eFdRGZd18
g2VLd1/h4UPcOJS1/jRaz+bTQ5g0W240j5ICtRcu2cO+tLO7PJ7BFojxcelLRj1K0h7TQb7lVMME
7ippNytN5kU4n3tXwNkAkrZfAawEdmaVSHnCvl/BYoUe3eWgBoHOQH2KrAFXZX+DXTliPtvFlW3P
pV2yjI9j/UL/6Q5L3Tn2B/+I9/5ebf7ah8M0+eHUiOo1AQD36dfjOd8GytC5cOyqdgWnUK4HohdW
HZXY+U84i6a9USgB8i21jsWA5a3b5uRnUog+4BMKMHx4lSQXFmJgrCa6Py461ys75+YkGH1PKcpQ
hMPwaqiSCzVWsL25ut7RtqCd1cv0kFTILdPUtO9SQKgpck0GNDM8GYm2zXf1CBara3V7tVwUM64N
8R6nn3rZUlAlsbmtdw0+DbRMS3UnpfIp7I0V6BP+bgPz485f8pUfFMnc1oqzyLVc7e+6VmZvs7Pa
9zxnkQXVD9/gcKWQkix0bqJ6nbbc8uBGrAPVv7ZxIr2SsTo0NRHezf3dbvFwBET54sf5S2U16cFt
8vZAT13xbtQo3x3rS/wEfF0Z6aMCuwZWYXAgCec8czJ1kHlKsNAq22e4U6DDmRM0DCzWXUZXn7YW
0323LD+choJSzVv8pLLEvitxv1DjlBpIxGXRdqyA+Jkdl1V6VxcfJA4AV7Vu6OT8OlxVc5jWKQpV
5/xxkbooa9MWG8Z8fcqHpBMAx9DDAWHTzEdVfWFZyUexOcUVv2F9Jk+3ttGQ5ZhzjHjA4IEdNz8s
VKT97PNlPIyFdPYNkyYDVTGFlc2JnG2Y1Ha9S+CJ9wIepDs8dnNynZW+YKUx3imSh6TYcvWIBkOI
V99xMDBS9lWQ8G6q/LoOjGRu3IrjvAhW425S83TW1YbxSysXLJnKaAqDEsb/IiPTysYrd3nrHbCV
cxKj6v4OacvoGNvDdem5MNWGNIGwOeD9VCMPHTiRQwfc0guE6kSUZBMn79xWztWcx7Bn+JOQ+vtd
jkpxZadsvUyVlZxLbVmvvPjrh0nJ9DAnHTZbs++6g5VXstuvJuy/Heyila6hruXoc7dA2x25Z/wD
KGGNttIvT/G+wOiyFG9kku4mny5tVy/1Y97hbxGr/R37pvxlSkHMC7Rs/Ccus+qVMeRH7jt4Uov+
yZqGV3aIczjfBK+Jgq9xo1exYHa+4ETkcXUQvjxVz0fWk/UXa0f36LV2HgDwMaO5wbmeIA+GCeat
R3OagRiYJcF17XrIZoU18tGyEegUdMeqoewGQMG9V0isY91Kjj8d32ZN1t+0+o9MdF3QZyTjiDSq
+21MMsolh+6nnZDlBqDvLgfpTHYX4NYgS+hwsUni15Ti15Pn38adCRaTN11WGkx54a35WVvu34zx
fyfzagwLJCjeBCsL/xlbxKsoqecOhq1Yw2kU9VVt8ePkbo8qUf5T6nor9skS/NBo/YYbxsPoZPJu
rZiNsU/KC04W4+tWPBxhqfrpj8I7qvbmWHc8mwrtkiHMly00ybjMT5QOiyOnLldj68y+t37LS+Hc
W4LHj1745DytnnHkYkdTVl8+jRk2w5XFFDzA8SoY1AdvBHO1oUpGs7UNJzgmxv2s11uPsv2a4jUN
66JivdLTf0XqZwbVmiPh9/zlyzYYhXwwts68Cpegthc7+Vl4CZfiovBRhlRxGev1WVgk5HFPYNVc
FnG2Yv+F6Kl9Sev6xeRDtDOdZd/Prh+tY/nalPm9hq1H8JK6cdBwRO22goxF4EwQ98gfj3tqIVgm
sU3krz76M+9kABnNxW/kmKIC9FgH9JKgVyteyGCo2jftG+oPDDNUSzp9AwaLjR+vM5waHsNQe22D
i2IrCEbzWrwb0yF+7LdtO+tReXeeD2EYez8mQfWkBqzpk+1/qRxrCZ2MHmr3wXZYjlN6+uQzF12y
FPcu0Nus6t/1lH868Np27YAPswP6YhRP8TCn4caC5aXHFhxYcEKepdn0FwK3lLcmKn13gAgcC5zH
4bIOuDaoScSa7IZd2v4He+exG0myZdt/6fHzggszF8DrSWjBYJBBzYmDIulaCzP3r+8VWdXdt97g
AhfoSQMPNalCVjKZjAi3Y2fvvbZYe3TqbguAldFwr9GaTvheU5Kas/ooiPaGQM5qxu6+ZfcySD4B
USlvrMFGFyMEbK7BJxyiUfgrbbV7ciVVuRBEkbc+mX1uK0wLkLImjhOSqTQoQutn5eiSLm0Aviw8
QkvPZhPjVPUGSvBgt5efFrsGPj8Us97wRdMDXdtPvc+KKjfsTcXz7RRMeeotDWhxXzPW6TXnIc5m
NY/7qC5x8wV4MV5BHxuP3Psduggt+azLfFxqduwx9oe4O/NcoAMgGkT+7upg/KKLjnsdS4NgRBTK
Mjkfu5KKAra3YniWxBjPo6H5GE8ZLwIak4pvQ/o18a72CWNmjsniMbfcbh/rauZxBQMEp7Qnn4bY
isstOAF5KiNZlWwyhaBRvoJvEUnfoFYj1xDO5qhQZIv9RNRE1r3kachVu0eOYowjHZ1suFGLHdba
ZF64VW3z/9rgV4JMja+pV37B+zKWwMy+uJYbQIoSgD9mY3/lDHwIbjMLq4WRshLpBtM/jnaf8KSo
+GdFDXF3mgikMlKa8pUYIp8lftnsTgaekE8ntxPKGu2w2tTDKMnNO9WGwlV374eRe0Jl1bcDfmjW
Y2jCrat6TF+5vB9crD2L2It4ozQer94Quw7VtSFQX9SNJbCe4LrpKheMiiMdGHKAy0i+3rPSZGfq
9uJqgQyZh9AqUyEN6MdpfuoNVz+wWYs3DaUm8zwGMCCNpuihurpXlhrWN+IdriZYbYXyE3NXP64x
zjWHzsiLJxuD1MpmK7vzdO6ccd1n3dILfYUUbTtLp3GZKgXxDLqnOfh0skFR3DaKN3A0+x9lbEYb
n/5q7EMUZc1GMOwru7LPZIo+go6NHjFWG7CfGt9ETSS+w8CyzsR8NxDPW9l1ESzwAA2LkEb3pdsX
86qZXutklXWYjBy7ukURxGs/NNZTVDerccrabYCt6ZkKZZw4UYWBNh0UnhwLtGjeHpxScuvw5nbH
LTDedI4RXoYahrQ3uO867OMJ9qffULE3tqeUgNZaswK7iCzMiNDSXPmI2DRvYgCL96pUyabXhn4L
e+sX1GS5zHBfnsu2LZ7LhLOjyiAzeEGQ3A90TW9H6ebFEp4nJCRUFHdeghIMwJeEmG9GnKiP8WD2
F89G8FnbRRKNS5KKyZHQFiNBhAFvFTmcyZKcTzg7+kFPmbVL5ADUTgdc0PBfoSDuqW5FOr2SLK4n
tcfFA1socIMaQ8ACp7f5DOIcPvmAk1b0Y34VZq1VmqhxTRjmkZsZU0ov2q1f1c4pxeu3KSa4qVNm
v6O/hUcGkfQmZ5pcFg0XGpyP7pE2ZSrD0zRfT2h/J/iI8sUz5nURmYpYkTNBSui9XVbX7bGerWST
DZ15iWno2yIysOYkH1Wzu5kgIPWlCh/iUbu3rCv5q6SIgsTHxBFp2rrjp0o3rSum+mSFA2ZaGmc1
xCLPxkZR+/NNOWvvZ5rKIt+ivnAHRHXTB9UG2NfFzLuHXepjNIvh7Az1nRHNq5JtHhi13t3TjU3r
CvG76hiVEcu4xoTlh5F7HDbk9rMl3SM/jXItahZcJBWvcobvHOvApjfycOdEsKFxs9b21mJQOEJC
2uXFRBhyxMazDkZDAdqRZfLM6/sOKybdapYIHF3o6kDuLK5tGj9l2r2aIo3BGRJkWygrBi8qWNOx
3EG/M1dCOFQNz87grlXmIim2Fo7yGUiD35TDWz850106cT7WjYf1mPbWRetUR7zrYJNqEDK4KD3F
/N9McXLpKTNlXZx2DiXyPKH7CtRTFmwSxfsXWuuTlcvsezaKBOJH632jwAU3crAOyZA69YL7ts22
CAJ5ybPQymm0N6pXA0H2jOW1BQ1fWrwrLGNlZk79rgJQCYQNxsxe6MRlFczM8MUOlJuH3TjnCK7w
GmNQWvHCwaVxHL2vKKqAF62FeYwKKMI6JSgzGiAWyt54I1TSvgcx88bSrUbzyPaZ04ZaJuAPLCu5
JggFQEJZ6Q7PDrT9amheWAy9wSr6VDrIOcbd9smx43yfNCB5FxynyavF/fOln0xkncE0J+A0zOnc
NTpuU1QJZD53FnjGEP8IKJX3/lSQPix994yX11vbda52REcwvLPp6zdWF1ViQ7sCngxFNBnmvOoN
8mHO8vcFJ2MtsZm99h7FC6RcUllsMaJO73zDDpAyDJ/OBG3fV8IcbzwD5bXneXTB5GEsZzb9K4Z2
DQE6EpTk9NErkT/nqcl6ApAGrhXUHsiLhiHGbTdc9+MEYqzb1Fbsncy28BG86BpXbbaqEgibCyJ6
4zopJxbtY5JhMVbRqqcC+sYccgjSpY3Jp5zpI6e13ktXbuOWa9/rflIr6Vd9FTa0RqTYGdosn9e2
Yz167PaXiWlRYs7TdI2+W9wYuX0nxxK0qIu30pazd0sXM/1jidafY47ZHxaQ8u8F4nfLFWkObs3E
Ki6ItMEDSXV9h4B9jaXH5dGYXHS10hwPaetNVLBHOZXWkHwfxITKODn9a8ce+sqKbucTwbhsg5Om
3XKU4neh1fxMX9jFkm52o5m5dilF0Cuh/Ge4jvGqS5uEUdLX6VODX+dOjVrqhTmI9Fk3UAtJcM2Y
m5Jr8MiZTy1viGUJyu7aIOztuzjbxoWKD7KAsFiEvg+PWd7CbClWg1P4ABWncs8uY1zOSV3widDq
QPXufE+ogP1m63nFMgQQ/UrkH9cHFIYXw3Uufhs+BbpWd3FL3tYLucVlbRetCnWNDOj0PkYnhDbb
74Tv8fkJgukISJDNa67L26zChF+22R6IrLov6YzfKS5RN8FUEGfh8uScai8AaGKpLx/jrjCnYxQh
GPmGPBDyRLQx/WjYpURuX+OWGtYObONWClE8WYPHg6tHk96XaXmwKnc4shPAEyKkXiWW3TzDU5lP
Pl2QC67J1Au3CNXY410YGviVmmVDEGNDnjDdUeGBrQOw87Iwm3qjYBsVHF8TtLM6QpeNhZnf85jG
ho8kr9ecHNUGTdI8Dvb4qwbjv627iEbGRLHag45S3/LckvAhnemAnwBORhDpx7GP9C2dC+AuSU1c
sFjm6zkJWUkFVnlpGC4uqp/sdUSv0duUE+FcxIMej7og1wDk0P8htBU+j12mF7B7Oev9NGwyPvlz
c0ZeCl4gIE2w/Sq2BnFlrDL42mtJy/o+VRJveuzZ91biJrdO2bEon2OivoFy+jt2A/EXyRST9o66
FPB8M43dwXKPk9sJSKBK8zybO7aGWh6BngbwczOd49tK0BOkCL6aMBAHBpXoiyUhM0R6XUWRuLtP
uIQXXAQGefD71+sq6MUE0RMtgsrs3+bQtZ/ZbiRv+NPmM7sNZx0FobGe2yD9FRvCukzaRTkIq/yR
5oR4jSzA9f4KbHSC2nuQJlD2eGjk0vbd+DJGyOfLWlBM0sdp9lNZzvhQcrwizEzhuQkaSaagzotd
0adibdDfdyBF6myajrOGy3Np3uX5pN5Ys7gnJKt87Vf+QA+TEt0ZxUA8FAMXcKOasgcg459p10K9
bzk/hzw8xBGR9tiR7TlqtPUhy5G1YsZnhqQ2aS9Bah5jUFtgsZntPaR5gNOuMV6oc2cAtNXQrqC6
1Ju5ZZFRpwE1SYFt/dipHx5x6NTkao2BcMYEKObOZTggG6wpEqn4HKq2If2uuepzdWZbgBplX1TV
hZc0CCqyJ8xeZZg8cLoy80ju0hy/zq4tPA8tLc6OXZbrJ1fFgFR6elSEkfdo1oy1K2bk7CVIa8jV
jRHGryMwxfTKAVKsHdhvU0aOLmQkRrbxTEccO9udP8o6cbd+jHrX9YWzDLhyLoOUfBrqzvTANqzf
SUnqRs3X3XttDt0P5pqJcF4kH+bGmvfjNNB9ZU9QAuwkONSZctlpoMTwUW2IAlD+OoFWZK8wuZQu
YstLeFuiYBf6lpLb+2K2epxxJEUGShU2uMmYOaPE2JZINw8d4Q5uzDAWTNHY3Kp8S1G0iPb+Mxuu
5KSYy6cs5mdA6J2cce5W+4qsym2bDu0Zwld2iC2+/2jGKEhwmOIoto+/eOAYpzGcun7t5tc0u8xz
nkH/B69YmqZ2PkE8VNKi4uuKJKtCSL5h/pb3E62bCZbhJzdH/5C4r+6IlafvWdCNt9JBdGFPixk2
G6E2xSIt/2zL+p+2y/8vanSkOsGkAfWfskIeybAP7d9JIf/12/7qdLT/cBybiKZJe6IvnKut/U9Y
SGD9YUlINvhk+HUc79Cm/rPmVUAYcTHQXzsQfde59q/95YW37T8CGwqVL6H0m75p/kuwEPro/o4L
Id7tUODGF3Qpk3UD8/rr/+BBZ8+CzUpYww6rIVUNWY/ZV/m7YizyBU7EV99lIh11fKXRAwOe0aGo
SH1BQHwtvNy8hEzna9mo735KyE8BEFz32iX8hlUMB0hTPhAYIzFMnJykHbzteYR8ic/s3q3J+HPD
indlR38i9EjqEJi6u2SK18TuXqugbjbuMF0YKn8VgCytCYpyTuBsWQZU5MyZ8S0i5xbGqQ2Y02je
46qhgtYd9a6fJggMkjIkopTje9LlwIyrGzSta3REFd6icKO7yAiDVWIDnDcbnk60xpY3NW2IR57u
oCEN9Lq4DD04EB6Pi4WZT89hED2aSfaBFfw1M8Fe4b2c5pMBjnid4tZlurxCA4ZpQOMRw6WYUqwR
mbipXUvv7YzVyExgd8XkzzWnYR4NuN5PmqFbWsOPNQS33cSd2God7x6onIm3hgrapsu2U0csvuRz
fPKQ45aG7sJPp4mMnSta70BhA05hlxspiFI6xlpsNGbO/Nm703urg5hzmf7BWo3dkggu/1Y69efg
BsaJElpzHygKKJIem96cS3Gi+WPYyKL6lVpAdo2g8c4tF6uNinA5DKllLyyz8pfs8MU6i4lHqaBp
D02h7Yvfzd8wPPAKZbo5q3zIXp1qehU+d3B83QmTHgSrAhSIaLJhXVe4w2c2jCCs85+k9LOd93vT
jckMWmrCYi4nnYzbisB6YR4qD98c/1e+M+s2PiZe/pi47qMHSPbgm6wcsSdzFSTEv0IZzdZdk0Wn
FAsI81GMhkLAfjlnAZj1JMatWosnHO/h2qPV4ASj7IX3a/BLm2W/No2ygHvPZq3oUQ/GunsMDaSA
SVNrQyLbnLvnFODVajShAXdXzIY2MMxCyd5xX2Fcr/U6g9SxcFOn2xRD1T+bQLh5i/qXcQoeZ53e
lQ61BmD75XIkc41nB8ghhV/kH7TuovCUIn+3AJB74Mfhtcgimtr6Tly1LksaBobmLD8HnZ2vKxGp
fZFQy+DyHjxHfQftmBlrF2UY+nPirG0SdNu5BymCCQ4nXt46Rwmm5NKlwt/aEGYwXXXPFhe7hyIo
ooOCgrSzek77XrhPFmc/IFC6DvI0S0AI+ONagTLp8SABSwkGI3xrK6TBMLObG9TY6DBPysWmPXqC
SL5s7dUQtr+qGgBwVOHxdTWXJhcl7j7SHkxaLbK1VgOYic6FBuM7Z7Ml9I2QwK40UMm9snBiTrU/
nCl1LgZIljPxL1Tjfm4WrvIqSL4pnEuWOPdh1iO5GAm7Xna5m94M8D91oYfBP2J73FMNsqQDi3K3
WJY5zEX018kwXdIHxvAydYH7NESDt6P7BoK96YVLw6QRRI4mqU5iQvvUa6Zj48nkKUjq5iaqGiwL
sZztSz5bxm1QtJRoMOe8uKX9YsboFGAOFlh7S8Id+q7uAUGPtTVeEiw/KyPp6O1xRhf4Nqvng49h
xcOH+skOTf0acQOevdpRh2ByEdDYpC8F2VOADDlD/BxRzprXt0brH0OjsFmbXlFGAfHuAubuBP2H
1epRj6HNJxdKHRcwGOP1GHtHkRcpPMewvgmtPj3HgNeWlTncDG4ybknuNS+lOQwLuyra276ZBgam
1lwRRLTXcAP4caZz+jQGfBtXjt4ljOd7DbwINbCEuz+pZF+nwz3nkLEfuHpvpCmjT9bM887KjcdI
N1e30XVJZpf9mf2ZXPk+izCnpDiktJMbMrnZpYlEdc9mAxsii/xrRNdYwpm2FySqr8U21oSOQnvy
3pDGwC6gkTD7/GJrtll7ow3ih0bRsGaltwEzlcNTOJG/ACvQoOXm1lIEwX3Rul+J7eO5S5WzEAHp
AE3mknbKVFHC1c3r31bUIgRZX5XhsykqTsXr92Dn1DxECe0BVR/YLz7JoGWOW41KjDmA2oOPZ2mP
UhDacCL1aURDwf2mVO2jXfs/EqxtoQaevtbOV7G1xkh6HiF7MY5nDkZTP1YXW8XDZvQzJkIjvXja
qk+e6abPdeBTKmBLteZG9lyU+G0NrPgEQtpy6RrB2wyTa0NJxXeleUORfnscG1a0qZ7UqszN23mc
T3jcJ6jQbvrU9a29HwwAMO31lfazKdw4lDvSbMOjpw/K79KePweveh89dISFASJindtejC2diJbM
yuSgw+guiZv25ENfIdIND8NyneUUomBXRDlX/tCJBfMxGlPqObtuzNrHCOA5TquIoqy+L3Y4yT9M
g6cQKaZVaIdrt5efUwmDWcjvAufSktsi1VeO/P7/uc+yT6hemOpf//5vH99FUq4SXsbkq//H9Kaw
mEL/WfDz9BF/tB9d3P993v3r9/0V+zT/CGD4mKYbSEZTz2ea/HPY9YhwSoZgUIhMjJYw/zv2yURr
koEnCe4Q8iSfyW/6a9i15B8uiBy6mh0bcKcF9fJfIONZprwi6P6GqCOLKiB1OI7vmsD2+C7+cdrF
OuPjSjb0mjsqfSZuwmZSj53bs8IUP1HWBwTXCwiwK7TEuV34v3EDVnQlDxi4y1giprSDlkSZXguy
hMHtOJgACayys78QnKwrasLZe6yCC/ZiVwZC/puHEBppXt/LNkleDMGC8MGchKruyV7m3SoBbAY9
SJRqpK3DDe0VwPC2XaUxn+5FDyudhdcIfWMRFDZz6J8okQmEl7essE7clX1k/Vhphe6vXRt4UzYE
++ZKirBBotNzls1jsSKTIyTwJKvJzmyL1Y35Gz8hryQKElDq0PdADVctJp7wNvwNr8BgbGYXmC2v
KaECa6sME/JF49mweVTIYaaTmPXirFuR3ojR4TZPFQI4DRsqUruCRYCJgyUZJA3fKNxN+5vGMdkt
VhM1pkl6JlgDUI3AxxMdF86NYTpThE3SHxnYMU5nh1bXlHZB7gBq7XqCGkJO5rxb6CtfxO6tjMi4
yYlggFpa9VckCTEvm0q/rrqxWj++11esSQffRLb9Ndeis2upa1DINRNFR7fa4PpkbPLkha9GDnKM
2ruQkh0qB/Ma2sr8m7wCw0JcMkydEervlc3i0sfME9roYLZQWGRQwFi5PAJD0s/zSfRea0CaBuKz
NNUsjF0LuhA78kxJz4CthWBYq7HIyt+kGV/Z8q5ECMS05+NdumGQBRvHoYpnp2JG2EGbg2HTgQwM
8KpncX0ERgN8htvjMLKmU+XO1n7frwg7UDwVzazZV/1vcA6Ne0m4oc1uzGHwV9dMScFeaB17tWtj
yar1Y4dZkRTDFdBTX1E9BX5U7Pht+80GyNIH3nWwG+nwBvoztj1zlbQqalhbk+rGvOvZ7EA5pRjW
8CHkG37oHlLCF591QJRqR57KL9axjjp4WdRKTcupjaqDo/p6ZGXYZjc8ruL7NvHuPGhWT103sKDu
w8bYR4MVH3ylPHPRWUX94lMydAEz0r3PzEFHHEa7kSwRrSP80fZD2I6gdiqcB/Zj0kYMQRYJKKw8
Zj09JKUzf1MdOp+o8W7Vkq7K2Dqzo/egS1WZrdZ2ibFtN5sR5Ugp7oOdFhUOZoDKxVuPr+VMhoeI
Ar65qcZZF2BPxv4pHtGpsKaYdsGs62MG7NFc8FeIvozlqo6uN2NcPBj2B4dnAl7bQpzITw2gz7Cc
gtFO0dv6oCKg4k34Yl0rIr1q1ZPtr6qGY1v4ZvhszHm4nT2uL4Wuyu+cZd4ib+NkE4VCv9DtUixp
GvM9klRtwQo44nNTB11/hiKI/VEU1bE08/GRag+Ww/mU8yzIAw1DXzh3sOUgfQiqg3bDSFymRCoj
K26OdrFrzEY8WUXWHTtcNO8ys+NgPfc9eY5MJ9d0qwPTZxtMjdrAZYo/dW00E5ZBH5TdbFrYccDg
cksznT1kCJoWMNVWbMbd65wVem7+XcsY/budAwdEJhL5YEXlVzNWY7BBadHRluJgCP5FRjrWy9GC
xRip27ipDCqzbK6krG5z9YClNOT2DXxFrGJCrZhng6IB4ML28zC6dT5s9USqF+exCYieHh+Xy2DI
exVHWdNREDV5Z0aUahmwbH23otArn/y0M0xMN3xQFgHItVVoVFJiuedM+yqMyVnQeeBsZat4e8Yv
c2KYn/2QX+c4ChrQSNtNQOp3FXdsa3mEFw6wnYQ/UkTEG1gPEqPvAifgsZ9F/aGZpqB8pOjboeVU
1EydognZIxiwDRG5r8kVRbaC3vFErXORpvfQpz2BCsguZQFXQRhHcNfpB10u1bjDcD1kJ+GE8zVw
qnFrWE6xrmk7BS0wtMNdmGCBBUFT5viMtEU+CHMzvXfyWviH3Q+LEHxG9RRMM+tXmVj4TTp+8sl6
roV7n+vGIDeGoN0sEzrJ6QCZCGagl8X1BbgAzUY8G0gZxGx0m2WM89feJ8Qycn4UiYuWKrKApG+i
KXdK6LzC1cpFoYQYq3VVJyybA+IRqCxtuOkbGexKNJJvzD7cS3Cr3Btjj98ZD/L8lbF1buHgSIyN
Oh0wfPNH9AU+vHTeW6XIsl0nc/CQCZwEgnbubGOF9q8/hBIvs6koIkJbnrngT63jfPiIZ0DocMg+
TpXfnSqzVhjaqbIkXnlN5SPFcFsfccbcouokF8ePx2c1AazJpiigPM6Ac5sWps8czNQ7nrJgnh7H
2fTblUphOy2iDF7Xjo2Z/8tTFIkUTmTdUqGIN7YyFFpINWcKMRPbQ7XyR8/n9kaj2lkAWZl2FDDX
wd0EN29kbefF+Hza4M2Vk7zHG39snDTRC68vLkMRJEcU4z5ehcB9sPiZ0SokxrZLE7BP/qA/0xpn
VVLzzCTLnDnvEt01h3U1+y99Mjg/EAIJmwgGcxCPFuDzZsz2pibVxDPmyr2J0odJpODl1ZBGq6kt
0HW1nVzYWHkHq/FMezs6JE0K3GyrHKwndo8oSpZNOMVgxWCA4iKIcQ0BqIAiF84Hg/4s+m0i272I
HMLie8wugpKzjHRdhdKAtkUDQh3Aj4tr5bAW55vepoQBfZrUbCy/caSORqwisTSxM62REScPfkbi
3Y6NQUF3LqJv5Pf4Le6mR8PiYF3YKTsTkgwkDRJdk6OJXbyMruddsx08izDdO7M97ql1dj8bA+7G
lhSbbRzwl+wtAbYGy4GPKjxjpMoS65Eq5fpdWnFX3TppM/7AJykVs0FmF+TEY0JUcaqAL0gbjoKN
9RCjqkVxNJCkTH9GVM9/K1GSSqqgYSZbt6IAoZGO2d6r0EZ+sek8CQ64+KL+JgksfoxRFAy4Z0DG
f+P5GImrCzse9yEcPJfTOWPPk1ODFhzKEoGrMX34QElmgC8LusrZVxrTxsVpm8vY1Vl1kG0zXgUz
Nd1PngME0pnjE/S8BHvP1CGg6LandZ0jq8/7AhqVYN+yBKLEx4RBvL9LiDLsCz/yD2VKRCNENjyb
QsSwUntF4FjDEwirGuA+G0vOcmaQ71Y4+knSWL0ePAD8lL3bCx68/rNhUM1LhpZuqr1f5m75QUNu
UG950AaPExmc72FsMH5E3IDPQ9A1zwN0+GUK2tE6OPTJ3HR25eXLnIjcC/Kq9ewyq912vYy2QT5G
XO7ZBBRbWbgixzKM9UVPdd0snawWXxyQ+Yojy8ej4BvOSx92H3bbsE3TY062N7Kz+gdIW/NCNghb
rhWQQ17KcGDgMJKpfG6igcQBa46a2Y1Amcm8+EAropY+7+TGfp0V3uOgmXP1hUjFHdkQPI0JA2hm
8g9Lk3IfpvghzWyWHbbDk7/X0gkODRsDd2fO1jjfZLAlpw2dd0N6m1SgTK47Lbw2hgC6u7Prjp0A
/8Ya3OQsiZfUSPvRhnaaetN5xIhQaf3+scN1LpeJHdkPdGBayYqFdrSIp6y+gCmJLrz3ZzJ0sw1V
0OeYX5XzMNwlOB+X2BPqo5mjfNlE4JG/xK+rAtGxdQa4Rio5lXuKvwhnU26FsSCwqUpdFHXLRDg7
pnWqnWa4E0pD0Utr5PQBvokb64NZoEY6JivgsRvfs0ElzYbVDOknuAwtRfQx1oVGB/1FGeG8jWw7
ea352dKQq1uc8uTHq11i4Mah9U4kydp0Y/wmYjSMt7gHFXdIjRoINcYH70mxjTNXZSos0jPtCLk3
91EDQg7a20hcL2eVR8SU0zvQDwlR2BzreZDyEsr5jeiMerf5LgifqdiE7M/PG2yKU3db4bT6vbEp
fOE6lokz6SfzkQGXJ2xKKH0zIdMeQqfSv2hDpLll8vJ9S9FbQoqjEicuDX54aDB5f6a44FZXYoNc
MWTM9O3OAQIEbnP9fhWtMUARwrJ5FYkY5w04rYBXrIeS7WTke0rTahZqzsZPPr7uDSIuvN+Y1X7C
2FFGuzCO83o1xvlGmQ1kEbiNxdk2GYbWIQWn1oHeodDdcCM2nRXiaMqtiuuNu+SSC2FEYMqTIHwa
TEAD91cgaGRGEGZpdgd15E5PrHctsTN6h2hh0pXx99i0cj/Gg/VGRbW/6jCX4cvjMT/bsOsWEt7d
ts36at3S4bgqpI+whH+2oVcJNCjtRIRE3wWYiHPkjXLrWm38DEwuxy091ZQi4jx17+e2r7oDFAKQ
aB1tt3DyImJKfqHhyw8qgnw3klK2idfDrfNrH/kk6pPgO4Fq9eB00RNxgPZqVACNUZVYZot69oht
J3RhZaZ/mDriaL4gG1PrpL7zxsZc1a3rtmvO5hwbYjJ0lzZU1sJpB29aJWXSfaV9TGYZ+a9vdx7t
hdcre/9d9/N41m1aQTO1TS9D6iJWTxxvMj9Er8xVzuvwA3ZwvoDSR//IE/cGBrgLfTMSAEZCdarG
+Rh5AWhKOoAwMjbFuMuE+9WxiLzLXPyxhKhguMfckuzG3HYpa1I1us7LPMffvN0AzxZg5lgJf+dj
Uuy70ClWeYLJpkiZkDF73AqcXIdCdnxDY1Xf+RzDm6Rvo3dmCirvePi5DyL7MG0p11Dt2eDp0lkl
uEfXlqjkPivN+iGse3Pb+lh/eHCuKir1tlZSet9k3y1SoK3YO3WGcc3HAgKAKkUyqMtNWrQOIT1r
Onqzb34GVCAd4cWpj4HmqZXAyET/FV457I7X2nVSu5iG5sEdyHhlVgNrWvqQphqGrsbm774cldF8
yIzI9Hp2G3kzDU67qzQzfeY63jZNa7WrkfF4m9TZnfKd6daF+YibUOXTjdIjU6Gv+vnXlGLTYGFU
QgmGxfQ4IftSYYTlze3IKsQ6BxBYZ+bKZpL/lROp3rZ98/sweQVCMRB1qORw6lweor2bVkRiHCnD
LZ6NaNdb07bJ/Wxb9rFGvaxZfmRu3T8x7jYsKCYgFvr3nQNg0qrpZPbjO3EATbSaL1BH5zcLgfCC
vYvWNzMmzg7gCL8E635rmUgel2xutrLK98qOaqqWLfc8ZIKeMjiZdJ5hgmfYMQqxcVjsU2jay5sx
5346eKJ5Va159K6SLXEOT15y0Fw73Gr6PofXwmY9LpAPy+y1ocH5NTQL4utD294qnJBrUU72ppbX
9VmnVpiKrCUTjbwjWe2upZfQ4Wjai8aZBjbFHv3VkVqKxhPHCSMrg1Qwg5l08F9C6eGOPCbwtyNj
PXIYwwij/QhefXHDgypd85HxX1BVgURFGIiWJbynBZzNRxwwwbhNzFE/uq7uNookBu+PYJBnP/Lg
skSpO51UbrB6Hwg2VU5JJ3cfNYd5jmr7qK207tds00D6xt2bkfrmo3SbHlm8mbsn7O5Me1HmQOFJ
za1HozOvKoGW2uX1J+ffs1Kn6OHQaMUYoojVj1JK5hyyEp/EID6I5iZLXVnsC/q5+DVOXrjl+VBd
mlkpxqHQuMWkCII/VC99ysFKbgzdLY/raiu1HMnk6Utc5d5tLcnmoxddUURBzPVmESqZHGlDKPee
2fq/zN65M2h/XnYEtBjIwukOizN9rQYdbxZEvcV1cZLirN3GuF/36HrspqZqdp9du5BvMjOQ3qip
GKMhORI2qrc4/UAITAy24Lfl9En3qfOEVdX8Ue1gcB8I5N1AAiV15dzf1saUqVM81jEztRHvijn/
aqR1RWo4uFAZvacfwlPkpztp78jwNuvWLPrp3syoUR0m6k98kAyLaz0Sk9QsI5tx2MPIl6UJHE+f
S8u96RQwfmVpcej9WUH1P+2POWE5rbrqp/+/16/8xaO4BYnS/156//d//e9y0diAD/+psnD7EX3k
HyVCza/fSsX++9//DffNX7/vLxuN/MO28cOw4PWQAqTLZv8vG43z22AjAtsxyWaaDvLBf9poXLwy
2AeZexEYaFEU/6Us2PIPyniw1wCWdCVf0vtXlAXx/0AlMekEGHkcj68HVDJAYfi7sADWDjtdN0d7
H2fvbS3aatyn3djdNk4Jfiz8D/bOpMltI92if6Xj7aEAElNi8TYEZ7JY86QNokolYR4T869/B7Lb
ltXt7ue9vXKERLGKBJCZ97v3XB0+tDEMq0mwTTboTWN1RRO1Ry3cWG33iLyvbcFDEBNxE4U3lar7
tY12s3UiIMs47cPXNugQD2MMbpRu6smp1fMLWEILhKM33+Av4awQyOxqwua/auro0Q4wlDaWZ+/V
2KOCwGhi924/NE3EgbsbOH52oUzWw9QFD9UwCG3n2RMiD6H4mgKQgn8YW2HE3Nxxq2lXzFFADCYO
+nGn52FEZ29gUW8Kzj5ekzUvNxBbikdwNPJVkUBVWTtvNSHvOhfXXAwvbjIdnuaT7dety5hKz5wd
ScyzZuILn3K0p64z76qxXWyOiLmuBHpJ4S125qOWxSPdF5yDOImkMKG72XfJbQHTz08KPsgpaMqz
GyPSoe7YWwBPW47LwsdvN21yrCwrkhHhl6i3h2PRD5RahxgoCxCll3IhcNeekW0dqiVw7Pf1Cb+z
XuxHWU6XOG7yS2RNAc7kBaoPYxOu9bmsAO7ZaUemSB+zt9GyXVI5EMZHJXeJDXinRlQjJeP5qZbc
hxZojKzxOEB0Sx8ClQ3YYaz+tm9sWhrY3a6HqsvuiSSR+jLT5y4FKGXwZ2xJqr3ALY5PJH9v++C2
o6eY3mBzk7TBt9xc0hkc5wkyEaVIIrd8hS9N2WrqbVQpcALMyXjlUHSxEZmDQK/kzKjay4zrDPvq
umQUVnVYpaZ8jDcDnbNEqfbWzIY984YDZ4S1HRAIw8Did3bC69P2JqGtOY3t92F4xGjS77QoSEBb
zWxTOZoSTWEJBeg7X5dxXm5LE5LinLPRVH17g6+zW3ttZZ5BwymmuOkFNWUXBQA1tZ4Gpoq+XxB/
Dd2ZYpovwZOlyegqqrujqaUWWuKQ6x+UWn1rrX5mgg8omT5v9jpUPiUP6bJsAg+o2Z1VK0744Rr+
PYSVBdZn94Cr1fjYwYQ/iJ6wMELrZqq6BM2pDvd5GUb3Rd7cRWb/HtjYCkLw29txnKSPZSS78oZo
Gxj958ymnJgDVkVjiJbsZAuAPwM4e2D3MT2YeXkHERoJ1TCtjrIcttZ6RlXTSilWvxa2+PXoXAXD
9FRLrdlRv4Nvv6FKFrrxVdoD86c/A8T5a0rXSJhNlwwHrd92o7VLhuaszTre5uhhCIeGKPIm0Tnb
lEEJuuaeuR4rLVPMPbAYOtDxoG1a5OiYHm0u/+Yy9foZQARHbeiZZT0dRqU/TjRirdhWtmsw5Hf4
TQ81JZ4NZZGPIm5IJ020zYC0E2DAI1B6uRyMXQ0nBCX6zQo09guZmn3qofOIwu/sOFvzARPt3hPE
stu2dl77RufvxxwuLVqe7z2n2JKDqJe+SAcj7oRrjnApuCdmJKz/3OqMktV2qTUwEJTdxTEcB2MC
YgGJyjdCs0ExtaK8vxQMZsml1gtpFtcM+z9vRCs2BpAHxwJjQfWM2ZOYsrDTqvVhvKbtnqoTsv6w
xULcJyomwNS1ku4JE07GwCM09kjMh8iCKxlFU7imn6wON/lsI9yOtk0mubEWg0JVJOVO1i0JJa0X
VzIc7dtRc41t5oEpaxJ86GpubOSHOcj1HUIGR0CtMeSA14Q5WplWWPl6Nvlr6WUMkZiPAsLpcjIg
i70GI7Pb9/rLnGWxiQO6MJY4IWXS/tgYtXFuzFbcpW3N51LUt+zOsEknybChKY1MtihQvaW+Tdz2
se3Jn7MxJld/tYBjruhEhunUavTexMTdoTgFFETDtTcCyBMVyQP6PqqBplfmPHqffK5Sb9hOCdSj
grpl2Zi+9KA0BHo9gMjneeuo5j1237Nao2gHiAVrxyTWQHGGs1lCPmSEtnOj8tbyjLuEioc1Z6Ab
g5HqPiJkBMmv0Tddbbmn1hmdPXbm3I9j8xhIeg/SLvWdmCYOpgFIN3P1hTEvTTkhHrpkqsxVEw03
XGSPs1HF32xriEjJzlQsZOV8SrB8rcYBE54hIWMkRj1980oDsaILUVF8Rdw48TMvdsO/d3+/bNX+
i6lk8WywHftzmvhN99F9ib42zfTj5u/Xl/3qKRGfBJ2Klm5h53BNy8QL/aunxP5kWybRa9sxbHZ3
y5/8EyUOZZyxH5syIlH0KlpsF//pKdE/4Z+iSRVbtnARRo2/svNb2hT/YCjhuC8tR3dNz9L535/2
fXblTXpXdfVGk/ZrgIytJLHzENsgYxCcnmndjdvQc8+4bb/88End/PIm/6BB4qaMi1b97/8sXpX/
9NZsbv/gZUH1T1Nd1RtUNlyhEWScCCRNlQbvQ23IXy5hThnh1/LfvJv4F1g52pJhYtKxdQfBcLGk
//h2cIESp+Vcvu2T1DqGddCSx0DPHKVItygNLzqq2Y5vut5kWUfrg9u7Pl5ae9073UtfFtBf5vAp
ydObqXWvbDg3kILtVasHz3UdCD6qFkJlmZwMAkab//xZGf/mx/fIOEnbtbhWuKB+qsUUTa5cp6cJ
zkY73FMRlqhV2UJsqnuY3Fo72+gwk4TBYI43XpfE91ZgXwvMiWtCI2qld/VLOjshYXf9VbOKc2QC
MizT90VlhCodH9qaJrlx4O/ilgAAImemAYNkXhMVPCin+hDWQn/QGHjSB5OhJ2nZeoLQ5M6UNup+
wsEU98KdZRMEnYZ3ldqrlPaynhYY8qitH8bprYsVsqKNz6o/6C/B9TKuPo/xOO8g8k3rFtH6qmw8
dCmjSmGrdd1BRGAaAHZTASz5ZdDcnqzGMHeCFscHJ9VvC3bW7PN4ZxKN2ZkirektyVt3V3rJuBsx
hJ0ESgGzuUJ3sSZ4zZq8QHwN0XpgkD/Ue0SHcGvjbFjbGOqPljYEZykpWLe8RN0MHBL2c66KY6tK
+dnUScuERVxeSxuHZedVYbeQlj7jR4WbNkTivbJngnFdqx974zSIaLgMOi2R5PmU2oIrLbecD+dj
ga2J8cmMeF8YW43k00ccJx9xCAiOkhbPFwLVDL/ZraZIlJcTknqavcYyOtaW9xj2uF9cvhpbTc3e
ULyggh20H/IgWWe5qq+wzG3GrnygXaX4pX73z28nHkB/uHulzYDLcUyM3a4gRP1TC4FHTXldtZOx
6bKsCNekR0sy8HULZpJRTLVzeHQ9xLEYz3BCtc/L1pjmEknmNIjr8kxI4XEUBDL7oDgNHdNjxPLp
3kz1bKfsQPmOpwiwm2X6rOquu3JhrX77fk/9LWn8l0WNNI/Dt/Xni9rDWx5n/7i8fXQ/Lmq/vuw3
oySlD6wXAtvKEgv6fVFzPgkDDyWXhk6B8Pe80D8XNfOT5em4K3W6pF0h7d8XNfmJZZDHGk9md1nT
sFf+BaPkz4saJwOBoGFC4cSMoQuW8B8f9Q2TxI69V7OJw4qdGRVVKeEaqMmh3zA60tr0aME83oPm
j/7LMsMG4ecbA98oEgpqisSIwy/6xzcfNVIGA8eWDebweR+0PHI1yBd+M8I9aWm8Wc1ZImiR7SOM
dHp8bktD/wI7nz65aiSmEbWWwiMJPvTS2zyNKauyT0Uzj9/JSse6YVMfN8ojZa3kGnGgL/eAlcOJ
+QKurqZyb3vihulVlUvMCURLzIjiHTcU/IPuXFbYHQfj2ioh4a07R4E0zEkTxxAWgfnP22Xc35Lb
U+bFxcryYGAsIqGYm/MtHZXizGqiPbhQ4CCylt71YIYQYNj4XIWpXuxi4liPScxCVbsBESyqdFZR
5nQ7Men2CYgWEWbGMQBRcW2x/dc01Gr4v5zXYRSfXQCYCqZc3AGpZZ5hnuoAbXsH/C7YhTE9pA0D
Scym0SQ/Szr9TD8l93HHNokiQ5V7zI9ajU+N8PF+6hN1bsOGkvW0jvJbvCk9A8lJfy0spfAD2lox
+fpc8FJPDMML7O0oxWAw5PeFqZ452dlIRAIbEbhvCSLDYxCyD5MGGl0DYDaptc9Op3tXOqV7Dvr/
SHtJpwCUp2mCUExsZgRxn49waap65stK01Mvx3yXRU66EzgKOj+pZXkuBBDEKBtxjvfRgJu8THZe
ABWAnj4C/EqSCe74upWR6m8Uo4EjLCpFuQBpz10KRDnHvHb2UvpyU4bQV8gMu5LtI1kdhmKAJZXc
GySM6CyEErUe2844T/EQVT7KkuvDlwtARWkZX3+Tz/i9KuvAkICOZU1gYcMMsnbaTj3TJiafl33b
VZVUXNOhfZJGba7Ucp2DIsv8mobxK3NqvIceR9HSV9GuGT0oht4jbIfcq2g7rZn38A2qB1fMVKPZ
zGruZajg4fQ2PuzSB2+lyLiUtQHpQMXD50R2prGtyCJSDNfpRQ2mhkHeJiK2mm6teSbIbw7CgqYS
xzNBc9d8L6ygvVtgq9HKTdpsNy1LzGAG7tc5FM29OyjvsW2VqAnYsEYly2pFU7X1YKa4r9djOdbu
xYrw2i5MRWJUQW8Hw9YgP7/DQZ7gIcY1FK7GtA7h76dEI6ppJGcAlleck8ZojM9SKlKHrj35nk0Z
Fve1k7wr4GU3Q56ka9wU2YOKhQ2koD6oIrapyBm+za1WgW4aBybTpvktLJe9waiS/RTa8RX26OjA
CJiK4aCa2a7XZn+BWI9jwY4rburRaIkyC+9LEpjBQSudea3ZmeYXahgYBKvc3qd6ndSgApS6mhkx
bybg9s9mkLH77QbjooMzfwvmvth2Qxl/EwRENyB5ijvg/vKehJ7xloezc2N0c7cLlrqUaZTqMUii
cpf1ROPaMcxfosSun+DVmo+c1a1DpAaO5NVEjbWdLiaorksH4AEq46BRZHQv0JdlNF8yhrnhKTKb
EJxDkknrUZRxSSEwr3xp5mAXJFP0LQhMx91bnF/mDQiXct5jVphxk8TJtMHKvJVTxDjEs+elPKFr
IJgCvCkIq41kKzFUsxEcE1C/XGkj+FP6WXkguR4AFC3macy0HT59BOQ52brVQPTTNLuc4VHteue2
mvLjbE6G2tZWakDBQSc+ECY1PtvEeG6gYPToT27wrEzsVOtEYyRLhcMQa5sg6Lltetrv3oCmZoR6
0BZO4WQPT11StPRSCFSMdY2/7tagtVf5Bv7UTYDL/K1IxurSNpESR+aP3qbXplcqXwsakkI+mKLP
tPuiM6uvmNL6g5rLaDO4AkmIBFQhV1M/obI4U168cPFTwpjPFLb51BRCUEqDlo03dLUJ9ZPh+eDn
TLqU33EygGgzVMbrWPU0FrLJM7Y58jK13F3dvmrFoEC4YS96ppJNf6ljXHE6Gf8vcdcK37RmD7UU
WRZ3lLoeRsf7UOZcXnR8LgmwwhZ2igFWcPazOSh3UzhSsMxfi081pIDSDyvXfACG6UQriLiYJUtC
XfspafgB8nROQ0wCgOUh+SS4P8I0ybVVqtKq4plp8byIZsi81Ezhs8InYdMKwwl+Hrfye9N67pQS
tPKy7nB4LJ9YegLsfwntwX65lLWnhPOg3hAe5SuDG5DAm7GgBZyhNbHgUTAF02ipf8fuy4kgi0yt
9em/Lm7qQHXMzbkdyAq7tLQyAgbrHUUb2jbM66TvnYthwaHgZFWcKTMceJrO0Yk807CLUgAqcNho
WIQtSe/TyluK7DXDo9OeAwX99lY/6MuNzkh2Jvi0CXVPfiRTznXbTbGHKEh+/luD1ex65mBY+jpE
ra3SCSv5XtlGL7nVW2upl+2tRhGXiWJ1Ew2Gd4dnM3wyWpv0sSAhFzQ6iloFgwEGDG0Vkes1ZxWF
0bVyFbetcDTrMcNQCUA+Trln4sbFhRlOTPUX96EPakFHgrObKzlHZ4amG4baLMhdjZdIL0GUuiJ6
6MdkuPT0syLzEq29iFIzbjLmqhcLgwYqGAmWu5GUx2qyWv0UBbgbIFQv1Ka7ToMpqZWzQTjY2cY6
xBY2sF/wRdnrwWkoFQjJ7C5+IiupeD9eSF1UkLvHthzK3Zw6ws+hbG0tMopqBT1N3mBux07jKAzH
6xSNBkurU5UnvG/yhVVuoHuVi4p9EBuhbznmlQs6wpgdZIxr1gF3SNusGRM8GHp+IE6yOSdnQZHB
KlZd85V+S2r/LBm3X7rvZYA50nm06peOQHdpC0y/FwfWNElTgZK7ODOz3i4UZTcU0xyK2IHYi6+W
3VpKpOzesqYah3s7dz6+UCXZ8tmsh1UXd8+trcTzUOt02IYSY+eyVWGu4nSMZ3QpLQT4Wne+wPgj
tY2v58kgdhf6NXSiYyhN1MUWCEW8aRS9BTV9MuPGQB9q+Ug976ZW1XxJ9abfA8W0HhJO0XSliwTg
lSNfRpU2TEOMLqNdXRL8PQRjbNE7jH+ZL28RoHzMs9gWMM42X71UxNEWV15OzSsDsnsbxwjgejUC
02A8ooOsGMvm3GlepDZTWJbnKMmrby1BJR7xiTH2y/di8VxVmFNhZlo8xGKwE+rc1EMGDz63wAI3
oYZan+V9P2+sUIOPElLlWKyT0OBbr3CLO0yCvDjDZl+19taeInHfNwG5GPzqDHmSXoj+6Dl1L7eG
kbLpKDPv2PVuJtn26CM7YIdxgTFZ6bEKIB6xWxPyoZoH8exGuvPMTZ30R8NqzFNORfZ55qGT8khP
3cepCvriNDrUouNMHuoBy4pnm2sZew1bVlxDJ2Zz2huh2HjE0D+7YG11tlGbQRSKsnJODj2RYQcv
Hd+J19C+EJAChqvzROUbhpIZt6A82O0QHjKairYghrSvupEExzQwyCrprCoHcv08iksZJS/mQAE1
pwStfebbRng3ZoxGc262B5uH+T5QmTjNFqhYzw7ac14mWYxvtKQ0ml99M/FDdP7oWOOl6u0MJGJE
HfYqYXvUrfGN2g+tLmosyj+cXP+N7PfTYBvsCGYZnZ5CSqdtaVjWTzoFtniiDLHVbgJDzw5lG74X
cXFfG9WL6eX3gHtZWN3IW7PJ/KwIid3+5/dfRMwfRc7l7R0gFwypDRRg/SeRMw0UgMdBw0cTgPmE
oVmc+fCz039+l+8n2p/fBgMBJ06d92GA/8dD56Rm3GKz1W36sOVM2OMM8l3N1CB/RzMx8bSvcmK+
Hv7EguVJrAWOXWYkfUYv4jjZh0krurNT5e1dGrve1fKR+Q6ehIuGqvgiBAeFGJ9d4Xesi+0NBtYy
2H7/Jf7WY/6LHvOLVcRCr/5zScaP8JfE4VsT/SjJ/P7KX1QZukmlRHuxoF5K3SKR+tuogXkCat+S
6DH/KMqY+ifXM3S6SS3JPUK89LdJA3+0VI3iCTElewruor8iyhiLwP7jNUqc1oNtbiMAOWiHP6sy
GDpdXAfJtHOGpn7MAQe/1C51JlIEUcszohnJqOnv9HI0XxnLFZ+HTsElpYeg26CIlBuXI9jGtTXv
pTH68tjnmAINGWcfNlGx578vxv9PjPpX3xKK2p9fjFdfwwjD0/T2r9eiyQt/NTyJT66NZ2lJTeNs
spZW3l/GXtL7xPjKcVDaUXl/+ZPfDU86j2qactnWmi5n6N8uRgxPSHk2IHgEAFDuPOL+gkJIjOCP
V6NcrsFlFuQ5tPiS2l6u1h+4QXRytRLlw9k3uG3DvahTZ1xJTgUNkYc4+hjTDIiaM7JbsU2nu7eM
SYYbhyPGzDwsAP6YJPmBCI3D+NxJqQ3IY+YGvj20Y73Ltch89KjwwiBBuWSuaTYPTZokTEooGGtA
0rMSb6/KEverPsm6OutaOR4mBUnWtkO6N2XQhg+KqYS+gnkFxLoztAfiqPVJdm73UlmgRAuKtjes
a1Q7FfJOn5t43Zv6ZZrKnqRfRbAbkaT5QngRMCYIFyJu/LLhWU+U1+KsMuazHakqWw8WjirVZXTW
zNDh3K7Jr2sRiz3GYhhf9mzup3gieWHVHgifiTNjnk3O7YCy+IAKKHcDmLyriuZNn/NHT9iGwkGz
ySt2mhTwMsTxBSpS9dSXcujuqAOu3BVs8DuDVvLFQhxPVJwJaepnwcwdcgth8lvmOc7EsAUyzLmO
W9B3gex78ixDFhLbosswRBELxmodauA2MGwm4M5CY0KwzOg7N25nBqnTdRNKp7gl1c+YfdbrAEc+
3axLXQbHrQNYYCc5Bv1AbL5MsMZsug7TJtyIKHvpM1HbtzJvWgGlRErJ+U5QNS46csArc1agawNH
9Tu31aMPjjKhyzkCUGPRdMYTchEqQ6iHIT3l6hsxi1OnDfWNwAB+ptuvwgimw9MbZf/iOg2imB7c
DCMhM7wUhNLaMUfnbYY18l4MvZD+Lkdn4S6zIBnZLuvDTlmF+jCp9diXQoviXdzPsbHOSnK+eKnl
A66TgHY1F3TLmjChvKcTEYt3EDN3Apu4sBay+zbFudeZyxkTrA2FAWZ51F0YKJpCCaEA74jO7FGZ
YcwPAdHabV+X9hHeOVkYmNRxYejXi5ZJXZlaQnSxHxmOuiYyHACUHEL6xMyO0sisgX1ZlpGbr2r2
ReGOjGB2ZsIk1/xbzXoCYsMm3TJSlGMrfuBqhWyJZzLxKdnD0zJ5cXIAFjdQghHQgdEZtPUygTuE
/ZDS/Br0ry3f7VIZFBDmR/OGizUN46ivZm0Y1lgHaaPO3acxjvPbeqJ9eoCqXHv6/JQjBn3YAj90
A88T0mGodm7UJXzuy6qVhPWr64ExQtfvrph9fS1p8uFYPIl8I8Fb73HJJdAQXS19qbTBuR/KCaYx
zWvuZ0QvQ210IlmHIes17Fhjt44FdBZHE93G7ml91eum3s2eO6Cr0uOWGyZEGrzVvtWE2Z7ibMJD
LRWhQ44ZztY7TOeKADLNRzehZwIVr2CBEuX2rkOzDt4sBpet//ey+P9ZFslRLyvEn6+J6MRvzT/+
Tav8r6/8dWxmfSJHxjZMsvwt5o7fFkXX/aQzsOJphO1j8XcwG/t1UWQbxszfobD4n46P3xdF8xMb
Np1Xep61QEnEX1kUf1oSrWVthSmiOw4jbGGY/Ag/LoktKUSn6ex+VyWtdz9wx1/D1qKA0vTi5l3z
5vQ06F5d/XJN/ekomfP2cgj7cWtoeMySDYNRMr+4830w+OM7U4zNAmpjwnSsLtjGjWlXb7kgIrmK
e4Oa0g42eOTHzdC9ZMwd5g1cA9oIpJtRkYKtX3d2elYZAguUmb0GdUBL5GSAZGLVpqGb3WSNfZ+E
nk/3h+r2g4AXQpWzQV7AGFrQ/hVsv3eToLLZTk2xE8w+X3MrH9+mUnhPuY7/cUM+vb9lacE0kraI
k3GUMTeTVbAAoA3RvdBdHG9tA261zPOThU9wN4TbaSDxqObinWmRH7VUUOExLdcqKInvNsZZNUNy
63Wp+8xsoN6ZoFbOLJzQgSLbonBbC53gUeszmkvnUCONIcXoEyH96pY2m4fcpEgwEYdW4CtE3sec
2rnbfgRbXrglKU+jeOJZ17PGLnubAQ2Dgo9V7Alq8EidUWu5qCAlERrPhK9f4eEbS8tnUxeuw6Hj
hU1tb4vKyRhkotQ6VUMN4ijeGBcxe/Aspg6KnBsoQfyMu4IQIXQWLMDE/Va16e1IjSlf4TblL5WD
LwI1wG/pamDXFf3aQbPYSWi+gjyYU3hrdT4UfU6aoTJwrMbuJuXkslY8YXdkXHGE6MrYWrFpHzDb
kwfuRQ1usOuOPA9JhuPAwD04zlh94S2lQcICXYU5ennq4A/PqCtFD97NmFXhqVrwsJURZuQrNesD
mFm479gnrF3N0S4UOBQHo6xp2Jkzla4LK7PWoerihGK976cWICGJb8soD9dAoC1vEbjQ6gfTUm+T
S0OkX2FX1HxY6O4rLR/yyp1i4x1EQ/7RuhP1ITKtbHOFSaS7C8v0rJNBYT/W6DH4cK8+tGh6hA61
Y25W1TGa8/I5Rw3ms04a4rk6gbmZkM7Ack6UUXNWul46Dv2bTnmTZ+xeaASymU8AAinWIhf2xQIQ
sMhxZnbOVG7sQHFlOTNEWN65rTU1iVVLX0Mcn8WGZjnU1pm48JXemOSdVT31t4LUzNYKcZQeoV7i
Igaw4b6qVrK4BwIhjKQlwITapf+Bqmn9oLcxQBQH3RCNqxSH1GDcyF5Hhnt0beuhhKtDV6Ej44kP
s8OhbU4WS5sB8QLscNk/eWGNBihZHO/ZqAvzFGpWM2ykPZBXmgYqIsq6Yipn5sZTSoFlt2tzw/pW
OEPgbS1TTM3KVDXendU82dodoe6BIFWNrk9RRoqpVmAExbQNh5ji3ugB5C5MyLjWTk2lM3fkP9Mn
z+DedTOwGn6+nL65WbsOrOnDCdN3lUdno092la5ZW+DZoMl7ke37yDOvHTZE69rqQApCQpIUh569
lgwAkD2G33ql1vmstfukqi+FM6ubOtE/GLFAJi+BJQfURu51rGpXheumWxqlva075dU2zN34Jgq0
dgfFRxJ5HsWmhcH9PjtNvwXL7lx06iJiNo/BcIbYO37Lc4CKq3gQ8cmDbhKtkoTjN7EETASrZrKN
dzzK8TGjJPXkue71yHiZEbIyWnNNSahyvtbsafBbueVkAZbQcu5L7YWq3g0eQOBJOB2hBk/Ayou+
u/XQq+oV9B65bu24P87d/JVgNM8PVVoWkiPpRo8Bw1UPK8S20tlceUuiZMjDGK0uym803QhwOJkg
FfVyCO6wMqXmQ68x/VzpU9oe0pCpQ6vl3UWhF1CTU9YlVKd2upYNwfCpLUl3M4Z3ubKQbnlahO8S
X8Ca9kS5N+XIL0Yqx6efl08DNOyjzMqIwg284/nItJS5pn4A5HRZCs78IQz2XSZyv8ztY5tF7lUl
nOjIeeEbq1N8KYC+7rIGZBSjsZk6Juxeo18BKg839C+Beo5VaBRrbaqbj1ibCPxC0NDPrlOoANx0
0qpN1Ghs7qXdh1djBFyR7S4EC6TdzDWJskVGt8PrPBKy54bZ2cjPxB+A31mbvu/lhWFd/uTyPUGv
MBqozEEBUcCxbtRYB+9TlhnWvapzHrPtXETtumyZzOMocRrSqOwOiLoaYbPBRjBjDZlpoe7094oB
KzhVNe8yQRmGG2N7booXja6THH6CEiPz+NR018wNTYNQTIfcaVVS4nvn5PYwMD+JaFpNrIur3AE+
idMIzmichSZZ3Ab0rYF7jylNrHLtJiOLcBk5KPGPBn4sra2uONtCQKEwpw6nDR3pueEm9BxYzSmp
WZnshkMn9gd+hejK6/WP2h2/TDzfD4Oi2BPZbDrEMzFobazF0v0DrjAMtLUQGcjcbGRU2Ng72SNx
BhSnrueIuvUyGq1TYodPockxqG7p2B4C6IRDaLarAZ8OHTLaHN3lY8XIOYm3KACbOHeMbTt14kw3
Ni1LWmusdM2NP8ZwKXrr+vYqU9KkdRGOTznS2zCpWpDSCJpd5QJm4hsaNuwFcXQbBfbNcX4MMkqi
BUb2Te7wwWZ1EVyVsi93gaoeqSNAGSiLZt96FK+y1QDX5IC0KB1p7HgCyVNoVygKaeMwB6aq0C4s
Z8+By+L05t0obeL2zYV1DfOMpCY8LF80PUENuijJMFAJSKR5Oe2aDZMwcgb2ie0CBR9y+VIhG9kg
DGJ148SVt0mwmcgNfMnh1XP17M6l+uykQ9f8pkbbOWgsOQeDLsdn8pPOuhNj2W8Hm6owjqMd8U5X
D77p0dztocBIH9sGWGD4RsEO4wGN22VsRHCPse76adjrRye0MHmKxHzzjKY+9/AurnEBpcNqwSDQ
WdkJ50hTLlO4vk+o6SXMcU/lgH3SZW88THUSfM0UTocVWZV8JxtcqjyYjOCQtLp9DPmodR/OrbcJ
TS0+LiaWGL8+vtddSTPrLsd+9oRL0lvhAYckmy9dc5HIwg+aC/XezxzPLfkSCqKdUmoPwnWSfRyp
6ZSMybwr9Kl/sew2P3X1VBBDZftwmYpCbYVCODm2uk4Iyo7M+YGuzulrlzg5tyn1jXcN8d47Lyor
MqAxRBq2th2GFOFuE8AlTxJP7iWgku4YMfrYTaKnn2ie6KUhJOGEL7FVw4bJ9exEiI96hiG39j2U
llvNY6TTCie4MfG7XmWGNE5tId0XLaOqsabL9MW0goMqDZvgbniBheFgCoP4tcEvReuvTGG5rMhl
gMaHngXvaY7PuM9nAkpNw5GfaPMKAWKElMPJYtWpkcIXwtlcTClJ3kvguREoExzXoi/YMFLxc+fA
Lztgw1jspYXxaDp9j5LQtBgDAmJx1F+BkblhiWB9g4jWTzzAmJPnCg9clim19ubC2zomdSi4EGuQ
gpD93Mx7o6/C2GiCg3osi2knsIlva5geH2xaCLkQR4+p28JsvOrGqdjl9kAZWt2rV27a+U7zFLtN
e6SNseFNpKaLTUKr44a8Xug7OM5uyrERl0GRw34jRTbWt02VmNPDstcq1m01JxQfI714fmCEybBq
i2akfkD0VNu6HV42yhp7bWdXYI5zawgfxsqIv81aKgCWOWQW4a2Eu67R1S1KhPHalZ710I0DzV9T
I7yXBUw0b5KYqVeILPkxDohdGkz1t9oSSEwu5bd8HZUz3ulsUL82JuzecChNiaI51ndTY/CsmDEo
sGFTVNREdluHu5pC7mLVKLNjjJnrbykIr0fb0Z3mQTJebS8BWRlzMyfMIzeLOXkT5gnwPZOqIl/a
IVM/AM0uvTOdMcWHyuAiXHehFiTs21WzafPJIT2fcveCipKAeFkPTyXd7hRSm3V1CRs3itaDZoqr
Wqtcg/vdhQsEbDA81GTiXjOaCXaF4VUwZkX3JjgS+bVV1XeNbd3GGuVCI+zKSkl5aqcQ+gfXIT5y
R39LXMgnIYz2wwLYBJHday9GVdoS4uJkvTqQUo59OxAl8GR5LWbTuQ0tCbzACMdgby16EsregR11
dGZoPexrQjz7jo/wrXfDHsen5txYRES3uebujLZ0r2M3mZCbhbEM7/6PvTNZjtxKs/SrlPW6IcN8
gUW1Wfk80OlO5xjcwMhgEPN8L6an7w+UMlOhzJYqzXpZG5lCoQinuwO4/3DOd5JrATTn5DMzg5bh
S9gr2PthDiCArxYiG4Nj2UD3xLAZnMLIe1Vh9KF1+XCHoDSA+ls3OU9rk7jl1u38T+VVcFUI7NvY
phuuOiTpT43nq+c+4c7JtEI+JyRrrYLBtU6o0stDnNn5XVqCFLUjfWlW0r/WlLMXtuWwBuO4+kH+
9cQJ2pvQ71P3Yep8eZhCWJjGJPunFBT9otXS6BY0RXIpp8aCSAaOZ50bFcHygc0oTgurPRiD6K5j
ALCySG6piAztqwsezey9Hk37LsoLuRkhwmD5LJsz1td0X4r6WekD6fFYN0bKg9xS64EZ9LLpoS6k
Sk7oqrJxYQxKX6YZ5ItRJuZLF5XmiWV/eoTe4r/Eog5evxDLTkidxrHaXRETjK8xtdgtRNJpPZFm
cSJqJ72XVHmkcEN+2ExapR2walenoOWS71qe96Iq1Ssu22IdTDJ+G1EpOmy0aKmNohMnT9CsIXTg
7oo5VVZRF3uLCULj2utnjMFIjwUMdTNVUUL8UBc8ZXgLDg6igSeIUTSokZvTCZJI7VUj0JjIMi4C
6fMhEB3g7Q4NIYgn8xRpefEJdAjRQKwX5oNHPXmL0xk23FgE1ocXpnRYDPebox5CsV+ADgx3Ghea
gWew02AoyFShe01luCo1u3qWQ4WH2vMH4z51xupBNGb7lmhQZSDwKEzWYOyKFxR8wVsvdVKr/JDn
y7EtG/eCNiB8mhqImDcJDFLI15DSm02SesFbKHv6K0fF1nvnFu5TaRLvlQpRvqFNrlZwbcQzSabk
beeyvAmp1Ahq49nBD5Qgxim8bBN3wr6yPTDWBgk0Oz7J9twYMOqgAck3lavuaHQ1tH7TC7ARx9kO
Csq4meCYEbjMA6MM4+qlEToAyjTXrk6WOshs9GBhiKXkEV8uixJOJc4fd7j1tTByduDaewALPug8
KDvGE6JNXM0VFMnPjn3Txm8IuB4TpGoLQjmxfJRkfD2n9JCrMEDb2YqYaBvefEhNYAc01GbU2vmG
KqC5GQlu/Gb6MWleScEFFBsTP4PGkmSG9w0MgsLiyc7JW05jsBi1GIu3qQnGz5IadB85Go8hlCCr
iN3qygEItXWH+J0c6nfCjdMFmJ43KF24bDial72U1pKMVX0uxp54yJSHsWnv9aA3tzAutGOYSI9v
E3ei8jNnRZTzTaoqCHrKu8q4tc9IS/MbqLKozywbngWhcyl6kgI/h124+3gYuRw0hn6HKW9UuUIX
Nx9T+YYkxXrlC5IlS7/lTtOmI3FT3ikOx2jF0KPZGn6gv5MjGr5XbLcmxKEltJ4oq49upDunjg5q
42aWvIK7vIxTZGw5m/trGhAGvpCG1SyV5vTbTPPtBbuM5uyY+nmeCX3T3YD87LzqDWuVakVyprLL
gf/xvDqRZewy7WqdiHimyEZDl9B4LsQw2czfJrmyiBF50jOREeLdN+4dpUFmL8nnDs6k+hJV2ot2
J212XUlmAYBvdciEwch9mQX+QmbItjZykin6fUU0rt3M9HlbmRjIws7ctE3VfktGSz8lxF4TvAP6
eNHanXNnxao+YS8j0xqr2QW+lXXSK61gcOaX4qjYp+6wyiQHMx7bIwii6hjbsXd1DYKZix7278os
uE9HzOtnhmuk8zgWhANom3m6rhGR9ovJrpJ1aI/ffTCZK2mGGHVDU//QpjDdd8EU3Ls8meAIKmRY
dTWZC3civTpMVLhpHH0iw4HpW2SKsmZ3k3unIZXVHVxhnUsP1NY2YkW3c8t+eoM0Jw6VQ/6w69Q8
BYeyrZk3EqJUMbwyFtzUyETZLj+5EXGbK13vqLmEvbNaDjPJcjMUSAutFJdgY2qPnuxQEo19idYq
R4+tV9EASTobsBKbKNJHT9vLzK0OWqkjLdeK+lUnkm6lhWW8avOEiA4InbTr29TI63OHHnLTpOTC
GNPAQcovnb20vfwmG0S/sTKO01URJdjZR7a0a2K2ucdLtHtLl6iFrUrrxuDgMbtbI/PbJ9edjCds
lSEGgRFyLZMrpHWdm8RrkRUpfXIfVw9pSzG+iZ12GFeT6JJio2XM8o7oH0xGslVpct0y/FCLKA21
Z6Bu7cEDesTsmSIa0WWUkKQ1Rk18LIUb30di0nvqGY1h78ROvV8Rsqc+E5FP20n17mtqTu7VG3AQ
bwRSsnqdJK6bbRwLgMAiqSO/WWSZS3omVnfr2hKQmi57PwbgmmK8fla2lbx3mo5X2/d63caD34BN
nhj1P8T2VLzUVkDwSlLUZ1CwhFiETt3edciUGbcBBr5UPYM4q7PZNKfyGzRYzCseJlDD8P1XrbSi
DWJ6FGeWsA6tZ+ZPSTvLewtvgJjnRiaSMoP061Hu+RSmdYso7taNW+EBGPPLeym7YaVjJX9gfOkc
PEKuLtboMmJIeq+6CdWkEYuKVeiDqYHrsGU2fVBPDasDbSAGZaWJvtkxQ4YnAu15eIk9lwOCEep4
krkt1iq6iyuh1CosXP8hlUFxEzYIZFOXmEczE8MpMDkJdi3HTL6I0du9o6NrS+InBoWtp0R5uGDq
zHa5IoVzgcQ8I81HjEB9MEKaGE9Lj8AgCy/IhmPEvGS2L+8s8lyfGZz3d5qrCvTtgDJi/Cxb2VbW
owWB6Ixc0V7Hntbr4PzMcdVmDqBylY305b3nvsoqjb7Fg5sdyZzsLo1mAomGdBDZRzIY2boYRsY/
I2Qct2NMlbWUQuteiNKGCeJSXG8iZ0i2ehQPZxKjEbUKGLgFNCwS4cukmTQk22b4ERgRGurYNox7
qLgsl2MEQPfAS7ElagENtO9ODscpmYS4F2ikhtxybpvSaK8YKvSr2VvFedQcwvRGXIPfpsGLb90p
qenla8896XCNGeMUbVLsYklMMawZ8wj0BS9KXsfIFYm1C1nRIJ49ALAOvpO1Ob1VPjfPuo8o2BYd
tv9g1YEkQBVv0cZNTZc9c7V13bLIYk4Cpp7DGTpg8B0Z3/yA4yZyEM4943ky95Yhp5NuAoiNokDf
hnXeHnm2cwC1vv7R2nAQV37JyddXmvboanF1hzFNHIYwqW/sXnZ7AijUZ6vsGKOtz7Oz98gqWtQw
RX+4SZCvmkzBreyzZCldWewKexIHh+c2gIwyu7eRyh80s7BIkxrVR5FADl1O7mhvKxJJd4ktBmq0
MK/fjAqA1Rpjd3mlRWL6Tdj2Y9pZ3h1a5wzlrxD3k9nwj4bnUBt29UsIoI0WLxhZd8Si1UDM6f1a
8Rneo/iX3zmBcg8eQu8/aJNhBUuwI2a8LtvoonLRXlHhOmwPeLZA9lE29ildyktuiexYAbZ4MAIM
QrhIxMUdCqYJ+pir14mx2nwgzxwKhV82ILoWPEzRZ1fEsGlCFmRiAtoLSmJaUlZsEcXNja7H7h3L
rWKf6UZ0bU2nmhn+hBJ1QCkaG+VY00Aam6I+OOfd6JJeV4Zn7m7tfTBQ4PPLl4jU3LURl8MbLbN3
q8Q0XcYh/6gNB3I3AZl1RGSUmfjjyZVjfh/3Vr9tSlHiffbvx7g1weuRm7JwGV3uZaujn7f6GW5i
6u4DsnLqCldw84yVJCKB+xo3W9tvOtpXNjSKCYcW58FeUra/gphwoVLoRr6wraG52hT0dAKZQ6a6
pzjlOrRJh7hzyJfEPNh+C9OhuWG7+r1sUpMEIdk65yg0xal3S/tuYJzxWsACwJRtBEBSQsX6JlJc
Tb0e7niqBrOR38Mjw0whbZT5WRVBpy1avUYmbZStFi8ZuzfGKnX6MV86lAiIWUTxTKrxSNHpU7JE
TDhTw+whZbJtKRfKqJ7Yp8p9zue7jmqs6wPw1JUuSCEmcdUrt7rl2JymIenKsZT5q2sF7YndoVqj
/fE+cVS0R3A+GbNgw/umI5wGYIxSSVumeofcOnAoZEXC3sqaFB2MSUzEsTVxXZl5jWCabQ7j3sp5
qxybcM8okyDXNXwaNjMSeJzMMU4AaHnI+aIGviTb6N4p2PlgKewfYqIwPsp+HN5jytaHelCqWQDQ
np//wSyZ9RMYkpMFrbQmlyGfnZDhEyNSSpMpp8fDC8bDuFOeYA+TSouDJpXRiSAK/T2zHBhafRUQ
ktCMHFxj4bv7oBT6kTcFjpgzeIA7bnX70cHHiH8In1nTOlCdyYgoKoKOs/G5BojM3ibyN6ZZceYX
dYTc2dVBGpaBqRHpJuLppOKAp7fszfQgfLc9kNWJwN5JR/Hd1xPYmK7Oxg+ZeclpZcYVoiHDH4nR
zeOoWTBowx+aRJxiC0J6EijurrLqGx/GORylFAldgJrNh0luG49Z17BHMYuUwCYBw0sGmrZnyJ6L
ldO083/ouekWgYrNR3a2VoZDwsSGmBeO84HnoLiFhm3fcXhRu2Qcl4vA4WjfQwwz0hWeweGFebO5
bpD6PIRzd5V7OFdV6A9yabMfJBtNT1cDaPCT53fmRzqHtkvGfRsogE20BAAApdZBRbD0GQ4fp1w3
DgN6slvcCN0SYy9DckIkFqxpzLXnuQZ3VmeSmNrf2RqTUaxsdNfti6IIP4xBgelDK7S1TI121Y91
98OonOSkKCduzfnpHE6wGYTQYYV1lbkMOv5tShzcqoZq9RcdGf9ti/n0lDa9uS7RknnLmmSXeIk9
6iVS1XTXdF1xQ5zDzJQ1tDWpzfk+M4T+PasIow8rr7kBcBWdA8IJm2UV94RWZ/30vQ2taBcavtg3
U9nvqNcZE5Mh6vyPfvu/B4lBM/Nn0qD/atu3/PdSWfPrD/wmk3V/obc0kWsjFHK58f6uCEImi1aa
/xVPvG7jIuB3/iaTFb9wTqCFFYiySRWa8YRtqWT0n//LtH/BdO6g2TbgylgCfM2/IZNFg/OTMgfb
AuIiXglpkA95xDL+YJ9AqdfrERkxgJS5eBaoE8j3UkZgUf4hf8OZVk7ZxYvhLC9x5HvFsgtHOVsa
k3kxKAWdGd2haBC9SGNTeDoVn5U7ioNAg6i8ZY+s7Ty/6damYdg/RjbNrG7g3B9sJ1PIHNQcFOd3
8d4twnVCsXix48K881uQvaE5usvc1ArGrH68J25wONGe3nt2BUEC0+1WrwxifEhYOSUtS2kiOBK7
T9aOax1EnjO4o36fmn5aEvpQwJEi+XdqvJIFO4hDuDTm2nLUSNvtnwJAWred1oZoZKNXQgji42iC
Zcba6S4nvfU3pWN9MGvGu9i134s89bZpxaSPg3hieRCM+6TCaTf5fn9IqU4//Jp5Q4aH9FAY8k0M
2DU4GJmQKR7w5FH6Jy92fxA+aJBbN3wAJ3c2OmMVLGzarUuVWCbTu19He43xtcyD56Em+rPObmwy
49lAHnKbVSw+TfzPtfbdRnq7CQbrI8sqZKNUH6k7ss0eYd331kPo46ArY1opqP/BKsdYBQQvec4o
9tdSiBc30WdTM9EErHnbvlnGmMjWKDO8lac0pm19i72tNg55Xo6sqG10CW5MMrS8MAFrkN5y5GC1
yklBq+x3bKvZClK9fscA3TyPyiGGA/XPa96y8cFq14XfzRltHSUDf4OyYDAavf29Aa+6hbrmnXMW
CEdrcMfPxpfgYdEE1XDQBlQdVd7fNFF61meOFkqRcpmO4LXIpcEsOiO3nDiTH9XM4wKDfzVqEi8U
SRtGaCABmbTGOpsz0muE7ZXOkK/ena4e1K8U+pcW9oLpZtzvHWRZNBxy9kulgXnxuxJTtTN+p+PC
X6plrwynuxPoHlD32YSU22zTqxDKWYuqTo4DS8hF7XobCyIzJnNrmmO0xqNMxdkgaOsqYf0ZN0Jg
H1vq0cxNK0YNhhqTgBzF1Bdgjb0cbGDxBV5LOt7sKqvseSLiKiK0XRXn2RoYIuC2NE5gJ2haYl4b
D1IbwoicTKMutuZgWnfS9aWC9I37TR+acE0vDTQOgnbsLoVRBmIVZEGv1njs6Pk4+nDxF18IOs2O
c7lTLFsky09GGTjn7Lh61tKkiWPuZ45nFpQedDuhzzV05xXdrRMlctzR4zbjMaijrN94CF8Niv2m
QYxkwn/Yp/jWSwIJ2N3zuonPHYDUzEfZqyUubWGAB1gFPtp8iuAyX7ITdoD4Wu7Icp1cX3ctTR0/
YZBDhfiAFEnKUGlQFKyMcmR2W9S+86qb4fhcgBE9+DIJLk3YePDVAiMmk5MZBOY2k9k/20jm60sy
3KnzoEqHZOiAaiRcl1TDprPXDErCxzTRuUOkx61Az0+yaJHft0kof/RBXdqrOOqhyQPtNdILcVt5
ssGjXHhrvJ9teBtB2h6PNtbzbUj2iFyblCvZUne9ycLhrVXJNleRMPZu3UgIwo2m4o0v0hpBek49
giPYIHuc8B+qBxVd/WLS1w7pEeAoqnQlIfTzRivacqDOQ+MsaowLsOUOqJDNV7b90anwbfnWFyVy
7Swa6pMqW8Xqz5uSfT4QbO45xEEwtF6QYfCQSPEQyeGFWKth1Rb1+A1FVr2Z0ii7sxKDxx6zlU1Y
FPIe8Eu56brW+xaaNSHulrSnV0OfPnpXIcnTVfEUaA1WQMQxGPGgH3Ty6PL3Um+zAWNlzFKzy4na
6lJr62sBn2g3oo9yw14rFzQENUgnCOdaNARqG/aVNFeloJ4iFqvI+iNP7adO2oPYuDQi98wEMusK
8IBCMBPCWzGUcWkcCpQCYyP1gYVA7E+7zK5ZmeGxiO4zYbBnI27TWfRxDp/Ca2aNelnI7jUscWAf
JmMQExHncesuasZoKPbHXdoP70OUBGxyuZaNhRe6sJ0Qzm2MoJ2llG13kcRPn22tYC5IL3HyLHU3
psreB5Gb3HmurjZtRiA71Exxo/nZ8A0xRXVXaTpEFJJ4/YeWOvluDJo8uxCxUL4XmGZ3AKb6fdDl
Qlv0RJi9ueAVgEkx2ROm9M+DnNd50ki899D01HMWpzAhmsKJkZ5ZKkjRnlnep5dN9U01qv4zILyd
gQ4zZ6AVWk1qvNDGZh7dYmkXpZ6Qf+y5uM/ZEOm3KfZ2ZgCG+5z3AEbjjnJ+44Pdzm4MSm2eCgRl
a4XfPJQhzs9lm/bFD1Pgpe6EBoylNlWFbA5zpuvkDcPdRM6cmoEcM62MrRPBbVp+ysAOPGiJVec3
RTUQvpwapU1yKRteaCfU0S9Er1goSVp/2CZVUJoHl8iKj1Jrurt8UPAXQPvGxhEJonhEkOu8TorT
g6AdHpAiH8MXlzHnnUkOH+b+MRtO5YiI10PJscPeYa2N0DGOdNpy39lmynDans3nqp9VpCnN+MZr
Gpw3E7Bwwsn9qX0cKOBvgwLSyoJQuVoRD5hNzSnX4lItpjCfRQ/INRi+6IzVlD6N2ZrGtTy0clDm
ZrKs1rlrki57yduQC45ABatbM7MKLFZnvkgOPjEl094LlIT/EZtas8OdytlXfzlhOlwO49lxg8i8
Y4KLW2YoZ+eMFswumtaaVUhVxFtHUDw7bXItRY0Ze3h8tmHjO+FNXGg4c1BndHfGl1/HriZHv+mT
ZCL958vTU7G48r98PlMCupak9dipngLwAUPuFKxIyEUxZ5tQkXK7+1HkL3tc/qdUGN62l7X/EAw5
IRBULYzzAp757lDHO83GjITXFyD1bFDiLMvP1mxa8kTrsVTDyOSjZmQynLTTTRvYnlwUraUd4y//
U/WrF2q2RYHbZTA1zGYphWuKbLgY3E5w1WdDVQMmei0x2zByqboXbzZesSkIH5O2ZsbR0sCzZ3DD
B/vLrUVlU/ANY+Gi0cPN1Xw5u1gT4/Ii6svja8VDTjhcEtnyguhMP3uzPSybjWLMAfGMZV/+sfJX
L9mvvrLZYkYYofU4Gl3M1zyOAkrUqNT9YLEo3+NJSw+ROYUfHHE8KIOmd4ZFhysr3GWxHqwNeo+3
ysj942jr2WWyywuey2HborpgN1Dhgi8mBydS5a0K5RzriSBgQgceQjdODUarAbMXZ3rjsAAALUyC
7lTVbYnmNOpND2Rob8gGxQFtTP3BepLyq3QCIhX1fpd1OYcTSCus6XbcJAY4V8ve1JbQUdZaHALb
fpgTwp1Ikj5ewqtZYNSZzqndIs6XY/m9asfvstZS6ANGnIN81k2H4b+V+cGKeD9STn7XmF1+dRz8
Hkn5s1v7n7sd+qrf+xAsBGh6WcphTzJyLRcWQpQDq5Hk4d9/Gdwc6IxMV4DO039+mW7KizIItH4v
hgbaZhKGZMyNNcSCP3+dnx2389uZv18D34hON8gvf34drHWm9JAE7idVqLdkPt1JWqAbCEcvI6ND
S+MfGbNvJowyN/+SuDl/Wv9wdfz68vjuUb17gs72j28z7sNUqxrEZHYTVxuUaPLe9KBu2HNh0PVt
dufVVs062B6/pWOJz5BKotOJlaeysL9KDMjX2Vx0FC41/zRcBlGWe9eqmXzqxIUxAJvmeHqtj7Nz
2zQ8qkoxBYsKDBFZJv5fQA//+Q3RBeuM9flgSRt2/uAZnSw7Elmpqv1E1HmyqFkcVcBH4h7gLzob
zvcw86z9n3+J//yi1uxVxR1DVeqiv/35S2wCFG2A0FteNJxuLMHeOpff9CY8sCqq8ej+3bT0L26A
n40481fGi81ucOYKgqfTHyxA2MgI9PVyue9JgVw7jYkPVtvAspB/8a7++U6Dd0sJguWHAQcj3p/f
lZm3CKrquNjD2zLl2TbgXVD3G47a/fk7Mv7F54epig6SEhEDsfjDl4bixU6cycnY4BruMVKUE4Ea
Ikyw2KoI0jXRSW39KabHq6K+Pae9suwLqy/kKJR76qvyq/CFrGSjAjL7vmrD5qtO/PMf9Z8+E4PM
CACJDHX4WJyZqfj7pw+OhlA2pRfv0yjSxb7ylLzAIKNR+rdfB0M/WSvkUvMy/h8+e+JZ2hrCb7QH
eSXUqhFmESNPwe/89Tr/A3T4C6CDsGEcIK02TXx7puUYM+rg73fh6k2+/RYUcvuWE2m+evto3v4D
vgPITQgP/7F7635k8X/8F/9h9Za/FV+/tYrV70eI//IlfoNAWCSNCBP6uO0wWPtyEv7Gm4YcLQyH
e4B7G9/9jIf420QRCoTNVNvnN/ixXZ1h498mivovM+mVv4+3M/+V3r8zUTSsnx8x/OAgmIFuMUvk
+HNIHPn5Kq+DpE9Cd7LXQf+oxvLEGnATbiJrSTga7HYvIbmJHv9qPaIxAxkzJY9tHW/i/DkY5IpQ
oKXXkYaZ5q9+0K3SCOp6yyxiI7xm21Ue0J98H3nvXwm65CPRgT6r/tWMJWE9Dfao6d7CN9Wb49mK
mo2lHSrvky1LBkPzoTNvw4+owFhPZBbMs4LksQaHofvJzmOZ4liIYP0b7t5JZL7gIXrbkUjEIGuZ
ReM2d4nKcmFoD3aycbSt7ibM8kj8XJYqux2YGfrkcBb9O0X9Yyv1u7yeolUczooFa6wYtyRLu/gu
szOKX6JEuhR3IphnK0THgaSPjKZemBcjoRTLpr1lAVQbqYDt/JDquPPc/MYitGnZVhXb/oZEEFZG
StPWDO4uGfuWoaJi0qzyh8PIAbeT/U3HvM3XtO7KcF36MOjBG+IP24w2wFJSsrERrLK0BTUqL9K1
bhn8fk+Fy2OJn7UfR2eB6xIv9fiIBm1j5sxoKHmh+tgG6ci4vDkWUX5E8SXMK4LX0QiRBR3f1i08
guH0u9vmXxxeFDdcO/+oOH69KZiQ6oy9BYNz9w/XVtrpLbpQDUXRlD82UiuXtt1eWJHvIgZBiMDq
VSZc1tjFNqvOTj5sMcQeZe6p1ahbzBxahsBB4KP7zXBzI8dR/aZJiGBSgXWxuhLftnM/c8wwTrWr
2oJQVxyBf26bqjga48bQvHUxVosqnu6AHNGTYCY3/FvJV1iN8yTSuTrpN42POVBEUzY5AipEVMTR
YoFb1f1MIGhv8LmtzKFchaBLq0m/NE6zwSJ1GXX/xrWxBY0Ko1S+zSP5QEu75JLEOH6wjVfX6aiJ
1KF2JxiOFJcavTVLSYQ0PlclCLxNBfzJK06izrYa6bRO7r0TNLXLMrKL5xW10ohETdV0Mw2S1Vfw
NlbOpkStmfMXktIct6j6xgOPi2fTDG+T4sFsmlMDJLtlYVoMr+y1hmNlMlZOCkN8qwM0SxooBZr0
dVQZOOlnJJprbwzX39VW86EP/IxdPp5RhWMDDEqyINE+H+seZLQ7vf75ZWL+fM7+epVYgs7Sm4k4
0HJ+fgJNs2+DujtYu2X6AwjYM7yrbdAYr4ylllPXHAzRXAl/vZ1Udw7bZp/0Axk69sJI23oja0H2
iJ+skrZio+afI9xgqIZQSDG6imR6SaLus3KKv7i6KY/+cHUTpEr5p/MA54AxdO8P5Xxb1XSiALpQ
fjY4fEwyJXBFT065HBTyywYYfZBF3lbyXCTCcqflPKRqA+m72JAyuGXCOpNgWcCAQZuWCD64ZkO2
jWYM8SOBD+Vm6H26ex6sWysbLnGi7ivNeJyskEG9+RE6w31ut4vA8rCNRVjwyN7mhV3SLAfMLbi1
zU9dRdD8pdRurLyH60PfC6Ghv0Zdd+k9dSQbN1zEbkEYGmBNbPKvtZgMxHzdA3LFM+Q6poZO9Ulu
d4RKsXropfbpR1ZG/qj76WrZfesmLznJak3XIlczPqsMEQhEEh//TBzWLMhtfDT+UkbOU4/B1fLA
jormvY+0/cg+psz7NSlHod4vUdzCtXIYiZqM9KKdHQxELcmTrsUXQqHnQbi5ArKyw0VNPIFSz0kj
H2tspG5hv0xp/QiU86zMYlp1SjIAkDsrqTHJ6DunLu6dqN/p4JELmXwHznyfRfKgTGvlmtzviQPz
wruEhb4noOTS2x6qMcbeBgo7lWON0v01achYeZ1NGOkbvvob3cjWfddzysTPBJfvOqFYzZDNOJ70
8kYGyOCIjpI+6cAiXhjtSzLdB0Bn0thbRero40og9+i54SPcMkuIlwy5N3WB7ymd1lFf5Mz95Cf1
53KQ7kXp9gqz5rc6h5rtzyqreXCxpA8ipckVuAZyccdwrVloNYuJpgdbXXWX2ElAztjgGE3GgTlq
C//Zbln3ayUKdG1TKZwjZRncMPjnT3TlRdbpzpycTVKC3ejdaxomR9sc+9WETY+ZxLjUWAvgdEVL
xSQ06Yn+brHWpS+J2ZOgOOyYivvIhGGDBjJ/tKLiJWydm6GxnjLplQvHfXGm+mEARrzmqt7Xgfic
cBEHUKnWfauAiBjhEdm2WCg5jiuAMdnasQkiBu5fu+U5rykvRENiKYPWtdk319Ia36BKg9hR8kXP
yJ4xCtz6sT9eGls+dpN36ARxf5Yer5mTpKbz5ApM/dIYwOEkD0brvihTHfVheM+HyWccmjHUsHYa
ocGDrl9yrBrYoZ6ImF54CDwb27/SBoPZ/oZCd1GCW/EDDBZdfGfl03rkareT6nOKzcXIJzYM/v0w
Ws/YL7elnIjfra+B9t6l3qc/6a8DkUHQUTaGghJsmyuyfbtl6DjXwP8B9nUh/LWt4e26rYxbxzoX
6godBalgvlJkU7vWtWPBIhPvMYf/mVJ1MP/G/mstumpYmckPjAbbovfWafsi/AcsigxubbzVn8CV
Vob5TYX3pM5vXfYknn2n5Q0GyP5aKmINNe2U6NcBDQrk1hsdirgYwfpyRsXgUxqBbiNfp/infTZA
lXsmC9VH7gVR9UUqmvCR+zo1Xzz/goEXj9cdvqZ4wbPymZgOwj2B3oTxe4+2LFefQ1LC6/HfB8vK
Nn7XvmuVu4ubcEfy+UfXJ4CXfAYkaemvRky8DBX6lUmAmvRLb5+AdsFR7GP8CvOneMS6TGax/aE1
mI49zVuVIPQ3Pdk9TlM8RGEtVlNiPPip9o1Z3nOZIk4dkssUSLHsKjKqrMKCuy3TbE0bXqxxoijs
OsX3Uk1bbxI7iWbVzeNmqXuUU2E03GusJxgTV+teB4ab9G/SpRw2mj3OdwN0b7GYXPHOaPhA7tcP
b1QPfkHkV52YOzIncXm0lCZ+gAw8ECz+ZrlQ0smHDLcec8M1hTo5cdYnuQzLxNiGEjvWHOddNicY
PDx9bVLNUImOcutZtUlWrYUc3B7hdSLvXfUY/LB+N9qyRbu6zlJtXPzvaEKVLRRlWgUpOTUTwKye
eoj1HLgzM/a8BMKOHfZqRcaBzyZeB0x0FyRssxUWQi5FoRSWWo8Xyd37/19N60+Jlu3/+Uq4JHtm
7ud++gVOd+zld+pHM15/oKr9Nf3yt//zv/ubv3WIf9Fpzn0eVcL/u7e8viVvrQQe+Pvm8bc/9Vu7
6P3CokKgymYc82tcw6/douv/AiBNMObSjZl+M4MB/0GkYVQBY/Bf5FJac7fIZAG4ru6BonT+nW7R
c+eB0+8renpnRm5gCLEwcK+4f6h5SkTd6KpkuwGdlM8F69AGJzPDOERoOTkpZI2weycesoXtkSQU
qDV202LFxiK/bRtcO4vcDL2jydKQgfVg3bg1lPxlPlbsVVF4V0SN9chAcbnnprrx82GjREIvkNai
l9uxsVDUdR3MmTB0NJDlsR2cVNM3DY9MbC6kW1YNwLA8J/OEGMZvUzwM/crgUMJx3SfMIVOU3u1S
L4LwBs6X+27VNTt04ffbgaHhZUqNCQsjhH8yuFNygtNyXdUqvXZmVX+HA6y9jcWQ5Y/E77nvaAiL
FxP9Z7MczZmUkTtobzb/l73zWJIcybLsr/QPIAWAKqDAphfGmfNwc7KBuIdHgHMo2Nf3gWc2qZTp
aSmRWcyiNylSlRlJPMwA1ffuPSckNPvVm4q4BuO7GiKHjdanGhQhFEUz8Ikuit7jlWzsi6lq/TZB
mN1U8zS+CY8k5GrAXn1Le6QhS1dYS76v6GY61qA/EWJ3hkAAAAEr45zOjgRIsVW1DOxEdZfzZsGV
y4vkrSotEX6YhUe2JC4nAxotAim2ThIxMsFA581j27ikEKMl8MqB7dS2IkOQmfcaRj2NZnH2+qnF
+EP3yjqWC6dHdgWdNN0lGQEdcP0XKB2UeIgo5Ls6KZJP0emUNJ2sgEU38iuyrPEZzTFdST0FnDWG
sS5OVToDWxAV7IEgG6orQh8Mk7NXkiBytApXxVSXGfMB7VwjHXbXuq5SrNOzH/ucQSSoOpfQ9pZ/
g/HaD112X1R19EDgj1t+MHX+IYq7dk9BPHxNwlE5RFGdmL0yIBEgE57SxPa7iuuFaw2WsRYxqpCd
NqLvK3yffDig5BgqlBSWzpaqKPc4zSLUYPcDisI0zR9UFKnQBp7LDdOSSd1jF20Bp3STAvPr41O4
akJmkG+yYXxL3M67JLFPqwFocAAbtgvyig8sUjt2rS6HYquJC6LpeQl4LBgSUW27Og/TjVka/Z7V
lb60ubQfdDt45Bqwr/pEsPu1UdBVWft9Pt+TVBbZI/c3sr4+MbG4dsW9hZOa5KcZNfusLRw4s6gu
30DxpmcFE8ZYXh/uT2pKCqRD7hm7RovuFAeTy2BnhMbUgFjZ+kXpvvlkTSgiWzGW81LTGN1U/ZJq
EZWN7LS2m6OHYiPZlU2kd2ZpcggfZkOQ2AKf9yhnm+poDeTg1Rzi+iUxM+/T7T15VkPPq9GknrZK
oN+vyUa96D4ma1YCOl5Ba5Mfij04WDsZlu42z1iEcufO9F1dzMO0SbWWJ0IfS6wpW24yoqn0q1NG
7WeUhB6EbcWSZd/wHEh2MHG0OKSTzcAkdE3+yYHZcyvGZKKiM7vvAchyrNC5w1O0+jWE/IojuKOh
TMcpe8tVHVfDzTSPCwCjshvcZZ4VUC+Eh4i9y+wmb5WafkqDig/sRymN+IPlixEcbD/KvqZaW7vE
D8Wl4BsObJ0Mzc/GdctbpSpnz2lzvka+JqxlB4KElc6TOw98kTyPM42Z21CX/bsxk2NNaJqsLbP0
L56VhM98ojDB5z6fSgw15Y6XCbscPWW3LJq5XzXmstXi3GQzaekKSAaq/5k0IBsUe+/1FEF9JEWU
Uv1OLN2e887q3UtIFOmJh42T/0hB+n14ieHd2nD2+Qeoujm1YZW+xpMI9BK0UWoFEtF4QWKryRz4
5m89RPOCcOeiQZGiZsPP95t5v11+daL2Bc/22Db3HgI67ypHI2HYBkfL2OmeRt5eFg1fs0E6AAy6
YqZg3qipOyjmEmR+rczaWIOeVvAB043Ehlps2wRkjHDidxoTGFzwV6w6u9LULXX1pAfmleTRTbLm
jvEkeZzl60HWnLfxKCuOOrDPt3qa+w/HHwWnz1EU95wRbeopMxYHq6B/prJ6fu04NlVbixLP1qpE
WRyaoJPxkwmozOGvDeJr3ZLiWumIfiwpUXFMRzsn5yfnisfRYFpfOqjUHfNI8W7QGL+3J6vcsU/T
1yykXXPPRCnngWKHDjoVZyjekywfD0XmjmKthyr+cqleraOYPcXWmGt/pGCRDeoHY5T+96hiOyc3
ndfvTiPp9ndty0iFjrFeSyMvu3U8Bgyo0Jnk24yAQ7VyetblaJeDe930ZJXQo4ZkKzrFU0saREda
l0HRINLgYBJPW0aMSxw0AAPlq/FsE1s6hLqPfpTcADmxev22CqicBmmn39qpxQoR5iWdW/ldUV2+
h8bKy1RxcXoyfl3tPpIAGTfCrV/KcJn+LY1XcmmMCWInIDTQkH4aW/lFggcOEDAV2OogN7q+mjZy
it9TjoOroFa/nDH+7EJp7K0Y0H0XhDnVuTa2kpUTjvKF7Aql3bLiSbyKnNZHs1fCuDpK12G/Pck6
qY7DdyXYMUr4a8JgloftfoJdF6oMC9DYeBBCx8j7Kr9rx7bVWVcQpgZHddodVKDTzBtvZz4+XwGl
w5IcKkcdGWV5tzGX2rPsEgrQxP0P3LCNLRkT4plR1p/1CDacXYJqNzRXE9hLmbmlW6geUwertNMH
GfIbP/2JUsr+Tdy3e2PT2W7GeeLGRNNjjVtQxpvBpLoKlyBwb5VbYjP2h8La4nah/W1+N8EhHlGE
klFMOTjAi1ACQFt65FxTe8BhHsbrbc4HhokTW9wJ0etSTu+bcDxWsSFuawu+6TobBS2V0tLiFXlU
mhz9WbS/ME/blMzBlDBkrrJjnre+oB5pYkkWRC2RYKAoX81F498Mc+VfzM6ecBJbOvrMq1acnKYx
QJj1UfdZ2UvZjVveRDpQdclmkh0WLW14zEJ0GMxqD+wqRwxsas6hoZvN+3zCWL5J+SnfWI0HAkyn
QI5X9uie0rwJ1pVNloVgq91eOURBx0MPbP8Eqda8amhXpyyHJLcpbI9eCi+lEcaFX/ImoVVuEMB0
AotsjpXcaRaTDBZcpwM9bETzxkq7xr30YZwfHQK6LD142O2GoVnefjOTXl6rJv88O8vnG4fREFU7
3/M2OdHAh8Gfy6sAx6xgr8UlRQayvslQ6+RQYEZ/6JMqLLng2mjIITRxKIhLIHZ07QMm0UnLgoQV
KucXeGoPdpW7j0HbsJQPbLfjVt/PzAtybfM56R3SaqlA37Tr22TTeEv1rotiAt8cTB/gMAxnHfDj
WQcRGpQVj3HnyjWTxmiI8KvaAzVI660X0cV9CZ2k/GU3uR1jDp54XITDcjpKIuQEe3JP2QcHBfhz
PQTYi1dVrbkqCZXMFIT8kPlBHpNLAf9jj5RP5NRtiOZ01zSQFopC3tF3uoSzUei+3/IVaH7l2rEe
h7SP2o1V+dlDNI/Gs12b/tWGXbm3e9//pUVvPk/4w86e4xhvk4m7bB3UyfwwlIl+4/nLcUHWHQ3q
3GvJchYSksCQm97RLIiglvFE213zjnkBvr+UxFKZ5TwEzASdVxcr6qW+QAgEf6rKOCmbqTyazMYI
bZHVaXBHefnJVT2uxbKPxJGSDJVesHZOvIFLSNCLfFQ97QMRhfGJPmd6ZheE2lNLi/B2nGA93tD3
93/3RZ//bEkJ14hgdWFvW+5SDJiQ16zdaBgbi/5nGRsEV5pInujwNPRmjKRi9TUPQ0/WGhaa8VE2
rULVw2SzBMFDLPoYFYQ2RgbtXHc2ME1L77UG+uA9OhSfWMXzSauo7Y9g2dhH6Q+HPWA7hTjSmQRX
q27MaLvAbTT2Ixiro+D7xAdzNuhnR25XjWv29724nSsmgCtRsl1DVPjD5H0zo7aYgofU50xwn2kL
8dsqnX2cdpl0jWAf5YPOtrkX6q29BCXEGq5yz00lK5xmildFVNf1DUUIjkdVGWu5sa0ql7ddIorg
5MCeiO68QWn3zo2hEh2SNu42bJ+Kh46IrnHxHM4kP6bMtOe9X0+O2JFVj+KjYyVx8kqYpMkPDkCH
aVel3tS+5/NkfgA8ThlzEY8PCOiGRQCQILQUh6ROMElvgfmxOe0JpOzshoDc2rIn6hibcLLNd+H2
wLyariG2WQeVvQFCMfkXXt/1cEgJtQHXya1ma4P4O5CuSvcdIRyHY6A7PkVFl+dMzFkfLqg+gECF
1GFyU0o1KMwfVtlReEKnXuPeMTbsuNz9lAs/OImmHPWuShgJMZUPVHAqaj3V9iomjD2teDMwbzJI
0rZvY8pxu6rHiSSnYLG9NuoIY9fKHTqvOhUmYsRD4PnRtOrAtUdXXlJue5RjV3DMMYfh0g/CY/QV
x22fP0c0X5NPi+9w+RAyyd0UboX9LYIIy9Wudfv7pPb9t4TDnVw1U0eRHxKhkpuyiaf5YIWe6s8R
EcMM/jouXpoAqtspu6ldVgoNIcI8ffPhSy+LlSq8j9KKd6IMqndDjH60ysz5PmlDZqW1SbIiTtmn
Zf4AhXMWwCHT0a3Y+AZkCe0u5zVVREbAxJaz3hGcHTcjRgwogAALTj+nsBHi2A5Y4jnb9+2prnv9
pK0a37dLp4vr5ZQfe1EbcjXI7BFeKs+mwm/Tc0iQzebUQmmaTv3kYCU3wv6TPD8m9mWzhLnIbXJF
fp57zSFuGyTiLd38K2UxAFoVaW9nlcWhdTe5IrNvfLMgAMOvBkoli55ka433nSl+Ho1AWhsTBltY
qC+EV3jNx9pun1vEVny9kqr5gERZAH5DQJe5KrioCtrruqNwztg9dJpsM+eMmLE4iMc6LuU+rsg9
JggjZ8gl/DjcwW3OfC5Zdi5mIemHJr++pJKwHeb2WJkFjd3WDK/TFHcvUx12yd5KLPvUC0sdNbgW
JqGelVGRZSTPHj/3zLUqLTMHV+jQHizqxMhufa1rnkvCy6kJ8h92rcPUP3vuPOUrmsbMlgovgEkI
yxtfTBO49UK1jJrVHCdmvyFhHfDEpn2+/X81koSx/LOspiYOo+5fb+KfTdmWv7vvyeR//v//+D//
/xhcCt9m0vffzy2hw300/3Vm+ecv+HNk6Xl/CFrBhFsWt+ufk8k/Z5ae+IOxIzNLl9gNwRuHMNi/
J1zUH+z3lesvXTbX/ge1hPyDX+F6bITNpTJH+OWf6Mx57t/3tDaLZbzxS1hm6c85fwvR1T3PtcLP
xb4KLPkjCSXizykqTqPieN3THtn3df4WpTmHedvz3mKaaBdbOpqtAn+Q+8K33JuolOlLEkUwRfvZ
vbH8QgXHEdyvv2ptph0LsdN9seeB09HABe3CgmOpdHV1cUwhw+1Dr59ffOGWv+eSXR0AYmbroHC7
O1cZ4z3wXWj/LSdLWZfpbjA9+zQ2vf3ItKc+S+ZvJ5ppnON86tthP3FJsmxDvIBAsiWMmTY5J5kv
WmLhsvhBY2w2j2TtjDOoWiCajoSdvI5cunGRkwfPBMxr4HmGc3Z9hgnMMzrqR4bHBaXmNHkNwKw+
B840+OR7Wf8lokTYCIuXjQdpF/vLXxJqMHHy8tS0I77u3mVDbzNMWCWtji+oZZRcNyCFWCAowsKR
K5oHo0KBx/Eznh58goA7uhDFTeFJYvomFk1QJL2T67uQttxvuLbGYyCygEpMHAzkpp2cGIsBFQCW
2VTfMqhwJkarHvBdcHcGj9WoTx/aeZpYtwBI1ZPgbVMQDMV8zsC5grZwEU7rHBPLCucNYGWxyxWZ
cFs7BHRG8TviTk/LKHISY1VksjkkBiPTVemb2mMJa/K7G2mfPv/s5RiqoiQ9os9TW5hh1a5Vlnpy
ShPeN2mgr6nLKFslLfUXTdjiZ5Vaw5vV9e6J4lB4prVTPkCosZ8BNLG/cdIEld9kKmPHQ5D74Kh7
NsCpTMKWRr3rnHRIQTDDPHbX1EW1Rc9GQcUpCRzRllQXWSTDyelIMs1ORRMvQZ1gudp5z6M++0GZ
m9aPKdmBl+x4HuLZ0NUKMhrbcxIi/q0J9OOucsGIwBLzuhun8cTFqRHhmpYByg/Egz7qFhEcQayF
tN64aX7A25k8xKGmkJD6/XgJhvYpN+fg3ed+eTJSKd9Uk7tnminZgUuLzY+pJILTaH5QK0cVyIGr
nmoZNlSPGXbK65xXTNnSo7C4kRYrr51571LHgqHn0jKPp755XCSqO29KtgwSeU1X9XtV5cEmcCFT
1V1vXJlxj2vuayfGUKTRdACDa5J3XSrBXjr+DigpANxGvgRRvF3uQ7uyVATSZhUBx/SGryyvf1rw
t29zt3mqm4pNKfDbQMD99XW34gYDsFcOrKLDjXIqubYSnIjCdoG8uDq/Cxi80JEg6+PuBtsG9w2M
xFvFcuTsVELuHc1JdXRHtXNq3BpUqCAfJIHJcTDvcpTs1Gb4GvbPVMCKG8OMiHZYAp+r7LR+6FyS
yBDeswaygWmALgvRlrzrxINn1XmdwdiyC6OfacEzccPTxB63JXhy/+TNYxTtheaHs1LU+UZqwNg9
d/wih0uZCBlhj2LQxmVwUJuuB0+lX1QS9U5bibHz3MThY9GNeyt35N7spUmJtIYi2zDq7gfT3Oeh
5CaOADV4VvxoWXv23mqoEAN7tPsbUoIL6gH7aL0tkk7v8OwBfXBi88mDVvPucaYCwR43/Tm37fIo
VJDeB2Djdowz4t9U6QOgQKkDUnPuzGm33M23sWBRv5oZP6xA9um3ShKgwiIEXxXGYHxYiDU7zTQf
7l2rmCHCxiTl4scHn1zeq7Rp3wXN1GxqNM+7nGbwNuNo9WRmVgNqVYNpyCkFsEtXat9q6gj8/Nt7
ULgLoKCS+jMci2xLWP0wo5O10nS6dGxGXhs7bM9hOAK0So0n6hpL5sNLH6e4Du/cFlKXzXJs7xWF
uK+LSxVD5+j76Z4RUryxleifKXL3u7YaCpuQnqqPc1oZt2bLhugs+DTdDezOLhRZEsRy2rdO0Gne
At/v3pSRplcoU+UNP+b0ATerfO+wHuE55ojI1plJ+V0Y6ekS9RzUV3Y4t6h5O7EdvM5ft1A4bqJ8
Jk0zwIbYSl+fs2kG2jH3Diy5fj43UIDjlU+55Wlm3AWCHRgN0EW7WQdsLl48JqiYe8fuLo8kHW8G
Hi4N5Bk3uJskX3Ua6aPVw+6j0+TET5kM+ZQt/2wFBfW+Y/oEVp3OHhc796c1kOokrsSjz8vtie18
Rgwus8YOs4QojItqQ4g9MmSRNPC6r5p6x7nThViZEnjyWweDD5CxPdqglBHVFO4DsJ9YjoPsBeHe
/NxJPEAzmVywV6q2T5UMar1G0WcdQ1N8MTRmGWMN6acTeXW6ncukeh6BDzFF4OhRbPy6UZex8pIb
22vZAbQ8W50o/xCYpPkYp8ltwoYCIFQrQoiEAVeJfPDT94HnaQK5zhQGBs2ifFDSs0j91/H8A+GF
zeWBgeoJ6rZ7beu0fx4T66vRZTnv4wDxrAozcaf8NvwFojbcFW7ETmOyR7GaWikR/Qz+uIXQZ1+T
Rg0/FI+aj4DxMA9dALtq5aGKlyuVONUzEoTsVyaoXGlBayuPkCvgIbTeosS20XNBNGJMSzt65CE6
hgQsvdJJTnPl9K9+EH6Cvjnw1fJAV/nJNrd7uiUGQJvaejJBMK4YOA6nqQ5umXXVKxN41NrTw3ws
4LfZT2nDl+Sg/dg5j0XiPvUFYU+j1fY+KfzuCLCLQ4czp+0nd5Jbin/8Rk1snezKcPZ1wst0RQk3
2WDnyDaFYw8gGPlM68nk1cpdeFfxTnmmaZxhj2oYdhZWc58pOT6n1WxsAJHC48Hnvq7aDIVy6Rg/
vFHhN2Hc0Ji29zC0Tn7bDMSQYgazLxYcsGPf5Hrb9EX1xaYi3Q8pXNWQ49ZhVIX/6gqSlEQay6++
JeAztPOwxC3d6Ym2an3QbOx2ld0eZGhGl6jU046hVv3uF+18Hq3S/a1mwwJZ79yxaIrP+ZIvLqj1
f07floD42xjAwp0b6NQb8Tn7dgpw7RxRcpvDYjEN48246AeAvPMgWZQEOUSY7WCgKQBR2e2HfIjv
3UViYH3rDDoL+umiOKDKTc0/ZkNiBZLsVzt+YYlt72PcCNoT3cEy0SVMizjBWxQKapEp1B3hPPqp
Fw6d8SbxC3mXLfKFoOKxXpoIGSqBKUXFhLqjTxqoeD78OxWGJIBK9L98g2P1WFaL46GuQP9EeB94
JuaaiSkyiPzbC1FOY4HWetDkVZxFHaEWiYSYOnQS5iTMNwaVnjr1Qct2y618fu/LTP7mkFXqPZQm
68pLqt6PA7IK5SzeijmvOfuBVve/AARZ1g680vzeyn54ArmpNhJfwgI5uyFf5TxymJxOiQ9AUJht
ijYm9jnNLREAj2IiG8/QQiEwNI74kaVWeMjbruVISVVu6BK2U5V7yxMB8uOi4XBDu29WeSji14pf
cbFzY8JPu8g7mm+PR2Wi9Mg4WT+Vjd1c+L5SzcGXM+2aRQGSAqzBxrWIQVjTwK+tvn0hASdcxgQp
0I3RKrInrvjIWaqhCt+KNCKf/u0esRYNCbzKYpOmNVArDqs50XqSHKSBOqYVbd4S/Gu/rSZp3YDi
DWd20qs0qKIXM40o61ZVl7D4RIxCkuLkSd0eyzTLb3vTcbNN1+Y3du+qBy80Jb44JWIF27XIv7wp
tj7DSns3rp+qNx1Z+ggKwaCDS+WRLBgQHlZWBR2htWTH4dOLBKFmlJVVQ/cdvB8tA0/keUALCL2y
fFRd6e1k7ez91M82LhuedGNEvrWekqDZ89T66OOO/KQNAzXyZLSHH5mvx7iDJRfeAzn4zU4DfFJR
GscxCUjT5cYRhOVBOvHtXLKm7xGzbjIYAk/mIq0poArtg0Vkk5qBWGPE2BvLFUMpSrBSz9B9duzO
Ido36cl1it8mlWt6BsbBdvGg8RvBJsDllRNDh1zodC9+M2TAYMMfyGTgJmfhMzR1teI6uMTfuztu
5wUbde+GQT+kQIx1FALGHZeRTyrDxKGTTRE73pqsBO8GM3zvShtrDVczGpT2ptPK3cxDPRGFibqj
AiC3zQfm7DSQZ0aSudiIoqdVKzX/nn0Bu8WH2DFkALIze2Nm40fe15tWR4cO3MkGRMbdDJf5fsAN
swUJO9/w3QN5JwJ/w6vHWg0DwR0SCWSkk4J5XAAxf8+YDvoWQ7QtwznI2jKGOIolQOzmnM5D4RlT
v2fsHDxMKHOoomTpJNaGrz3ikFnXXNxJY7YjXFFS6c4U4zwDPpWQ/UEaKrhqy9avpGTRQUXfaqhk
sUSNrJSrzWz3/QNjfDRSblj5V/ja40cnwuDMwnZwWORWKw40zms4VDrcdgYJ87U1c8E5Yb+LH90q
HEnjCTEfqhFdBy8O8yUsWtR9ZlixQGko9eBryNqTIiLHGdRrGx55ffXCwvlJQAbYm533A76zc+YB
Q6c7rrzDmNUfcxULUlMLKWNMkDe35PIss/9lTzqyOZ2aHvt/AZpmDvB9R2aVvU0QsdYkHQExlk3Q
v/PNiqntVPAy8jyiCDO6+5E9yNah0I733A9PyWyPh85jSrDyIsvfxnZTnQHeM2DISWJfQyfN3vBn
IzB0Ow0nXLXq2ePgIklM5Nm4CjCp/FlC/N+C2v8QG6SU5TEZ++/Hb4ePZvoo/tHv+uev+Ss0yDCN
WJ6pSDHJv7KBf3XM5B/SFa4JkMNj1sb65j8mcHjsPEZvLqVDIHhSKJph7V/UKvWHK2g+su5k+rb8
mX9iAEeH7O+hQcKJwvLpuXFxJjf4twFcatkwaNKo2Ce94d0pk3XFjltFvivmJHkN+Xy9Oct+uPhe
FfvL1tgZkRWYaY3Bvrd9QE1N9+RL/h6bnnHNteTs8WoPhbrFaCGfSQa0NwM7oiP7juSTNZi41cuK
uuCPBzenx7H2TJ+Xcm118isdZwjsba27W5flzw/wTHxT4gXWTgyPq6HnZj9srC8bb4G6L8f/+7YW
KcdIkO/dAn8H7xau3AUID0SnPTVQAa68I5IbEAG7eAHIe4YPsjSv+WqRY6KfBGjeRbIO4g+2oUi4
UpSZh6A2dGooum4Z3vpcsvdxC0lforvdCEKHW4xIgC07Cib9CDxeW56/8fE3eZFTrdgFmRfO99WN
iCLjNC48fDB5/a20e7nrF1J+35ndTbnQ85OFo1/bsgUH0FpbRXrtMUM4dOw730QFCgUg1c5toJsM
mNUIVWAkQmg1EvC0UfS8122JmKNO77KF4e8s1rKuqTC7LoR/jC6ouuKk2pVUsjd2RDuOwGK2DZqO
+YY07ecgpUVSdJWzKbqGxdiIcfTN7Mbw2vXh8DpFQfvDD3Twy5rlrIgMzFjr4tqC5DCx84+Prqmx
fMUiMt9y35GsPjhoMcKa1fieTPUgd6yL4/vC64MLRYfx7MOe2TbVAD1IzrMXb0rtkxtvMmRZfEYM
b23IjKjc0oC4eMT9flvT6ByC3rKhSSBUOTRtWVCckQaTGKd+yiZ+X2Sdm+s2Vr+nMSkeIDCWJ2N0
xU26OBvyxd4wLh4H+kf6BXB0fOXIG27a2ni03aQ6J/1g/zZQvRIiXLbdia51CXRgGh9sO/mK8Ec4
i0gC3xOBo1EFZxsw5UYPxXJ9TUrLWjAwvC+XrNhNv+gpwKBam3hup9NIvOCO/Py+NFKwJgQG6Cii
uOgX2UWzaC8mGwFGGKPCWHS3NCepTyyajBIOTYhAVywJBDQaQ4dQY3Ld8QQ4x3mLROPSHljUG2qR
cIRVlh6LdBjecx9FxxAALoq4YRFgR+AxiLrdxETzU9d5iEeqDmLRffg66z9Aw9RXZxTRvim1eKug
3wJE6AmCkCBbNADc/G9kzuR2w1+KWKR1cIzgtwjPIir79awauoIjfqOYGMFL4Dsk7KPc1EijgVCt
zbxKUe7Qb+nRrTGGkNZjaORWCHIsByMmHF58QKQWuS9os1VvW8OVEL86cZ+eNty2yptAkdl1sVTc
xbPX3lSFtrZdBFCo7VVDlYCbcrx2q8q9SVnc9yRYuUSAhrJ+EQbtfqEfq29sC5zEZqBUaq0du8+2
fUFCdVOQwRrXMOCH5xj5bb23XI8wP8f5VG3YjPno4RJuxiD94H+I5Xyli965gWmst2UmzJ2GzVWA
UsKHtKlgVXnrgpTFthOqj3ezIpvXMUGbVw2P4jclsf2sMIlMnO6dhXAzYa0k55Ex3Fs1sUs4q8HM
ckEJWL5CVECzxYVRP4xGX3y1jGtGTt+h/U5VkkV0UbXR21h6Qq54INIeUEWimMdjqFNvUyHpxsCV
954tkysFVJLhtWa7XpziJUm3Agw1HY3BdAp0gJ5gC8gB9ROYtw2ClJH1q2Y34W39zGvuzeVOIMpp
eWgPAaYflIUZyNuuIBFuI+/Y0yZcjs+2b7y50chONy2R1pB8biE2ubRdzUMc21WzFuA8byE219F2
HDsxElewwKS3xpA0+4lZHBsb2ymfYrfnRDV4M1cbDmjtp0mfkPAOId7oDNnX7p6qyDTOqpnznc6r
rtkqHTGWTup8ejLDlJMmxCH9Rl8FgjlAOkjZgx4k0q52QnaqDRdNXusEhJoygmghHQCKFFwPT0xd
3KNldUzAW6LIvxt2tC+aBeO+ZJKUrdlHMTxJxzp7jFMVvOjBb28yX/6uJ6P5cGL/USJVBn3rhCQ8
x6x0d2Qo4fE6enyf6C9DKdS9+y612QIVZqZ2NN2QAEuMPmEfWr16DFJvpv+2WBtWk8zJrKSqGXZ4
UfgPwO7T7dPM7+TK5ZI/cM3Jk2e2GuMZIHV4NaFA1kz2JAofyySjz454+GV5vFWEP4CBhXZChC0a
nBsj7Vu1Av9AwqUjxnM0DEhezLZd77ViKvRjWnIwQ64wWeSUuEa8bxKCIePkfo+UyXrWXD1u0twB
R0IrGG5/AZjslSwr/87qO3IjW1lAyosDegkM/k5lltUvTK5zeVzUPtU6UDkhX7TopHcas+XSVPAb
Z4jMoqNrtvwL4jfKvmpErxECn2S+LchLdaBzCQMB6NZnnqHWh2l10wu7Ou+YfWeHAjUnPHupDa0H
/tYM6ElevPlL5KjtuQ6topSegXJII9UkOc/2xJoNqQ4vvSW1FMSFfw2XJJO5ZJqkAEe1GVDxUmQV
+Y3ICBURMuYny0O3u0u+01GMILpr/52ZmmNRvhtpWR2RHTPQhT4untiJQzXkqWh8Ft+JK2odjbka
ifsThCWxLHcsNLKP+DuqZaBlI7b1HeFK4iWJnti5+drhDHkqyX/8Ut9xL2sISHk006AeE5FE4U4N
DCyanrLzqkvL9N7/jox13/ExuSTJKAIKQsBJ9DB8Z8zaJW7WwHiykjn75PeK2w5E+eo6tB1vgZ4Y
p5TW/AgfmJhRKsqlk0bKgxVRxYTUUCmjCrs2zGuVoGFYw+1Tlz6aXdIBgVLhofsOxyl2TsjHiGgQ
KcOVdWeyDuTjqWxgvnYaBa9ka8gm+iPJBgDF3R3ZjOqq29F9wHbrA2+M+X1PGkinMI7mm/k7umd6
sn3U+DweBy8g1ocYzt6532G/Ycn9xdGEZge+S72WvOHYnjmTgo5F8NsiJ4nEmSzoNpnNjhPtEh+k
tpDcud+hwtAr7I/ZUuXVqJfAIQkb89ZtRn4iePvw9JojP6FKVvHBGkPvI40z8ZOsDg/60E+6q2+N
VD/bCH0LtfzwJ7fD7OBm2r/GZgyMcUaA2xqdfYvgM7nJvlOShkNgMhkS58CbtsKj9x2mzBN2VHsq
8P4l8EfvPH6HLlmyEMCMsea9D3D4gP0B9PqdVX7+K9AJsc3ACD/ZAZDlDNvZvzCHvo08YR6x9vKa
/74J/e+l8X+6NLKbpn31f7k0xvnHz+gj+5f/gwWdi+Dyi/+6Pfp/mETu6Jb5tiSb9Z/MY+VwryTQ
wQNbSOtPGvK/d87AmjiORbrDVewOuUf+x+2RiyXh1CW/wcdVff+pf+L6aAv+Tv/QOSNAYtGvdxYh
urBs8Tc+gK1YF7GP8lBZBwVCjpa6J+lHju2EAH7yieRxZUb+dagdb+8aAx0sSfJHDUlwtN3a/uI1
Xhx46cCfJG2hcz/fy7xL3rMmVbtydivWK11a/6zZ4RPBqFsillN4azA5fiTqZuxKXXzDI7vmi/jc
tB+jVj2ycYiHLfMX+TPIylySxnOjXf9v1J1bb9zIlqX/ykE/zFOzEAySQRKDeclk3lN3WZL1Qsiy
zPv9zl/fH13uA0tVx4UCpgdzXsqoKkuZySQjduy91re0bDu53UUUm+nJFC4BcoNqD9UcHGho4mTR
czAWpXslOpr/pRt0Tyqo3K8J6SEGFTR5NbXmd1sj14EkpnE6fg2wuD0jN+yOcxNLz1Jju5ubItwj
d4HrKzElESVL7olML9wpcq6QTAybScbFvgiF7lUTfuqhMimHmN5fDyoJN24M83CVgWXd+SkCUJLH
ohKTdFG8RVWkLlqhGccKF+jcCBdVS+NcG3ZlLh4q0M9SFT5reVQ05YpGXG1v/LBByjtlcb9zpmlE
DSaTp4axy5EDbHvME/la+1l/4SdRdI5CxTHOdpq7tCzDgzE1yAzpRGHGSezoSwh5+VH6uASrqDHP
gdP4X8qRRRQFnaV9IyyivcgoaZ4KdqYLvnA+pwVv2Cc9PbCEeTnQDsiRz6MpYNDDEVQ430aT9jZ1
HEbFlEnCsUoW2B7rJqMPAqfm1Ok4WeLE4oY3uVBafmdmMmagSQ8zdDrx1Ae01yqVVtAO+8Ir6aov
x+5mX0pkfYPh8tEDiUY2aDF/9FZfIoE24pOl+Q8OJbZnRXp2D/YPe13DLtbOofF55Ay276RTrHvT
zq6iNCVItXaY5quermEth8yz/Qbfni09SU21yazwjeGiT+WWl9alrvfxoascrNy+OJcQ+c/4m92v
CBKCTyNi2W5FV/ZhGmV6dEJf3Q85sdor3OgVJ14N9Hwp5A3dDRLeNZeYHcIpagB0dVd+bczmyjUx
C+tdUG67MpaXM0Hb23hQI+KbFIeHkty1EXGyn1LblZU3ArRDrMc1c2NdeERqds+zFRYnzXHKW2pm
+zTT6NxOA7ERxsgE2MRBTSW4KyfbfkjKsVhR2PUEcSCQqafYG6wk3I0URp90Z3IvQz5duyZ0Y96Q
jcbxFjdZcNkWIrg2Zt2kO2MsgzBatTgIh1rsGmOgse0LcvaWqEsb1uWrwwDRpbWqVXsNZ8y2BvW9
Gevkeu6K10Yfjw4x9WtNYC0XLXa4YrjIeqPcO8w+1rCm7hlIeYSeyUPJkBLWb6g076e1+vqP6EPj
PendNln1JNZduskWAUumszTVXl9uozxo/s9/6P/p2+S4FA3LAYcJgsF7q6BVW5Z5HnI75uWZEl+u
hwwgepM/pSPAg01RYes0Z53+cUAYxqmdexixWdiR55ETIN4bHO6AjyZnIBH5U1HR0Cf8OTJoZId4
+FuEo4t7cU5uif/hecbGwLNNuAIu+JznQh3QpxnHwZpgsKMpN/NNZ2rJXwBh7MXK/G7Fh5LoYlqG
Q4fGhTbkhxV/0loaiUkgdroVMHojxSNLjDvNGZ+FiSmegJlubdlBdbZrnGRE8hmgqvsRugM6HdKW
NVSsOi6mEAPpNPtwZiV5W3Wc9m9UisF9mI3TwUZybVL5VcaMzFR29bPTtFswKtUOqv1RptIhSCN6
raqxWHNvZddj59QHGqZQi6YUNrXehEdZZZm5bpK+IqQlMQ45NiYF70C0G64jyRJDEnu96gkGhxB0
3dmD+1wg0XmeekHQskrzLxIm+SUJrNVlGtThNhz0DHPBYD+BxPUPZNb611MW9bf8q72t5y56inUj
PI79MHuoPJzNnClrN5BJsSvUwOzQGSacUUiA0CG3/jbAPnY3gc3sV8OMlIy3jWEzTsJtAmVsB6NU
bRM22U1qJAibQtbIDSlD9UMrLd0LDLd8oMR3vYojzje+rsCL2iQ5dQMsrJFYjROHNvTKHSE/D1pr
ySvCerQ7oyGLlGEyuJXZEcUbAuXxQSHberDsIr8O/aq+dhKrPwqU63tDN8OzX4l6T+fykBFJ0/Yh
FqgCa2XlNGO7sjudBtkwDDfjkJH+Tl4lUfapDmvGpCubTh14LOJB7joJmpamA4VuocsvJlOo+8I3
yULx009hGw/QS2drmHHDzdlzJjBy4ilsz3PdhngomvGUA+U9Zw6CQQrn6GxbEyfV2naMba3H0+Jg
c8K1qPsS6TTxRfQRyhtFU5thsh5MewvLk2chSNnU6Pw3LvKjayyQxYVCLuqFTc5hLDDKI3QT9yZc
VpG08ilX7AMKfBSTZGxJ4NaLV2hIM+j208XYKG0XOzaULraJ9cRS1SxrVqBYvfxlHTMCPbzJZk37
5iwrXL+sdWkNonWAkmYy8QS6m1q7+fvC2H1fJFkpTK9bVs56WUOdOmSdwSs5sxBgYV3LZb1FNpV/
Gpc1uJbmeMyHgjW3lNX0RBqRs5XDxIquF9VtT8T9aRZ692zR3PIKGN4czmuJvnLZGOJlj7CX3QLD
Jsq7ZNlDEHRH2p78GMZVRL+xBQmMtvh6SZGjd6hX9v0kCuuqKVPT98ZlX6NnRta7U+iJtWuEUx/J
b0FRuOyTXR3PHvoQdtC8DJwvQxlbbBXc0wb7VFSeSuJyWUPbrNoXPuhkP3TQJ9Tft/RZMKwPJg2K
OLztfqujBUBJ3vAV2d+rhmkpIDQqiXkpKZzvxQXqsnidd7blhUvdISgffTescOAu+hs/dZyNr3Xj
KUvJUGW4Ox58C0UnhtMMdRLWgx6pwCHuOomHDRuVp/euuc7HogO1lybJhYWR62C0BXEZQSYfiaDC
3YIs6zafdDwPNQ6DLa12962aS3k90tN77dMO5E8zRZ80pCV3Ps2kxkOgbx9QA2oeiDGCnTPaNRw2
3QE9YhQal0ozun2tVckFNR1SlwFS7gIll9Y1ZIbwWPpldtl2vRutygF0E5PoJ0H/03MZ0tLYMoS1
zXxH3zmcou/tgA+OLEUeag0vNfZN1RNnQR9rVTYAjY3E1K6tuTAOthrNuywmWQv/G/w1m60LE19x
T4AvQXGFqNMDMe9x65F6RJZo2DsxG2/ZrVMXq9sFoWnBRvUDnhQSPL6M7ty94sMlMalF84fYiAcN
3x0o7JWi21WtArQOjxMd7B0Efp5iaLbREXUI/aba0Y5u1Q/7LB7HY2zTgGMkXYMhrVSAwlUTn/UR
PATGh3tUl0gGCm2J+vOjYzjTc+SiOeoGfEDyHBvK97DHWsbKqLP2S0Av6bns2mYjbDPdwBTwd/yV
LwJ0w2ZRX2xa2BUnWbrc/DhcUrZyEd1oFabM3EiLZlUwEWgwISrzOuJj+MQYrC2FdKoo8Y7E85uQ
Gr3Ptog4jVMAaB4KYsbixPAB7ZLiqWgS8wjJobuwDNofOJY6QpkAJBaxTZC7DBM+QI7316Fg3zCe
wQviqqMrzG8o1MA3FsaODQyLsOsX+cGuLYenHSHJioy74JbO/7Rj5aGw9hPxEI/42+BsPOhmKZ/M
Su/2hCKXj4NlxY9+I+o3dPHoXGGC7/t2hsQosDymCgl6bIFzNIsLqYarmA42RT8Ix24c1SZx2CsW
plpTbEQ/4iXtYI4IxCdmeXBUy77rJ9aRnp6xn1viU/Xamj5HGvepmE15GgetAyqr/FeEVOYuUE4M
j6hYyvo5HymU4batx9D82nWhv3PNStsq1GXYs7LohDotmE5drhW3Suvlfcj5ZVxHxdi+9QmDwLWR
NM6ZVFdWmz4w4ru8HBhMzHCVV3GWZFsbIAYjD0Y5blySd6EtGVqe7daK39pHL2nUmyvfLmtSY/OM
56fhs/epf8DIEp+IWmnXDh90whWoESDCceQqUU24z5HdbgY3bfA3zCMHJwP5gEZ/d3RduYssXn8U
qf2UUQmC7pkn9yJz8wmNuYHVXO/s57CKdAyTCP18R0sAC6YTT209CcUxNMSND9biEGMOYzp3Mdvi
20Lc2fS6r7+0vWZfMbFleyzvm8Q2acmFbXMrg3rKdkMUzV9jZkorI3QAZ+UU1R17+yxzHatPPewc
UTWrKTTGnegUPSVGmA9tMFZocSeW4qrua5aknng8U5Y3pe1naGAZWWteSobJPe2J+V7BQMdFJABw
gd2GRhIyN8StgKcwJ2Ic/RkSQj9QF4yQ5E03RK3yzLZ28p1ru9odrhHj2tDz4ZuZfPGb2cuHcsQl
HMyhuoKqb+7xjVEWaflFhpXXFJXy6ib1bcRc8U5FHY7MEUacNTYaDt6vE/KIeOuSQrH4aNN8Pbi2
7pXMJNuBNjIF4amVhK2I7slJnov5dgoD2vt09Kpcxt9iK7hMkixH0lKKG9vyq8/cX2xeDJauBkwj
pzTMyyfR98wDopQuxFpjn925PNGfZ6sZPsF/MD77eEwfFYOkdSsa80AyZ3xkJwjPKl2QrWGs42tN
oT1oC/ozDg5tHdNetCPgDCSV3DDJVbcYZqdni7bwSgOoBV3RJI4phgpi5+TA7B2nJkmpbO3xibYf
mskc3swChSffzLRIQ4umamPS3mWA7I53EtbBDjP9vJtQXG5hh8d7Ezw95iMq2Sn1p00f6eOeGpKM
YrNwFA1mQ/jXVpqXB7Pqxm2QduYmIVLwUx1R+fWo09D4dxU6q9rdB2kaEsIEoQVyLREdvAcEMwHq
ph512lPVT8sEdQyCNWC624Ccg3xF9tC87ZcN11Ehwzg9+ZRqU3lMzKbboW+jIEtCouzsmDM/2ot7
bA3NZu7KAiUTBg2ssGm56GpsAu1SbYBe0yQ8gUkuWLCJsurXquPJ4q0U69bN+Im+zdo1GXXGw5RH
DSPo2X4tg9zYhwkrhG9kjde0pDmQJZPtc0mXmxDveqU7SeyvQPKV3jBUA7mFljd1CeNh3fcvcuYW
uRt+sWjMxAlkBEBHeuif6oxhk0xQYZNFRxffQb1tA0hPrXk60uEDkVm7t5zL19JNB65tNiYrzLfZ
RYj2b50Nve3RJ5g30WiFHJMim7O5k6Sn0LEIcc19/TDUhf6VCW5MwdDk30IfHb4anAgUzIQfWfP1
cmX4TMnzPE6+yrRIPueRWadwSKR/a8JrwwGk0mvOKu3JjODjI5Cjs8Rc13iINbNft0T2fs6Uka1l
mRYnDCIx578y3peMXvbCiNKd2dfVOTfyZo8Dd12OlJJjTKa5NN2ZoSisNJ4w41PLce26BWW5ypnk
bqKM3keI/EEXSLHbODkV0jqOzX5yuJ44FT+jElkzOHRuZd67NMjt+IEQCvNQJWl6tqPG6WhDWgdo
PdeBoYbu9+42RkEAZH/SBpB/dhS2TGTnJAe6UnzEMw9xLn3fNJydNk0NCMRYvdZBDxmmsnLHXbk1
51/YoAEJETmq25rxErLGsNRuwC5MX6APgcNKTSvcTESJLZRN+pX0dEh16/A06WvgQCZWp+8dToFZ
qFg5Iw3CqVDOMcJbVK4aToja+n+ka797KxYod/PeM/k73u2fjsr/PyyU4OzdX7Lfji9Z1v3jf71k
5f/+x+mlCUFK/Oyo/PHzP1ry6jd7iSCkvtHBt9H1/o9//BB0Yal06YU7tlD88TM03LB+0w3X0h3I
bJyp3KWP/0PQZciFKid1WvkmRnll/q0YQpAn7xo0GrNDGjNgb5dW/U9NKZBRgd7RRN5lPhNEDW4y
hjwBIZaeQX9ZkrVdbFyfZJmVrkGLWHWNmWyYvlewPHv/QC5OtZ1C27pU+Rh6YhptLw27cU/2brbR
FkbLutQCEDjAHXqPQpHJvI+nsSra6ZBhhlmljLUex6XasTmkbppKhHsmg9WV3snkkcBvhgF2geZx
qZfAByQnAkXdA4woipClrsrysD7STjEX8ET0QtQh3jSSkCKAE0tZ1iwVmrPUaslStfVTn67gwVLK
DUtVV3wv8HC9O+e5C5CbICRp34LvxSBdSXnfLhViO1XRdMIgTiYh5JFzKUdt6zuFv5soL814JuDQ
AU0OZBTZdEE+8LD2wSzsiqU6Ta2kZ3hNxVrFfemNTT5/Zmgeb+gfGHt9qXHhVE33HcwdcWpAMxpr
9/equMvEMi/MrIu8NgHbyBTvojb4Jwtl5xcT/Q5tj1IDH4KnIP5egy/VeBHnySN9jvIxiNxuL5aq
HY7LaK+FhVM2Wqr7ebG9rUumqq+d0QEV6BCT7yiDE0FaEILnQesRIMg40u41LbPHi9m0GZbMHfgK
GrJEd6G7W2oWrT4pVLIvWgnrlxW6d9ewkSHBilR4/hzzW6IyJIGqM+p2g1xG2y/Ypw2zXd2biSH2
wuVvkjExgRmJOnlLGzr7Vg18C56sjfIB4yvbmOOC8vpEc9Dp11kvkcTMCovmOhUZs2QzcYKrTNnG
wc2q8NoiSX6tgwOC4lUWA2l1Wl2gPenC6donyJJlEKmUya+U1zVv8aXDOUyTUUPXB6oOBLmttSP1
FGpkaDTIUTjl14fQ1KYtacv+t6lUvKcG5RpSID10aatzq4Rw9yt5a6vGf2E9TmDP+xr/GHVJXw90
rwcgzqUQr/T87Edt47WRX9/XEc2r1eyWerTtZnQnEpnPbYTF/xtyQlhlflEyAopQOlhA+wjKquuW
rWqYOVW4Ttp1+9jRxFd6R9PLzPn1k8HLWl6h6cY3QV+ARzqwCE8kHKcZVrbhCI3npykJc+nTtqcf
njsGxF+zJF0vlUWxgDVMRiMZ+W1SI9j6OoyQMntszEG+meJRLb36jmAy1D1A2yM7GcD/aRlndasB
aBLrlcN+PXbibQD9dyDdXRcIRGao+RUwg0WX4VtHHU5yQxPJdW/TcXyV+A8PQLOsVzOf0z1ZUS34
O4v++IIDm/XKvOai0FXRnXJ8gC0WvLCbRgdMncmhnPyWvlZHZHeqCGCzE1cyk2oyPuscSmIdh57v
aUTedaKMZWe1MP/3q0m5cL8GerF7xoO0qGWJ5LEv3bda0pnyxlZjCm9H4ZdojocvgR/3W1X50wJB
Ga6jfIlun6zsmvhEpAVBrS2eF30yn7Wa0PtVaxsZ2FUsFmdi9AQasiJ45pdk+zgU4roh7hFgmQvq
Kik31MbqPPecM5yuthCbOum5nQzr2TEDO2Zjp49iNzGzsXbx8JWEqK9ReiT9Wk90xFU9ReABMVZx
RHJXpp5DxQAj1pb+Gd7UuJ9U5GzCmj7pBmObf4ZMkjKi0gTsSdxuTbmI38QL8yb3kzI60saaxr0l
hfZmyslNC0hFX/Wmk28tzZlAd1ldea+s3j1lZTquA9OMXgsJsaajIOVU34kdnsb00MdGtLGayKH1
XkCjjjTLS61wwC5DgDyPer0pljU9n5DNVS2+EwXV63MaNEDVo9CsdxYjOSR/aXSpse5dZATtXLkN
kYahBZBdAMK5hf9iXldB73s5ADXYaV1S7dQQmteqM5N7vdHCNx0PFwOlKOk3nSPd05yN8V64Itp3
uTXscjMgssIN0U2Qdl9wFGQW65VDFl8EFkiRjW4M85dAc5t9DOPoNqN2PaCHuoHyhD2F1RLdLBIr
+Zl92z0RT8d53bImdTMLhoS4nomnrFyRHZ22mfIrJtsj7ZUi/BbHSXDLucu/lyVyYZ4O+jTBQIKh
1tTmJST5+mXIMvXI8QP7j5idNQrobG+a6HKhCOgaPkFChqHEDzbJe4Z9TutZARybobjUmokKOLRp
Hse6fyQSC22ZCAaERVEE/xxLNhbjADmz3kJk0eL01rKJk41g3eiEq4X1G+2vKLyUdj+/aIj9mHgi
GZb4/AtrHcNhPGMtDNbB5KO2Q05zxlHff5ZNEG+Z8qDnYRfb9W5WLGu8E5ac6UhABPOQM7w1ysvZ
UZgVZreSbyRB5ChMWH7R2dHoF84MabBzmlcfoOgKsJDc9kOlHWdn7t4gXE7bQm/6uzpgG1qRUJDs
DJqWx4CG9IuMmHlylpLBVYAjk257WkfbyiItLqiVceg602Q3KO0OaqWun/qMOaGrgXMtjTjaTWbB
SqfxM4dIDxi1Vf54HTuh2rUzZ/BGORVXs60++QMs1YztZB3kk78n6L25Haya8anj2/dN7PbXYT/Q
ycom9mtaLicHCx8D/RwzvGZSDIBZwLOp7LPLvvrlf6RA/3eCnBBws2Qr/WvFzOmtfknfuyx+/5F/
uiygfTq4ItDzcXPp1Nf/dFmAGHEclhBL/rBS/NDJ6PI3G/AyQGf2SBvMCWeEH0W58xuiTcFwV5f8
roWS8ndsFlIt7OWf2cwwmRWMFUGIBp4PQy1HyZ+Kc7eD95AkOp4Bv90ofwHkgMJDM0u/tDvncYon
W3TypFhR9yIz2gOFc0KOQ+aWnPa19tEcTMHJmO7Qkyo59a2FyItDuphXKRoSB3Qog40t7WznSoSt
cg69UkN0rq2qeDVnqzs1OQ3NY8dBsl53ILl6SMg+QjvCXlWCjQqTNIisknTaGK+KF2Zp8BUZg5XR
ZHAUWF4jJoOgZZpd4WYdx5y8w8T+hJA7Tjao2cezNQv/NDdV3aFnEOqxmgf56NvSuW9CbbhCHcAY
uJ8xRatcBMdedxRe3SQEvUDZ4x6ljqeyyQcoZqkmmIv1Zm72R0nhJ9jSGY8c1RTKO5EPxHsnAAJS
FDQzwKkk0FEDD5awc0BwpNpehTaK+o0Vkue3RgFE+7phZDdcqR671Fkqs20QWNLqAAycIMul6zYS
JmEHtVhHcVZSso7FWXZaxGQgmupzMcXCQrXDwH2tQO4s2PZ4uhtmZsQ0/SXByS3ANcj+UctEdmDZ
QSkyAL1K6KuVFEIdrMupSXgBk/72E+kw8VWyUJr4Zsx74cQ9JAQqEb+Y3GsJXqOFRhzX46ZpRPFJ
GgZryhxno79TAXbFsh5FgIKxHrG3JPZNUgn1KkaHzbmjWYDUisxxRYSuQzk6xCrddFYjH6su6h6d
wDIZcSMJdnDfINBfm7ZdneKsQ1sTZhAUYqei+V62HBYXhFg4LdCAEX0Dr+BZregzSN6GcYtst9hb
QRXdwD9uixXRG9AARMiMqgrlBBbblcMl4/2Q056RegFHkzczD9Hf+rOFZgNW5sgl8Gf3YPZaPHmV
FUnfYxqv8/d09VzZnGlWmRJGArAY6jgzPLOEdMog2dpPo0aK4dTRVfQ6Zc691/Xo3StUYfVKACU5
NkA1oM+WeOFXlYNidCXKuvum9HmESjdbOaFAoqQgQYaLHkU6VbeFRuSw18Gqu8n6kcZ5OSXDFtAe
z+AQuvgMcHiXaDolXscqVclXYOeBODiZJta5b3W1p9K4yBF3maGDg9BoszvXJVqksTuahas+zQCy
rhqzjh/K2b2EVssBpasHsCMUG+VJyMrldlT7dEIttxeNiB9ysLQgd6cZ9iuBG4HbpKcp7OW2GqVf
kc4y2JCPgRDpN+Cqi4eajCRyGjiXWj1UOxcSYnw03Sy/C8J406YNJk5STZqZqT53SoX/+kJ0ToT2
28mxp5NxGBJe7WtR+cXAb3CWPVPQNVp6gAea9JPpgW4IitVqmnqBQ4VUkGRLnciJZoXemJFkFifR
F9CO4S1kRPUlSYeKiQ97bHgYaMDPV6Ti6NNa55Hptq5VMp4enGDEvYB8wnAOirHhfGUEMH8vNNLY
H9oJQCDiafBP2240Jwz7Vig79LugveHu+U3oaItYjQkbzY2XYixP0GtiTrAU/xMMCsGTtC6tjla5
ZfFpV/9ple4kurJDJ5KN5XUj+3anl1hV/t/u2+8QZv9O7TfUqcSL/evN/fySNOHL1+HtrXzXdvv9
537s8OZv6Eu59W1l6A75C2yhP3Z4iUZWp+VmAoU0XGeRLP33Dq+zw5OwgE+Sk6OL/fLnHV7pi/mR
dhzuOLQxf2eH/yAJU66BEkq3baHDU3MoHBbQ2U8bvFUMflgbORq9ITu6GWzOgcNekNXPLU3vlWkL
/FYwhOK62/lQM+mRiwc0f+JcNP2TMcSfuxLufz0vCta+27dVex1zsl5LpS/eOC3yKgy+69pKn1qH
cwgE8yc4Wjzf05H4XFoanSpRDGprOcRXP30bf9Lpfq/y/f7hHAOxmzBIuaBR+eHDgYIP23kqTEgV
sUfuKF6+b3ldXgtlr//eK5l8kxZ5kAt6ju7qR3VZoNW63aPa8hqdRhNstBh0zNSSolIG3q9fyvho
fUUTxxGKuRC7NX/IpZH601fG4XnINE4egC/7VxssNQLE/LGdmOfUrk4WfBEAYeyhylSq9Oy+I5hC
EdWEuC3E6zK0e0ZNOzOC/YCGIs+zC82Ss2dZ9VOgDadC2S8y9EzWNHTBxZd6zKZ1adB5HfPqPJkB
BxlUylvfEBzvYTIYKEZgZcNLMkU0eKE/vah+/lxV0bNRkQ+YJoBSfn0N9OWb+7ku5cMTbwp3TymL
AlUuSsefrgHczrCfDM31CsfZhczc9Gys1mXYAuRgzF48wSjmhNgjo2RUvVh2zD77ShL326/fyPcX
ev9GbDIKEZBTIAPy0z+8kSkkAyQLGIWkLVWOXlV0PzT7yQmaBY+RvgJ5Opkx7YM0PdUd5B1ruiFK
wN7RpkpXmStvgGbdLdoGvKA72isvcxw8ZxOgkNS6/Ys3+4dqHgIiixBCm8XWzRLy/qrlscMsHp/i
hjAApl2Mz2wx3Ju9uKs0dUEb9r7pikPsqv2Muz+qxANm13rVmajI6a3XM7JDnWgBpl7rmXTpUKH9
LUFA/Pp9/uHbtXGQw4FiGMujhIngg06VqsxWUWRrXh+ld5CPyCHPMmJfhvFqWA4EfoPOPB5wGCu8
Y/B9ngH/3k1Zvekoz379ZpZr8vMX/OG9fEzkQ5Gkp6kNiMMnVHssBTA5ndLCwEssd81fvtz3Nenj
6+GtR6bLNwX98sMNZRuLZQ7hs2e0lL+IpBmetWR8ZrhiJ/NOD1IJoy4rvB7k/brK7OhahdOBQ9az
PTEkjsGLbIIhI+DUzZ+WBMqggUwXN/dzxOQCWXG6hsAzIvGLblwqaI8SZkX2y5lmkLmPFW3pUics
B5M8uKdC3wAmOnGCpQdEzsfGNKszBOmAPJSUKArSPvctbJxNYdELtzLwlLIOjE1rzNe//iLeL+aY
irgplGTQxF6l29gc3t+80HfSBmY9IiiCZWcz2Mbl5Rg7RGX/RQqj/ONjwiCMeRcNIl4Iyuj7V7Jm
DB7UwuHGiG08mslbbunfcfMN9BPypN0mfIzH4c6s5kPbTbfGJD/7TrZ01vzn2sc7azVfA5tMQJHs
65T5TVtfjEW6+/UFMf94a75/nx8O58J3MaKVMMP8WZ0nfdgilsGrHGdPPhs0kJYejx9RoOhMwmaV
jvlFPZYTip/qKZhxwBfDrBHZ00CFHCuDVMOov6ibOvNI3Ev2zIL9XVAp8zjT137Aclqsy6q97AsO
G2bZgVhsMWhrEpJ37vLCSvRMUeYJl3RlSgLbJ4h6VZQRPtl2NDWLR1JcXvxwscaUw/Q8Wd2DpOPm
wQ7sv2XMAOiKBwTtdFVwAl4wb5Mwffj1NfvjTUS1g/iG0oqpJTvI+682aV3KDSN3vcDyUfgnLIL9
OjLsHeDs7a9fSv+z16LmsI2lf4Pi/sM+Pcai6hqDULlezsax6+ZHbArGqayxtiLINldphSE8ny6a
4FtgozAoDBQK0mWDHdqi9uZJV3wpVn2tu9NfvLn3w9blYbLxAfPUMtHlafpY9qVxD2gRR4IXZ+lx
wmlpaae5+vQXV+BjpbL4uARdKPwtuk1H6sMVqCXRipByA+YwIRKApfNvRYnnW5iNonBpKnS3Q1CW
L2llfSKj58ZqDHxXJGPYZg7CZ85K5gERIXnNeM2EJzynGpHNNWDWvygo/uydKsdkU+S2YEj7YXGB
7u6noxX5nkNgzhhHDGnjjAMafZ+A+Q/wVnsraBI5qGp/fZGWvOJ36z2eIclgVtkWuzId3/d3JGrd
di6CwicLw37wF+i6SwvXLcAlyVss6esoq/7iJfU/e02l46Kjeck+Y334XtxsEqZNwC1sQX/HeR4L
VlSOx5J+oycjSvusew0hAlah+RJH6kXOhJkSLNlCqV6HRJdcOmP+LWbMqRc2Xaf7X18S8w8LsCMp
pl0KXBvPH5X7+2syapWO4qvVPKQwHpMGSFj+1o95XKAKKAQpMz44bqJhlGjbwmM3q+emqMctANPP
NbplokvNWzpR34Arb7NRbIOeA7SWRNc41XYl2rCVVSBNK4tXxX6L5T7Y9gxUDgX/ey7N4Yj9F9AR
Mudp7KptYjVvUybuu8n8rDeAN8hY7utkawa44noDzO+vr4C97PLv7gpnCeUzbIpcnh2M1e+vQB4h
KHT0EHR9b9/LzLph5rC3c1LCynIk+dWFE9BY4UU5BtDeff5LYeXIK9Nm0wbNbVsPt3Ro2Aw0HCdR
YkJyqtngbRgyGK9t1Mde5jKE1Y36HDQLumxi8a6glNaD0hdvzNkOzAGOPdFMVpGvVODc9QbsFhld
QKv3khQlNvCYPgYCMQi6ZvQ7voaLtqCT1WXdRV7PG9VFBtplPI9xfE5SJvPIMF/6tvU0wyCKPB92
basuAIvsKs4gmxFe25KxOm/NnOH8aFSbQhP6SgwkNLTZCBUwgUlGPpUxKo3xlI7erHwd4F8W6ZM9
A8Zp3/7iq/jDNwFel0O6zdFuUc98WBk6lfu5DTPDM+S6mveWve+LfYWkvPhRaf7fdh3/OzVQ6J9Q
tPzrBsrFy9dwevnHn7mJf//R33sojvyNFgnHXhAfgl64w+PwzymJ0I2lXCbo29GXs/CPFopUv32f
p7CMLJZYezmS/zeKSv+NHYlwSxZdNkFaL3+nhULv5WMhpujiKJQprFoUpsZHCVMEr3qck7nZLv5F
0xN1EO7wH4ZXNP7ollit/ugQlobuExHHOTKmQT/it4M9OkSIuk1J0k6F+JoTDsmybJHu/Zy3LsLN
IpBQ38lCDR8CNokJfVThPHCAlLR2pfRGzRCrRqS3FVyHT7bFGLQNiTQvc/Ew04JnvciHe7Bt2X0w
5/nXDqDWVQ1HfS9pLB/VPIeHmhSr6ywZ02YFtgtjWpO2GSDfUJvXrST1NcSsRHeYnLQTLaRBrOvO
mW7czu/BlEQqLZh0VLf5qLL5lqBcPBgqnLO7kpFp78Uglwm8LuCGQLbW6Y8idaS7b8qw/y/2zmNH
cia9oq+iF+APerNNps8s72tDlOugJyOC/ul1ssdg5hdmBAHaCBAwG82ouysryYjP3HvuwRblIFfO
kLTfhhESuDbLGsqOUzFpPcNkjCJYm3YACh33iLqb56L9dpXbZDsRTcXwbFgi+m6WZfpcLFxEe1tF
Es9hwMRd5KPhb4lGJHvC8NGg3nhhUI/HxfCGXx0wHu55Fgbvpd1bj40PgNyhdL+z3RnfW06EDesw
tvBG2po7oFr+JyoNdzg4PlkNK5koInnL1DfRtEwt07NBNXCBhZvFjOCLlPPUfHR1k72BLxHfvTTU
12Tq4Jp+bQ7gOMkOf/Mo3Nir2vFE8dTtai4TIv4A6uz4rbhkbnhwQkqYWoRTZi1nz4CkS1idODul
URXvCw/HPXAwg7m3WZtHAxEtEqMS1fBC4NyKMF0Sq02HDPC2R52Eow7wj8Nw33MJ/QR/Owa/sfFQ
3ouvvuJpYcRDIGZWNezKM5E/YF8kfwbXIWRtPjfxF36cG4uVorKYmg+zmRJ2b73zS5RV+ILLl4fc
Al3qvKdt4CO5KoeYDQEZH4DZIzEY+3zyxBqlQLYz86VL110VZSe/q+4vm+5pVav0jFTBu7sMMN6U
KrMrMWba3wCJTneyC8IvVcG8QptvlK/skIgJNmwPM5+fCQLiA9cGE96bdVr8drqHMYzzvD3q2jF2
QYgtczUj6DgDlwIjW9f3+DUIYGwsl+lL3tkrFiqPpesOb8oNEPy2A887M1EvjYdBF+EWwV3o7M2k
Wj7AovXpS282KWTEKUUZXKcE6awmdk/jwURMiDuyJ2yERZ6Z1QfLDvEPIQhMX/WYTdQXluiaLQHS
MO7lTP2xTouLDBuyupNuUT7aknJrtG4AwVoB/FXlvzmwqnDlhIKUzV1S9e4LcA1pXHuuTtUWjBYh
mQi9LA+VlAZozfTW8cCZT7O5zie+6BXmfq/gXbdFPV27MhD9FbY7XGeWzE3AcBH/X/dpSA4W8Ffm
hS/Q/2sSlgJSArYJdGYS0EcYBTG5PQtPGRqmPfSV7tHMS+8QepGQD4Vu5nCTGV2U/4zD3J4HHEe8
2AwVAQEtVvms+EFtMjnz4qccO9IlnSRR7aolRMmkOwtg6FjmAotbhwbLTmhZKGyqpfylolzGCLdH
sUFdWegDTyaqxxa95cqKlHunhqy+rmvP+/aNqbb3TGuj7Ni7nvp0olIBAEoLMnNSj71pxv/EITHZ
TzUC1yfpopBCTWK5W2RoYu+ZraTiDZGykxQKX24BSUjCkgeUYIWGH0gsB2Sg4x7iWhPzEau1lbWo
T4oU+Sk9d8FUNq/V+DYgbrsaCq9+aYAFsdj0xvm6H+3iWCsnmlaKwm7DOSQMxJnRuPetbrwaIhnd
IqJj4R7mabTNDX+68yac0m5Ke4BgLkW21XloXohtaA6JtMnGQAQFOV/O2anrxglju5KPWEKdl6rz
x62l4KUsdeQf+mwUHSs+L6w2k2HidRP04I5hT/lGZMYFyYu2ZWfOfXSGXW/EGDuAY+PBQgXq1u2N
0TX9h4ns5j2jn33WqVUcfET7W4ysyT23ZRbupBXox8bKp0/ZZe63HVnj46iqcTt49UPEsYRHTAaR
3qRD85D37pSv9JK2RwlN4Xd+p9jjm3TWlR6Q7iD3z2LP7QYn9ljTpduwHEDa6dJ/ExhI5LrXtT4V
/hz+inBgrGqyhnBwReY+77rqPQgqsHkNeodxb6LR25RDGa5L/AP7qhoazLX5eO1BLmgu8mAr384W
H7gzhfVDGJhx7iGUprFdYxc8z5WztGuiVpsnScJSABCt4u6qh9Y9gO4fTuAp4QMRTuZ6iJG67N0z
DPduIEDkKpdFdFMrNLoIa8MvrmZ1hi6g3/LBQzg4InA7IsASp8rCybiSyN7uPWdS91UGgmPVIW+9
4Wfp3vHRmc/kE/voMqAY3NsBC8oM0S1gIj/Y6iD/8UO7fEKzn2/GpMq6a769+o2gzYWJc4cDWHXe
rrFdjFJN+z0g5btNMVtfU7lMqMjq6nW2UHnIyMjSQ924aDmsXm2KqBl434LJWVtm5t+Z7WXFXPXR
fGf1xtI+YA02jkS4qXfbqnnABNRioHGNrMI17o5hxByju09fDu47IR3D3YQ30DkgDS5em1EIcUMa
Y8nLmLv1ZzPq7ovYFpI79NQgp9AAwnJ+q7CyadyGAJAnidKcL2VwbHGpE8PhXSJB5xSJYMzfdgmD
IfRwWKsmw+YI4wm/cNJ5d26OicYbNSczX66FnFPXZJ51ENvIrkVE0lKYyVULHXA3L2P3y2siesli
4P82nbT/5Y3dcMAl255HXwVHj6XzHUlSMOp1MEPa88ohfyox8e1SwjpOWZqYO9NP8EEqfIKXfGbg
X8yY0zjyNZfNzC+HbJZi4CccyNB8udi+IiD5FfFv7ewsHzKqc3cjJ2f+yGYj+SKtOnARWwwYV0Xo
SmLDpjktbi1AFCe+ePQQNn+8ZloMW2KFjqS+kUyZ7ylM0/WUAXnBlRoSvExo7MLDirNtZ0d58x4V
fcX75tTjFrlCZqEXAUHSIQd+q5vOFzECk/qjmD2AwwmtooOQfzMkqlcUeEZyIjrB8hgne8Uh4Efa
IH5b5jjHu//ShUJ+IUeFGO00qPez1KO7jVAXgZ6cp7PSbf3YRDjvV0o13nUTwjxlT5jpQw35xtnY
hDbfcurPa6WCaNlT7DQkhpuJeIKndjl3Ro5JbYNMxb1m4WxOKJrWM7r0ivZxlu9hlnPVAFVdblQl
PXfdYlP76LrG2wRprgGFy6K4ccAYk2MwVlYRpzOLQITCCNE7ZbGJ19hHn8TSRY+IuIswphNYiFhP
zX3dTPWwZublvprAXdKHAvTprXRTp8Rh4ITfHbVlBzTFnJOt5ma+JR3SO6Zlk5irrOrCvdM4BsDs
IEVUIPid7c0MHozXdeBNPEsFpO3kwKnDerQfWLYSm+2L/jldugwWtB3ewhu6JAt5Ut+VducNWzPC
y0dJYpiQCrvBn9E6CP9h8KPsJieAiiIvLOYbz5EE3onJuZekFXITOQ2kIsSy/sYbPOObEy/fcj/7
W0hz+U8wT+2aUsh7Qg/TWFtwHv692Y8+PsQ8yOIodeBaSpshCRPh6Jj6TfBWoOC8rUxlfDbY1R/M
OSWGwNZddaqJofoVhWbWngFLNAl+ea/6Rr/bPS/jRFQRUdwnKKUFMvAgNRlxwEOttz5w2Jkcdk6h
vZSVvwdcbTz5Yi6HTQkaBzK2150qjGkxUVSmGUu8qhtr7hVZHHZZHs2iGlNw8MP8shDytmnSnFl5
MAcyQFKWTdvCatozI+MA9LvICI+uRXaCpWcerKp/ncwOG7FosvWSzQytSFN4Txrz0kz5YBlSJCEZ
HBHuLuHeZahlNh7mX5wL89isTA6vlWOkz3ZBzKerILjyFCLp0dGvJnD32nfUYRKJ2MiwK7cuW7ld
CP0Btt+c/CRGq29cu+H8m3E/r9REdwjuZNdU0CdGSgTkQtPgX4uoaW6n2ksPBBHrrTUb9d7SeEel
CPqvsejaOxKV2F8AXh2oXYLm0eXu2/rhqPdjGYl3yhkdN1F6n9UczbrnB50XgI8jEpxVMDQJ3A6w
JG1EAPkken3ubcFNDVlnPWbjF91Dx8gQq9+Km7iAXjp234VEsrPJxxLeYQ6oNpc2DMZa+t1x5AGJ
DWNWJyUxDrpNkR8JoRg+llB+L61BbQXE4XKd0o21aQ3ZZFbqOBuEb9ICMdMD0k56GbujK+I/6g02
IeIfoC6uMLzZ2wyG6V1XmXMYy2nCQSKL7gxyGdGb0cp8HXrKvPEWj326kftnp0keeezvfLCxA3Ha
iJpxApBrtQoh3aF9LzC2WcD8+TqHOCIWiMZtydOrFMJoEedzXz43zkS8gfAjTOEVKsKolk9gF6eP
rC2mW3LXLiFGUGIJgveDvW+P7qFJWOXuTAKqOd7yaXljS3ZTtFrdFOjJdonu9j1zPCrAHlOGWTo9
Kn6iiPHTeq9ol4fPdtFXVVrKky5zoqwskwRa/Dfi044SE333NCH0n5otCJ4QsLOxnAYy1i7it/6B
7CjuuVB6RNTa/VaWAoAAZj8E/ktlX6MWGB+7gNochWAHj58J/Zu8xHN3lj1s6ktkN9YB/Unqs9iW
EYHe3iXaOxEeicVhZ25BHHC74S/bOpcw8LCWBP0C2yAjfFADeeFUI7fMEAO5ISEAWEDTW9VGGtLD
kV30NVAR2IFc4ZYktpaujW7YcNr3rqJ4WqcGoeWsb7sAhMSEHt+y65rOpGOi3XGbfCvbgN5CrMS0
z5esfp+EYjzRO3ZJCitZt+K2ylvzOcmGhvK7qG6b3LHf7dTwb+y8tL51bjQWgWolGewt38Ohp7vZ
+rBv2MAtU/ZcyGn0MDuD9HpoW10T4SJICW9hlJM5dIl8H9KW8HcmQIcJ4A39wiUc3mLC6u8vA5IP
4RnEY//OkXeHySca6ne+fFd3xoOlZwwtI/Hz3C/tQ1oG3Yd9Cac3NDH1Nnn16ndw/e8M+/LiXzFH
5iz0dWTcI+j1Honm61ByYoa6EtNsMVolcYa4WG0vwQ72l2MQrG3g2A/Hqg6fc5nZ5q7l1nRWOikv
JaM4j2O7zUaFAZwNW78gZjMXvcqJ5f7VkpV2HeLyfjGniiiNFCIzVPAuIA23ztSRCU6N5I0IIBIr
mG0fjSB3qkfiuJYHBIED1JwJ9/+pIZlvWi/pjB9gNMZ4Ziqx65zgDadVFW3YU1q4PBipcyJlJjAi
y1uuaDrVe1RzY0HsQEBZCJzptGbGI7aT8EzOoY4pIZE39AQW8spl6poj33dPsicA2Eoc96vM+/CF
yQzeRO4jKunW29VF2V57UQsqUAloRBkS0TO8PECcUVp+50ZrJHsJCQbfQEqMCHYBZ2K2E1UkglmK
gQE2JRsOkd+O8JBUBjCIjYO+tIW9YB5RSo3XbGo7Ymt13Y+M/cWFLavJT8asf1HJZu7E664JUAds
YFa4+DSdWA4bZw4JqwoGc60KrwtiV7X9q5PIS6nMloQ7R5flY8E40IsTJpY3Ne0L/22FCz1OKx7M
Ffd04R+lV7kfwtBY5kEST3FBKBoVDlfUzL6wJWe6mo5j1F7kkVb74ldW+LpgGZ6wH6XGbRNC5ow1
RmQNuFbPyBZIlNxmZa8OVOLldlhapOLJ3GvaOwhyCHjyDu8XQVji3ZVzu6v93r8uE8IcabrwWGy7
oA+A3oXel8/8w2BTjabBd0vy6TJqntdcY1QBf036bi5957ZiybIvK/S9PMFOeV8bsPawf0oVp4re
A4e6AGNsKb8+E+slULZKMsbWFTyZdjNUDeSuhOCcQbCTTaoWcYxK+k1fWST9DgGmjYQsyTck6+TU
JXOon/s5QKfu91PEpw78BQ5D0bGRCqKZAdpQUCX3ZWo9hkGYDhu3C33qhEI4J18PfbVCB59/2EjA
mVtkk2FtZ2GR31kNLqTwKGCJnBNW46AHyX20D2IKPAt+xCReWRlp0sZt/8hAJMjIOoH8z7S2/K5l
ZV+RkIvSvCx+a5J1oPybrBfds4ygp8jRhLfdz4nPx2TT5MeFARKTR6y3YE3wqOAtSxYyAFUoEZsP
InrEikw3P9kcP7Nv5Z/JPKJM721b2mfOCbKYhWm1PKCFV1mHcJKq3okwGhwozEO/sNabgi+F4Pip
9G1YtUUG6WVV2Iz0iJAOwLymPrNHegGjALWrEJY0oCDEBxFjwYl1FrNSVObhNdopTE0B5ycHdi6w
kFWc/8u6wEZlrr0aZ1Jc1hYDG5hL0kRTNLTXrL2nkSFtMb35SY6mJJD9G2+Sss/KxHYjSBbvz61p
Dx71csD6x3C0+E6sLE+3k31JZAIcSvI71xLnylRPZfWUOwNiiahZMCT1HRnOI9ekuzJIutm5Pr46
w9Z44YfWnM9zDYrh0kUaIkYQL8VmKZsy39g4HO9sgDftLqQyUrRMkV5LlIw9JAs3uRonHNKx6vJl
I80cqf6I9pcD1bxgtDlVnYEV37TF/mf253n0UPJcmD9LXM5E+sWZMhkm6cDnHFjSKLzWCwwnbAtF
RQvms8xLctLUVqFTKh9OOIFNbN8Ew6K54QcmD1InVxqbWrItK+vXUBjhvWKFy+Qx90HqG003rU0A
LwWvcQkP0yhbVW80xybhFp007gStRvhsZ1jzBAw7GpgcMH44WoOxpa13s18uUvF3jJhYD/PMzu7L
ifhZfseeXKdjkN0XZTjvIcimwzbFT/zcZn17WuZBPJO9QyVdh21+W8rytTWcZNNkQUA8IpfIJrlA
sYTsMOf1U1J/sNAxvpusnR+Jue2NNb5rdv0Bx+5MKCEbnNUUkjdFDzmFe1wYzLKLIfqimFOfZh5W
T4s5qSzGyq03NGvpEadrFAIqvXwirJEO4aK+zaFauj+WIRHoJLOznRgonBjpuDjWvP5Wm7Pdr42q
cfC4BeOyR40r7js5tvewd3gDcjyVa3Kk7AclNWd2t0CpIfDDmk6p7NvtwnxFbJcxGNK4IoKbsUxL
4tA2cXsn24c8vqRoNYNzSYZPR+ICLUKPtstiDcuZxHfUfnoCRHBkmhkSsg4K5dDN6UMqXR/roTV/
mEm2cQwXPqmJ0jKUSzl+sZCRdALSfqUmmzzutjz1H4BwMbRoihBnnfLFowIf8EgtKhYobGlgxCar
KIOyTcoXPzCbX5FN5czmhTlAHGqz+rE1YaMxlh2i9vyJYT+2DxkTLITgruKgp6JUfrX7vXT83968
/ktj2v9VgTtesYvy51/vZ2++MwTu/6ht/+sf+eteNiAJiN0rEDLzbwr2v+xlQ+sPYn9N17NMl2b9
N//5b4tZ+w8PnQvb18CEAo1s+u+LWSv4gx2uhSI+siB1Ot7/SNuOUOJPu3uCJoAmODhsCI/ASGf/
s4oiG3wZug30WAgvuD2aCuoP7bFhXqWBSskfQBnZk964iSDgVhubmMOz5dflFjGQPBV5bhHRYhIB
PDhZBIevFaQF2tQgK0LiA7Wzaw9hn5VBCIo49zaCsaGFj2pUR65b+bpkXokcoikPmVOm+6rI1b6v
BjhXl5wzmtb6JnMDt1sRZz9Ea89xKR0q7kB4AbNL1We7StUHOyzdU4aKGWNN62qOMce4ImeikKwq
kOQgI56Mn0T3QHY5R6PPLFLsvUzC3IjRzI4k1Fxms8XSnEPP8V9gHBLcy6SEiUHR8hqS2aEGMAdw
TAkvr/PnvCvfxsXMrjKVPSYKe7cnqoFgF199+P6SnlwbZwwxPP6Dv7jllZnl9m4ajAuMjnTsbK7T
wzAbBqprE0+vKreiqZdNxK9uQyBYypWkkhVLuvFe1XT2RRRehc1UnmzRZQhWQfqI1lv1fpPd00vm
h9pqyw1hDPP7tDT+OcWxB3nBNGpuNL8Ap5FjBDgWDTyaWJsOk2bdt+m0akqYcsaF9UNLZxDvU5aW
xTR3GrnBqzQgVUQs5q0/g+WOhrKMDvSptqbPvqDQmBIyyKxs/dEE6SgPIyuFky9wQa9MjBM3zK7o
/SoZDuA3FTSM04hamG4SviH3fkDWHbZlEd3qQeD897vADbc12d5HPeGphgRFJqKZhDLDXlbhgUaM
iQILvCuzGm1fZ/jK3o2ht7eJHutdTat5+UgD637Qh08EtHsbrwunc6Gr4aazgpKvEuPUvHKnEAqA
PbJ7Dy1GWasKEPVL743+c9NaCprRqKy7iBScG99GGr/2VNLsUQeU+ypyRwwZPYOwzsQDjK0tv9MQ
HbkDUiG5kueZjo+PNGz70moYZJWXaYPvZ/cpJrE9Pidz71OabqnoKgr84qKYaYPmikVLhxTrAVQe
RpJxwOOdPjcjqNymmIfrvuN3bLGzeKOq6m+9Rg3My3Bthqq+6Sbr2plna13004JnsLyMfQx+ZSA1
YsWK6Coq2Z3sSvAHvNXzxOhLKSwsVFrwUFoSLpdNjy1xiY12YjuKzfEnyJM32gJ1pv2sr0YZTaRw
sf1f5RSE+x5nIPbJCcrUookU58pNbnKN358tT1Kf+gyY7tYeLYInlZkFd3VW6meLcImO6U4ZXOnI
Uq+T7dZsBVVLSRRQW5+8NumnwxhS5TPKFn62MQcnnN9dky/pAWnAuNZe3XyXYJcYsVvS91uSu4c5
oo/kOrReDIHt4JDml9o/FwOExcZxC/ML/mMSneuGaRxUCS7/LmiKiB10EFZHssgyJzatYX7CDGmt
vb6rXix7Ivo1bQgtxWdWkJaBP40ereeYXnFEm8Um8PryJcumcddH1LMxh/1zL6PxbDmdviZ5p34q
lUcyJGoEHG5hOZnfAaTpnYZxcQW8AmddaiTbocsJ/MQE6Nw01jR/1jqx3kqFSCxQnbefeIs4YVvB
LKBrH8fMZhRRmosH+b10ZfMthq65W1w/+ckNPe8LeqFvNU7MmGyTv9hKsMaDG17caTcJx9OPmYEZ
En+oDgWiGFgM97OWwYCYlByOLZquxT0IVj7rjgpl3GQksPj7xJ5QxVY9Avqrugpa+1DRMVUbz87G
fmUVYnl0mHBUDDd+1yTYdFJkii7Fsu3VYqCKiYqrieUT1wug0NZKWVotPXJfu02a3Ux7QC10IamV
4qbUVXlWIW5Sg6gdxNQuwwSHi2dVjbo9gi9kjNJH/ribp6m6EoUan9hDC+bQEUSAxbXb917xcSDK
8Uqs9Ag8eR300jkJBDXLFv/NxSBatkG+L0Q9VjFRnPOX6Uo8KUMxR59gx9mNtDnBQqs2gMGABses
ox0NLQo8s5pJ3ACg5hLsCfr6XgeBtjfQCIP0lID4hsnZ94I5Jwd8dhNAV6W/A6h+yJFRHsbWdser
0m3GPaop3gJtVKcGfgY9eBRiOwCLGudsnegx0u4+mPpuq0tlfshuuXcH8MhsnJL+wZwKOgBGEWgD
OuKmYe/AWtMreyn8DyVms1yDefdfVO/1Uez6bS72dN1DuumlvxAzC9xn4czOu9icx/kH17X55LFh
f+jo/4t1M8zdg++Y0UnyDq8mw3bvLS3dFwLMqhMHtnvUUAZXXq4EpLz5aolKd4p7H6h+6BXsbpej
3fHCMv8tl++qbAjK6R13nvkRtX/ZblWaLp6vUqxYT6h5CwHNqHdu6Tq/KJzmftsaYTXfOcJMn7yU
aDP+djM8FVblix0RPM5TPuWcd1gCOrbjzUUBytaquzGCnlGlMdjRS1tG1d5iOQjwHqaks2dwOCQo
d5NkWvsp9doKfhCMP11ovujMRTx0o8Hrdptw0CVz28K8UTmOVFQBPYNGNcw1NUTEhgf5R/8mide9
6W1SrRsysIFXCE8/aGBvH7AMPDv2eh3g4hYM/U2TdHY6H1vK2CbY6YZPLY9JShDS3m9NdAnktOsf
XRJQvq7EKLDAouUL9s3coTZRvROkMU5YaIapmXJg+4tlMK3rqvEqmMx2iVmLsvYWntV+WwiKCwiS
Q3PUqXTa2B3lV4hwe99KSIi9OywoKCZQpCjaDE/H3EzLpgXTeqHDmuLNw3hw9sx8eDGykkGHOev8
arCap3CUno0IKxPWhsxL71QpnW/yash71kL1t+mS7+CNiXpd6qY5KFnwnQ+9319PRYuPGNhHx9ab
0WXV58wwSp8V25ZcKHmbZwjXoIh26K9L8o4Y/EqmEFlfqJ7hCXpUqAj2JcSwYgkKhSEXGwMCz8lw
Q/HUAz/66UsinFjXjGWzafpmseJsqXn08KTJ9dKpVnIqM1MmZJtmLrAcP1ondl7FQ98nzwMzGRzJ
qdop/6J8YrgONAuX9jKnOwrSfWEWMMrQEddbd8alybLT7wgMwzjmhOytGAi7G1RtHIFZVeiXMYuK
jSu6Kebe5zwpeCqPInSSfSfK9twQyfjIboCgL2ZpazB1EzFWflnGWpnyU6AeQ2GTps7XVBENnJCB
VzTLG27TnwFAFYMUU2C4twfS8mYma+xZQu/3yphNWIKonSFSCgkU1MIM+U2Zr5bLbfSSysYAbDU5
3q0zAJhYABigN1Lkd+1F15ZkCbNnJmksqovPVng4CdH5YOh2GyZyfpgarJCbqN0rrou44w44TFBS
75soG5+TDiGXN5b2uNM5VaaR1qfBZmm7kh2z2b2hqxB1T12j6yBXbnxk+8XeypN+AyCmqD7xF6pX
G422t64Yp/wo10Crhz6cv3sK1R0nkGnHvem0qA6KRt+a7RidXdNCKQS9LroFOaoeME1BnEl8BtOs
WWv57mcB2em6zcHiUqDNbyHj5K9eBLwdQceS5cSLR2GY1WnzEfm9fgSP55zx+tm31WTpp9AJGVk5
bY+OyRH+zD3LgjoeMiPasW2c9jw9I+r61Oy/XaK9sn2zZNEJTT/ZJ2YTMPuDuxEyAZ8dNuG5JjvA
vnBcy7IC6WvoQLzicPZh4YzEvJV9edlkNE4HyLQ2rA/Y3v3R8kdBCmt1CV0ILyXYAMk3JjLLVhQH
DjY8akKYqNGsz4wvWTtK1GbGarETM9qltVv9cEjkH/k4BldlaOYOgn5Zb/idsZsdwgxAEyIIHPZA
t5O1lTTP2s+HEy8rcZ4sGuKhdayjBfGckVjhsk7vxw2nKozTAKYh0UFR4iLiueiCxDKLp1yU0beI
Wl5tBZ/kc+q9/KxaL7JXQUbwKiYxZX2CxADCZ0LpzYzCRtZB3zgiqcIrNZ1UAoNOLkW+gWNQ3jj5
Ut82gZ/bWEsJRYCewMHSNjCfcGvFHofkR1SaUGrD3nsHS7J8kvmMAbANZ3HBKuSfrd0QXTeV4oHJ
dfFqJ5X5gPiL/i/gDrkGd5+MO3Q6mo1EYHdFzItF9hhpkCC+MqXAiAtvM1Vjhw7Q2BN+Osd1/YAY
pbyEui+ogXFxxI3bOnAs0GKfZlGXFYjtrkQW5qT7aaG4WMPFX9KYPUP67TstxSJiyo30gmqHCG4R
Ww+S4kmwQrr1rSQF9jsaj4gnygfOC3kWDh+Dyggz3lCkZMGOXLgzg79He4Swwhea0H69BTmn7RS5
4kE2y9M/jD9u/+LA+I+6Z4uX1R2hKH/2dGHjN5kjIJrFQ0WEyp/8Y63njUFZAasEyAHuNAzwVU+N
b5yArBULePOk/v73/+J/0Zbj0MKoBubHxErlXwCc/+h0Zg4rK6ftlh1JoPkdsL3u2k0vzMLaCo4Z
TtGddeFe/vt/9M8GocvHdJyL/QQNvW05fzIl2ZnVLElQTDsC48szdU13izgZT5KZp4/tosg1mmeS
W8ZR/sVu8f+juP8mes3m+/23o7jbvs4/Pv9pFPeXP/JXzIT/B48JDRlZZ6HlM+36u0XC+YPkCObO
2KkhrJoXAMVfR3EgXD0L+kOEB83yfpME/maRiP7wXB5z/iCPHp5b+39ikUBQ+6dJHM42HxvkJQ3O
4z8XnsU/PsUXAZ6PJqbe9f2g98oq+o8680mzoji4Rc2uT6M053XJlBkFUJjiJK7FQU1Q6sE7EepK
g/kc1rP3HSkiPaQbGNuA2SPDknw6GUWdYgk2sIZ5XnJ0K2ZiYlo+IO6xrs/WTm/PK3+qTqSCuhCO
gE4FDVtoFWXMFDhDKQ+f7cb9ZmROiCKJA4Vu5c4mY4N2zET2LNs+iFkwZrSJgfVUehlATYk/9UgX
WV+1xbzc8EJWX33RmPHF7vc5Z9x1/HvjDZQWY2u7BgaPFu3IM3xJEOOEjMQu/J+1ipLi3at6GEML
/2qCMINFGAXG92A6A5DyRry4EDMPRt04a6agw1rW1R2g0wbpXdodc2uuuAvC6aY3wCE0qce0XGu6
7Et8bX+bskvZG4Vfnxox9vdzpT1YRDXJLETX2E8z/Z9Q0/SQ5Y641qnL3BGIxM6ogltmF8MTWd7i
R5aZes380b2rmCwSoxFGhCVLJ54UWNDKT7IHLJM2LL/5mfheeZt6mfXgFNI79PyuT12VZERphvXz
yEyVaYN5iWEQTL5EESuYTR8QdrJroqrpqWQGZ2PVsNJ4cKO8ug7a9CdxUSYtGTFNuvflq4/0ia55
br/8BRBqPofLOoiml9Ru90Xq4be1i03WWtbdAE12k4V5cUv8VfTq+lN7tubWPTmVQq7RL+U3wxOo
64Wi1GGh7l3PuAWu66Wl4mBW7X21Xi/RPMCr1xMXT5Gq8UjeSUICcC33Ae1N3FkhouvasK/kHPwk
6mTZrwQimRugK9EDfW9zLD2t1wt2MgC1ed9uFjHDja+MtibmzgIizrKtuI7SBQqLscxP9lJaLOeZ
CQu3kS/wjubrco4SolcG8zzbclgLuqoY/8C4Jjc0Y6iA7emqGlmXsvJp9d5ME3bF9dCx4fN/4eEO
iVxBfCZtGW1Zx02whu3p0GFOvOZSeMLAItcRsoEt/IVwq2cVPEaU8UzQq/LDTw0cyzpD0OfBc6c3
pyvKFT2CXGZWSrUB2HTum9iYTclgoDE37pLRzADtv6r8Zt7bsg92JTYD1EPBTT2pXeXULMfDpb1K
wsRde3kYe52/uqgKd4sYVm0l6UCSeKYVjf+TvTPrjRvLsvVfKfQ7DfKQhwPQ3cANBmNSKKSQZFn2
C2HZEud55q/vj3JWpqTMsiuBfrkXFyhk5SArBpLn7LP3Wt8aRPEow2lLXR9dUKjbSG7U5MzRP+L8
zOQ/4axjaImxMRnpbwVBQ1h2VftzEo1Tz6Eq789aVA03Zl5+NszsMZ8DT87NEZLZt7jPzesZO+iu
VJYANy3zWXyW30h2lO4O2gBzbb4ZGuPG1iKOyGndrisQrLeBA/NNHxAh0F1hJhwhWJTFqY7m0eNk
lbtaZyo3BaESxO0MtHzhxW3rxFRpmNCSKKZcu6Dj3B6KRje8ri2tpxZz9sYsTP2SkzAPk2oxi6DY
vCVyk291NPBOTM7oNn3PHI4gN5C9ae7Z2rTAeuZy/BQQnrPXrRg0SdIQ6aNaxWG0lGiZYTbbvoin
PdRMBoxa07CVz8G89Tt/vraDWW44JjTEhQeoafxpXIOThVWWYIKROAcAcYftNnGq1FN8i8zMqTO2
opNIZAxTfyxxe0PaS4rpyBlMczPkbcgrC/8Tdf3sMh5ER+kMpHRVY35AfGLvQtJDHplVtxdDKFTX
dhL1hocc9zWzFX8FfMuMsLAO+kfzRyrCEpCQvGQl+HDKTg2uFIiyEXFacc+ZfkTJ8H10so/6UFVe
OUVbBVoX6odmRzPKWrNhyIc+V85dM5ymiE9O2EqIb2TpeBDoAJUgfsAXN9PpsmOUe/BIiwLYhF+n
DqY3ISXnx5Bc7SUowmo5FzVLeESbS/W6sVIvUelphQEQaiKtVmTOHLtYEjmjU/EnunERzwTwMDm7
zeceRdxLLoUk6vwWXVm0tB+/Jxw3dkMRaGsiqi/DPDrH4BnXSayMm9nuazdqVGPTwnDYQs4ut7pk
BZdLMMaIvAWFytw/0ds6h731MTbL1lmBvzURKZbTQxmzbJDnlxHN25s+MuYlhUOFOk0GSY3oq1mG
K+R0RKkjb1QTxS2/3U3tfuf3wec2YdVPozsKyJPIAq9Y8j6gLmYeZzx1JZc0kHDJBamXhJARTOEe
pGjFIEA3PsklSaTRY7zFlZ3s2SV2RFWXtwEI7+1Udb50tX7JIcmWSJJxCSeplpgSi9Coi4IgoycG
FIyQce+wDU5MdJZgk0bS2bBmKMGNiUwdRYRnqt0Doe4nGMdLrtx80rLgsqhDwTYL2ZjEoRYFSBUV
8MFjFlUYeQfAayhg9ObI5MfNlgQWERKiYsQ6HsB4W2MRXrVVrJd4ydGSa3O7RyGNiNsuj4KuDMOZ
+AlJniM3Zk6PjcaRqG/1YKiOpf2EWWJ4jqzJP1UjotHBl+JCvoTG9C8BMtA1268z29BTPKv2ulzi
ZrSX5JnJHCu2N5QTd2hrmP6/xNUgX4EvPqRRdZ56Qp+nknGksmTcSKK15SpCnHPP0hOD4CKwsKly
gPNiGrbqkpUz21hfOkR77qQxulegT8JsnuYMSuPkh2s9bO5K2hhjU9lXtiK7coUC636KUDqVBSVK
oJZPaTmOd2VmpQCCLeLhjZTdW9cz58zg9X60+usih7hIwuSJc+TG7FAGtHr3oLX1x3oGmaLniX7W
pFNswNVMG7Y9kjteUoVo6loP8RI1VFBWBDL5FofGFi36bm5wNkXWbmiHjm6skQfr2cjg/C+B3h7o
Zb722CtiiSVTJZcNkcWkqDeJGn5jQ7tnKPa9kcZ20WWe0JlWm0AzHNdE5rmSeNPYd6nC/NCTsIzX
sTlPlxDMVNdnHLTWJ6M6wYbZpLQMQ3LUrWbthEZ3CpbIAqusSC9QaAStY5Rndyy/9nF6geq2C1+X
Eh4boEbVaYQntUiiC/Q0yjrqYfJWxOKeqeKm2yJOMcD3g7zWbCAUWfydkCH2m9HoLjoutFul3aWJ
QeGghIWyaqQE79yIZr3QIA++iNq1phN6oyu96uKW+RrTvEMQT7oIJ/eFPV6ZmGSZQVSNOa6LOZTH
ZvC1a8rv6sCkSexKLDjEbsUXmTJWn8HSW/eYju01iU4hQTSTAr+dYfdNzTn4yvE1Dc9s8dVOSaKT
Tg3HnN1nNVrmnhEdGsCqfagYHVd9IdeRQKg0ZdXWbJFz+6qmfJJRZj/k2aB4Ea7jj7lRrzNzGbbL
iUEhaHjlCdUTQ5hIM88D40d3pH9D649m7AHRdgp2jnEdrJGdPrQmX2oWHHEqlteWzSYVFCk0pbz7
BB+sOqIerD+TacYkUVZLp9msFBaexdc1JKjiCZHk3ol8zB6Z7w6BQ2KXlTjuLA25LfvO/5hPYXVW
A2Gvq7Dyb/S6JO0uCso9NdhwU4g0/1QHNULabGAKLOV0I5RMXRGYmH4vMs3akoSWPzs0XbbjUBqu
XVFBM6ExjoRk4KiclTz7OmVWEm+1PlBvgDTZGxUx/Ekxq+geu7fBIlsysO/84KSlqroN9Ew9aSg/
oYgGRBOGTbP3lxBMwLLBl9yYse7QbFujnM2+G1XnnBAky/tJ05QVY1dzZUJy+0xOdXCT0BS/LUBr
HAbbxp0Ta1HPl06jjgZx5PGsxG7TLNtqHp6b2NjMtQwp1Zrmnogzg4bnOJwsPN2uOVT5yWgQ72aq
tLzZ958G8nNfUN7mJk8nirZR9zfJbNqftbFmaJVn+s0wm403tlp1ETSxSeVpQkttpfzCYbXy5ixw
nsrWF2uHo98+nOziygyi6ET+QbSTRkspbuTVoSDyhP3CcDZ4mumuieg6UQbCZQNqcjtyNAaiGu0t
fE4nMddXmRoKgpwkFCerhYw+Jy1NNuHsW9rmRznUyTMftPJ8h7xhTDkG3oMWe8qQTs/Sn7+1WTKt
bKz/jNbtgHnvCAXd0RbwHDzwLM39Cz8MTn2SUDNqzqWAzLpGwNIT9CqjT9FCkB3m9HNh98D0g9i6
LDvGgHKONzlTOLcQzXCxHO/R0+dPqMO22DaBu7fO5Pl1SKQgjpf7MBSKjoINB0XI07ZOexr2MNfz
ddfV2tGg+HIrIfKPAaW7zymuvw9UacJpUm/jKfA3hr+xB3+rJVVyIFz7HA/m2goGlpWJYlxVN0Sp
TCR4ztWmDbB/gE69io3mMdDSEeF6Fp9QUgMTnGpUiy3emQG65baeNZ1xgJoTHaFzo6Y+CQ11bF4h
hf08h+opYOX0UugPS1UQbVDrKF5fKsLjhOfvbOSa68SI6nNfphHywqba9Y0ze4pcAgxkEx+0nn5z
1Wf2VTdPxrZhfg+GK7jsLR3AK3VoQFRZpw0rVPUYepIYeIJW+AR0zo74RNKFOy7D4ipdELdFGiDq
U2iDJnIXFsfEtvFXBv1wzFgEaVsqY3/byDj/nPmCh0cni4Ms8nxWVn5oYZtUw2pUXbWPz1mtKTcj
qWEtWWdGb2MEaBnvGBhZcWIm+SluY+0Le199KpWUAy5ZwS6ZVpW9wm+HoR1H2UOnz/690Mgpq3pO
LKs2Qmm8ynIShzGRalv8be0WgaWJmmZMDlNrdns5FfJGHw1j2/Wi/mbWMRMNFLDR54LZIROWDINi
WfIw9iybfDXOhQ92Z4+31N45YmCKZRoJYYRNC8CqNgiWU4f7nvywW7SJximxBGm4Wl7MK1Otr3Su
6VlkgjeDPPE+EMNTmcbC4wxElqXaa1fEteDCHn3ms7re0zGQy8CaTv8V+6zmZQYSZOqObDVNyhH3
KUZj0Akbwi2hKWiVskh3UDALLO4U6Kj2T2rpWLdWOirot8RAqV1klzChPZQeyJ8CyYrVB9HOnPoE
syUOGact7iD9fq1L8nmnSFnFQ/Q9SYx4b1U18SM1Y0vGA0SLjZ8ajj02z7Cla9MlttYvpPQoB+S/
4fml1/q/3fH8vwj7otM2pI39r2WFtxEh19nrXuZvf+Q3WaH9wRH20ir8EUdlQXX5TVZof1A11RQq
XUvoiK9oLzaUXf6Fo8Psk5K51++iQmFBeyHmDASsQXcUnu7faWUuQP5XZCa4lAZ6Qik0OuMGgEC5
aA5fk0f1EIo7CXo7A1XLYa4HUCNFdGkQtXSwxgGDS4Ut3FjyREkyHT9GQxIcSNJDIqGCu9AcwnIy
0dtUsw1nO876N5ikxn2hlO0lCUfhL1BSb1v5f36/71r5ZPGYbWRP2g7o/LCbjEXsIei9wTWiXiRd
mE4Q7rhM9X+Iav9lzJxu/OqrovH8+qui15mV1EbTLgoaCPDQ/0ihrOzNTPq5F3dKsUZGQf2hoVtM
hLwaF+2/WTnZmgZz4MYcZ3bTnEuYJkO2QmxM2xaoDk3mbi9Kvj1TH69S3Q8u/RYkQmQV6B7qXN01
5BaVZFtBD/mYQL9ns6mUElolJ9gH4qEnoiGrobouwow1rM26255dAhWdhY45HSMvLUV2yBy1uERP
El3WRH19DruBulopi2OkpcKbMrZARF2emn+b+lDdp3mwRWlG7p0T0pgbNPWjMRTj3sLluE31FH3D
GESbGKtlXDsNyK1CdA9g3VXmlEq8mQtS5pEdEpQeygJLfvxRmv5VNw1n7Jo1w5b1kCoPRpM7Fy0+
vsMUO5+aWShbjEjMnwx1PYWmOMZzcJllQFBKmjhre4oZNnfRVh8Q4/e29bXN2J85XOSgBuMDdRpj
2X66YhgpNw0GSK+DbuoqRGIfyn6E+NFRa/lE3hQoPjZjrTIGL0CkjAdyX+lF1uUaR8NKYGQo4urA
4E6uAl2tNnFijOsyyJpNNIt+S/vE8MTAFJt9C4cNKdweHyxcshvavaxN9csQ1IFnBgNZ3ohzJtpC
0XnoHP3AU4MBubvwJwfzoS3oR4bjHYLT/jxmYwvf2SCE2+xIhhhKmp4KvIsRSVeNMgleiEIztAiv
nA7beK/r6ZETmycT5L2NbfpIPk1122LM3xtGSa6AIEGrolvnAjeSrtORXdSP+nzHUYiYGEQYRd+7
fZjtZ70mrwqPPn5C7uZR4pWDZF3AyWEySfL9dDEEoUpDsAUW0GePIGXu2qR1a3Tv24o93gntO+Z+
68bsgPWnfJdyABeBpBXbdYtXrdJJHrcQj6bCRjLWlRRUPg4cR+4kV3OVGaQqyPs8b+ii65PNgJrA
JT3tYsKAQR/4abymAOaoZ9nxFlDFjZar6oUCvmdlDuOwJuCbOLeyZWRblMktejhlPVkWJxPjdukP
rhN7RLmEpX2VdPHJtEewsCFHCdgfrdtCiVjjt90qA+lI5EV7hkmCkKAzS6OHFm2yB/hwE9l4R6pp
vGvHCP0jyexteOorreRwjjUYUd7Y3M9pdWVVqP4stbshbtL+KKok2oD28nK1+5qQruASIHFZJ2I9
Zfldo+BSHJ1NFWbfSLDxWoYD69TSeircJnRppZ6cyQy32gznJa5wXTsgkrSr0QoOsZ8LOtKVIggF
nqxN4Jt5sSr0onnUYOfwvefq7YhnrRGpuFEaXNB+BHA4d/rxWy+CEfFybWYrNIDO1zBFHaDysfbk
52AwToFRIKDF/uFXJV7QqcVAHHbgTVGZ7uoSFJBIBGguaMXrOkvk2fYFTQssnpexWnW7FIHnQWdd
pOhVPyIMFovVYriY8G7e1Q4JDzPpVKgyFJUJrUZTM7VoSA+5pR5Bcqh7p+rqmwo60PXQ6eUuKmDj
ECfKD2IGZdrFYbdFZnckQOyqnKZDLfTJk2ZyN+Vxe4CLwf6QGPeEF6CSLy1QSlOgrWpBTK0i4L2L
imBk1aZL1OK9gy5BmkGcEJAEDjjaB0sJHCu1usUoH3mWSkfGKRr5kFFBWf7Meoe6IpvteJcPhK8L
bHI7EiSIBNaKZyvId9BS2q00Qe4pHJh2jRN91unJe0bkn61Ip6Ee+spm5KSJhQob3aDE2j5D63Li
jHbzqjT5i5E/RcX7DZ/5qZAalZ5FEfFu5K8pRqgpSaPt4H6ciwi0QBaTQgmv4uLnL6S9xV6+bNVv
XuldaQGZOw9RXOu7PujI/vKdJ22G18CxqMDMbT6agnbFKInXcpaVt7SYyP/8LeiLI+IP7uSPt2Bq
1DhSI7SAufDbLdsuctJhm5m+QY/4Fa2vUFw6A0iwU4u2eQ2TO6q05BZHY7tLMMCd/GUlCXH6MsHw
qwukAvWqaArmc3F9TsgcWTMtY5UPSAw8SWsmlQpgzDru02AX+W2+E+PYeOQHsAjCMKsr1d5xlHmm
9wbgsV0oHHV25n0o2CuWpKXfy85/89q+/rjvxBWxkRIzmEhthybQv2nqUXcnjlZrGp2z+/OXeqsc
+e2btRbHC3/BMLP891d1ozbQwGoJYtlFnfXcWpjoJ2l8QUaXr2tZPvz8xfTlVvnTdXz1aouq5NWr
KRFn97GIxU5G/fXcSf2TDqxsHw/Bdy3ihFmZSXvdhWl4sFsx71oFS6lISgmUJ2gvnZgoR67kuuEx
TM1q3MRN1x7ozSP5HLtsHUVcwkQO6poJslyLqcivkYagIE5q5gSjxm+jh7ZqdOU4LkVJtZQnBnXK
zz/nW3HMy5dKxY+0zYK9z8ddbudXHxNkh6kq7CM7swLSkJi+6mY6SK3MMZVr3BPoJrsqTX5xKf/q
QX3zsu9qatEWLG4FPVvFkIs7QX63Eo2duSYXG4Olcsin8eQzj7xG01Z41oDE+Ocf/C/fAosSlEzS
w2wmRW8/eapqY1NmkbYjqLqmhSTWkWwuMfMh920lh+XSBHioUm/q5hdW/Wrz8zfwF7czpLM/Xv/d
k9MNcB61PDB2bdp90ZtoPLW5rx+yyuTGVoLjz19tOSm8u535pCqERhXGJ///9tOGA06LtgCBI/Um
PmpDMmBiB9Ly81f5i5X+zau8+0yNjtwiJZ56l7Uc/Ac+IP0Jw2vpRf/i8v3V51k+iipsyWn1T4tB
6XT5PJvqbvYHosmAMa3YZH7xcf7yHnn9Ku8WAQ4fXeuntcFWwkQ5GtqrWFjG1oHiiEWr02+ToCX1
O1hqY+gAnAPKtvwFTP8vzsuGqlqC51OFuMrB/e2l88NxqKzI13edFZe7meHLXSkMbY+jRN+VQEuL
0knWQc+oOeonarcgrFyrAi8Dq+2rgogVnTau/aW0yC+SIPtk1jpzsUjcozwofnFa1v98ZVDO4nuy
6UjwjnEgvllRUHYmoB1r3lrQXaA3IukxVKMt2aPIepT5cnTM0UN0gDkIexloyhLtNrVIhNx7LWVO
Di+xl+u6z/fUqL4XM2fISg40jcIAmhPEc1kOwV6tMuo3BsEaUhnQC7Aj+8mmYaVErVfOBYVV6Ve0
Ip/gcRPaNVQZIS69cWya5kd987/df/p/zvxqIbijk/RqiVh/bb/+44nUy3ZaEuL/6z+2BfXEj3+x
//5f//H7n/hNcmd8IBBdckuzDJpkPnGv/GhTWfoHU+qGANv6z5bTPyV3msTiih0WIjEcYR2I7O+N
Ks1YhHokQYKZ5lCzxLD/93++abeQSv/mn3+qVOWN0Slja5AmE4r3OSLCIodPpgNkJcDBq5HkdAjq
LXHUWggMI4vHw6tv5pelFMLCl9fjBaWEt/wnnWoa6E1ippCcZqOJcSYFz+A9QPQNwEp//koUom+2
g5fXYu+iqYfgUVpSfbcddIvUUA8J7kXBSPstkxJccRBqe7r65WXiB/0l2NV4C/YsRyJVO9+BFPfX
Dc3xPeoBRP2VkmgHrEBIxZOOQHnQLEH9ycDWxM5iY9gxzUAjc1I0j9MwS99tNAuTWTzaIcqEGRoR
MoHiSVk8/jg6tLvMrtt+o1tUxxetUavXUUrsLKqQ2cexZBlPrRkWtBuGeLGIpd1zNxJGhPnPB1RB
n6bw0/kaO72psx1MwbbqOxi3XcsExpyVi0p11H5XGR0aoyR0eCud5fufWMKwugpajqyeQWohe7Qn
i6FjoFjbkvZEweQpBlPROQNn1ga0WLHSrb5+zjifHSyEP1bA/aDhMfUUKz/mk3lHuhNrWUIkwmEO
YEFFGNuuxzGlkhOtZ/hq7+KnfVCyMMYRIs6xMeNNldYRDGvNzAtdIeC4ytUdpT5O1JiuymiWnFB0
YrTw0xAesw2vJZGJpynMK5AsPBARz7RrNAD0IclYUfxz1Oktqoo43qSN44ZhUgL1GQGnKQ6MwXza
JoFY8gJXjVBuJsRwHOGalanh/KRTbKzTzNmLinZAgird9es6XmGaeIYg6tARi/kbpHwEIBW7Jm0d
t0+tfFWEDVMSgxcXZgYrxGYk3xEz3BU1j04efA1Ecok0NVkLM3gcfG51rUFHYeTKlv7AuUjqtb18
o4nOyQdt0i0U0cBVR/FddpjLE2tfMd53Uy3bqiVdElT4pSsa/ezrCTbYTPsem9lGT1QYt127RXD9
rApiThMcRviTnnvfPul6/EyG6DFrg0NQJpqb9MteEVa3AaI3jjLYY/qL0E/gIynHkNhgDwkq991o
CwwSPiKXY6wbVO8xQapXVYs/TSke8j7G96tznNOH9EJ1xiezK+N1MtbmJsm4eMhxRyDOTr7q28Hx
oEskKKVyjGQOiMkObaGYGHHq/vgY+s2nMRAQA8XQ8GUkIAB95Q5F2XGKLdWddYPpo9L4rrDIAUl8
+B5mcBFg+NmatXhA4MIH8HEb+LxcOkSPPooNQtUQMuIwcVEvrIyywAeo8tLmIJQ94UDQPRs5MD4L
z2E2OWh8GGMpKQg4WiHIFiox37UKR2q/se4GlU+aW9mxz7kOhlo+OlRCP2qw/7+5/kLODtdBUEtS
7P1+HP/T7rr+mn3N//E1//6PddS93mf/+MO/bbTig0PXTSWM6cdE6I+NVv1gs4liV9bea9uF+oH/
wrnQBHDLbMjhvfxT3K5+WDZeZwmQ4/TPTOjvbLTOcsj843DCe8LbSKSaxv8MDV/Muwq3rCG7EPhq
eFocPXeWebJqhCKmcxf7WFxUuszwmMZVr/h3oFbP5Wx+tuoAN/WXcEAlqCkByoD5PunMLdOAjUan
Iz4C7z+0EL9GxITBIgAc1PtK6NukDTblLLfxXO9AcBeh7xlpeaEtyCl7YyKhiav8mAKaYJa9T0z9
bNbyRCttO1TG2fC1E+bQZe0ag3Azlc5CoLu1lfJ2Hn0PQy9g6cJNUKuk7eOc3k6L4T+bt3JxTGPl
tUp73wXZUSuNU26M9yWhwmWbX1MdILOctmnGJoksdhL+HUlQ9hpN711jBrT34qvMx8RrhQ4iayY7
HH1QRgbpuQ2snV7CQ4hk/6WtnTvVrh9ig68sUBF8+YuIKPHIyfmmtDpStuxoxOmvzkrLRfrTRbSo
KXRuJu6a5VzwqpMwZTU9YxWJFqFM6wBEfsbKgG7vSk7TlVUrzYoNyIXB5ylEqjE++UVPwXjbyuAu
cpaQEZJGKNf+KkOicuzCEZHvKdjFyzI62l29QQGocTBAbZqE4srwE3O7SHTjar7v8whZiiaVPSx0
MttXT5Pe1psZRrzbJzpGYc3PPL+Yj2MKdQSSrWvagbJXwRBkSM1cQwIr3+bD5DA0Y4uzh9QbdNSt
Y2qC2vLlznf0i2pk20SDq3rYSKH+EEExwF/oOBMhw9MYlmif9Epc+CBx7ZgjE5KoQ1GVwY9Oz99a
SP+9I8i//Knltb4VxDNEAcDA//7P3157WZfe/IP3cgI4d0/1dPPUdGn7z6p7+cl/9z/+dmz4xTK5
hMoQOPWzVfL/5N9/XydP0bfi8Wv9j32Tsmw2r9fM33/TjyXT0T+wulGHU/kTffpi+vlxNnHEB0G6
HTeZg9JFvmSp/GYH0ji2WHLJRSEVylKZc/y+ZJofqJg4tkDykkLlJ7S/s2S+60xY4ILA8jhwj1mg
WYaXtfn108bQkWU0CeqtnflYoGdDeBz7QQ+EzrEn/NjQx5PZdOsmgMWSmGzxr77Cvzis/Is3QAKc
wOhmYa97+wbg7Jb2YKQkSwW8AX0ee3cht6x0HsCwKvHbgrPGEEzTE8YWGjjex8/fAt/l6wXn5Ssg
jVPVDMmDb7/39TUGWGk8FdW27gJCUTTrrsN4ErF4//x13k3hf3zXGI54mcWxKN6HfuKOadqJ/Oht
XsBhaXFXbqy2fCigZm5gAkbuBAaUhjC6hH4YwCP7an5URnGWqBYQPNmKp8NR+9rEcvDqUag3ekJR
vdx0W0eO9b7Li2lbZ0biKSUlFXoai1lSWeLhB3VEL5+TZyeuIa4jiff5IqfK/EyG516tGyrnqPIP
QU7FzWRp2jZyDi8n/yNoXZbcjMBUttyNMQ7jaWySZ02fE6/p08dcgSMPd+Y0284Ts9gbcjE+/fyb
094tycsl4u5QdVTdDj1H7vk3dykixwYAER6VcMgI1pTYRUo78XQQGHyQutzQFXqmg1a6s5M8FlrD
YKZQNLfqYSJGBTBcO2/WPjJj1x+i+76gBv/5W1wOuq92Ld4hL6YCMlgcf0wVlpvs1a5lzbmaBlGF
FlDHSIvH5XOMi9k2IIv6kITZzBmAW1Xv/KL7+z72lhc2JOw6i+pLvCwjb184Q3lVNgwit3YTpp6N
HmGPh6fdcf5GX6/jc0Im3iM+FhATJr6qvOFwYdk591w6Ci8Ng00HKsWVcFhWuiaSteOjviiqgSIi
9ls8IIJjOYhq8YutXryr15b3biIecijVCD+03geJqp1jwBgP0y1FZ76uEOheBC+Hy965YRheeInV
ptvWb7MTJ7R9r2v7RcPTpYgQ/Mzc/7i0xrgp5NG0TIzhDYcLR+FDA/ynH5Dij0Iv8O3vXmvDxEFJ
b4M1UxoLuO31tW5FpKh1z9selBoYnsG6Rfhi8uOLrs3ScauOY6xipOJXS8if7jJe2aDXRXGiqfJ9
uHUnMh8VRp1u/b4pQUc46BaitvlbPfFlncIctOiqwMU5Omvi28+Xp2WmQ6pMt+Fk5VurRoBa++Hj
L75E413v6OVlSHwRHE9Q9dviXYO3yGoLuH+fIrBJn30LQw+ONs6YQa5DEV1O/o4y8NT2bevl2sws
SabPWmDMFO4xloAu5InmbKkZPWAdRi1eOAfqLm24yZN4EC7znwiGsn2nmMq0UU08MmDE9uCD4LWO
dDl6LXU2CkJ1ML+q8OxCbtWRJVhqo3AjgjZAVvJjTSi1IwUrdq4uVXk8+PNGZQPfnWmpiZm/A1pO
oNLS3wMu7WzyjtoxdEpjI0RzPxK3Tkefybzfxo/ZHD3KWD9n5ewf/BIyuUEXoRYd3Y8udFaqk++U
0VHdDonxJi2i5zrg+N3hSAMRQmcE8CU3nMb9nQcNJIIyfTR77kEjCT6ieJs3ferckQDPHdgmvG8d
GpYDKiDshaeL9gG4gOMOywZDilfzqVyU1gaJVetxzIWbYO7EPR8bXzV1YucQUPaXU38Ds3utV5Vw
AzOtXFpRX/JaxC64NHHTM4IjgGymVphNxbPS+FkL+dB90NrrDCjeCiDfDSmkT2bCBj8g/AmGAemO
zd4ydGXjEcejkYo0twyZlQdLRVNv+EQEkFlgryXeZLcjVmnDWpZvUWk/ooHLV6A7IuwuFAnphFAi
M7IjavzbWHPuqibLeAw5ACW+HW7ZVnT2PuDcqc6lyZv6xozggmdld0UNtPWt/LFWG7RdHSG6CpkK
njNyNbOJxbKuYtO1U3NTVelz7tQCaVx/Abz0Ys6SZ5pVzhaBSrMODD5oM2SAavVLX+cOtHFQr/H7
nRK/oGsFK44ODJ010YG/9Uvuc7ALijdBPnWhypR4K5NnWobcsVzZyQqeJVkHJGxV8r5PgKflAf06
gQd5TUDvM2h4bgLYeSvi3u01HpQjLhhOCfSk3HTOHvUiS686Gt2u2Sv2LRKaDRT8R/hKxS6cIESZ
vnWnttBmasrToxnTfHy5MBQvp8asWy9Bs+O+3LvTwG2D0Bcws5+2QP6jRxuH9EoG+lm3U2fbTumj
jdJ6lXCHawyyQftzL9Uz79vPxw0BHLkHRGmLe/uudKi1wkpF2748Ahl3mKbp56ZFrS4XoBQCsPky
H7lYXbQURAq/r8hKfWWH3EG6xuVvVB4XqChI3gA1HgeV87o2+GSs2dy0RRs9vrxx3i6FFmM+qPHs
aYzGoGjIrvlEKxY+XauyXpeol1IrLC8Lx6k8XEDCtSYQOnNl7TWT8FFJOCs0ZLK347E/FtgB3Tjx
483Y0jCDCvQMEYsFy6KTisL+zK1Luu5ygTFcnEVaPRQl34U5xs+Vybv2q/jxZbnorOS5HalQ7J6v
IY8DXqChw9cujdDSJFqn1lq6ngNfIocBSraZko9C3lr1qCWQy8THlByHdVKxKrFQJZ45lw9SFMeX
3QnDONhgSCgbqRn+QZjx86T6/jXhRRtCVZGVg4306iYvN3IkxXByvudwtFe64M7NqQtX6Ig+Ng3P
saHwe3vW2sQs+EJGua2t9LGlBFyWs4l0zlWYmqeXRQm+IY3itnmgT8/GCDtcFEiLqpSYH0vNt5HG
o2La8eOkRPSudY62KXyXH3VauBQsZqQDbmPbIaTk9PIJYZ4/L48EmOfzshUQLHluS97YyzUohXOK
MtxQak5sSzIc7SDGwJgvtw2pR5huiEwvAPwQY6QdZU3jtgxS5C7cKngSSGBZVjrbYDGBen5XTJIV
lYY/icnOcNVATPcgRDurmCcTldPMnyJYZ4eR1ac9xNXBF4UZG7LnHOTQrmOew7Gcx8PLShyNSyFm
BinpG7Ru2eNpr8/2nZWCxVrxJ0zeiT1umqWxazdcgC4CKBwV3bzB4IjkE/8zKRgl20/DisA9zK9f
9hU94U01S32fmJImvO8RODTRrAFxBQuhd5c7bJz5SeK+z2TtltDeuVRDwU0HdqF0EShwmy4tZ7vn
0ugOBcVydUEzEQzAE26FrPoc1PJtFfALq56Dy8v6my6ro4+nBQy/pq8UUk12FXghb9njaocXCELu
atnxAFlzcjTxPqByZrmJSy1Zv5TDXUQLqcPUc6n46fQRvwbxupiQsXJQXIGbe3y5V/I2e4zt8Dmf
xztfjSc2jJpOe89Xvew2MOzYGFseAVCoUP8sE0sPlCo8P3BxILYDwRb437syrzYk3kCsMuvoNIBa
ZFix1OfS2gD9golUFmx4U1udWCWri8gI270x0Fon/MZcjXo4rjttdjZJN9geBg6CuytsdEUzTAOe
E4kot5yDR8wnjGAAa0WbXiv7VWtHsAQs+G7gY5+Lqnjw67zdjBz+vilOMt/qZCNeqDnAnKBsb2Nw
lFuOYtFaYOl7QMyEbDubwCVZOghqIvjWuj6rOyJANnLmJNcXpK7BkO0hn8nQuta6rHWHecKcPiwh
eFNV7O3ljJmE1MnVXJ90LTToJI7/Q915LceNpPn+Vc4LYANAJtzlKcuiEyWSEqUbhEwT3ifs0+8v
q2d2yCIPK3rvTsT0RCuoZgKJNJ/5G7pvQfSrN/Jpk3pIZNN2FxDw8FDNRnO5Wlq2U11y2OtMFDGp
bBNbwDu53rsdIjzxRWAUzS36ukg3aU+4scrpDMnCXHda/ACpI0mMglh9DMkG1UlmDBYLxFoCNjU4
NUqaZY6NIwBu6tgHFTRPiOeh49vXy2oQLt57osLjzxfdHsFUipP0ShgeAWzcuMKNtHp+t/YnRKqi
37W9c0mL8UeUR+NfmWrjC1RhQ+ihIbRC2/0NVo9G7Py7nwieDQuklBbCW0P2yuBeKUwzbdQb0qxM
aGChRRHKCh48VE4Xwou4MFJ6baLDqXKI4KCa7p0B7wBMDGGiCeqZmtcWdYrf4EZvQOJeJTiKswjH
R8scLxFd8ld+UtQc5cZftcvi8/AdBDtr2SjrGz8dxambNniXqEV+juBGUcM1YW+LbFNitEoNu+8w
qbCMiyaJIYlP2MP6OvNZMlq85sKxlPTJszVVwS7WFktWyElTlfH8KJRs9Bde4ClzA8nSDZ9HdGzX
KIPnX8uml1dyMZ8Gm6PCsLon7F8JqbKmxRQvkBxv+MDjhIPcQEUQHEOD3sHSbA8mOVwGyBQK2vEc
l0Z2rZtlTcThYFqO2hp42Oz7uuW/0kUHQPIcB4Jt6tcEMqVpfRbIq63yMgE5XbBuK71ESZj3chx/
BUPv7zPkImKfFRMG8OWNEk83+OjP+jl1Z9CiQLLvXIu0kNt6FRBm91b8K3OqJzPD3HJwzM/dgqGh
QhV5PcbddHnsviem14PejO7QPriuZ+sHCWSzQxSmvepMu33sjex7yp0WKaii9hxc4pcnEPNNs5t0
5Gl8oiqUBxTRtT5OF1UsN1nPjTf4qt6Njv9AZ+5XPRfXBBjT3eJNLVGguKFTUTLJAU4XiUveiNqe
skcY9FNxD+NrO9iABBQq2HRxW/dWjml8Z7ZW/T0xmfuSMHmrG5hI2rRXqOYZF8jNVARYzClyf8yz
9HwMjsoW8dFkfCgaxABUy3KzdX0tiQBF44m4nnXLMEQmdZs18XRrGMLuV26gD+mCbGUYamLvToGF
Hokx7WXAByRJMWRsq4s8svah2XcHqGDPpRE/R9z2bcs9hDL+bSR4zuONriaSMB3uNHqtRiyT21BC
eYiICUiu7W0qZgNyIQNIfWeWc5UXK521LBM1LA8xvU0ftU8VMgpU+/vxU1SzpcCm8bFxQt5DOAkv
Z2o+2s94+pRBZv7S9DjUFaa1NSJ65BOdjl1ORo9tEWsS/Fp5nQx0okGH+9jOBdZ1hI0Z7pOsYQzC
lh8Fkpd/2mSCiw5mmgoInYag6qN1b7CaghnrkHzs+C1t8YyBo/mrCAd6Pdx6x9VPvgmrG71vktVn
ihC8Ve5+8fEpdAP7M/agpHohN1daQ6emlubIBdJ0FAw38KCpvWb6DtS9676yYaUSQ3EoRPXnFhNI
LrOgXoNRS9e2GSOZwTFGvTTbFp6NW4ijLg3sHTlx66vZXpatbBie/g/xqiTASgz7U94OBU1iABZG
PFqQ5qlKsdq54no+0VDKz8e7F63RjpUUPnyc+DuvgV1/lxcog9o0JumymO4JZmRIccSJ0jnb4xpG
Ii6oKWOl99TU1C3Ro1l2i2EBRej5ymqBfx/bRc9RU391mm9+U9OUotsxxiS6OszoPdPYup73kA3R
nWlPy1oUnnEBgwNZ0BGFqnoc7lzcGDa2rwiAVfR4rLUecyRgQ38SVcTP7qRQuFbuZ/RgSrjZyrq2
3Xm6dOupuJ4Mi4Bu0EEpOvVrrI4S8qUMSLxyiL0MYGHHJKy3hP+l9zEdQnSo7Br4lfCmWVEaRkHO
u3EiPzxkljWdKT5a75VSAgDxNo1WqgKnKnFpnsRFdJSd7Eg5fG8MLztgLReuTdAFreFrcjx4qZCC
ZGG7WZDpz1TR3xZAcQejmYG7k6CXclrLEzDUncTO+n3qYVOEZVV8gSMrt5DbSORHU2x+XEQQhjwR
Z8pVR/OA17VXSfoO9hafAqTSjnX3F7VXdrbV49Te7/0GtzyHQx2vc8P6kowIHUtaeD96EPHb0Fwg
ljjpXTUUw31Q2/tZTNbTx6v7baVa8gU8KAo+IrTwE1/Xznq7N2uUhbI9GmjGVhcMpGJLex1wmdbB
cDDidP14SF0nO319sLgeKDfKz3+T/168viiVSboZ9vsuFD5dU+yem4h/s3I4tl07gEcxxg10/xz6
31BcfDz6O7uZVgYFWoCax1bW6xcumFQUHQyFDiPBWEZBZ12SUJxZ4e9MK1VmG+k6n7rnmwYAt6kN
E9RR+8VK5LpfgHG36fQDvNJtF+TfZ4WVzsfvZb33YkLTWKlva5VJXbx+Ma04/kSEJYXaR0naXcGP
CHYJeLIDRwKlnNF/QPAAmL1J9Ux38Yspn/fDZNUrTOWQyhiSP0v+9eNneg31Pp6cuo9IC18Dzd8s
LmjpbRKYNXssS39UtTP/9Xfwm6XEeBhl3H48nO4ynqwsxPw8T1L1R/CZxPz1FPS2Z7gh6jl7P/Fu
W9sONqWBd2OFNdDaJGoGreb+BKr3WCMjhu7pY5u4Buoa4w2Sb38UfezV4iTLGSCz7sq+eSxoeeA6
WXnoqJ10gwTyuXPkRXhsBQN1mpzg2W04avCa58q07UNfNdcxRbJvQtX1rqv4RAbSzSi8Vk9WO1GY
Io4DmG/bq6QqgZ654nZECGel0vS32104Ci7dIglBlHcQQMLgZz73UYx6RNSnCBpH+FdSqfGWCPpW
SftLN0ZREYM5aObpWhYKZQ6hc2vTRLM6xOfWDFE+HnQpS3cWjxcb2kLt4eNPZr+dG91Jdijgg2wF
cXMyN4E1TIrEsN5HIenC7GCa7in0IvIR++Daa5D0xQWW0kGBR9WAM51+TUqr+K1imz77GusRctOB
eskua7M3tg6Que2g4+YFQdtdV0TLjdZcWqGWb68i3DbOnGdHIPrrA80DVGq7QEoR1kSd52TZDYpz
viXYJCjFuzDwjQ01tRGIWIuOFEDw2C2u/cBpwfl4DbCyZNeO8Kc/nsq3ix8Se8DyQnUV3LxGUL3c
/1DLRI2jImqDc3tpj0yMBgcm5eCeGch+e9LQOoQ8AqcNfL53etLQBcEtPsdnLEQgOE2Je6w5044B
qnzOAYhsPI+qVKKry83UVytMr3gYlBDWcItQwa9j7EOjXwnS19deQb6XkQIesYqVzhlLknfq29eQ
Uimc5pThjJDc5ePZeu+j0cCjAep4JkSK0+Z2SeZqW9jF7+OusDbozCdIbU/1uuiIOqEGN1sx9n90
vnTEGPZN/DwX/pkT6+0B6QGLoJ8ogJK9vSawRe282rLqvSmrv0DQNGumgQpyDmZ0nM+NZr8NuzxN
RQzo+wrYZP5JB0tUlvJBftf0L8dol9XVvNFtyaWzo3VgRQ4FXAJqGKJcEcjFfyqW6qlChe3GLQju
pRn9qpEJxJWhWS4GEm+8AjIyc4S8oQx3w00qxk8ff6a39yhP7OhGMTLGGkbyelG3zuQV2AzUe+yF
4VJ0uNOjep3BNCd/opQN0NbMzzQt3wn4GY0VAYsRHgesyNeD5oQOY9UgUoK/H0u4EpJEfIIfX8kJ
ZrminorcEBltf+goT10FgkKlrhlSbze2hY0uXFJSQghpFG0UmokUQpECp7Ri7Rqi2VqQYsaAvzfC
UU/2Qrx1rImUFomTTft5pzx9miUO9VrdfpF2n2BcA963qFDElgtcnCiDqQw75jEHmwoUkKZebblo
v9B02MWeDubDMdg7ukMJHv7zNFInOfY2qhzKOz233zoTdhPFcJNJhyL8IQy0+nCaHfF4Yxl+/Cnf
PTZcAUmGyUVlWJ6EmrW/JHErOTaiWcV3MPAoCpC+7Gykl1YUlivuQJJcYOC/KJtTzXb40OXY+JsR
L/dt6SKd6s3UiI5nPbottEbnBAEB2WFdopT9/djalDUCsAHd2suCdvctZtzn+s1vA1goBEQXoJng
YZnOyXnfRpIWLBZg+9LjMu4niJiFp7eEjIerqA2KdeAvxXfph94GyHx25s6Ub89f35YeckeSgN2y
TiFIgT9lwTiV1d5EAXNT2e10Z2XU+/2cSrhoAvm1rJ1inYg4Q1iMPZJJbsgJP0UOZf7Nycpm05te
gZ4hy5S7i46SRwPIneUP0+ovs7l6wr8Ef0Ldf6C0YRnU+cIp3cZhDJq81t0AhyJ7SlFybxa6xjfp
cu5SJ59bMK1fzdzZ1GZw3Q64UjsuuqDY/lG1j4Jn/qHpkRvmX9A98n3pgwHKPNqNZ5bb28jCt7WJ
GyK5pFuOq2fxRTw80Ksr0xGr84YmxbFBUOBttREWHaE6YRsuKscEJMOSwcxMNJOIGMLkK82DWqvx
UqI04R7UbSDW3Nafc32+Ne6DxOuZvnj9vaSjv4lmehEeKlv7j5/+7bnn2y4RBfseOeQ3OVKvjLqD
LICUsi/3Vkh/UR8V2Uw58liNQgbrzKn3Jnj2WFPEpyRlkkjG9PQjvZgvxADCuc3IBClt16u5VppW
x3V87MV0x8/b0xQaOF9AcgAawfebPqdCi0LAF9y2TZttHcAsK6Aa5w6P04vy+HDoiQv2m0YN6Z+/
eDh39lMstMtsn8QNPJeWZ8ApjS4A3ynXs/Lx9L8znN7iIJUEeocorL8eroXPjHBDle1HR69aAL2z
QUAlO9YOueO5CNI/XaseZxwnCohOsHYWmePr8eJ2oNvYJvE+jlFUDBLoerFsvc2ECB2tJpTbxoyI
JNH0EXSKnIsE45gLJPhQyauk922URXCXDj3SH/2nDqWNbeMihSzHodmO7NEN1ZXuKvfrch+Ms7sC
eJ1clyKFaDIUdDcXhRBqwi9PhtbVvevPWEWlh7QvrV2Vds3GqOxik/p+fUEOI3Hhq5JxIyMnXWMF
gvt4OO6oSDbbNmrkvkCJ4BIsh0FHJfuEzbjEasITe8RImEN4N6hHGCnaqVn0qSRP3i3IsWzy0keD
MOYHKNH9AiY+rayx6REo9e1dkYfpxovJ1EItoZIR0VERxOR9ldCn3pRZIS4BqDrgwLIg3bhFU+7K
WiIblrbDCNKizKiShQLjlAaRMswJr406jKjv3tdKforixN4YVIevfKialH8W6wdEZbFXXuac2Wji
NFAHI04QhtYQCTEwPMh6r9ZyoGllRs4tD4LCvzjmPSIHNVJ2Jp1tYqnULsxPddOU+7Ae5VogS7e1
a/0BEcTdQBdz6V8gWYmmkZdukjz+ndupwCS7cWGjoSoHdV9uZwOBDJ8DEopRW+5oIgC417Pti8V4
mKtRXgf616eV+qRi+8HxQJuMEwqKgdOLbd8WKCyknX+m4HR6eQH7Y0Oxg4ljOGjMk6XOyWkhxpj5
u7hFyTqeYVaJM7v39PA8DuGBMNTIeOsNyY8szKEQEPkABtJ6Uw2UX4d2IM2o8VfuFFKQGEyey4pO
gwIG5eyEfkmFXR8bJycUMtJu6satt2sqr9nS/GqR/DYb2m7QrHxBS8/AWu5QtWa4lgo56Y9PrDcl
VQ9WCgGyTQBPPZWKy+tVNWPbMqRF5e16t8YOeUo7vjZm1phUMWDoBIc6UP6e0+6BskO2z6U7PH78
DEcE3MtE+PgMlMjRX8MzIvBPAme2TevZreHuUjczNsPcdBeFRD1vybQudDtgap8UZvdzMpfwlomU
t9UE6rRUto+KsLdskJxGkmCU6Q4Vav/J7GymsumI7uJ6VyAH8gUN1w7JJ4/XUbF33WA1fO3VY/PV
jkAlYPWMlvYYqDvhoZ0ZD0Z+JvhybObx1TsSwFIyhQWEyongbj6Z50S5suEK3fXsqutRtNPOrCNr
HQzVcHl8iQB1jDtzjLzrLuYHNB7DdbCYyybHAxwfArlsBLWItYjD6CKIYn+DlrvBvjY7ZIDs5xos
xoWBuva6R9Fzk0Tic2YXYlu3yXC5LDFaPI3bggBY/L2LUDJdbcR1nDQFzeGihemqBYRPpXvspbEr
anvZtFpZC+GrXdY23e3Ef7mr3UEzU6Ivs+EYUOzG/G5e6q9LmwoOof7SGaGRLhJX66iJhxs78dST
UZ3zqBFvblqmkyI8mEqPUjD05dfTWQdBiM4jAA0cCqmd9Ea7Rqz6OonG+wKFKiRkpIVmESaIiYtt
g03Fa506tX+RoSuzwnINriv9ZZST2GZpOcRX6GzhAghXkPZysFzxW9zrAftVOsKyvKCQ1MNEjN09
xg2/l7RGvDINUdxUQPYc1cldYzcloD67XRtu9RVvqX6H1zrq2SOiSgu+Zx9vmlP6DkY/Fjk3O1Y4
PhvYOllQKZxyl3IK9K2By9sH/f3DnkaaYDw47OHet7d95au9wr99J4wCka2lia+sVPmI8mEGlcYY
kmAcWDwmkYZ3JGy7DDkp1EadFPuQsWZhunh+Ifi5bMyWNTJjNL62EgTqe9O3tnPb76c5tsASyPtx
EE/SsLDNCrz7ME7+kOv0COC1/VWhDO8iArRxE5WJf6eIJ7dx7jdbDHBJx8u43hTjpPYutYG9pOW3
ozHJQsdNeTsFuThTw3lv7dC5kBS9OfveBIXzlMT0KFk7aG88Q4jw7/ReaaGeYrkAk/vjD+W9ubk0
uUqAUKOSCwP/FMxc9NSqzF5xwgKn2qT0oZ8AlsVXNYZKa3Mppp0ww/Q2dlV8ZfstB15L+GWNTPo0
NETwyOOu6SZ+G4Lweozcm3BxUI0G5TO5l3OUVptmZl8PKZBX/i5S6e6yMQLWZZtyfdgju5mw/bnq
muWzXQHmsxqk+q2q6i5g1Fp0DqfyOu1Md5tFItrFQOIfxyFvv9Dwx6HMjgesX5JlLW1wGpm0KHG5
S7PFHHO4AcwVHOjIflYwDy4CdLrpVgY9Smeld91CALkZTY7lrs6yHUbrIQLEbq4D8eHRmVlb3cA1
Y8SDX6wd20vR4VXai9NAItmscI9EXPGHCD28NPFGLK9j5Md3QVtQdh4iY4elHYeRZ7nbmFoQESgb
Yjmz0d5ZLSwSajEaj65vydcnTee66P1HoGJ9+NycIcwf5mpcThX+9J7Dhvh4vbwdj64iiHRCLBJ1
5zRLdzP85o2lcnZ5URCA1OwGYHPBAcwRthULgtAfj2e9DSxJ2466OiS8NPMC/UQvkiQfeFtjR5Hc
gWMS22QGGWpZvnudFDSiysWMr/A2Q4e7Qxq76tuLtuO4cBEK3FYFm98bS1oBoxeuJzJn1Au5qMyB
T21WsgWUYKl93fAqiVu1X4qO49op9eXuhFjJLUl+h/XwTywUrXVUonuQ2Cw618p/gl+ECuqCCk2r
xMCCRlgPKPJ0B8S7b/IhznZ0GZ7xJUXVc3SeMy//acc8u2GqaTf74XJFXcveWv1EYaVqH9Do5KQy
OPmPV2udEWq1UOefQJQJBH0B3FuAfMGIsJuCgFsyZgleVXFuXo1Kqn3l6tsUT/V1VBOXZAn3TF/0
2LzqvTrbnB9t0eMzjMDzNhtY50vDEs/atrsAFc/dk3HsdlndfE2SDOHGkjszb3mg2oOTTsVl2QRG
TBdgRgDr75/mrHeUc4wdQmhk8xXIkE1vj1i+AC1YzfrWTWO7O8gk89gsHBeJNRIPqGlhEqfuECvT
v7EaGvh9zh8DFfkXnccOLWP+ihkRQZRhgPBWBfgbzLfat1HX3iYWKCJsMiruBV7TcKz0djCWZVMP
Vrft58rdQ6NC7gCL5y0+2P4+X9xHd/Z+F+B11wgp2wd254BJRSa2nGCsYmf290OTE7IkhNHH7Y4N
JGrOHTqLhsEtUAdEOnHB/MeBUCTtfI7jav9HrM6HquB/Rzbm/7Azj4zL//zp/ydKp4XsiuVqeMn/
m/n+f9u+/Pk7/pn/n7v255+/uvglk/M/v+BfVE7vv5A0tin3C0QIA2rM/5aZCSxM2jglAsc6lUMO
/ov71OVv27A1Je2d/2Fy2u5/ufBrSNX5f/TAsGL7N7/17u8I+SOVmZN6k4+QHREf0APABxg2Yz72
+rQygrjGCkbIw1zXZbSK2yS7lQQXV8DPsj1aqMNlUDgzGzqMgNPY2V7YebhPx7I8uGWu9oXTx786
5Fx2OBl5uxfT+q/HfSmC8/qy//fT0ZsMdLTPefr66eSCCXaU2vKAbPl1Z9i/HD9tztwQr/PUv8eQ
qB1IfR059mm6FAbz5DWI5x7qcJPEq+DPP3+Fl79eZzIvroNonDGZV/z6vIhzXNxsagdW8eXjQV7f
cv9+B4cD2KOpxES9HqTxRliEWeocZI1KvJH0HZ4CMP6hfK5aNxzOfBaHX/ef7Otfw9FI98ATgK44
/SwAZFDvpzFymNMwuJlMt360c0veoudVP3z8Zu99HZfquhCACYjQ9aO8mD7QsUVu+plzGELyVnIB
mnNNsaOgg3SoZd/PheFvPh7y7aJD5owgy8W2E0+Q0y3RY0+Qjm0vD22lDrZbCwH20UrHM+vuvWFs
nW6Qc9F014rnL98MswFrUG4rD8sY8ZW8/ldcY23x8btwbJ18qQAeOGRPrXClQV6vB5HUAMOE9Pzg
BDsMH74Daz0T0L33GsKx0DpzOMrerIXUnF3XMBOJfstYIgHeV5dOFJ1Z3+8P4kN8B6pFXfxkrjyF
/XrpGeJQy3yNpc0eH6LPH8/UuSH0z18stBkf3aWiqXTwW4C73a+pbZIzU/XexxC+Tf0ThJBm978e
wps6y4/0WsZwrd8nQeSv6cTvC9/81YfJjiVibmMflurHb/busKRmemjfZcu+HrZbXDOJkpwtNE39
RVlX6h4rpRRyvgCGnOE4Vjp181i0fXxG3vPtOUHLB7CN3rycrqfnBFiabEi9Sh4Qmr1BBPRqyedD
WplnPt3bM0J3lkztOaAVCt+0NIMKuf4Ao0q3uDP6fmdP8n+xV3k+bkqOBcQVTqYwC02p1ML6W5xW
o8wbPLrKSJS///mXohTsalEDeu1vXqQ2/L71S3kInW/o/NNXPbMU3vsgLwc4yU0yx8U2JKm57aM2
39kcpFE11atEzu3/Ysa02ic1Oik16/n1ojNFDx5ZMJLWOfuufGvaJqHhzmdeSE/865sImB1BEOWA
v9tEr4cxMJPEEo7zTTlVfWnnXvgdAwCiYKeoy8dR2uV9In3KKOU0tY/xKOWZesQ7xwa5MMpkdMQ4
nk5PcUK+psGrUhywzoMKYoaflwFQ+sfr4r1B6LlBdve0KuEpdC0QaSPTeRCHku7ADxhgBtL1YXdG
AfC9UZDycMBAARaktPp6LpF8oO3RuvahizxM6Gtz7cVjfGZdvI1UiBheDHJyzEZjObdlwSCDXxnr
0K3ni2gy8N/u01ijH+SZqXtnxbObMBXh2mA5nm4pEL2iCmGiHaxeXA6GuEjazccf553j9dUIJ3tq
zkHzBEjoHJBH1nsWVKALt2vbVaXYD0OOmyXl022fhudEj977YNpGBfADRlP26anU0n5QA14mh2xG
MXiE5LVJLThrH7/fezMY0Crjt+lO0elOzvBQjrWszCFO0gLJjFHdiFqom3Jo/DOL470XgtoPqx8l
AeQwTpIRyq34czQOF+Q04PNsRr/nTkVnvtc7g4DMQ72G+I5w5bR10MSLTLPCcw5gVax9FVhoInp+
+M9fBRoX4pZI1KCMcNQmeRFOZGHXdeNguocjFdtPbHkZZUKdeZd3vo1AewbUpvaXd48y4i9GMZe8
z0ReeYcggj0TfGqy9roezlyvTPzbU/bVMPbrk6Ev3XSAwtgfEsexbpy8Uj9rWK0glrx9WZj+oVqG
ttvmKgyu4wlvvpXhjtAgVNSYEEUndkMbNFW5kWJRT1QroTa6CyAHZLi/QETa8EHWpbR1axRngXDJ
vE3e45MxwpeBTjZaw7UFqBrxQIQGNk4zNTv6Oe0Frqbyt+iM78uAjZoDIflTM7npJeYu+LjY4V1F
xnvtZdTL6szt78OmGnZ8lqbaufG49hLzKLXdWPBFksbBrTjp1G5JhutYoYSQIZSzy+LMuwjE8AX7
5+gJ9B5d3Uo60UPuZeW3RmqOSF8Wd0MpqFGhPdF/bUGr4XOwRPaqbM1tALDgRi4w/7IoSlbKwxRu
1erjoR8awi88J74mNIILb9yX3Hf3SekvoGc1N3xqIRk3dA4pH5U4uvgTwJc+d9SdHQzdV6Co5WN6
vPEsffl1+hqMsEDfuHTTbzt97yp9A7fgOffM6ZStAnjvhwW7PTjjZYzosXeVlvVN52bWtvS1q5d0
aV+XspRgC/WswBgq/LS+wwq5/RqlbnPIMZnZoxUefW1IXGadwdSZl1xNXTBr6ABt65WHy8mFInGP
stJctbpEEA5B/AvpEbUXCwrLUpcSJl1UCHV5oW17sQlIjqOcLBlFjhX4yfiz6urftmYVoeZTP4hj
ojnnycWiUz9jlmKNBAdcJ+xjkmYxbrMk9W0oG8S0OFQu64xC9GrAlAap93qIMTHtQ0DYzrCbQTZ/
H2wreTDizv7apDTb4XuY8brShxsNoPTzok+glgbqFQhqeriep7Z4y2iLTAizXmylj6XZAcBE1hWU
FXQGeZkAGsu3hXJDaN15tW5VgkqJF5sQwYNUXNdFdR8EI5zqXOJOm+MDC0Y+KOGrNgPyrySbtbNu
jAbbJeEX5nOcmNUCP8OntCilIb+UODXm+yAsoqcGwRhILH44/xauoe7qNA81xbPs13wzzGFEK4ef
cdpNB8d3CoA0tZt8h2jSXbShpFMwVqYJMNFtN2NhuwfLUtCoS5pkK9iyNu54qCM8KNeen8Cr+mpV
LnaogKxXyQWWXvQnxdJmwFzmtHC2deeJG7uwxhtk5gws2nM4kItMlluRFL11b1MUx4lEzk2048IU
wbdBlc1hbnDT2uYB7inrpYzsZj9PllHlqzxSbXJous4xP/l6XrJts4gu2KUIL/gPHXoUugECnJxY
on6yOzht3TzoyYoPvYpLkPb1uOXX4BcfyObCz/xi/mShWoJ1uxdjbBd5PlB3nInHdTqmzcYKS0yK
enP6ohLzOZ2beVtm8LZGCqvYfAFHA7Rir9rGshEH6eb1gJ3iLb2AeFWIxEFrQWK/nlkzdEUY8Qi0
uyOk36D37kFyHcbasJBSMkLcbPK+2Mo0vKeXg+5qPnyza0Er1QV2LWs4uoHzB1/5Qzm0h3GKSlyw
zUKDSe21Jk1vOU3Lm8gW5aXLsvlSiNo4uNOQrVGHZeqaxt+jbqJVrerL3oXdEBkSFUF0mZbQv6Ej
iuOARCUfi9/mOo8xP7NNGf+RQ5fvfVkW3xLllLeDwEWxH7RqS1ChxxrEGLsOXfQp82tvK/K++uK1
Erv0coIQkDnLdgHSqxlsZvgY5dN9pjCNmlUWHeZ+RMDW89rL2sWHNgmqcONNwljJKkWAKxX3TWVl
dGgiBMoiGwf1MJdbWY7ZCgIXUoq4DyaW6m8aAOkNxHmgHens9A95XN8NdQuVxlywekTQgnZdrD6F
cd7RFpkVzREoZHjxcjDY1M3bdTQPX2iLY/boGfdlWf/V91iMQuhYOSF6GLlSCiXazvukFLss8g2Y
gfwEMH1WPgEfqw+GLx7kwPqnCEXCEf7JrXhv9WVwR2nf/KtNcbJuK0qprteDonIVKj2YS7XZ9Oxh
ld6D2F43o8GXr0WxNoqMSyu0MEfMewWfwkHdTuCvJhK6nctcdddpbHio0BTUQOxqWo+eB/l3dpYn
g+fepWm40AiWzR6B4fHGjzNtxW6M9xCa710Vppe5U3iIQOQD7ejW2/pykttMTOXntku6reXl0Qrs
+XILUaqXeDRNuGdaIcK7IMP6jZui9L2WErvmOW8MroXQnr8mqapWswjH2yDI6q2bedk2iB3nt2ra
57oRYmP2fnM5uaHYxRayw6AIEBPOhuLOwd4JiZ/Ovpygov6q6rLcmTTLeXnsze6kMiPYwPjJSK9y
vgeG9A9hg/sKIvtcKGHYjHfUbhN8jpflYHtOdFsr9aNBwhItJtMCUmAsX7EvuHFKCB+xU9zkpac9
y3rYDbCMCCO+fRwrvxMooXhDpR9NQgrWp9VKiLsqN4rKPFjS78DM+NVlOgf3/TLtkxSwXFo0D41p
FduPh32nAMKwVMYIA6nvnIa0nP8OwMTePHBlu9sIROEt1mD2jMO2ih7Sdib/wKPOOPO27wyLCqTu
YAg4Aej4vQ4Lw9iywhyNvwN946L+PMJ7glU85GqnRlsir9BlJkIkQ4DX1ccv/E7c65POoVSvAStv
avZdUvf0Hez5ACxydvaVM9QI04CB3A0qPfOW72SszCnMIt+BfUz17vVbVu4I4SEb54Mr2u4yidEC
wpNxXU60WBeOmI/f7J3shDofYBxyDsCJpzmdF7Id5yadDmac3HAOr2tEOz4e4r3JezGEc8LP84MB
avucTIchuDH67Ip84Bqbr388yKuU4aSYgMwHsUZKZtKSkhRp8hib0zpw0/zMSqCTdiY50TP6Igcy
0kwhgstI9pDgIluqKLhMysBYQ+cfEXNHhKHHBgmhUnCoY1zc5b1T/Mynqd5MikW0iSI/wdUpnx6R
DYuRwMo1EY9EOjGhENQi2WLAN47rZMjm344O6NGr8j+lI+5za0tV4iKEqbRSULdtkK2cgPqucX+C
qMLXPQv8gxHaj/Rre/LaNoKkQ5yULbOzMtKg0vApLL6BRgVa4T3Gx7bpnRs0P/gjuPg9Diwq3voL
Ig9phdhvao3qtyhS996PvQFd/THZtHXh7O2mJYLR8dI6xsnwV47ZudhOaYgtZVy6v4JaiVtbRND/
jbn+Ts+rmdec9DZ81CC2l3vX6bLvjp3XP/H5MvtNiTza9A2WIpPkVLlzqxZ8KPYjFoGAl4OmfmrD
2i3/GLHbJ9vY6aNnJWBR3s3I2KdDp37Rdx4R3htk0H3y/dJy7zKTMsUWlbHxy0DprtVyTgrs02BX
21gOX/Etd4gJZ7uNdkVKXQJFH6dofroOdJuN7AznW4PExR2ItfJmcUX+5Dd4fYlj8FmMg/XLK6cS
W3A/br5x1eMyp5S4t4fR+N3GIWF670eP1F977fQaJU+K5idQ40HeBGbCBegP5jcf+/dtnMTTZ2wk
U5IMDojtvJjslVi1GzFX4noZRPRpRNNircACf/G8Ysa3fhI3fR7Z6xjvjp2Y8idbUO5WdnTpjRYZ
hQ7QSSPm3zQyiNqhXbooINEVjLej3Tpf6mOIHx3DfZDUJnedTgJs2Xh/YPr6d5OTtV+WaLG+mdOQ
/pUDwluR3jqXEb4NhzIyUfdZkNOoBrzRs7n3DmifhuekA947+V8eISeFGgoRoexwQztMTrRqsdax
LHR1hupMEeXdYeha0VsCroxdyOutbdcOAnWZyzCdu6y8sk8vp2Bwv7EMvqsukb8RQ2wv/vHBhbYo
1mQ+Bz4Mn5NXG5fFq/EBmw/NGEQG8kkEZRkx5x5KV3r/8VjvVK+xPaN0HaC2i+WJfv8XR9fEIvWd
hcTMmAOM57NiKrbQdDq1Qq5zQPhbVz/qwQlXcnEVQo4xjuEfP8I79w39GciICEHA+z2tjwb/zd55
LNeNtFv2VW70HAokPAbdAwDH05OimyBIUUq4hPdP3+uoqvqvUrnW7EZ0jxXUcQDyM3uv3YzFKknI
wv1s7enCtmdv7D+/xF+cNxCr8HGeJ3toF3/4FYk6XITdtM6hbNYm7Nz8ia+jYQzyr2XBX34YG6k5
ByeagR8LkqW08qHxpXNI2r7dsJhsGHF4Pz8mx9vOJc5EmcXDj0pRr7arDiYj897Cry+9X6Y8qUmC
x09/bdzhZ9mITwLXn3ZOsZPOyVKvgsAR92Ed4jwkDsbc0iXqP7+mQxnHZcC4kjHijxUOsL98TrWS
BE5gXYdaGDuGaNDceFj9yw39p1qK/RxmAKTp/D5sBn+oCgzK9cKKXeKfyzidQ9vWhm01avmlzIaG
FEmr9f7l+v7TxXd+Rc+GzI8tgGyAHy4+VXSDbuIhPphNW/TQghlbplTLBA02+pd//sX+dPkxbWNy
jdmBATMy1R8+3QBSrUyqcTgo2gxvaTe2Wv5l3fQXHwf+DXJGrFh4o36UT6LdXiXH+oD2hvu0t6pL
cmkPVS8f//mj/OnJy0cxWZcgnuQjoT7+45OpwXRXCLcdDsnsMeXpruOuDmiBiR7wonXI/8WB/Rcf
CykTNxXrVRRJf1pwETgghkyfDkWf5kdnHRse+W3kE9T6z5/rL34ilsSC5L6zXtn5cZmRJE1esjOc
DmLVBfAFsWQkMFr+z95R50U0yV0muCJe6MfPw7Y9U0ttj4cEMiwEBYUxO5gcu3pi8TCp6J8/FNlk
/By/X4PyiQAjo3Pl/oU8IM596e8OkqpqmyRL9OTgGd3YR7GYlBP1abVcd6AYP08VE/i6qwDwTWaz
KqbSY/lQNtqCyaAQH4Ns/OwCM5IQm7y3sfobRHHCEGVmAeNOzEMw6RN5sgRJoDPHB03ASOmJ5GAP
ypuuZ0j8pMbm6/TYOWZ+twDrNAtcUM5on+p09S5XrpmbhJossJqa70LPTJP0aQOhBfiws34xcZ7y
bqkASeUL5BsXrHeA0geZT+xC8/PjvDtMk7sg/cjKE8FW87ZIoDSu5jizB3D9IxFJU+AZLH9ZiWAq
8+P+kVTEOnKIFw5aguB5jwixw54mA6+2ncE+Y9raexWGNWutQ2cimHfvOa1WQd0QqLZ3sJ6IWJyp
+PetvtjqwrVSj4m+IwPuEe0r6p7l2HVI1ApZNWvYWrp2l+dOvZmr3r5WS2fedGYi7wGjb1azRWab
EtMqyvVMks5Eda3Q14UeKLZrSFL2U6nVZjSaXkPCc4OHvC87clTwFdd60m9N6d0ntleyM3gts+U0
+v1b1YvdkADyM7CuXdXZ+zgiNteEd1EJelQbP1CEcbO7S/QcvGrFF4cGICyHc/QSBjRtTzx3+oaq
FdQZufBEk43HXivvjGlIr5JYIYpDr3AzpsneZRNxYBiah3rvFI+tW1dxwP6iOazuwPpjqbtxU0vY
kRD3yudswY+vG/U7fYMdtq0F1nOFVC24Nq8bt2HVIe0vKETmuyphXsSDerjqehYtW81LOi300DWv
B28QljyWI9FVH8Vi1c/YprCSeDlTmJ1vjfZVvdajwSjRtucnf53FEPlKr98Worde+hgx8r0dazQ6
CzCTJXRw/72IcyfknXui9NwdTec+CVMFLZM8d08oojtocM5ISyl6m6afyFz33HEZ597LNDW6MCAF
QW746t4o5yHZuOd+zT53bsW5h3PP3dzwvbGLzz2erTx5h5LEuiSnjjl2MzGdHiYZOdacbpBReQ8N
hoDAOnePxvdGEge+FPtJb4pj+r3ftIFP6kFXaPnd9L0rxQ1Kh6p/71bz752rxZi82zCiq5stX2U2
BRnqenZbON+O2IvlFcFjPl+nkTGsdqG95Zjkb8u6XZ/PtquvQ+UMexYGPUnxZoX1sW4yEtEwRHIj
DOW+XvyVmZ0Hk3YzYW1/dGzQhqvMLa4WZ7iTme8/D50pHlJlYStoY3m3ajmDelNvy/uVMJsHsa78
uk3KQHW1Cv3oeBORZ41lw1H3OvciyYuxDNka2qQTMOpOEOMFQk3NQTNxUgbxaPX3nBbu8xJP36zz
ij+qXMYLHPPlW2J502ayM3uX58v8CsOkTYJ4Bh9CIqyn3mBAj/eiLqzneHYdAtzUGNeB7AwvDVJA
r3scFObrmsPbZpaqvTh9mt2lIvbf6q6ZH4R1tnigoMixuhkd4/RSEPid6WOxwatlyEBUOdsoc3W+
DI6V7Wtt6PF54CubN/aQD4yDK8xVoTX3y6vutdoVJBoFlTvOTD+gOMpPmpU1l9bgTpG+GuOHrlr4
fHrfeU8o29ueRZKhmacqN2QfpIYun41hWgihr+dUhbXWtg4Vtm684LNQ9zZt1GGKQbRaEraP1w0W
ZhErLglw8FkgBNPod0eeemS26Ms4F+QZNmoJbKaIr71bL/l+tqbkfckqxOUqLsbLOlv7oDFiYJNF
7nbryWM1pIs6l6eFHWW9Nafe/SDJR1zEqTMck8xo8x3+zfURvKpRb0RP8L2N+ONz2dnJTe+U3ns1
i/4e8i1mHMz/Db9oPhdcBZK7UBFIzT1PPpEVtng46MBrYmhheuO3ndUkA4adqgiwd8mb3vaJitNT
7XrJZp72rp6AlpnXQvvWD1YJdlUZfgGlWrevVj912HIV5njZAIR9WRPTfMeOs8CyzYzm69LL/CAa
hwq8wpD9XM44vFgLu5LoFMv6ZqTjGEHSKxpWfilA+iZ1501M8v0YtFnePAqoQFOolXR3ABe8KuAU
nTZ+7i1JQJzdjCc2WftT12b+NaYe/47vp7yaesGyxOnaF9VMYuPFZknUODP3OpyJDHlRfdU3gfL6
oQ1jLbU3Qk7zobW0aWcqHgFRxrIeiw1QBxlk9VxdA0dPr4fUkPtGMzsvmCxp7tuS4OmwcIsRfDez
NGYXKfP2qGx7/xG4Kjo0u3I/C+Jv31m/mRUhmqllBQ1RkwuXQtpetcu8YEjpYZUu7fRs6Pr9qPXN
gxqbJt0MMDKuSUDQq5sxn5P9uBr2G4hsl39CPHNFptp8aOyJnODZ6J6Hxuy+zVL3VKRNlXdf6Qy+
kGzIx2VCQs0uwk0ORMon0KZcLzlJIK75lv2NdikJ4LK3Q62VhwQnBtY6M/ncjo5xXEqytY45eQ0Z
8ckkjgey9aar0k/aa9cD/1cQwXnnpIzxIOZ1B9cZvRd69vm+hdcwRwJM94ENnyO3YjaLA6w61W77
ZlEUw1ydMIKZQF43Ap9iBG6PgERvXHZ6M5lv41K2B8j91ZUu8jmYfHcBx9lak88atKYESzDxyMBv
tPlGayckRIU9fXFN2X/IutBAm2SeagH0judFC8+JN7awI5DPsndD1NlNNJaaQeyXPSGwxMfyKKeM
2DG+Yj8FGVxnrIDrhEwMNTLnQryoliWU42pGmus1h2wd+gfCxDJBdsJcUZsVZil3Eup9ACqhufQ0
a95hdj1z1of5ua7MOL9WmnK4htvzc7NO9cWMeKCbp6bH2nlDijxlwMgCN93NjbVQYLjVSj4EZRHA
CEZ9ZlpPXMyFvwZ108sva7uap87zEECDY1yB8SqZy0jh0D3BJ2l0Mi3jZTlOxajJAwOcNtnAWF5e
a5+6TR8y9Xlu/OarnU/eQWeV/mTbefLISn1YgtHQp92ka+JQCYxHjoOSZSkTL1yhE3/LxbSwyAUv
BCRalcUcNp03RouIOwQutrbjTGoivHisH3V2iMpw2U7LJSeHTbr2Fwum3Jl/W9sPqy8g5BjsPqXv
HF38/9ulwHBJdMZ6P86LflVMqEAMLa8CP+7mJUznrLrrHD/+Uq01XDm7be4LfV7qSHbdsB2qXmPN
2Zvp3erBGu/mpHiyfG28QggzP1S1W8JNWcGF8l3r16kLicYv6/iyK3T7OHLDPyz9WX2jFejs3Jmw
qHQuv1WeW17bzBsfuOwphTPrKHB/HWYR98+yH62TcsR6clcBack2ByIDIV6r3ix3Rt4EnWvfU5S3
t+DNmhOBBHAyBrPa507qvOj8cu+xSWgqgwp7O6ZWG8WryC/qoUxvOncJDbTK7IaUksFksB7vYkN+
86zkcwwcZ2/Z9Ua1BUmJrj+FFevRzWLa7QXM/hd/JMejybtp5yc+E9qqgW7vwOXAXvbk88DChlVP
B7tLvwgXBx1LduKe2qwOepN4DdsYjkYSp3tH9sUp9jIjwi2bhlLMxSvULAbKhC4GvkmPwOnQ7QE9
9Hu8zm6k9V625fN0Wze1SPv1d37F4fm9j/spN9XfWqV+H373v/7ac/XfMCCP8QFwurMH8u/dVJcp
wvo39aOH6pc/+z9xeBYsTbiSdO0u04P/ZOExhubK55rB5Hkeh/yahWdYnxjSAZZD6qcjz7VpiX+L
DxWfzstZsBSYQjGxOM7POKiYRP/QfJ+1sjrAQQe+IMtf/4d9msmYuBJVPO6HrkkuDZFANmJEeFfQ
8cqWZXo8bibHPdWiZrfflnWANwecUNcEwmYXvGb5QBHs3nuivzRMih8sy6/jOi8IcC5BdNO2Eg3E
Pt781s1tfm07I6Jtkfr1zeCBJWE6XLy6XfrWmZrYAnqxnxMHyUTpSoLrFQHOaVdGbJDeG38SwTDM
70ZcS4nayHbumgyEYzLhTWzUcyf7m9IZoAe5iaRPIk5myDdJz+IKgKDzzfDX+IDLunhq/UHf9P2k
rjyWP/jWD9D6gchY033XmZemn4NmXzaiWqGR4xGgYJi/OaUoQAahg0qm+jnWeJBZ+UQkT6/Tlis3
vYjr9TQb+akkzmIz9cObgh0eVTOqDrowc+PafRIZFnAFne1KrbnTTdVloL/TRkWxHucB+wQYcJ1u
VHA0x+o9HwS++jG/gAF2InWHbISOY8l0mm0xVWqTIU46DWMVVSl4vSZLkxBg/R0kULhTudIIKM/6
PcwEC0O03T56yQ2A5AeQik2IZjrAVndjVdMtBVFEGOFTD7Nvn2uivcwKPz3qCWHdSkWisraFvj5S
2OxHowjaPpmCbhR5DbhpsAKfPJLNOGj3reT4LyyPE51S6Lot3kA/fHFG60bEHOWWNK4zNrjnENFb
fmsyKYxKbWtjci9QZeD5duFrCWuaojXWryXY6U0q2gMNzaH16PjTFh2FlvF7m0s6Rn2VnCMAxjPw
N7bIcE1E0BmdEykqP5kk/qYAYhBNhG4FxCEws0coeTvk8hUo1xSSzsS71o/6Mrw0S/6UL67a9TUv
DNNVZebd6qbG3WJpd74nD7PChMzhg2TDs8LZOmPhSUoIRtWTvwCSGPTNvI2RjgWLMIooG91tjYGN
btQlbJbVTKil2nRkx5dcxeDXgsVw44vCQUljZNpng8XcOVQJxD7UaGMhC7eW7bulhjIUZvUZNosI
kn56cfN2+sowgKxWaX3V2/ii6YwTVKLhfqVFDuDukxGF4iQEe95uxrk59Ch7NvRNN+lIQBYqoCtL
Z8eGteajxFa464oB8Q9hk8jpvjVjfkvaCwVROw1nT3fYVFybiPD6kFK0CfAIZXuG05icqyqqh3mX
1S65Xc5H3jRPyk7u5hGtnjNA8uq4ALd0sOKybRg4aK2hjl6abEb+HwjhgRLDQbgXMxVd6rXFppt8
dSNHd1O5+vW8MELrWnqW0G79Zy+bo6UawmZJblbFHElo/R4F4tMkd36qtPekMgB5WX4rblQJbt1d
+eET7bL0OPaITbrGonVMim82wiqrJ9yhT/RrTac7R0oGIoq6dmPzQHOR375N2U3vL+DvyDdh7wuw
whCBXbt3ZOF5YTu35JrFyUXqjMu2Z9dCFLhQCHr0hEclpML0q5zZplftZuBqRIRpAEacHtknbdxR
Cw15aSZas1WjG3RrG1aLG9IcX3MRnrOf4Pfa6+MKOu2uESYZJgm3Q4qjfbiz7Fkd5KTfTYxP4K6k
96quiPDSE+46kQdDl2zor5yw03LOffAZbed6W623vtWZbvNZ+zdT+dqJASV5X2oKzW5ih3bHnPMg
y7oL5tg5Vu3wLKvFotFPxuRzb6omC/vV1HdVmpF10SmdJ44husepVfqztww9zLe0MJ4W2wUMo5C4
vKTwptgNmnm2Q10oo1V548aAz0hCzlpFBblKAGVy+G+DqL/V3Gr7RcNPtrOQyFR7PP4rk1SGhFs0
lC6NRP/9v2aZpEJXMWvhrWpuiYi2TJKwqyqwOa3RQ1/JTCPb6dKXgsZWK6eAaImMqaVZQCyo2SM1
20GkCgYdAc9mOCp0tr03xjd0nuu+8wfvTKKr3hdkjgAaFwJSsubBLKuT3STenqpwvYG13yMagz8Y
aIy3L83B9zeWWASnRiOLO29ytAsLUcdNrOfpgxwN983UujzldIMXLmTv79JWqGFXLJ71eRpiezcO
dXwlB1ClPDWe/dFUFYPNrjghF7S3HNeMpvX2rfQn+2bN06W/cP2eARkxq/XGcgbv2WMqFpR66uxn
ozGYkok8fR7LWHsQSCcQSA9psR9WK7+uSSOAPzqZrzYIdaJdGBFsMsxKB2naBDGfkbOfwSB3iiw/
X9/X+ZJeFn71YeVZ/ZAb2rrpcrKqGB5ZwTq32qGKh/WtctCOG4WjKnJXXuzcevJGgbBSVEa05OW3
eaT+LRjGwTHuSVzRWBih/ZPaB194cT81VPIhe4luk2kjgJrK3ziD1XBxE6mzmobcdFqTf/aRfIoY
QnUPs2dL9mkaWUkBxMAx4/KdaUg/EVIHVZNARAzhIbJ349rts/otSxbccEXXPRjKjpk/2lzzuYqd
G2HI4trTjrNhxfWuOG8wBRqOJ5MmIpznTL02Hepot+Duas1ZS0hGGoZ7Fg4hqm5mJoOvj9dSj++E
1/RBZRY1NCJlrjcwcIW4dsaSwY1J0k7dVvnme2mULIuAZT5+1CwUmjmdYY/L8ZC1c/NYex1qYFdj
TEXfPxkcAaGfyeefr93/uir/Q+H+f1fe775WV2/qa/cjVOG/a4Fvnm1vf1/gR28f7dt/kXj9X1dv
kvjr/dv4tUj/VO9//19+qfdd85Nxrt6ZL7gWzk6T6v2Xkt81PsECQDBBGwDU5bv077eSX/8Eco1G
wMaPjFaPNuG3il//pLNaPC9lof5huv6p9Os/LrFxZeK0YdTDho93gpL5h3o/y3pjNuOC8pSdS5bN
O8dKtqIzSAe1dr/7nm5+2eD9nn/w3Sb0n8Xe+bOz0Tsv9846R7qWH15LKq2G2E8pDNVlO7rj3aKa
fZe72xKkzeo3L0q3w3568s2t5q7XUq16mJjPSJACI51Pc1FvndLY/8u7+uO69td3ZbKBNm3e3ndY
xu/XjXGdVj5wx3hTJ8umz7GDOBO5YYa7FQinVgbqrqZCBwKBR3gX87FoiS3C9CRBx31oGfXtP78h
Joh/6MG+vyPPMD0272hY8FZzvfz+HanErTV0DPGmW4dkh4mIQ9i27tCMx9dzwsaktrXiui5G4tVm
Z4UCDVy/X22iwfMRC35Svmptad/GvShO5uDFqCLTA/Xhtp4HFF/l9OrOX4qljEZcSE5VXjpjkOYT
C5ExWEobsDojPLI7zI66k6Cszksp+daoYe8FXfNSb7SIUdy2tsooKxCbsR8YkvToaHeTQdkQq8hg
NGQ1gIG95VyjwFsm2lE3jtKJd0NTXXSOsWdAxYbjGcH5QUuacB3ftfKEvJwjaTKP9RLgnNnn/uM4
jE/jQG/RLgCq69k9WP0jKcCkubGcGqudScap6gpki/J2xbHiZleFZ4cA8kIP3Idy46OdEINqxUyq
iovFhgQ3lkc0TNu5M/dOLhW0nn7bZN6y1ZhaGoYbIVCGPoX+3movx8TZAhSaWWB4Fq9ZTJsa85XZ
VOwLnxzPP2IXCd2S0Xph42hiJZKOWwYzQKGqfdtNoSw6vh5exreiupnuqta+5fcMMlycQ++oYJ3G
yLWB2mdtJBrC866Nsrko2UukqRdO6Mh13T/WFnfm6G30DI19ep9P1V5rr6j9t0yO3kYiXiyLM6N6
7bov7MUD6TUB6YjXHQeSv9ykbbn3CM9UnrtlPhzKuBuudN+u79M+fpWu0i7xsliRC2RVq7PpzljZ
/IaSS8vAD3fD8rH6Is0m5ryq+dIwv2UUmWXxtWMGeWussnrzzdSlVLDPN03sBCyakoM7WfeuGIzP
To5dq5vk8DKN56QK5g07FuFsL5xCl4+qzkuCbM2Yg7zEE2Hk6OuDmMX8vYf+byuczo36luFsUE7n
GqyunfnNbpdiX9qKxnNuRnmZjHV6YQ7mNR4657ZdR/euN1Sz/X6f/tSA6//RQ5LL/yzv+/tD8vKt
RLXe/nAq/vpnv07BrE9omBhoeWc9pMUi67dT0edUxB3uk3RjMW2DufqfQZj9CU0XAzLEPPANzbN+
+rdj0fxE+g6TK6RKPMdNsJA/gRJiIPeHhzBYGIhFDNYQ15hgX133h4ew3XRsYdAY7Ksi1/Y9iZCB
TP0jwxpUjL0k3oB130OOfmNHwKYdymSdPyuM8/fwQp8ksFqQ4L73ceZVHA1TWS/daJHSp5rANL3r
mAxcIubibG/Mlb7FyiZxdbTxo2V46hLQMREKKCawRcpzwOqdRrxoHFT8Hxt7zJAEj8VN5mUg+lHn
5KwAnaUnAbHcsdxx2IWkPjwuZmsP/rJ44Rz3MU+Ypb5sM2tOopGMlP0KWnCX4nTca6Vv2Xu/8+d7
upvkOa3rr/h3SjeSoG0BtaXZa2pk76wJqfCT4pKd2VVWOqxwquItnRnZTDhao860CDO0lm8MPgpO
SMlcukF8Ug32no2OQ1BYrO4yloscGfZ+GbjvJ3W2N6X2HK7tJELLaUVIuE4XZRitwKRxx7P8Bpbi
cUjFJHoFiLVJt4KyxKBsgElopTgZ7ZZmbupVfUfh0iJSjwF9Jgt9vT+qF7yA116nvyoxY5oieG4k
gRlZDZE/8h6ec8oZ4xa3Y+Fou2Ky4zKqrVi/ZQnl1QyppqTAyCeYwuQgahHvrgSsBV5h7ehVcRQV
iY7Xkh0vDXGmLS5uNR2zQNNoh3Zy5BcGlMT19XJbIy6/aCdCvLkrtljtEATZ0wU+telk6+XJyPLk
ZMZZtkGfMIeoMRKyw6UfGiWLYeQcd6sSrMsbp7twSrrDpjHKyB97Yn4rvjM1xzs2q8YRRXj/VdAF
szKU1aYxIdVt8q6BzN3lYO9QtFf+EDprupCZtSZp5OhYawKfMrUKrVpk+X26dGI64d9QYZFNNp4j
UnBmHwIb57+KfF+Wj0njrzc85ok709VVWrXZaZHCumEtzd7Li2X5sgiidYrGXbc2mdGAaaGSB8pp
suuxJilOYluAQp7dtkVlHLlbyqiSKhOX+NDzK+WnLrvwttezsCBaMr1Q+O1Pyay512gftJ07JtYX
Lx61Hfi+/gZdDHeJK+WXuEnZ+bNcHl4XWyf/0huNa04S/TYFvxdVQrxbRSz2+twp8AakBHE7tjfF
ebWe4qorFCECoiEadsK767JnPXmS4AgHls4G8jVQYSOiWfeCpl8u6p4xtVznDd/cE+Ipok3yNOaT
4ORG/DPSL4sH5fcV4XPzHoMhcr2C0JTZ/JC6mLZOo30hpbBMcCqLXZ30RxMON37ci8IQp07FT7E0
I/QCBzB/76nAalb5VzpEhgD8jr2d1+FDJbO4glPytbKkTwZnbUXC1dutN2venpyWN7Qo3TE5n//Y
o5OPBdfucXS87lZVuI9wpa6s1lOPCVDuAXvovvAopuCzzY8RefBWU60TgsIlzl6k6clCSrKiFNip
RRdXZeNfZu26hCYejE1ZaktkuqLaEj8VY17pyoBE0TV06gErxlhAXTSOOaGem96rI+67bVV3/eVa
ixYW7bLsXKvuQjUbTJDj+bIQIoUnaJQXbO4Jou8EgaSzK25zu+xu7FJuTH9MDyy2ipBBWM/Dp8RL
hzDeYNCjFdZXEtAZNJ2HSoQk4jI4D5qs88hJdSgqTGWcx1AMpLLzaKqZ5vPK7zywmr/Prpx5MZ7c
7xOt8TzcSu20f4SLwcSLiX72rTuPwbrvEzF8W8nnSbT2xD6bNAi2wE6QQVAOpZXIzUgAEgyNomV1
3TbRPAAlLQrXDkZU16AlL3ybdTcOHUpJ5d2Nk//cED+2Z+FIwZfEF+VQvsvVv681eoHJ2Rv+rjZG
GbaLk/Qhorn+dlDxoZnlN56zUUVAmz/qN0YPJ7OcvVtd51ipGDbTbOnb3DZm2BT1u7neqn6MOo+/
EaJ+VpqR3Xa6fsDbmkZT2+YFf1F9rls8on4T1zhwtDhwtO7GcxbKfW88jLbHYWWvBXVd8tAVjsT2
zc2e5y7P5sJEqoGojJ0GN6a/IGMUqurCBXspiiiNbLDG3aGvSJAWVgD2XXlcEBzt4A9ELgIi9O++
WaEHLatLzOD+c4rfWUPhGZHyMJJCUJf345Btc6tgZ2C6faiXPmdpP9o3xWrfucuUHA0jQxoSewfK
V2KsLfNqrviabfceBO7AhHTK9ppD/9Pja1qyArAQHoZ915jR7GBiKlhK0Nl+FCzKSfoQ96BMXs1k
Quu5QvC2Ou9BA0fwFb3QM2eKh11Sfvv/hWfZp/3ysNRf/+f/ePtQPONBU7Tpl/4PFSQFGR4W/R8r
Tyxib32fdoxmkr/541/qT4+d6nmGAlaeAo8pCKXkL1MZT//EcvZcgnLE6Ofhy3/qT+sTen/WooxL
SPlyziOOX+tP4VLPIsf2SP/kT4Eb/Uz9SbXyh/qTIQCLYJI84YAZZxb1j0MAajNSyNmNbV2rSozt
LDhxpg7Xcrj4QAtQwaCU2LRE0sODkPGSITOuhzWyZoMaqXd6khd8x7goJzYA1YAfORhinPG26xb3
eTppD/a5M5Nzdc6GLZNTq1wdbIXNygsVl79xzTpHYNglH6PprQntY+ElUPNJi4pn5LKw8QsVxmRs
nKQoLVRjhuOF4BWWW4eKEKbAei8Hc0GYsodXPHiBMXJPDWnbngDDleGM08HYsr8Z8jCeJQ51t1gQ
fJUwbCklFs4Mno76fWynxbM5z/K+MsCuODqVaOMt8hJVKBK5RRvXd05D+3VOLBfd3NC+TVjCiR/L
D3ZmoBtqiXwLq0zAPYAnUd7MXcf8ZM2zTanx7ZTGfJJ6j4pPJYTMma2xFXohQwbjdbRWjng/q0MR
mlcDqARi7NmYJU7+Pjmoc2mvC/9DVpr8bDiZCYfEhZqB8FIzRCSNsYx6W0dcZOZWoJvpzJBNGseM
HyAccvSoPTia01y1j0taElzgGjPC9rUrZ4quUq/CdW5KzISs35jHO+7l4EzZW1pa6qtuxLq/a8el
1thHj2CHdX/pLtDtdEyIOnpk+Ggw5ykP5Rw6JdpKCUCqCAxnkpdEU/oY0Mr6Jenirg8VWHo9cOa0
okE55yijG0+eVaFYyoLzSvZmx+uIxSxHsMWTB1BG9g0iZLsFtVoRvwoOGfL+nmJ4+KjbkirXxNi/
H1LN37mDu9isuJyF2JEBQbprehjsCy7rzz2bsBs4J9YFetvuIcF28ibJgGF/Bk3DP/WSSzFE2VZ/
aaC3vnR+UonIJlwJ/EvW1q9iAIsRrOKc/ptlZXtPNC1rbEtAi17ryb/I8qq7UUnTAE0pE2GEPmHr
t55Tzo+dRVkTxErXvgJ5t+3IE6J9tqDsvDtAinfevPDvleFPD11ZmmyRe+WRntmzM9gzJEwI+9SS
8sQagfVlYUw7rZ9R5CXT9Og7U31n99V6MEV5vm/zZo/KTxspsB22SLqAb9pIe27CWDfydwQO5vlP
YyoAqy2KZq+nXdZuLIo0DtfUuSkIVmA6ZRWz/iSbRX92uOSWDQig9cxP4Qf00DszEFs81npmQxpn
p9NWBSyD5X7tEs6s2PkaF8b6Msl5I+IqNNVkfqlGnxmfnmftu+3OMBlQCMwvmDLLqBkSBkVaNz3M
01BfJJ4Z73M692NJzjpqB9nzz25abBr08U9r51oJei90WsZ5m5jNfXV0dRx/gbkwSy2XutxiiiDj
avbiPWxvcDnLuqkaosRGDLMou5OWESGpCCvr8EefHQc+aFx/cMV9J9TE0CHl7tu6CSepmihZS8L0
rDXVRaimmfWYEeeWYnDZpF+zoU4+r26SnPRc5HLT9CZyBc0ypmeNG0VsG8MkioA19fCizCxpuUV6
TWCSXLm1V2U3N/VCI7HFrknNrtYa/aRW98iRbR4sw+AMV02TL/C2y6o69KrrnjsdtRazzY+crHWq
3ZbnNOQ0uhY/T9C+DhoVJ+Puz3pvZFDySesL/GQen6xYthdm/L/ZO4/l2JEsiX4RyoCA3qYEk0ky
qcUGxieICGgdAL5+DtjVZjU93SM2Y7OYZVlVvUemCMT1635cyndrXN3fSFrLfhAGltZwigMDxEth
osQ2i/8T53ceJUX/02yUA1yFvOqJR4m7Gjzy5pdjJD7d5u3Atou9l75Rw5CwRHOT2d11FgGKrdEN
gdxyBScwwu/p+RHjuASimSaWvcvMsPs9Ox3qn578DYY+njLOWERt0TYn8nwlrsneMClLAtROR0Oe
9UfR2Z2MKuoMD47yejMqljLsiHHbkKKs3HMRIwcbdXQhcAQCyWybr4lSypPZswq0OlyCLMonDqcw
Lx9Lg68bZHY17XLdNO/K53bL9B8E933dipfZr/Brek0mziaL/uewHZs3ek+CU5DmiQ38vyeLE9SJ
fVdTQXDn0cDw3MyArjg2PD4+fjfm9mGuLYhFnRpvZr/3qDKYnOQltAaz2E2Vb32ZDcWl1/yE0t4R
ASKlI4M5eO+J0SBg5qK74XvrFlHsCOTbVrveE2dTex6LML3FiSQOSP30bsUC9XwyWpaxOb4Puc2X
3DoYTaXO6Rz7rzORsU1eTcVdloaQxkSDHUdX6kJvZrmVi2XhkvEqBn3ZvAyJmT3XoV3vLLwqtenb
Tz3J9EtGc9luyFI7atzCBM9RGb9FSiXORiRi2OF4tq9SM/WN1RgdPxVmAvapUk9VZRqXuJqpr57X
MN4o0+xipALwvlPjsNCsBVgVhHTF7JVZ0lFI6VImt7OfrruQPJjWT0Ju158qKOPDVA0J+oafcaNe
Kg14JfSv+oSrw5jr5Wcu2c0aS0MjejlU8q7y8u5c1Jg8au2pD9VjE6+T5TiB+DrGitHH9wr1GQ+z
w0Cjs4cAE8rRaFjMu6MsD42hA6bCQBh/K3ecB2kjkZFkam98tyg+cjkylZDnnZDO88zKD5AP1pRT
zeHSIVFesb7on5oFPb00Wok8Zbb7vsOCwRiSMsJUVI+ZnWMfHQ6gLdVl45PLo+XeMZhr6BfSWbyR
WeDtK/SCzwXL+k3QoeTsORHk1Qi28TYxR/FoOkN9sYYwZUOfuP7ZTEbyN6T4mm3uZNaRkLQ4psEU
3BLRT/rrEuUe47OJ6Oal1BgQV4nfwZFmD71vhV9tk9tsvfG1VdtK1njKrCbrsZfNrVGjUA5lflET
VWUbl+w+z++Ckre26xVJMRzHr2KB/s8av75kdcmOwWE/Dqars+xPb+TSvOvTRL54Tifbgw6hXNL0
08prJ0mXXUdhHHKT9HHekGYghxjSKlhF/Zx6ryP1bs9locYH+oObY0+s/04LKUiCuR1i5GBwPJD7
TI5ekffvOJCr+5bWDxxtyQDbojGba09mfFcX1KCzP9vzmZoZDa/KNoZ7LrC62TThKN8krdUJ5c5j
TxNcJu0nM52aV9we9SXs0mw/ee2Crc8Di8Vjy5kg7gEzwpaolmIzF/6vynFgXdJXNt8aY1yewro0
j+0STuO21b2x9zvf+7ksQW9RqOTMnz0OwnlLl6Kxd+Z6/JGKPA0OoY3FWcNNi9Jh0fdjhsXqb79l
42BIqVmGYfn1n2w2rhu9aNAPJjWwm0aV9SXQ6ImyKZ7dLH+AQqN2U55057CQbIts5FC6VZC4yoKA
yxbTRr8r8WL4YIO88BXNhCcIvW5JtvUcWhc2a13cS+rFzTmkyuUhrCrvAUMLAW/Pyc9dMudvRhDT
tOcVXfAzmxd5XDKD4pKJlrXbCaV1JJXVTx+Bms35VE32OLOIs8bsJDE9saxJkjnChuz+jPMEslNp
EpcriThQ7VQTo9uINgjRhJIlsnhy/TaszvudJHE77Mc0Axg4LASFdh5d4nR5jrYSR1GF6pngjjjg
+UjfFsNYHrBfA1oCrRHybJPji0VtIWO8yG+xwi+XRdn9b/v74dvG6Vr1tDCG6yR+mOUM9LoKuhuf
MMVTSxyLlHvibWRBXbvE1kLYywmkvTdjqJqgLOZhQ5bDviOGR0hJJ4ncSDUTr+tyNxw2Jmn8LBqG
lGrPEavTtmsgKGyQiNw3M7EacoZNj05oqlZvGtOsfzpG00cgNdRNRXfKvSLthc10kb+6xg2jHDn/
ZbTMedlO85RcheMAq9HS8Ca3BQahKyOkL+CKVlUzEj7L74zYF26zWfYfkiEZDmvbD2cl7aI+Zl7Q
I2lZXXpmJMAR3moR1ZPZZPQZp+HeciX30Hkc+Z2Gsq53dl0AL0hjd6FlyMdBhJTfnYoiZV+HG1Pl
2Eqt6kIwb4mG3F5vN/aQHl2zS6PALVFutGGJB3DsTqQtr/wRVEvxsU7ZPX8DmLxVWDEezaEdLkVu
ta8AnearzLILrqo88LeuHS/b2mJ3mk2jyRXDENV1Z871uQqTXG7IulTxtsqr9LOo8lZGyFfJHdZQ
foUsq8m5ZiQc7oew+Gp7kth8XYqjbvOU0IlSyQaTFqDCxXWvE0RREjGzYT7RzxM+TCJd9g5ESoc9
4+Bl1ynQCGyOo02cUMHQ2HmL48zE57w66nqQn7BHlMFoKtP1oawKN2r7jreGa7xZhKRWXd2eep5I
nwq6BywlFXfxZmIZ1m1KMGTOTva4pjfCpXsG4GxKqW3nIQm3GLqY2TJvT42YvO4EBV1tNi6/isDy
Dss0Ff16jSzqvT/IFvOml6mrMONeNiVZdZO05Js2BmWP9w0673PhrjNFH7g4TVmWlluC8O2dM1j2
uQCYFglzLKORdNtVOcyygUtXTGybwEQdyYBWV0Yzxh99Gyg28d6S37ATggNst+2SvPrDhJlv9HX3
J/P6/7eo/00xi7Xiv16jPvf9Z/uZSdxG/0zL4v/9U8uy/jDXVemKAmAF6qzRgT8dRv4fLqECkvv/
UMpiW384sAmAmDg2Zpy1eeXvSpYI/uBfrGWLMPqd7/3r/2CT6n1Tw/9q+7GoNbQs10edQCCzg9WC
9Jc8v4znusXqIo5J6haE0PHXLFvTrQxGVt/97OZY3Fszl+mGyogtqWO0DzObPS7ODoeidn19Djtb
bbORGzK28WYr6+dhKVkkjMvWp091J70mv/K5Av+QauivzFTZqO59Qit6SBk6Pk/YNJBpiiDbBpBy
H5ix7UPZN8sdIYWOhR3hmJQUeYVLOZAb+KvT3sw0q9G6/Z0gsmx7brP4RwoV7nL4cbdmP6hzAilm
P4uU66w/4N0Vttw7faH2XZ8G1yl5zm0oMfM2VmocJXnYXylpJFKIDO/YrGLnWM2D+egz5dxltddQ
aIv1pLAnKpucXi8nXIxixyzWHcSCC3lrs1xSG5i0n3lg8YPqJE+PRdBwC0/GOdNbuFOEoNwhuNd5
Shq7qYkqBk79w6TOjoCCeQa/89GH5s2Cb5dzNI+WOafOkLydO99LAxe36wwXzCw33DTa3eT4RPVb
dVy8BHInnusec6WXs2kxivoGiK/udzKLvacexXTa4FyMTTz76l5U6TV8SFrkg8LZxUwQ6C9VMBxk
MYccVWFrjptyENUnd7r5Zm7b+CMk4UqKL6gvS2dxiC/wFJ5y1P9Tm85dNHmGeYMHKqc5pbeTndlh
nuEpF2Pdrh4DmJJcKiY/GrvGj/JkGJ9H3ALWpk7cjMD3gg+ZWMnZ9KHOV4KlW2f3NHWxBgk2fOK6
zVBq/1XnnrguySATipP2ehziIsL0pX4pT7d7k09nhAiF4b5yZXk0K7f8GF3h3fkYlDe5ZaY/2rp6
74PZf6ctzD9yRc4eCu5wF0YK74Wm45ygoTTPpWr8c5oPya6xPLlru+kcV1NyHs2pPLSNbUShCVo6
Thxxz4OaUYBEdMVOOuOT7WYYca14uEXUym7yyUExzTMxbS2/sM7z0gI4xYbuv/Q+N+9tF2rWh42a
H/HPT1eF7qwLlzlwiolbj5+2G+hTnHkOCNwuPY7Z0n/oItbnmBk+wjpoP3VmYMgNso6+s420/ci5
YrZbsMRds6XQ0m1uQ5PGgk2sC6PdwRGnyDzLDLCcGtJGjD09osN5ojjO4K8pXU9fRrZBL05FVhRz
AG9Fk8Hz23cJABwYXHZFCLRotnY3Fic/FfHeUCbmCd8lwJIpoW5TyQATkLq/6H7pzyP2kQtPfCQ6
GJrzY7hU1snJ+o7RprGqn/RuJHdmP0tUUCsVB1IH3V5NvrnimX0c8HEGtFdburL4S8v0Tix2eROP
S3bpCD/s+3gq931u5TsL4Gjk+5r8ZG/o+j6odXxHzxUKWYGuMtY9Q3fnB5QouzM3w9DL1VmksTj4
1eydLdlN1ya5mSNmz/5cmrW+kaitH27NhMwnmhsJmY/nmmAouXaGgCerLcQPSyzVMdYN8uvctI9u
iSClHFRmRRXs0YftBZ1WF9ltnOT6HtbEdD+7ribQULX9tib2y4TvgUftI6Mx28ivRnnO3NikoNGF
lOEbzcXyiFwomEcvDehzQj5m9VvbDOQb3GACq3tgPLIMFXdjJ9wXK24M7Ae02F33mls4lvwUM0PI
R7q07a8yo0y7snT94lamtTMIX70oScqKEMAAA53+xr3NUveQ4m/E7JjJg9mBMx+XpNs2TsugbHQi
eXT8Ij5IGfQwZAMAllVW2uekUMtxLjz3CEw62FtsoHe0G1mYpYfwjUme7uRODA9N2MYX/jG+qnvt
vyltFcciaeUBCHhzKzxccJgCyh8oQOMB61HxARYm/AiDorgM3qiO7FSYyRYWCFnq9ftibG0EB8MX
ICHXRs6GTtitm2fylHH3PCHFNFgeg/bKWSwixDjytmmmfop2ClDiu1MtW856nm5FXH3U9tJMZNP8
h6QhwFnARYOGmDw1aT7+psJb7zy85ce+1ZjF/UE01t6bFyZGE1KwJHit9cGYbdatfWvX59o3+rVm
d8XE4HHJg5ZvpCnKyKUmclMod+PYb+3cnlyk+RurGqMiYUvsq+QGeaol3IIwPDPUFxBeI3ogUEJa
q90SLC3rfdv2iiy16dr5iQ6AzkQO64uNpNgdJKAcKATu0/xKDun6u1hJuW/hGWBtaj9Yq3EyD5RZ
bwNtk/pbTJyYbbfMzAti2YtGuwdWtuODbbRusR/Y6kSTVePgpBuaW/0UbnT64C8IFXkxdBcEmfpH
PdhZFIdwWVgKFaep5uUp+cwjbhU2n9jauZEdGJoZtRCNsZyvLS2Ovb0sEdHD5Vhqkb8xpf7i9s4f
G3/Kye8iXeR7XhWcXxU1tA6bbLciNW85FUkvw34gRjacHOp/Hp15BD/QGul0J30okxtQfIMNA8h0
dmwYrEMBpQCvl2l8TWQlT5Zg2cP3ozljLhoiGz4xj5mh+lX0xRgFovZPvagX9pvU7ZqyvMQZ+ZE8
RyRPxiJ+5A0oeE2xiW1oSAg+AwFPxyGteWslU7rjP7TR3ydcJOZSXYi/m+dOqeKNpgBi7DKhCsU0
xrE+aKrYI+H1SHchtvWvwqAcjBhjiIyROQ1bM7AbKgm02ltBySLeKxVURqc00HSyBIzJ5IwRXTSD
iZhcevmRqHr1wD1DlTekNwhDGOQ1sbTw58ors7PAbYmmSfVdSIHNSYdtjkfZVr8LTpx5IyH1b/Op
QYK2PfVsM4+SZxTBNiAp8dT5Y36YBIZY/tm3o4Ie4YOdCpCjlTLxf6zKeCBUZBaKemOf1Quq3N0K
Pypre8Nf2NGBNlW7gfjkJjDpDui5YjDIE0jCoTv90mqavnQtfjEHth8wJD69ejRRzpykuguNxCMk
M/QRGUC1LStbn327BdFSm+P14ogWyghyod9JIPRg/Vm8UNJiN8GTWHTBdAcTQgBG2sVt2e1k51ub
vO6SnZu75QGylqK3oNR3vRUbx5ik+COSWX/UruXhMS891L85/sVKB2982ybHUi42b8NQPCm38m6U
HSQXEwfQsQOYeTDWXIgnc+8x8dedQsmjc5uKJd25Tp/XbGJDzBUGRd+dj9jQUhr4w2LZvA+gwV8K
hU5j6srfthxRmA5T93aAt7U18higENi5XZzbg9rqoCT8ikDv7pfcbojKIftthdL+XsYm+EXaGhJu
V9q4Kui1uvaDdtxb7eRExeRZj3Efyn1bE5QasG1F7uxkx2zWFkyVpNrUbBNI4Y/6SuVxdfF1jgAy
eGw0QUgZ6s1VbR81OqsfTPBbu0mgEDiqxJfnL84LDzomb48Cql2pPLF3gMacFJaayI8J+g1JXX4F
ZRbceJ2bP4806x7ZNpp7jHsiWjIiT2EzOwefIm+I9TU4iSwOedTMJU6mdRmLCj6dO7O/RxU5cF81
z7TNp/sgb1+NNX6sHXk7zsZ7OWq5sZPKfbZLIlRe0JJaqxheas/vtrUwp1ONOX3fxpT7bkiR6v2w
bl0Y5sGr88FAWSv6XD+YFF49mc7i7uaEdO2A/2nTIjX8F0RI8Y2w/M/mtdUZ+5d5jSpwz3Zn+FgV
1RZl7e9wwuJiG0OffXGgDsKlVzottfEMI3h6CiwrfJuDsb4Tckmug1k077HC2eWM3PVJLYrkKIe5
fprscDmYLiQcsOqsjNrQuFAGICTfWyUy7rTUr2zha7tbGMPqjTHXMLjXlOM2JsJ3ZD+w4vMz4DzK
+Jl4VbKzDUgwRgrdAG/aC9RFCw9Y7e7jJrRgCA3+NXi0fps2FAGD2OR7m7nurZPTOJ27duvuiiZY
rlrp+x9c1pOjK0ZcSan+hDh7Gfrh0eGSsiGjlmF3FPPOXeR8Pw4lFKBsOcNQJs9Ja7xklQvXhwFV
EhTIp3bh5E5a95foG9Qow1l3pHPBvXA/Glb1uogiFzusdvAnWumN5xjw2pVkiW+zFRDePf3b412X
L3StT5wINzP4+994F9WvOl5GzKkGplgU64dqyaAok56gBMGjca+aR++aJKsRuSKjOQNYVgM+eFDL
fgY+83vsprdOLg37TFcdnLbID+7U5IcxyVj+sz/Y2KCZbmLtQg1pirb3N5AgFwAtY0eScVF3eIx5
SCMDn2JG2YsiboyhahrVA9/18Iqssb4SELquaB7JiUHM3Rd2Rm6DhdbTkyy0i/GBK4MGmFUO/jYA
9nEW61V7/L515983cPirBi7P9V5O7Ue354UUB5OxnoYDTfTVXi/z9ve9Pliv+DATuOybaYgQu44A
2gj6c7iOBdk6IOTrqDDko6A1PAFOB0fMOtRV2IH1YcZov8cNj8sZ59E6hdjfA8mwzibIavoCN5eB
JV5nF91KnteeFttArnXYNnnRfSLJ54bfU0/wPQGBmyzrqG/8aRu0nnWaWhfoslOnvOEZH1zaBWig
APXwybJBELtHFRTl2F+cqU2PczDj5gjWkWtplse6dbxdbtQPhlAqqg1eMJso1QMVJA4UJy7Lxtxh
+qm4DZ98+N7Xo2ROc6hq9QDuDKAOA25im4D3YSvxm74Keqm2Q2DblzDQ/kvDezBTHcHUCA4P3/H3
KIkZILuRWY9owJwJZyrd6u/h0/seRMN1Jq0tOzs265w6rBPrYHkJ4fPpXK/TrFrn2mKdcPkh11mX
qbdd5194L+NqOmKRt07HrpEE76XTvE/sa3546ww9rNP0ss7VEC7LY/A9bMOsniO5TuDhOovP32N5
vk7oxTqr4yIV1+DT/ddpneT776G+Xef7cp30ASwZVynndBH3/FvapsnxfosD2aoTwLvwI3fVDszR
j3czcsJfpLt/En9zsI39hWvp45gQtI5RIogaR7Ig+Ad6a0fVAbNCYxxnqAqnEjG3FzGp4tkI92Ll
7GAEcy8YOPEfWKESgNcH8r/Ct967QFL+0mJs/jWPgz5BNpyvjcDCfIm498b9oHqxg/o8qJIGbhOM
EHco/dCC8IJyatQZ72tqE+7ygZ+ZPbMnHJ6UrbSXGP6pC5Ky2vczP5UdipELVryUn+0y5CC5ek8C
+lgPs+z7XEu/z7jl+7xzvs8+uR6D4Xog/ucv2Dd8+D8+iLhTi1X1wrPz7x9EISSp2SHyf8Qu9Li8
2W/Np/HWPOjb7h7QTnln5P8FufWfPfoskxjkGsrkuPTJpPz10afRWdDKVXzEcRP/yKtO9UAw0/kW
pvAitlyo6+t2bgj7Wkkmf1juAsrSibOvxXInezPPKj6UqcaMB/Gwn/ZLbPMoF6CNzCPwR+O162vv
iewLjzuvBFG6zRw/yIgdzm00NVVztosWZizm+SsuNJxRqCobzw8eBoL/x5FbKJpDkR6oWmoOc6eb
a+qilg88YfFVp+P8CqpHcOzn3HgulG7POKOye5ZeybXIByhISPj1owy95dPRKs0wVkyw1SbVvoBP
W8+wQuSv/7t21f+LOeE/nah8IP+1eH+Sn+2/lO75P/+U7v0/oLNjGfX/Bv0J0OH/tKHaJIBNx3Fs
+09O0N+jwe4fIiCT9N2CC/HHRVD/ewgKGhDfFUrYYQSZruc5/yMTqrVK83/9BpKjImIcAGfmZ4QM
9A/SvVmYKfjTeTkWloOKTVFaVXI2EYHfd4NLqZzpxt4rX1Mz33Wtp/g2dBnE0GRuE2uH/8JZF9PN
+KhNHQLCdXv3sJbK3ATTsK47Zf9QYS1hT1bR9oDdCTMCuflIAoS75gcqdgQOdaRDXI83MwLldPYq
s72uk6pUdy6eppDZlZ4Lxt7Ux8Pq+53Yp7LKH8AsuDMOrhk+HA0QNtGVBj/4sfKZnDbgF/GuYVJh
/wxONojMsHTHKBvj9GEc3CZqmI4yUHnlG2HlCSpEbOFqJDuzzYD5rBtwe3jyO2+1+Rvkpze6sOKj
BgeSbg1NzcpGAys+sKsZMdXajV8d1KKdijKzWN2q3mKVkUlk+13i14t54rYGgBNYDGoA67vYj1JC
1GbkLIyF9J87ijOWJrtpC+DV+MCJGoZI7bM6VzFb0gaR4dwJ/M6UNFVrd53AdLcL8nllX9h+62Ha
bMFjVGMcvCW6Gt5zkWmHbUdf/RYEKr+k4xvGlutzfY6JBd1MmuzZBvYkaKeBJjy05HrKIssQmkoo
Y7xP7bb4aRfSoOQrlUm+nxttvHUg8oxdTEKpOjpN510M4SK8CCfJ8XJ0yHpbtM38CRTCyJ2jN2mz
YiNRV2zaA+vLq81w3SxY+fvi93Z8GIwmdMEmL2TVVKtQEmr2BBuYswt0hdgIry3iagerxpcq2m71
6xn1RY4IWXZfNQ8yDcxbKAp0I6ZLWuhd7rrBPqNS99Ps+okMTWoPWzb9YssxnZ2Mthd7z8lqPHdr
TZ9istksczkfe4emxcq15oNMsok4SDzfmEkZRmhB3ctUVwqaXcoyyV4CbrdmELxx1VgerWqaLmWC
49Hp8ZRkVqjvUotTP89chRW0yW4Gi3zNwJ/FdgzIMMhrclpdH6CLlebqphR7vbRiPxtqoeaG6RjD
bXyi3a6KRCHDA3WNJft5Wby0FnbAKrCfPZudELb3aUO9/aYZr7lJ8MlngTXjUsNEFY7E6pTkN9WD
GexUoLrrJm7NXYzC91wDfmEIHaaT3ZermW4Zt43psQD25jbcWmCIMdSIOLnA/VrubTEGu7lEBOOz
bh9rkfr1TnKB+wr0GkmJa7FLqTJ7XBK9vOC59aLcD2a0prSBhoQaWL7kTBWvRKPql6zqhy+W3umL
b7lXng6GCMTIdJeaTJbbLuu9y0yi970RRXdfFo71qcMY2m4j/PBRKASpUuY03qQFY84m5EwBbpva
6V7bMwoxy8hPvaT9vKmNznkWokE6GPNs1+qx+DElqX8XIPB+sE7q9hIkSLIbvQ5ZMvCxrNYKUiu2
hF9+FyNbVY0pYI4Y7nyX+iU2M8aQGo5qY72sH4Qne/GXL+lrXe8CbebPCxLD/VxMq+8OguUk+wIk
iGtpfk928LscTMS7Dc/ZOA6ged1dmOfxLVn14TRzRjxQ/ZP8LmQ2saocp/k1C8u839AMUEU28Wrw
qHZsf2Vthc2mC+2VEpwJ72kIS4zPA5PgdsndhLthUn56JNF+CwbaelMFNawc4EVQiUKYxCTbpjOz
e48FcFHLYar7cEejLnO6iifMvYxmLMawMXAhOjAL4P1wYqc9Ieo29a7NGXt2pTUsESwbt0GSlcN6
WyUSVWV8SWrPpTot6EX3kIi8Oapqglg2qqF7BKyzEqThcDPQede2l8e0aDrOO9JZdirNJf6gmfTR
rIvpnCYD0KjanNN7OOZZEVUanA5mePjOsZ0MV9xa4YlCuqE1Gff62cuC/iZvMokjlcz8XeZO4S2o
VaawdDEGXojcWe611yU6EqrvH3HU5E9yTNwPkRp6P46Jf83m1bxHVdMncPseGT3WUyobCsxZwMv3
WTaFdwCn5misJvfEIGUQ3hjGstjkplYGzsLeMw5YLZS7JUXQ3PBVIBwvu+o+aVIua/3onXD6FZ8T
RUyfeAyHY4MJUG20bbe/rJ4SPaxC4mm0ALgvzlrRAIXonLRt/TOJE/0JngERIrHdPthmBkutzTLq
NvJmlQI963M8nlb5FXdVmyFY+0GEIQ+rFZMcYS63o1AYfOo51Zl9AEzJKzrbSm587VaHnnzeleTW
f2/4jkFQwAyK+qCmjOdtQDj3NsT8nm0ayy3gk+lRs97NEQlkIeIH2c/Dlz0S1r+zsoFRuqLBceTp
6bNmU06KMKHm+7aYU57sbdfel5UPlKljVse8mPrONkMrPeP/anh4jV5223VTcvBlUZ2k21FQ7SAK
//LxOULMYiw0t7Ftq+vQnXV4EGI0nz0/Vy88szNF7rgmK+iH1cicabjXeR4QyoS2SHsWYUemeLyn
QZUm1A+JwbjOVbyYV2rsSshPjd2R/ezS66UxTOdalrP9WtWmN+3wSF6pzoOn53ZldRrXe3pf+eJh
MgNxckKZHeLOhOkbJCScaaG+LGXHCxJy6K7dnf2rS8PwlwzG5dXUrXfMSVpcdUuAtWcJyocwbpyz
39pMEbPXea+9aOWw6bXNdchNHDdm/1UjCktac/O4yV4phvZuuLA1zjFGdcE52YX5OZyH4D1cyKRM
ynuj5bU+zl42gXR1+DjT/7cL29p5MshEXklsmoBs8Uqwl8UR+cwaDIRcDRXwyKIif6etSb8Ijs56
k4q2vg7x/O5lv5jmJlvEFIkplydPVdBqZyNYBR3vGMfGQZEVbCgPSxVShh4/ZkHiGBqJ422xtmbv
VI+U366yIGpjM7i1MfcKtuXm+Dt2u3A/TFDnuBjtzVrZG8vuVjRBEGnNx39AA7i2+uDJmeP2qMPx
0fLH+rWl4eE4Om2fbPwx4MRKR9ckON+ROqzyJH9UfExem8mcNorVb0RWZyz2lm0peBjhOJ1w8Ifp
thrgAOwxYjpvYdfPP2pK8BSJeMV6Suchp3pawNcgdlHHEj4AFx0zyRF9eZsXOGWDCw1vqPN31Xia
FzHEdTkLHp/HeDVeL5KWifTbjR2uxuxqNoyLh1cbUIZ/SVb7tvp2clerqXtw9LCzvp3e9Wr6rlf7
N43BdpSulvC0StpDAjd8m6vRftLOVcxLDuAy3tQkYG+AtyGMmNrZ66JlWxKazNylLK4Ky8R9jUXx
0gV9vTM869YvlHXrcVXeNK2p76mhVuds9bLjScDW3ls8Yzf62+7uN9rfjasHfljd8BTVtuekKViF
GN3qmS/IEN20CM7dpmWceXG//fVYOfDai7k0PBjMZo/bvfXAka3G/IazjifY7D7UPgus3Rp0tw9W
U+bQAYwgpLt0tfmzCKY2knTJJfHXFAC5B4o4RmDuJ3YQzVvnWd5zkHvz2aNpGj9FOXovVDK79xx2
LG/o05HvfIHNgz1rGtjYjZFFWFMJ/ppPqDOX1Ag/p9ihtQQnwS/+FXojDASpEx+Fm/vmVakLcg/5
dwYCE00HMG2NRtjdmpIo8touOTVnGsOHjgX8hqJoMq4LWxxSYUkC3n7o4F1iIXAFZkbH+ITh2D2W
SbzY2547+67GHXi3+PnwXvkemOUGPPfNEPjszQMCxx3to1g3nZG24c7L3ztUjJ4sWZoWVKlIEwZ2
0+TuzpUOwYoQZgLhlnHSMcFZyfJlqll38o0ICTeMInyl64hBB3UM806GDRfdDcm9OpGvNrJdXc4m
cYzFeu06FO9j75nBdTij+rJ5StRzZdBVTNScAs8Di1Pnq2tZrB1rVOb5EJs9OX9sOUm/Y3XYybve
dhg58rwi3BNIa+Ghl4eEuYP5ge+M3rh20U3bXi7cNTj9r3tJqclQlNdTYDuvHEvug1fxOFBpHF6X
49w/TnPWoePny6teEhBqoVRTx/GbovFIkxw2R9Lyb9SdWXPb2HaF/4orD3kKujCeA1QqqbokwUkT
JUuy5RcUNRjzPOPX54NsdVvu4fZtOamOH7ratgySIICzz95rfUss/m+7H6+Aa/+fUGpCo3NgGX/I
Urt+So6Zf8yO36kbX/7lz+pGQ9fFTAzjeM/As1/UjVBgJK5g54tR9xdSjOaAVqOR5lgm2i02W780
STQLUgz+3pllgdueLsm/0iThiN83SSyLjFOKJGBdXFvfB/uFMRsnI+r9NdPAK6FF4TZtBnaTNBfW
jpL2T1ClWNZhsG1xPo5LOST1GqIU4KmJFoGT4/N0OzELNhKtty5r0dMbmbxs11RMr4MkHs6ZrYgz
ZrwSsolDCYZ6/7HSvXw9JUPE1Jnq/L4OPbU+i1RMzYtqXtGFpQW3TZHVZyXRjtWqRUXtIQrhvpS0
E3d4KPBMDL7lJNsoUmdSFLbZtjXZllhZ/+CFU+WO+HvtuO8+Cjwv0EsLnUgiTYQTT1Npbnkwh/hv
piJeppWJPrDOyZBP0UEtM5a1Ce7j4FSMwGwlW2aOj7tpMBFRRCY79lWgOAx/PTuEW0MP6gZXDi4J
FQ70Ahl6syucyLtWmxCajK6SfrJgqSTxE/8p1itlQBOCZTK8aJKku4V4FsZuXIXqCRR5prT9eA56
s9uGWt0/5Co2IOpQmhk1oMcLRjnoExDUdIAaNevWU3vjtDEM5TqIpfpRybM4WAhDdqS5d/1lB8nE
rQzff7RHOk1LXwzzG8c+BrEKnxJEeSu3q22OmvFUTUJQ1XzN2b1oC2tXIwWp2NqoOm/SdtDtIG/f
xGqkXegp0Z9LHqbjijYO1aCtECXlWwLJkQDfAqwTDVGAhIoicp/jgENEoCPAh0lDTzhUEMT4nQb3
aspOU1KgcB5iPzn6QRnt+1H2Z1xQbQSowS4UrDbggyhB5CqonFU31Dk+P61jDWM7LpU0vC0YPa+m
QSlPGAklV4oigXzZQ3nB9NTf5DBR6BD1xgVWRhVkZ+RvmVOrJ3yj3k5XahSwU6x+Kqdp2gem7x1y
NklnI3zmdZX38r6Js2GtGkO9i3MsxWlGSFDZY1QneRRhb3Bg50RDjbLzBquat/Zb2zyGWjueMGc0
l75R5WvBQJyGVv0Bl8VdikljocmByqnsbmtsFD6K0iYzXfhScHCHflsN0aGgnmoDay+KtS+hb8cZ
K0g7zBKaFg2OldH1WhKXjOoWTQZk1r6SZ7WWiitUcSJjZDIQOB4o3sdaqpSTTZTHq9zQDHvDD4XQ
0AaDBICwSsb3Otalbcw1da5y+rC5ov5n2XJCNBAGFuo0F+ZtFtnmORFKxlbDwiXxIRE95ck+/Ezs
TrGuekwg6J28+l5NEKpxU9rOtcy0Yhk1VH0LX2DrXXCdjAeANcGlWcZiNYsVtIU+IQUpBkIdGWL5
4dVg2yMtnjFIEcmI7q4Io+I8DM1+P6qZdR5DEa7YVnYTRwL+AVVQu3J0hmH2VJLf45H8dm07g37T
prLfCrBr904SpmQxIGRCPxSZ91zf4Wfm2IaxsC0NAU826sGRPG0zWZZABWkCM2K/iEys7KOawqA1
otQo13EelZveLxvyGCwv2BRtnF0EFK3XXUrKrFdZ+vs4rY3TSimRfXBSxAF9twZeUKDyQj7pm5sW
CNTF1EfaZVf5RPX2YXPaBEX6EHEJ8616hn5bI2U4BaNluJ42lVsbfdGJFiX2eZalU7BIqpGtuTQ8
9UR4hbZ1yt4/sbQuOqVNF9d8KLp+SLyQISmMg2tXikSBwafJcxk36SURu+qVqQ/0gRh8GsG+mHp5
4yepaizbYqweejZ5uEXUeilVZsDLyirprdn7qBwt7vkoLxuY6bC5PSWPN7NXqHbj0A72BhI/2t/Z
OXQmlI8a/u9VYQxArJ1G2w62ll6KiFk6wNrcrZE+bSr+s9D6KXtfdwY2zToELBw6F12Evo9oIfxe
hhOe4ZKK15qeT/uyaroTX6T6VkIquI8n+pFdB48ryrxmQ/dLngAR5zvEvX/qOaRUJMyUlzyLshNa
HNG0zK22d2Wa3mt1kruJptB6NTPxAVnCWtjth0iws+TWD3YaZpeg1BGGQap8NHMM2nUhXVEr45Ls
vnDZ5QoVs1HuQ8UsN1ZrmTtwahfsSOWKUYNyqUEl246wJ3a+4u1nkYVY5GKA3k+6zEfM5XQpPMCd
l7rHYIU4bAXJItDEKUuukUwO69Tq7DVWyY+JSksoKXD1iSq8hyzcJ3udUSTdJKeFEe8D/wYwNg3r
xjO7K60zo7OhUwowoEVzXuk6cibrUzsUWxOPziKr2XDWQ90u0xEOk53rpxqwOML4AqDVC1Gx6ycv
J8fBKtvoRDcyG6FbMRGbNFhesgkDlf9tczPdAILaV7GHEN+zaEyvpkBFS6jZDVk7Yd4X2w6Ofjom
6V4kor2DKVw7S48U9LNobDqkYRq2pcxQyquyYac7lb3N4N1kXyC7oT1JaV+na2BX/qoe6QhPrWI8
pY3fhS5LvBW7ZtEEFDOKT2B734ZYLouadSDU63xm1MMEoYUYiYcsp2nBnLO/COOAjl4Gd0diSFg4
Tjuye9fP8ty+4GPRNPStMbo2arVEYug04HI0Zh23nhc8Olzud5MlVpQ9Z1aAPQBO2ez78sorlFvh
gujB1ICvTrmfGdApmEnpl1EXTneKX6quT8t8zyyCzQFFPL6AvoFC5VQ9TbXYuq+ZrHzyeeGFrzGR
xaAi4GIokqFMUd3kElOULxI3qSWAziptD0Xk+bfzfGCT4tL8zJQ4QTtpFmva51YG9Q1X6zZp/Grb
Z5AzF11REVvN+EFFKWhmB9aAftPCZz4nknna6xRkt+HEZGGolWFf6jaypbIErJRaDQuStMj+ynLk
JHpo7+g6ITh0mukBiYa6ZTtUrwxr8tZ1CtkS8BYhcIG1QTN6Q6uGLYtFjp/Vl8vCqFZ6ba2kyvbN
RgOCkz5F59ZXT4bZU8/lXIrxIFwcRMDJymyVEnexMgWGCX28VBAW7nPyE3dxMVqQWb38CO6tWNYm
JYVVp1Xo2pm6Lsg6ZIXRYdBV+PCJZdJOfa/s12lRe2ewZmjd4OdZF0iF2fhXc3i8fu537Ymuj581
raaFCaVUJS6Xav+xTVAVYa6gB0mpde4ARFln/twtm/xgo0z5Qq3peNIJ1Lrrxquam9FsE3iEQ7fu
NYY3PsQGiTtmpQYiWnndkC2gixpu7LHpR2/jrOk1DsHSMIY7/lF3GqZyuq+ADLgePvg1SK7sVC1i
Y5bEzKw/0WbxsihCohqCGNYiUsNtFprBXqLRuiw61nKvLVTS/ciN0i2ZnI/e5F1igLLpn2TxKdKb
GEQAHYIDdyh6pAKt9yn7kPQy83XraVIHyDKNl10Yg66dW60u9m2VWE8Oge5nonXsRdgH4XsDfCAy
emGSeFhm4Z2ipc0Zj81kV05xv0Kt8oBsxdnKLEpWvhm1542p2Xem2TRuxsyQOS0LPXWREWHSGcuU
yj80wl2e+nUNy68YeXo04QJoXbZOmC9vnUqKnWLJ8QoAYT0xMGz3eYgWJkPXu8eSNN72eCIuBgiR
uZDeQfWK+K5X7XJryCIE5W5A4qUGH/2oJFpIQNqvBn81Blp+XsmIla7wfMC5BgJtNJur1hE4kNLY
+gDKBuN9aKcXZcsDj/ox/xiQ5faJ2Ua8R0TOBVzV5qmtNYVEjdLSp69DP7hkdAAWoxUtWJlpePAY
9CxFyLrn2TqvPNazwpV1fJDSP8lleSOazv9gKx5VZirUVUtBhJx2R97jBjxfAXQtOQ4dTCRWVITR
BiXvSrVacPCqslJxqDIR9HBTFP1DGPbtdYw+fh9VPcFcUdftgHlrSLDaxCVJUV0Naexte8K5HHUe
eZRJtJPJI0psiEFkNeyiOWmCElZF1ZZUD6MSjCdJJ3xGhWESr/Uek5yX9uSI5ez6sqnn9Jm9eaGA
Vd5MQVwd+pbuVCDy4l7lgjlvYw1SvA4BAF6nXLD1oZwoHWTscmzOUkYIy8EPx/eeF9bUC1FyZBw5
8VGKxE2zKXhgM6bDmqm0VeQphMQ4TXmDFbu/wphKaxdLh3aXyVz5lEqnXZehWmytAbLNInSSwoFW
lLLpaWztUNnYV72OCaodE87QOU68tosRiTRQCzGxk+vIEq75vizpxB/HbCB6N+3FJp/DGTKvPTNo
JgqIizKHlyJa0BddaH92KPi7xjkdMofjF81y6DIa1cilKE/VfSwqFeBz+lT2w7b3nWt7ppwIrQsP
IUsi1MVs3Na29NejWZU71H/NLuZT3uHG746Q2xCXSU/cIlt1TnM8Aw8KNdNMWczaZYeKD2mQb7qY
FOSZMSXFKaCt9E7aXkttZFm7XKWkbQ0FU7UzDoqrYRnGWzNZc+aQpgynZZbxiAdO6WwwC0LV7LFk
Uern9tqrIhuH0ghN06sZpoyJJz85QhFo3FU7vi0okdzCGZ1znIHJxxLR5WZ8jgDTjeEoaNeydsSZ
dkjauRUHgvPSV5RuH1vTcKnUdV8vSCbsoAySr+AhV95NdCqunNSpjv5IyAbG8eJjwfrGI54ENTma
qSvivjpjTKe2DDsK4bZIF7CHl/llYzHEmpWh1ZM6+d21kgkSGOrOrM8IhxZu3xK4uohH3b5LamO2
u+ifwziDoRsEHm6OMTQO6BKJyUmM8JYHB304/HzBqlCs9myQk76vPB0ewDimH1t0tg8xvc5Dxu1O
7E2Sn3sVYbmENTNznWYTSR7QcV2YqV4fYrygFxTXEYFEfj5uq0jnUVOyiF75eVk5izCwEtiGqb2J
tal6HxXUsMBmGCCSpWmuHHYxpzqiyWWZZPWNUNFi54aUy7GO/VszssMNA3jDJqyti3Z9JggwqbFr
ppRnewA9/UciCYHvUoVetnrPajJFxm0K3GvvdFp078uWtcjrp3NrsrAnxIXqn6I0086ymmCHQMvo
WUeJtVML4noWqEBJgMojYR07UyHiwokN9YiTNC5pHkzDB2Zokl5L5NQ0HhpTLV3fydsTBYeDa+Q2
u93SU6Y18BsgEJjN7oLBK247SSLtVJhsDGw0kaOt5xfAUGxGZLGkUQ7PRms7a4U9Pz23ypESK2pq
RMsyCruPeMjEylKj4MIDOrep8HfIBTYHcTdhYqBoYPTTFHZyosQWVWcYSWJRWrN0ZelFh6gmf1IZ
7SO+OZ5g2GMnmlZrdWQPzufQlnoJjIAes/Cwey3wEMT1jDIyLrSUb0lrHG1VKUl6YyRquc+ZCnYu
5hBxD9wpwKoVUS45sSDvGktbCn1KK2Cgh0zy+NSUt4oY3odeNLOMUSSDwcyW1mAa4f9x//dvqH5D
yQrwDUeQDlmBpgjSgz/SwZ0eH7Gwf9vh/c0DfO31EnuB9dxg/OI8C99+poKTlUGbVZ11syb/Mwdi
fNXDGfInVbLXUoktk1954V/1cIaOhk4ir6OcQDxrmfJfafVSn79q9ULsmxM86Ch/l1xhJg1pLXET
bJNeprPKGRozunTAzHbBM2VhgGQ8kUpm8+iv6r2KE3qfgywBKiIaKFDFbFnL7NFKV7QFsX8puHZr
xx5vARA5WGGhJtH1iVMoqyHmzqu0iOpLGavmsJRRiiDakNi1S3zMPlKCotM8tzZUj/iBqNT9e+DG
SgFlKDfPsGQae7h6/bHzxuyeKtaq2QFHBd27rCJnwApxKiRdLdRtPwrxqRpj9ERG7gzjZkSPpdKy
TbpyV+cKd3E5Mi9atWCNy31ki/ByYMfiL6OpKq8t2abvGTcNkNnazoNkUok7fYzTwzBoo8LKrLPa
VNE0U1RHkIkLQEfqXRlRKTJKBtWxdOJGXg1Z2OU87ozuIbLYIzlRSoZn6/tXzOQzd3aHvMd00n5Q
6QgdUiVIr2Qaiw0BVg5xX8W0me3S9E4oSk87ZIx4/VCcGDRpaRRhBVh3LTu7ha+3wYODxC7YKkk9
h8HpokMfHffTSaEI43PPBuK9CrXmKezTlIGiX5R3kx6bF2xoI80N6ogtTUp+740054zhtk2bQ0AU
0vlIdkpPD6eYyH/wx24TJ5isFzRn+xupCeW2dEL8EKyQ6g2u3GBEt0jEnBuipYegG+j3kdaXYIfs
cqnpTewvBtWvD3S85pWHNVm6acEki1l8cwonmrS00iDNQaKVqXdmisMVAkzWfEqxhlfYvNr6yU+9
4drq8p6VjR2HtsA8ay+l19pneVEROIWKMklWjWPqm7iMaucC1A3BzwCcQDAwjzYD6JpJTrdoIm51
kY5lbroRCb0G0WiTfMqQGoE3SUrLWxZRVkyuKPVEWypOSsZ6Y8FmxIIRfFR1kEAQvAagcdZgdZTP
6UgeHBnIPc1X2WLR8aqhXYbo+jl/HT65pcEL4W0GeXNlaUFJQiorxke6gd5nNjZy3FeJ7j3BHWi2
dlS22gOBKEyt2UFr3cZIPTaPvFaTrxFKBDAQAGmftk6QsYFD5rFDo1I/tCIYXKUCrrxSw5TfExao
nGpKSBZT17bOJzOfJmLfgk4QVjh4oAn6Mb0h5Nd8HOHe3UFi8TB/ArIo8JnBTdSAAawjVYlNEIpZ
vysCiawpiIQEkKYg2F3hOE7spZrHKKuw4bXr0WFbsQim0X5yukoQ8FE7YAJlYoGtGBp5qbZevetE
VwOySdvhvZI49b1TWfWHKArUc3OYYKu3dQPMOhiILSsqp7ucZ8Uf+sqyFpXVY6OfEIx3CZAOdwCe
jLGzI8mTWoctIKBPaI20bzgXac7ImsWz+DCmNcmVWmwFrohEbSwirOg72EQwGjXPmJCDZhh7ETTl
cIWY3LMDkoJeXt49OIylEBhFLWylZpwQXAGmuwIfF9B78/LCcxNrHDalr1gbkuvVnSzm5Eydr/Gu
cuLpsVFqn15FoyKxJK7trCXB88xBaImRNjflVZ8W4fuuUyDesF/Sdmovpq1Ze9VVaPdYpzBRYcTt
M2Xl5232Mc8D6XYTSNKaYIDrhhjvcEnHflpHcZ+gbHWK0IVIhtpnMu3oE1aV/CJKKsutSzQ12IqG
XetV0+Nc0trLMYBAuoljKkI0SCPfPek0gbEwe7+4K3J2xVLz9X7vMCHIKStkRbS52tzw7TCpUCHk
X0DdrJcdup5xrxBMXy96cHGok+kFr7xQAYmr4uAgXTWJ8nu8auK6MdnmwpZqCcujRRJ90nKz+GiV
PW1KWOIz17U10VebWCSDZR5HsNMaiZtroxdqcVtHMP2vdBs6I1+JwUPHVzGpGwr+o5MgGnGZd5z+
yWXupgx4wUYiIvSkN8xdpY41DMWyqM6QApL9QuNrjFfS153zqpTJ/RD4wedAqch+rFWmJ+hw2f4k
6IMXMoElH1HwwTv0c+l6o8aoxYfOTtuUzv1Kycthb3blgEty9JJ923dAGK0uSUkNyBuCxiOdXaTm
45XtbG849EVpTCtlVOJNlwbqTmu8dtUhTSCDk/7YsC4NIzo1KnrlOC8aY6tCFN10w0WFh8JfBHkN
P6NCiHw6RkXhtmlK4pFammq8LEUa3csyzoAEGif9wAYfdDsE7wWGtvKyoOf9wUjAZGDRobXvj401
qyuREC/yXg1Jy5D5ntvGyj+k4Bmgkjb1VgoMGXj56EchasaND9FWpNQPcTlHR2dOsg+MHnsW9AKa
62HtWSq8TeZ5c7d/U2nITodLXcvhXKjQoRJWAxZqcIUJDdcTf8pnb6FnL82sbq7YOHefTRafjeE3
+I8dcZRVL1YTcM/thEJsqzd1fWMMlrGlPSq5dRNUEuzYzacydLwO6lbnHFoNPE6c9C2xHNjU9yTw
sRUcwxanPROUhYEWu1phIRlOJ6OEX+HnKjkUHhgSiwe5G/UZ+EptYO+1NG1NQZ0mNC9eBvgfN3U0
OtFiCst4N4V1fkXCVbIfuNRObbtBTueE5kkbtHYJUrKtPzpcZ6vayuwHQWsxwzhjlhdmmthX+EXR
yTdNRm5I4TFlGxT90eGCWXm1ll2WEX2JMplC00VoZG5VqyluVJIQN2gxJ1BjJYBjxr3potfjCXKF
8FWGiZE8zyDNPmgh8xCXvnK+FFVTwMZyyJRqyua6BC35MPhacRCNGM4y0DRENMWRf15bxJUYeAyw
AgDvXSiofMhlsXT5KZ2MaFzmbTLcCDNkIGwhD3rygjK4SD3FOMWnR5M9SbkLFz1jCRZQ0Nh3nTlK
V3al/V4xDXrMper5d1LFO0AeTTd8UkSgfIoJqQrZm0XDLSNzsQnsQl44qjD22DHjz7zf6gCwnsnd
1NLAnYqxpjxjXEn7urIbQmJ6cmmiurdQVPmhTb/FGsdL26/sNeDm/ha2vVjLMkuPji4oNXBC9Azf
aw+yCG3ZjIzx0iB0lafeqeb7DU+H0Ksuw8oQJeWLIKGmmRKeVBChm8Qt0HaHAF2UNt+0DXr+XVE1
qr9iziiSdaIF2nldFOYHXfadv9BrjH/rsEvnQXdl+wbNrco+CRnlpsvcHOpm1TFCDpY2iV9M3Ng5
Mg8Z++qub8IqWlXMVvJlOCXeGQMFIgRoXAQ7rhCH2RUaX6blkkUNz6tGm0ty/msbPd0C8GSLbjFN
bk0zKK9o39XxomI/dBWNJvNzjdgFRVflSVhb9oU2tOpTSN+AQEdkn7rLujtPFfWW3XfMZvo9ZBCC
bsORkmDRV3WQuX440TjVFLYwB9tKO2/dd5a5lYlOji4QBgYLSfccVstS0Z3pIVJCenCp7y8HJ5cb
gbjxKkn0olxNTk8yTe4k5ucoRVaxyhxFu3EsZQTJqqiPtp20LepoGjsLrCBNS7FKm5gBeDkUsMYj
aNx1E8CPSvzPOpCpq2bCozo6hYbAI6yBZZp26E4yry5bG4RBhcX1VMtqW6xHqrZoZQ6a7joBYy1b
bWObnIfaOzp9qV+pGSWGS9XrKMsqJeHCHQoBgAFGjfKZxKGJGq2tdnhBoetOHTYLxcsGt5IGt4nJ
urziym41t4zU/Gg4ZaEf2N4nrteB7OB3wyFXE5icWZH3+kItKi9YcFXpS4D3wQGlr7kzYtu/iBGB
VLNkVmrsgPRygnHRY1eSHNK/iUKT96QxF7otemnXq5KwuM853uErAPLMKBJYfSv0tC3jS2UiJI08
nKoaaK4SQOcKD0QOIG8qwMXoY6PwM1rx7aRyLRZhbC0s1S+OQaJUJ/EwodMfNBAkSgPFdTSlN248
hfnkGfoh5bpTOo5iB+iwfaZYbMnYc87Qktbb51zTD2PiUDRPpuZfsXKTL2wQontie3kG4UYlKm8Y
cmOjwnhedqWM1uDWB9ev9NIVOtaBRRbR/TMjGOuKKlvXyZH8tGPdEmrcmHuA7OpH6oDSBTcIrlsL
DYWbJskRgDPtIFCkJNlO+iBxiHu/ys052Dk18EsuvBLTKNTK8BL/UeJqhYN91LId62Se+7tUcJ6r
C++eOtXZqNyTbt42DIEcx/+kV2lzP6qgZRYKsXErf9RjRne5vPQnDcsquwNELbmSbCYlTZdgEIbr
YfAOQDG1O4j9wSVMCO5LfYDM5Qlr2Ntod7ZmkfgnaDljzrsI93aQOHTBZWht8ljVP5TVhBg+D3Mx
V+gIspi2YtqXX6iwfkQ1G4fqvcUjZhtSlroxN059hnSo5SIy2BxXHUGGuhJGDdaSKdnl0I/DBXP4
/Dr3qXgp4cRBiMF8b05IdSXjbnLeYfX2YDdBTUaiuy6Vwqdpb+v6Tvi27SJpCa659by7QOikL9Bg
xj/i+Bjg6XSBHk8yApegqaMR8AJx6ExdkCmD1gN8r1DjM0sx2m0AIPQ81CcYbB7+bfLXSx+KgZoq
Kyj9cuel/ojdqI2a91BVwxuSC7sDJlPrgXtXO2jIhJ5KqPHrCiFWuhD6CO9e6U3tg06gNLE8cbQD
HR6dSRWJzELt6GWkDeHa4MaZEbZ2Gu2SjJZum6Xp5jkMLHaUYacXooAhYg4nSsKHjSUHQb6bkSfQ
+LSOLQwPHyqWuoBXA0+gqiDJQ7VJ3nt6Yl83QasgfW8LbN4FITjrkvxhokL1gYkzKo3lXLlYS1MG
2bWWatFamF10yE39s2QzyKpcxowMBywPpxiM5e28fLpdHCOth6LW3woWZb7LqaQp33Z58xhjQ17+
B5vzpPAyI9kaI4mIzNaHYaWKKEcKPAbWBc3WrAUOGKHz+F9Rkf4v6EO/gjxXx+boPoe0XLZP1Xj1
VLdJU79gIee/PeRh1lznf+2H/vhA756+iYd5YL/WzO/AJ9b0264iFel3bcjnt/T8fv/oCMmR7Jn2
keQZnW6hhdOHzF3UofOvf3uX5Jn/9a+l8xMNTyGRuqnPv5CUYv/95gz93jn444/35WT+8c+8+gC/
n5CjahjlTbqTr2zJv3MevjvMN+fB/knQfKU+FF8+KNk0354H+RM4T3zplvblLP3tzgPxyIL+8JtO
ggZTVROaik3z9ae3yQ2Sqq5aX7ref6evX+ja9634f/W714jlBIGgmxj2nn99992Ln2ZVtYYQ+8t3
/+We+xudBOkATDRgb7zp2+dRIOadDAOFr79eXwTaT9ZMvLT5kS+//m6PAiYo2ltvAZ1IVcvULKYr
rz69DbNA8snNl8fklxf6G10EKF30L08l/BP+U/7zAvXr1eB3n4I4CLAOqLNV4PfuBBW1GPysL7/+
hZPwJ87Uz2srQRzJ4/OqGj7Vv7X4/t4PvCwov/77r4vJ7vG//m1eNF/94Iyt/vLavyy6//3qHD0v
eN/85csC+Pw6X//51w/465d+9Vovn+rlD7fhU3WsHohZf17vv77N82PK2vyP7DGoju8O1fHxqX41
TdSsGXf9yxv6VYLczw+CPzx+XR/Tl8PMZ2ae9b38/jdZ3n/qsOgIjtXLYebDAtDh2fTWd7s9VuP3
thnDmj0ubz5ymB4fgmPym2faVA1qi7e+xP5I2tu7fz+mxX++OznCQwxfnSHWFodV5a2vcnKsMsrS
+Dtv0fMK+eZjc50m3x3YdBhVv/XAp8e4Do6P/dNT8XKw57t0Hmu//MFfvxjPjo/B+Nv30Dw2f/sL
XDyGvP2X4zzfRSbsmpc/+Ovv/NA+tg/BEyiBl2M9H1wYGuXJW0/6oc2i4/3Lcb4cmCLi5Q/++ru+
OkZHWmbHV9sUXermDzj2+zCOw1cPLIN9yw/4Dq+PaZi8Oz8+ti8nYD4jXyvqt57q50CD33q0GOZz
AsFbj//hqW7eLZ7wFCav3v2XYuitRz878jDngdVUr67xr8XGW4++aSOO3nz7vn+uZd987PzVO56P
C4Xu5aX++hXOqnxMj9k7AirenYcP+f2xererMXU+1i8Hn68eNgya9iOu+n/AW/j95YnWKnS9H/Gg
DKe8el0OcGjIr84PWGGvgUoQQfrt+fl68B9w966Oj1RJz1/HkQjcd9tj95SEv3otQ/6AR9A5rzB/
1d8dnQ6E8QNO09nMaWhfVwbP7Y1ZbfbW++HsyafGOY7ffwvze/8BxeTqKQm+P+lfGzNvfeern+83
eqgvJ2K+x7iG5pfQXv7sr9/UyzlvJvxVgPKX4/+A6+bPRDR/0/B7tfn4Zlv/R9X8nwjOeeMr/FO6
3xuP/0+t8W88/p9VZb7xZX77efTuH6wXv3slS2pGVdhczvQe8Pdr+j+9qH9rv/lzZ/bXu9CXjutv
/bPXW+z5Jx6Sp2P13/8DAAD//w==</cx:binary>
              </cx:geoCache>
            </cx:geography>
          </cx:layoutPr>
        </cx:series>
      </cx:plotAreaRegion>
    </cx:plotArea>
  </cx:chart>
  <cx:spPr>
    <a:ln w="28575">
      <a:solidFill>
        <a:schemeClr val="tx1"/>
      </a:solidFill>
    </a:ln>
    <a:effectLst>
      <a:outerShdw blurRad="50800" dist="38100" algn="l" rotWithShape="0">
        <a:prstClr val="black">
          <a:alpha val="40000"/>
        </a:prstClr>
      </a:outerShdw>
    </a:effectLst>
  </cx:spPr>
</cx:chartSpace>
</file>

<file path=xl/charts/colors1.xml><?xml version="1.0" encoding="utf-8"?>
<cs:colorStyle xmlns:cs="http://schemas.microsoft.com/office/drawing/2012/chartStyle" xmlns:a="http://schemas.openxmlformats.org/drawingml/2006/main" meth="withinLinearReversed" id="25">
  <a:schemeClr val="accent5"/>
</cs:colorStyle>
</file>

<file path=xl/charts/colors2.xml><?xml version="1.0" encoding="utf-8"?>
<cs:colorStyle xmlns:cs="http://schemas.microsoft.com/office/drawing/2012/chartStyle" xmlns:a="http://schemas.openxmlformats.org/drawingml/2006/main" meth="withinLinear" id="18">
  <a:schemeClr val="accent5"/>
</cs:colorStyle>
</file>

<file path=xl/charts/colors3.xml><?xml version="1.0" encoding="utf-8"?>
<cs:colorStyle xmlns:cs="http://schemas.microsoft.com/office/drawing/2012/chartStyle" xmlns:a="http://schemas.openxmlformats.org/drawingml/2006/main" meth="withinLinear" id="18">
  <a:schemeClr val="accent5"/>
</cs:colorStyle>
</file>

<file path=xl/charts/colors4.xml><?xml version="1.0" encoding="utf-8"?>
<cs:colorStyle xmlns:cs="http://schemas.microsoft.com/office/drawing/2012/chartStyle" xmlns:a="http://schemas.openxmlformats.org/drawingml/2006/main" meth="withinLinear" id="18">
  <a:schemeClr val="accent5"/>
</cs:colorStyle>
</file>

<file path=xl/charts/colors5.xml><?xml version="1.0" encoding="utf-8"?>
<cs:colorStyle xmlns:cs="http://schemas.microsoft.com/office/drawing/2012/chartStyle" xmlns:a="http://schemas.openxmlformats.org/drawingml/2006/main" meth="withinLinear" id="18">
  <a:schemeClr val="accent5"/>
</cs:colorStyle>
</file>

<file path=xl/charts/style1.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4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dk1">
            <a:lumMod val="50000"/>
            <a:lumOff val="50000"/>
          </a:scheme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9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3.png"/><Relationship Id="rId13" Type="http://schemas.openxmlformats.org/officeDocument/2006/relationships/image" Target="../media/image6.png"/><Relationship Id="rId3" Type="http://schemas.openxmlformats.org/officeDocument/2006/relationships/chart" Target="../charts/chart2.xml"/><Relationship Id="rId7" Type="http://schemas.openxmlformats.org/officeDocument/2006/relationships/image" Target="../media/image2.png"/><Relationship Id="rId12" Type="http://schemas.openxmlformats.org/officeDocument/2006/relationships/hyperlink" Target="#'Pivot Table'!A1"/><Relationship Id="rId2" Type="http://schemas.microsoft.com/office/2014/relationships/chartEx" Target="../charts/chartEx1.xml"/><Relationship Id="rId1" Type="http://schemas.openxmlformats.org/officeDocument/2006/relationships/chart" Target="../charts/chart1.xml"/><Relationship Id="rId6" Type="http://schemas.openxmlformats.org/officeDocument/2006/relationships/image" Target="../media/image1.png"/><Relationship Id="rId11" Type="http://schemas.openxmlformats.org/officeDocument/2006/relationships/image" Target="../media/image5.png"/><Relationship Id="rId5" Type="http://schemas.openxmlformats.org/officeDocument/2006/relationships/chart" Target="../charts/chart4.xml"/><Relationship Id="rId15" Type="http://schemas.openxmlformats.org/officeDocument/2006/relationships/image" Target="../media/image7.jpeg"/><Relationship Id="rId10" Type="http://schemas.openxmlformats.org/officeDocument/2006/relationships/hyperlink" Target="#Data!A1"/><Relationship Id="rId4" Type="http://schemas.openxmlformats.org/officeDocument/2006/relationships/chart" Target="../charts/chart3.xml"/><Relationship Id="rId9" Type="http://schemas.openxmlformats.org/officeDocument/2006/relationships/image" Target="../media/image4.png"/><Relationship Id="rId14" Type="http://schemas.openxmlformats.org/officeDocument/2006/relationships/hyperlink" Target="#Insight!A1"/></Relationships>
</file>

<file path=xl/drawings/drawing1.xml><?xml version="1.0" encoding="utf-8"?>
<xdr:wsDr xmlns:xdr="http://schemas.openxmlformats.org/drawingml/2006/spreadsheetDrawing" xmlns:a="http://schemas.openxmlformats.org/drawingml/2006/main">
  <xdr:twoCellAnchor>
    <xdr:from>
      <xdr:col>3</xdr:col>
      <xdr:colOff>186613</xdr:colOff>
      <xdr:row>0</xdr:row>
      <xdr:rowOff>172065</xdr:rowOff>
    </xdr:from>
    <xdr:to>
      <xdr:col>37</xdr:col>
      <xdr:colOff>326571</xdr:colOff>
      <xdr:row>6</xdr:row>
      <xdr:rowOff>172065</xdr:rowOff>
    </xdr:to>
    <xdr:sp macro="" textlink="">
      <xdr:nvSpPr>
        <xdr:cNvPr id="2" name="Rectangle: Rounded Corners 1">
          <a:extLst>
            <a:ext uri="{FF2B5EF4-FFF2-40B4-BE49-F238E27FC236}">
              <a16:creationId xmlns:a16="http://schemas.microsoft.com/office/drawing/2014/main" id="{A1DCCE1F-F777-01D8-2183-042ED5472733}"/>
            </a:ext>
          </a:extLst>
        </xdr:cNvPr>
        <xdr:cNvSpPr/>
      </xdr:nvSpPr>
      <xdr:spPr>
        <a:xfrm>
          <a:off x="2023577" y="172065"/>
          <a:ext cx="20958887" cy="1061357"/>
        </a:xfrm>
        <a:prstGeom prst="roundRect">
          <a:avLst/>
        </a:prstGeom>
        <a:solidFill>
          <a:schemeClr val="accent5">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4000" b="1" kern="1200">
              <a:latin typeface="Times New Roman" panose="02020603050405020304" pitchFamily="18" charset="0"/>
              <a:cs typeface="Times New Roman" panose="02020603050405020304" pitchFamily="18" charset="0"/>
            </a:rPr>
            <a:t>Migrating</a:t>
          </a:r>
          <a:r>
            <a:rPr lang="en-IN" sz="4000" b="1" kern="1200" baseline="0">
              <a:latin typeface="Times New Roman" panose="02020603050405020304" pitchFamily="18" charset="0"/>
              <a:cs typeface="Times New Roman" panose="02020603050405020304" pitchFamily="18" charset="0"/>
            </a:rPr>
            <a:t> Students Dashboard</a:t>
          </a:r>
          <a:endParaRPr lang="en-IN" sz="4000" b="1" kern="1200">
            <a:latin typeface="Times New Roman" panose="02020603050405020304" pitchFamily="18" charset="0"/>
            <a:cs typeface="Times New Roman" panose="02020603050405020304" pitchFamily="18" charset="0"/>
          </a:endParaRPr>
        </a:p>
      </xdr:txBody>
    </xdr:sp>
    <xdr:clientData/>
  </xdr:twoCellAnchor>
  <xdr:twoCellAnchor>
    <xdr:from>
      <xdr:col>32</xdr:col>
      <xdr:colOff>586785</xdr:colOff>
      <xdr:row>20</xdr:row>
      <xdr:rowOff>136029</xdr:rowOff>
    </xdr:from>
    <xdr:to>
      <xdr:col>36</xdr:col>
      <xdr:colOff>445346</xdr:colOff>
      <xdr:row>33</xdr:row>
      <xdr:rowOff>33866</xdr:rowOff>
    </xdr:to>
    <xdr:sp macro="" textlink="">
      <xdr:nvSpPr>
        <xdr:cNvPr id="7" name="Rectangle: Rounded Corners 6">
          <a:extLst>
            <a:ext uri="{FF2B5EF4-FFF2-40B4-BE49-F238E27FC236}">
              <a16:creationId xmlns:a16="http://schemas.microsoft.com/office/drawing/2014/main" id="{9658093D-A2E0-49BD-A74C-73E93B3F2238}"/>
            </a:ext>
          </a:extLst>
        </xdr:cNvPr>
        <xdr:cNvSpPr/>
      </xdr:nvSpPr>
      <xdr:spPr>
        <a:xfrm>
          <a:off x="20093985" y="3793629"/>
          <a:ext cx="2296961" cy="2275277"/>
        </a:xfrm>
        <a:prstGeom prst="roundRect">
          <a:avLst/>
        </a:prstGeom>
        <a:ln w="28575">
          <a:solidFill>
            <a:schemeClr val="tx1"/>
          </a:solidFill>
        </a:ln>
        <a:effectLst>
          <a:outerShdw blurRad="50800" dist="38100" algn="l" rotWithShape="0">
            <a:prstClr val="black">
              <a:alpha val="40000"/>
            </a:prstClr>
          </a:outerShdw>
        </a:effectLst>
      </xdr:spPr>
      <xdr:style>
        <a:lnRef idx="0">
          <a:schemeClr val="accent5"/>
        </a:lnRef>
        <a:fillRef idx="3">
          <a:schemeClr val="accent5"/>
        </a:fillRef>
        <a:effectRef idx="3">
          <a:schemeClr val="accent5"/>
        </a:effectRef>
        <a:fontRef idx="minor">
          <a:schemeClr val="lt1"/>
        </a:fontRef>
      </xdr:style>
      <xdr:txBody>
        <a:bodyPr vertOverflow="clip" horzOverflow="clip" rtlCol="0" anchor="ctr"/>
        <a:lstStyle/>
        <a:p>
          <a:pPr algn="ctr"/>
          <a:r>
            <a:rPr lang="en-IN" sz="3600" b="1" i="0" u="none" strike="noStrike">
              <a:solidFill>
                <a:schemeClr val="lt1"/>
              </a:solidFill>
              <a:effectLst/>
              <a:latin typeface="Times New Roman" panose="02020603050405020304" pitchFamily="18" charset="0"/>
              <a:ea typeface="+mn-ea"/>
              <a:cs typeface="Times New Roman" panose="02020603050405020304" pitchFamily="18" charset="0"/>
            </a:rPr>
            <a:t>$ 3,430           </a:t>
          </a:r>
        </a:p>
        <a:p>
          <a:pPr algn="ctr"/>
          <a:r>
            <a:rPr lang="en-IN" sz="3600" b="1" i="0" u="none" strike="noStrike">
              <a:solidFill>
                <a:schemeClr val="lt1"/>
              </a:solidFill>
              <a:effectLst/>
              <a:latin typeface="Times New Roman" panose="02020603050405020304" pitchFamily="18" charset="0"/>
              <a:ea typeface="+mn-ea"/>
              <a:cs typeface="Times New Roman" panose="02020603050405020304" pitchFamily="18" charset="0"/>
            </a:rPr>
            <a:t>Avg</a:t>
          </a:r>
          <a:r>
            <a:rPr lang="en-IN" sz="3600" b="1" i="0" u="none" strike="noStrike" baseline="0">
              <a:solidFill>
                <a:schemeClr val="lt1"/>
              </a:solidFill>
              <a:effectLst/>
              <a:latin typeface="Times New Roman" panose="02020603050405020304" pitchFamily="18" charset="0"/>
              <a:ea typeface="+mn-ea"/>
              <a:cs typeface="Times New Roman" panose="02020603050405020304" pitchFamily="18" charset="0"/>
            </a:rPr>
            <a:t> Fees</a:t>
          </a:r>
          <a:r>
            <a:rPr lang="en-IN" sz="3600" b="1" i="0" u="none" strike="noStrike">
              <a:solidFill>
                <a:schemeClr val="lt1"/>
              </a:solidFill>
              <a:effectLst/>
              <a:latin typeface="Times New Roman" panose="02020603050405020304" pitchFamily="18" charset="0"/>
              <a:ea typeface="+mn-ea"/>
              <a:cs typeface="Times New Roman" panose="02020603050405020304" pitchFamily="18" charset="0"/>
            </a:rPr>
            <a:t> </a:t>
          </a:r>
          <a:endParaRPr lang="en-IN" sz="3600" b="1" kern="1200">
            <a:latin typeface="Times New Roman" panose="02020603050405020304" pitchFamily="18" charset="0"/>
            <a:cs typeface="Times New Roman" panose="02020603050405020304" pitchFamily="18" charset="0"/>
          </a:endParaRPr>
        </a:p>
      </xdr:txBody>
    </xdr:sp>
    <xdr:clientData/>
  </xdr:twoCellAnchor>
  <xdr:twoCellAnchor>
    <xdr:from>
      <xdr:col>2</xdr:col>
      <xdr:colOff>161578</xdr:colOff>
      <xdr:row>8</xdr:row>
      <xdr:rowOff>2874</xdr:rowOff>
    </xdr:from>
    <xdr:to>
      <xdr:col>11</xdr:col>
      <xdr:colOff>567447</xdr:colOff>
      <xdr:row>33</xdr:row>
      <xdr:rowOff>27709</xdr:rowOff>
    </xdr:to>
    <xdr:graphicFrame macro="">
      <xdr:nvGraphicFramePr>
        <xdr:cNvPr id="12" name="Chart 1">
          <a:extLst>
            <a:ext uri="{FF2B5EF4-FFF2-40B4-BE49-F238E27FC236}">
              <a16:creationId xmlns:a16="http://schemas.microsoft.com/office/drawing/2014/main" id="{B6852E39-9855-5C84-5D78-E711E7B33A7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142112</xdr:colOff>
      <xdr:row>8</xdr:row>
      <xdr:rowOff>11974</xdr:rowOff>
    </xdr:from>
    <xdr:to>
      <xdr:col>22</xdr:col>
      <xdr:colOff>90203</xdr:colOff>
      <xdr:row>33</xdr:row>
      <xdr:rowOff>0</xdr:rowOff>
    </xdr:to>
    <mc:AlternateContent xmlns:mc="http://schemas.openxmlformats.org/markup-compatibility/2006">
      <mc:Choice xmlns:cx4="http://schemas.microsoft.com/office/drawing/2016/5/10/chartex" Requires="cx4">
        <xdr:graphicFrame macro="">
          <xdr:nvGraphicFramePr>
            <xdr:cNvPr id="13" name="Chart 2">
              <a:extLst>
                <a:ext uri="{FF2B5EF4-FFF2-40B4-BE49-F238E27FC236}">
                  <a16:creationId xmlns:a16="http://schemas.microsoft.com/office/drawing/2014/main" id="{14DAA37E-5E12-4910-F075-892867C280E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7457312" y="1475014"/>
              <a:ext cx="6044091" cy="4560026"/>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22</xdr:col>
      <xdr:colOff>273116</xdr:colOff>
      <xdr:row>8</xdr:row>
      <xdr:rowOff>24756</xdr:rowOff>
    </xdr:from>
    <xdr:to>
      <xdr:col>32</xdr:col>
      <xdr:colOff>345478</xdr:colOff>
      <xdr:row>32</xdr:row>
      <xdr:rowOff>171061</xdr:rowOff>
    </xdr:to>
    <xdr:graphicFrame macro="">
      <xdr:nvGraphicFramePr>
        <xdr:cNvPr id="14" name="Chart 3">
          <a:extLst>
            <a:ext uri="{FF2B5EF4-FFF2-40B4-BE49-F238E27FC236}">
              <a16:creationId xmlns:a16="http://schemas.microsoft.com/office/drawing/2014/main" id="{E89F748D-C008-1A1E-AA3C-5ECFA9E992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551739</xdr:colOff>
      <xdr:row>34</xdr:row>
      <xdr:rowOff>41865</xdr:rowOff>
    </xdr:from>
    <xdr:to>
      <xdr:col>16</xdr:col>
      <xdr:colOff>46652</xdr:colOff>
      <xdr:row>61</xdr:row>
      <xdr:rowOff>46653</xdr:rowOff>
    </xdr:to>
    <xdr:graphicFrame macro="">
      <xdr:nvGraphicFramePr>
        <xdr:cNvPr id="15" name="Chart 4">
          <a:extLst>
            <a:ext uri="{FF2B5EF4-FFF2-40B4-BE49-F238E27FC236}">
              <a16:creationId xmlns:a16="http://schemas.microsoft.com/office/drawing/2014/main" id="{EBAB53A9-DAFD-71CC-D886-538149D2A2F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419271</xdr:colOff>
      <xdr:row>34</xdr:row>
      <xdr:rowOff>59445</xdr:rowOff>
    </xdr:from>
    <xdr:to>
      <xdr:col>29</xdr:col>
      <xdr:colOff>288756</xdr:colOff>
      <xdr:row>61</xdr:row>
      <xdr:rowOff>61582</xdr:rowOff>
    </xdr:to>
    <xdr:graphicFrame macro="">
      <xdr:nvGraphicFramePr>
        <xdr:cNvPr id="10" name="Chart 1">
          <a:extLst>
            <a:ext uri="{FF2B5EF4-FFF2-40B4-BE49-F238E27FC236}">
              <a16:creationId xmlns:a16="http://schemas.microsoft.com/office/drawing/2014/main" id="{E8097014-2482-D167-AA79-B090E36556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37</xdr:col>
      <xdr:colOff>18620</xdr:colOff>
      <xdr:row>20</xdr:row>
      <xdr:rowOff>152401</xdr:rowOff>
    </xdr:from>
    <xdr:to>
      <xdr:col>40</xdr:col>
      <xdr:colOff>496906</xdr:colOff>
      <xdr:row>33</xdr:row>
      <xdr:rowOff>30481</xdr:rowOff>
    </xdr:to>
    <xdr:sp macro="" textlink="">
      <xdr:nvSpPr>
        <xdr:cNvPr id="19" name="Rectangle: Rounded Corners 18">
          <a:extLst>
            <a:ext uri="{FF2B5EF4-FFF2-40B4-BE49-F238E27FC236}">
              <a16:creationId xmlns:a16="http://schemas.microsoft.com/office/drawing/2014/main" id="{167241CA-83E2-4D25-AB1C-A60182C1808D}"/>
            </a:ext>
          </a:extLst>
        </xdr:cNvPr>
        <xdr:cNvSpPr/>
      </xdr:nvSpPr>
      <xdr:spPr>
        <a:xfrm>
          <a:off x="22573820" y="3810001"/>
          <a:ext cx="2307086" cy="2255520"/>
        </a:xfrm>
        <a:prstGeom prst="roundRect">
          <a:avLst/>
        </a:prstGeom>
        <a:ln w="28575">
          <a:solidFill>
            <a:schemeClr val="tx1"/>
          </a:solidFill>
        </a:ln>
        <a:effectLst>
          <a:outerShdw blurRad="50800" dist="38100" algn="l" rotWithShape="0">
            <a:prstClr val="black">
              <a:alpha val="40000"/>
            </a:prstClr>
          </a:outerShdw>
        </a:effectLst>
      </xdr:spPr>
      <xdr:style>
        <a:lnRef idx="0">
          <a:schemeClr val="accent5"/>
        </a:lnRef>
        <a:fillRef idx="3">
          <a:schemeClr val="accent5"/>
        </a:fillRef>
        <a:effectRef idx="3">
          <a:schemeClr val="accent5"/>
        </a:effectRef>
        <a:fontRef idx="minor">
          <a:schemeClr val="lt1"/>
        </a:fontRef>
      </xdr:style>
      <xdr:txBody>
        <a:bodyPr vertOverflow="clip" horzOverflow="clip" rtlCol="0" anchor="ctr"/>
        <a:lstStyle/>
        <a:p>
          <a:pPr algn="ctr"/>
          <a:r>
            <a:rPr lang="en-IN" sz="3600" b="1" i="0" u="none" strike="noStrike">
              <a:solidFill>
                <a:schemeClr val="lt1"/>
              </a:solidFill>
              <a:effectLst/>
              <a:latin typeface="Times New Roman" panose="02020603050405020304" pitchFamily="18" charset="0"/>
              <a:ea typeface="+mn-ea"/>
              <a:cs typeface="Times New Roman" panose="02020603050405020304" pitchFamily="18" charset="0"/>
            </a:rPr>
            <a:t>22           </a:t>
          </a:r>
        </a:p>
        <a:p>
          <a:pPr algn="ctr"/>
          <a:r>
            <a:rPr lang="en-IN" sz="3600" b="1" i="0" u="none" strike="noStrike">
              <a:solidFill>
                <a:schemeClr val="lt1"/>
              </a:solidFill>
              <a:effectLst/>
              <a:latin typeface="Times New Roman" panose="02020603050405020304" pitchFamily="18" charset="0"/>
              <a:ea typeface="+mn-ea"/>
              <a:cs typeface="Times New Roman" panose="02020603050405020304" pitchFamily="18" charset="0"/>
            </a:rPr>
            <a:t>Avg</a:t>
          </a:r>
          <a:r>
            <a:rPr lang="en-IN" sz="3600" b="1" i="0" u="none" strike="noStrike" baseline="0">
              <a:solidFill>
                <a:schemeClr val="lt1"/>
              </a:solidFill>
              <a:effectLst/>
              <a:latin typeface="Times New Roman" panose="02020603050405020304" pitchFamily="18" charset="0"/>
              <a:ea typeface="+mn-ea"/>
              <a:cs typeface="Times New Roman" panose="02020603050405020304" pitchFamily="18" charset="0"/>
            </a:rPr>
            <a:t> Age</a:t>
          </a:r>
          <a:r>
            <a:rPr lang="en-IN" sz="3600" b="1" i="0" u="none" strike="noStrike">
              <a:solidFill>
                <a:schemeClr val="lt1"/>
              </a:solidFill>
              <a:effectLst/>
              <a:latin typeface="Times New Roman" panose="02020603050405020304" pitchFamily="18" charset="0"/>
              <a:ea typeface="+mn-ea"/>
              <a:cs typeface="Times New Roman" panose="02020603050405020304" pitchFamily="18" charset="0"/>
            </a:rPr>
            <a:t> </a:t>
          </a:r>
          <a:endParaRPr lang="en-IN" sz="3600" b="1" kern="1200">
            <a:latin typeface="Times New Roman" panose="02020603050405020304" pitchFamily="18" charset="0"/>
            <a:cs typeface="Times New Roman" panose="02020603050405020304" pitchFamily="18" charset="0"/>
          </a:endParaRPr>
        </a:p>
      </xdr:txBody>
    </xdr:sp>
    <xdr:clientData/>
  </xdr:twoCellAnchor>
  <xdr:twoCellAnchor>
    <xdr:from>
      <xdr:col>32</xdr:col>
      <xdr:colOff>576341</xdr:colOff>
      <xdr:row>7</xdr:row>
      <xdr:rowOff>154060</xdr:rowOff>
    </xdr:from>
    <xdr:to>
      <xdr:col>36</xdr:col>
      <xdr:colOff>474133</xdr:colOff>
      <xdr:row>19</xdr:row>
      <xdr:rowOff>169333</xdr:rowOff>
    </xdr:to>
    <xdr:sp macro="" textlink="">
      <xdr:nvSpPr>
        <xdr:cNvPr id="20" name="Rectangle: Rounded Corners 19">
          <a:extLst>
            <a:ext uri="{FF2B5EF4-FFF2-40B4-BE49-F238E27FC236}">
              <a16:creationId xmlns:a16="http://schemas.microsoft.com/office/drawing/2014/main" id="{C91C1BAE-C643-4D7F-9662-3865DA985318}"/>
            </a:ext>
          </a:extLst>
        </xdr:cNvPr>
        <xdr:cNvSpPr/>
      </xdr:nvSpPr>
      <xdr:spPr>
        <a:xfrm>
          <a:off x="20083541" y="1457927"/>
          <a:ext cx="2336192" cy="2250473"/>
        </a:xfrm>
        <a:prstGeom prst="roundRect">
          <a:avLst/>
        </a:prstGeom>
        <a:ln w="28575">
          <a:solidFill>
            <a:schemeClr val="tx1"/>
          </a:solidFill>
        </a:ln>
        <a:effectLst>
          <a:outerShdw blurRad="50800" dist="38100" algn="l" rotWithShape="0">
            <a:prstClr val="black">
              <a:alpha val="40000"/>
            </a:prstClr>
          </a:outerShdw>
        </a:effectLst>
      </xdr:spPr>
      <xdr:style>
        <a:lnRef idx="0">
          <a:schemeClr val="accent5"/>
        </a:lnRef>
        <a:fillRef idx="3">
          <a:schemeClr val="accent5"/>
        </a:fillRef>
        <a:effectRef idx="3">
          <a:schemeClr val="accent5"/>
        </a:effectRef>
        <a:fontRef idx="minor">
          <a:schemeClr val="lt1"/>
        </a:fontRef>
      </xdr:style>
      <xdr:txBody>
        <a:bodyPr vertOverflow="clip" horzOverflow="clip" rtlCol="0" anchor="b"/>
        <a:lstStyle/>
        <a:p>
          <a:pPr algn="ctr"/>
          <a:r>
            <a:rPr lang="en-IN" sz="2600" b="1" i="0" u="none" strike="noStrike">
              <a:solidFill>
                <a:schemeClr val="lt1"/>
              </a:solidFill>
              <a:effectLst/>
              <a:latin typeface="Times New Roman" panose="02020603050405020304" pitchFamily="18" charset="0"/>
              <a:ea typeface="+mn-ea"/>
              <a:cs typeface="Times New Roman" panose="02020603050405020304" pitchFamily="18" charset="0"/>
            </a:rPr>
            <a:t>58.6</a:t>
          </a:r>
        </a:p>
        <a:p>
          <a:pPr algn="ctr"/>
          <a:r>
            <a:rPr lang="en-IN" sz="2600" b="1" i="0" u="none" strike="noStrike" kern="0">
              <a:solidFill>
                <a:schemeClr val="lt1"/>
              </a:solidFill>
              <a:effectLst/>
              <a:latin typeface="Times New Roman" panose="02020603050405020304" pitchFamily="18" charset="0"/>
              <a:ea typeface="+mn-ea"/>
              <a:cs typeface="Times New Roman" panose="02020603050405020304" pitchFamily="18" charset="0"/>
            </a:rPr>
            <a:t>%</a:t>
          </a:r>
          <a:r>
            <a:rPr lang="en-IN" sz="2600" b="1" i="0" u="none" strike="noStrike" kern="0" baseline="0">
              <a:solidFill>
                <a:schemeClr val="lt1"/>
              </a:solidFill>
              <a:effectLst/>
              <a:latin typeface="Times New Roman" panose="02020603050405020304" pitchFamily="18" charset="0"/>
              <a:ea typeface="+mn-ea"/>
              <a:cs typeface="Times New Roman" panose="02020603050405020304" pitchFamily="18" charset="0"/>
            </a:rPr>
            <a:t> of Males</a:t>
          </a:r>
        </a:p>
      </xdr:txBody>
    </xdr:sp>
    <xdr:clientData/>
  </xdr:twoCellAnchor>
  <xdr:twoCellAnchor>
    <xdr:from>
      <xdr:col>36</xdr:col>
      <xdr:colOff>573341</xdr:colOff>
      <xdr:row>8</xdr:row>
      <xdr:rowOff>19829</xdr:rowOff>
    </xdr:from>
    <xdr:to>
      <xdr:col>40</xdr:col>
      <xdr:colOff>483776</xdr:colOff>
      <xdr:row>20</xdr:row>
      <xdr:rowOff>14929</xdr:rowOff>
    </xdr:to>
    <xdr:sp macro="" textlink="">
      <xdr:nvSpPr>
        <xdr:cNvPr id="21" name="Rectangle: Rounded Corners 20">
          <a:extLst>
            <a:ext uri="{FF2B5EF4-FFF2-40B4-BE49-F238E27FC236}">
              <a16:creationId xmlns:a16="http://schemas.microsoft.com/office/drawing/2014/main" id="{51C09DC3-E777-4983-942D-71EB5D40C554}"/>
            </a:ext>
          </a:extLst>
        </xdr:cNvPr>
        <xdr:cNvSpPr/>
      </xdr:nvSpPr>
      <xdr:spPr>
        <a:xfrm>
          <a:off x="22518941" y="1482869"/>
          <a:ext cx="2348835" cy="2189660"/>
        </a:xfrm>
        <a:prstGeom prst="roundRect">
          <a:avLst/>
        </a:prstGeom>
        <a:ln w="28575">
          <a:solidFill>
            <a:schemeClr val="tx1"/>
          </a:solidFill>
        </a:ln>
        <a:effectLst>
          <a:outerShdw blurRad="50800" dist="38100" algn="l" rotWithShape="0">
            <a:prstClr val="black">
              <a:alpha val="40000"/>
            </a:prstClr>
          </a:outerShdw>
        </a:effectLst>
      </xdr:spPr>
      <xdr:style>
        <a:lnRef idx="0">
          <a:schemeClr val="accent5"/>
        </a:lnRef>
        <a:fillRef idx="3">
          <a:schemeClr val="accent5"/>
        </a:fillRef>
        <a:effectRef idx="3">
          <a:schemeClr val="accent5"/>
        </a:effectRef>
        <a:fontRef idx="minor">
          <a:schemeClr val="lt1"/>
        </a:fontRef>
      </xdr:style>
      <xdr:txBody>
        <a:bodyPr vertOverflow="clip" horzOverflow="clip" rtlCol="0" anchor="b"/>
        <a:lstStyle/>
        <a:p>
          <a:pPr algn="ctr"/>
          <a:r>
            <a:rPr lang="en-IN" sz="2500" b="1" i="0" u="none" strike="noStrike" kern="0">
              <a:solidFill>
                <a:schemeClr val="lt1"/>
              </a:solidFill>
              <a:effectLst/>
              <a:latin typeface="Times New Roman" panose="02020603050405020304" pitchFamily="18" charset="0"/>
              <a:ea typeface="+mn-ea"/>
              <a:cs typeface="Times New Roman" panose="02020603050405020304" pitchFamily="18" charset="0"/>
            </a:rPr>
            <a:t>41.41</a:t>
          </a:r>
        </a:p>
        <a:p>
          <a:pPr algn="ctr"/>
          <a:r>
            <a:rPr lang="en-IN" sz="2500" b="1" i="0" u="none" strike="noStrike" kern="0">
              <a:solidFill>
                <a:schemeClr val="lt1"/>
              </a:solidFill>
              <a:effectLst/>
              <a:latin typeface="Times New Roman" panose="02020603050405020304" pitchFamily="18" charset="0"/>
              <a:ea typeface="+mn-ea"/>
              <a:cs typeface="Times New Roman" panose="02020603050405020304" pitchFamily="18" charset="0"/>
            </a:rPr>
            <a:t>%</a:t>
          </a:r>
          <a:r>
            <a:rPr lang="en-IN" sz="2500" b="1" i="0" u="none" strike="noStrike" kern="0" baseline="0">
              <a:solidFill>
                <a:schemeClr val="lt1"/>
              </a:solidFill>
              <a:effectLst/>
              <a:latin typeface="Times New Roman" panose="02020603050405020304" pitchFamily="18" charset="0"/>
              <a:ea typeface="+mn-ea"/>
              <a:cs typeface="Times New Roman" panose="02020603050405020304" pitchFamily="18" charset="0"/>
            </a:rPr>
            <a:t> of Females</a:t>
          </a:r>
        </a:p>
      </xdr:txBody>
    </xdr:sp>
    <xdr:clientData/>
  </xdr:twoCellAnchor>
  <xdr:twoCellAnchor editAs="oneCell">
    <xdr:from>
      <xdr:col>36</xdr:col>
      <xdr:colOff>315598</xdr:colOff>
      <xdr:row>4</xdr:row>
      <xdr:rowOff>84970</xdr:rowOff>
    </xdr:from>
    <xdr:to>
      <xdr:col>39</xdr:col>
      <xdr:colOff>546744</xdr:colOff>
      <xdr:row>15</xdr:row>
      <xdr:rowOff>135770</xdr:rowOff>
    </xdr:to>
    <xdr:pic>
      <xdr:nvPicPr>
        <xdr:cNvPr id="23" name="Picture 22" descr="Folded Arms PNG, Vector, PSD, and Clipart With Transparent Background for  Free Download | Pngtree">
          <a:extLst>
            <a:ext uri="{FF2B5EF4-FFF2-40B4-BE49-F238E27FC236}">
              <a16:creationId xmlns:a16="http://schemas.microsoft.com/office/drawing/2014/main" id="{5691AE08-50EE-A84E-914C-6009062059CB}"/>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22359169" y="792541"/>
          <a:ext cx="2068111" cy="199662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31</xdr:col>
      <xdr:colOff>348946</xdr:colOff>
      <xdr:row>2</xdr:row>
      <xdr:rowOff>115206</xdr:rowOff>
    </xdr:from>
    <xdr:to>
      <xdr:col>35</xdr:col>
      <xdr:colOff>573903</xdr:colOff>
      <xdr:row>17</xdr:row>
      <xdr:rowOff>13607</xdr:rowOff>
    </xdr:to>
    <xdr:pic>
      <xdr:nvPicPr>
        <xdr:cNvPr id="29" name="Picture 28">
          <a:extLst>
            <a:ext uri="{FF2B5EF4-FFF2-40B4-BE49-F238E27FC236}">
              <a16:creationId xmlns:a16="http://schemas.microsoft.com/office/drawing/2014/main" id="{97D67B64-AA8F-38A5-BF2D-BDA1D1B09CEE}"/>
            </a:ext>
          </a:extLst>
        </xdr:cNvPr>
        <xdr:cNvPicPr>
          <a:picLocks noChangeAspect="1"/>
        </xdr:cNvPicPr>
      </xdr:nvPicPr>
      <xdr:blipFill rotWithShape="1">
        <a:blip xmlns:r="http://schemas.openxmlformats.org/officeDocument/2006/relationships" r:embed="rId7">
          <a:extLst>
            <a:ext uri="{28A0092B-C50C-407E-A947-70E740481C1C}">
              <a14:useLocalDpi xmlns:a14="http://schemas.microsoft.com/office/drawing/2010/main" val="0"/>
            </a:ext>
          </a:extLst>
        </a:blip>
        <a:srcRect b="24444"/>
        <a:stretch/>
      </xdr:blipFill>
      <xdr:spPr>
        <a:xfrm>
          <a:off x="19330910" y="468992"/>
          <a:ext cx="2674243" cy="2551794"/>
        </a:xfrm>
        <a:prstGeom prst="rect">
          <a:avLst/>
        </a:prstGeom>
      </xdr:spPr>
    </xdr:pic>
    <xdr:clientData/>
  </xdr:twoCellAnchor>
  <xdr:twoCellAnchor editAs="oneCell">
    <xdr:from>
      <xdr:col>35</xdr:col>
      <xdr:colOff>277739</xdr:colOff>
      <xdr:row>41</xdr:row>
      <xdr:rowOff>79697</xdr:rowOff>
    </xdr:from>
    <xdr:to>
      <xdr:col>39</xdr:col>
      <xdr:colOff>77400</xdr:colOff>
      <xdr:row>56</xdr:row>
      <xdr:rowOff>1632</xdr:rowOff>
    </xdr:to>
    <mc:AlternateContent xmlns:mc="http://schemas.openxmlformats.org/markup-compatibility/2006" xmlns:a14="http://schemas.microsoft.com/office/drawing/2010/main">
      <mc:Choice Requires="a14">
        <xdr:graphicFrame macro="">
          <xdr:nvGraphicFramePr>
            <xdr:cNvPr id="32" name="Gender">
              <a:extLst>
                <a:ext uri="{FF2B5EF4-FFF2-40B4-BE49-F238E27FC236}">
                  <a16:creationId xmlns:a16="http://schemas.microsoft.com/office/drawing/2014/main" id="{71B23DA6-3FA1-E5B4-0486-FE272B635599}"/>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21818893" y="7289389"/>
              <a:ext cx="2261507" cy="255962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30</xdr:col>
      <xdr:colOff>9304</xdr:colOff>
      <xdr:row>38</xdr:row>
      <xdr:rowOff>88630</xdr:rowOff>
    </xdr:from>
    <xdr:to>
      <xdr:col>34</xdr:col>
      <xdr:colOff>276964</xdr:colOff>
      <xdr:row>58</xdr:row>
      <xdr:rowOff>124393</xdr:rowOff>
    </xdr:to>
    <mc:AlternateContent xmlns:mc="http://schemas.openxmlformats.org/markup-compatibility/2006" xmlns:a14="http://schemas.microsoft.com/office/drawing/2010/main">
      <mc:Choice Requires="a14">
        <xdr:graphicFrame macro="">
          <xdr:nvGraphicFramePr>
            <xdr:cNvPr id="33" name="YEAR">
              <a:extLst>
                <a:ext uri="{FF2B5EF4-FFF2-40B4-BE49-F238E27FC236}">
                  <a16:creationId xmlns:a16="http://schemas.microsoft.com/office/drawing/2014/main" id="{D0C6753E-7315-17DC-40F3-B95141D299A9}"/>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18473150" y="6770784"/>
              <a:ext cx="2729506" cy="355268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0</xdr:row>
      <xdr:rowOff>0</xdr:rowOff>
    </xdr:from>
    <xdr:to>
      <xdr:col>3</xdr:col>
      <xdr:colOff>52550</xdr:colOff>
      <xdr:row>7</xdr:row>
      <xdr:rowOff>119176</xdr:rowOff>
    </xdr:to>
    <xdr:pic>
      <xdr:nvPicPr>
        <xdr:cNvPr id="6" name="Picture 5">
          <a:extLst>
            <a:ext uri="{FF2B5EF4-FFF2-40B4-BE49-F238E27FC236}">
              <a16:creationId xmlns:a16="http://schemas.microsoft.com/office/drawing/2014/main" id="{D1BA1078-16DE-3F3B-3971-9149028A294C}"/>
            </a:ext>
          </a:extLst>
        </xdr:cNvPr>
        <xdr:cNvPicPr>
          <a:picLocks noChangeAspect="1"/>
        </xdr:cNvPicPr>
      </xdr:nvPicPr>
      <xdr:blipFill rotWithShape="1">
        <a:blip xmlns:r="http://schemas.openxmlformats.org/officeDocument/2006/relationships" r:embed="rId8"/>
        <a:srcRect t="12260" b="12337"/>
        <a:stretch/>
      </xdr:blipFill>
      <xdr:spPr>
        <a:xfrm>
          <a:off x="0" y="0"/>
          <a:ext cx="1865584" cy="1406693"/>
        </a:xfrm>
        <a:prstGeom prst="rect">
          <a:avLst/>
        </a:prstGeom>
      </xdr:spPr>
    </xdr:pic>
    <xdr:clientData/>
  </xdr:twoCellAnchor>
  <xdr:twoCellAnchor editAs="oneCell">
    <xdr:from>
      <xdr:col>7</xdr:col>
      <xdr:colOff>71422</xdr:colOff>
      <xdr:row>0</xdr:row>
      <xdr:rowOff>64685</xdr:rowOff>
    </xdr:from>
    <xdr:to>
      <xdr:col>13</xdr:col>
      <xdr:colOff>87828</xdr:colOff>
      <xdr:row>6</xdr:row>
      <xdr:rowOff>162706</xdr:rowOff>
    </xdr:to>
    <xdr:pic>
      <xdr:nvPicPr>
        <xdr:cNvPr id="11" name="Picture 10">
          <a:extLst>
            <a:ext uri="{FF2B5EF4-FFF2-40B4-BE49-F238E27FC236}">
              <a16:creationId xmlns:a16="http://schemas.microsoft.com/office/drawing/2014/main" id="{128B1242-0800-D135-D4A0-9D8F83BC1E69}"/>
            </a:ext>
          </a:extLst>
        </xdr:cNvPr>
        <xdr:cNvPicPr>
          <a:picLocks noChangeAspect="1"/>
        </xdr:cNvPicPr>
      </xdr:nvPicPr>
      <xdr:blipFill>
        <a:blip xmlns:r="http://schemas.openxmlformats.org/officeDocument/2006/relationships" r:embed="rId9">
          <a:duotone>
            <a:prstClr val="black"/>
            <a:schemeClr val="bg1">
              <a:lumMod val="50000"/>
              <a:tint val="45000"/>
              <a:satMod val="400000"/>
            </a:schemeClr>
          </a:duotone>
          <a:extLst>
            <a:ext uri="{28A0092B-C50C-407E-A947-70E740481C1C}">
              <a14:useLocalDpi xmlns:a14="http://schemas.microsoft.com/office/drawing/2010/main" val="0"/>
            </a:ext>
          </a:extLst>
        </a:blip>
        <a:stretch>
          <a:fillRect/>
        </a:stretch>
      </xdr:blipFill>
      <xdr:spPr>
        <a:xfrm>
          <a:off x="4357672" y="64685"/>
          <a:ext cx="3690335" cy="1159378"/>
        </a:xfrm>
        <a:prstGeom prst="rect">
          <a:avLst/>
        </a:prstGeom>
      </xdr:spPr>
    </xdr:pic>
    <xdr:clientData/>
  </xdr:twoCellAnchor>
  <xdr:twoCellAnchor editAs="oneCell">
    <xdr:from>
      <xdr:col>0</xdr:col>
      <xdr:colOff>30480</xdr:colOff>
      <xdr:row>11</xdr:row>
      <xdr:rowOff>152400</xdr:rowOff>
    </xdr:from>
    <xdr:to>
      <xdr:col>2</xdr:col>
      <xdr:colOff>26020</xdr:colOff>
      <xdr:row>19</xdr:row>
      <xdr:rowOff>76200</xdr:rowOff>
    </xdr:to>
    <xdr:pic>
      <xdr:nvPicPr>
        <xdr:cNvPr id="18" name="Picture 17" descr="Database management - Free seo and web icons">
          <a:hlinkClick xmlns:r="http://schemas.openxmlformats.org/officeDocument/2006/relationships" r:id="rId10"/>
          <a:extLst>
            <a:ext uri="{FF2B5EF4-FFF2-40B4-BE49-F238E27FC236}">
              <a16:creationId xmlns:a16="http://schemas.microsoft.com/office/drawing/2014/main" id="{B77122DA-C9C8-C8D5-6A97-83D29CF4EC55}"/>
            </a:ext>
          </a:extLst>
        </xdr:cNvPr>
        <xdr:cNvPicPr>
          <a:picLocks noChangeAspect="1" noChangeArrowheads="1"/>
        </xdr:cNvPicPr>
      </xdr:nvPicPr>
      <xdr:blipFill>
        <a:blip xmlns:r="http://schemas.openxmlformats.org/officeDocument/2006/relationships" r:embed="rId11" cstate="print">
          <a:extLst>
            <a:ext uri="{28A0092B-C50C-407E-A947-70E740481C1C}">
              <a14:useLocalDpi xmlns:a14="http://schemas.microsoft.com/office/drawing/2010/main" val="0"/>
            </a:ext>
          </a:extLst>
        </a:blip>
        <a:srcRect/>
        <a:stretch>
          <a:fillRect/>
        </a:stretch>
      </xdr:blipFill>
      <xdr:spPr bwMode="auto">
        <a:xfrm>
          <a:off x="30480" y="2164080"/>
          <a:ext cx="1214740" cy="13868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25</xdr:row>
      <xdr:rowOff>45720</xdr:rowOff>
    </xdr:from>
    <xdr:to>
      <xdr:col>1</xdr:col>
      <xdr:colOff>593750</xdr:colOff>
      <xdr:row>32</xdr:row>
      <xdr:rowOff>45720</xdr:rowOff>
    </xdr:to>
    <xdr:pic>
      <xdr:nvPicPr>
        <xdr:cNvPr id="22" name="Picture 21" descr="Download Pivot, Excel, Layout. Royalty ...">
          <a:hlinkClick xmlns:r="http://schemas.openxmlformats.org/officeDocument/2006/relationships" r:id="rId12"/>
          <a:extLst>
            <a:ext uri="{FF2B5EF4-FFF2-40B4-BE49-F238E27FC236}">
              <a16:creationId xmlns:a16="http://schemas.microsoft.com/office/drawing/2014/main" id="{93ADC247-5C7C-EA80-1EFD-A024523A5BE9}"/>
            </a:ext>
          </a:extLst>
        </xdr:cNvPr>
        <xdr:cNvPicPr>
          <a:picLocks noChangeAspect="1" noChangeArrowheads="1"/>
        </xdr:cNvPicPr>
      </xdr:nvPicPr>
      <xdr:blipFill rotWithShape="1">
        <a:blip xmlns:r="http://schemas.openxmlformats.org/officeDocument/2006/relationships" r:embed="rId13">
          <a:extLst>
            <a:ext uri="{28A0092B-C50C-407E-A947-70E740481C1C}">
              <a14:useLocalDpi xmlns:a14="http://schemas.microsoft.com/office/drawing/2010/main" val="0"/>
            </a:ext>
          </a:extLst>
        </a:blip>
        <a:srcRect l="18054" t="22092" r="16668" b="19768"/>
        <a:stretch/>
      </xdr:blipFill>
      <xdr:spPr bwMode="auto">
        <a:xfrm>
          <a:off x="0" y="4617720"/>
          <a:ext cx="1203350" cy="12801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39</xdr:row>
      <xdr:rowOff>15240</xdr:rowOff>
    </xdr:from>
    <xdr:to>
      <xdr:col>1</xdr:col>
      <xdr:colOff>602396</xdr:colOff>
      <xdr:row>45</xdr:row>
      <xdr:rowOff>152400</xdr:rowOff>
    </xdr:to>
    <xdr:pic>
      <xdr:nvPicPr>
        <xdr:cNvPr id="26" name="Picture 25" descr="Insight Icon PNG, Vector, PSD, and Clipart With Transparent Background for  Free Download | Pngtree">
          <a:hlinkClick xmlns:r="http://schemas.openxmlformats.org/officeDocument/2006/relationships" r:id="rId14"/>
          <a:extLst>
            <a:ext uri="{FF2B5EF4-FFF2-40B4-BE49-F238E27FC236}">
              <a16:creationId xmlns:a16="http://schemas.microsoft.com/office/drawing/2014/main" id="{401C5113-0637-90FB-646C-EA91E982A4A6}"/>
            </a:ext>
          </a:extLst>
        </xdr:cNvPr>
        <xdr:cNvPicPr>
          <a:picLocks noChangeAspect="1" noChangeArrowheads="1"/>
        </xdr:cNvPicPr>
      </xdr:nvPicPr>
      <xdr:blipFill rotWithShape="1">
        <a:blip xmlns:r="http://schemas.openxmlformats.org/officeDocument/2006/relationships" r:embed="rId15">
          <a:extLst>
            <a:ext uri="{28A0092B-C50C-407E-A947-70E740481C1C}">
              <a14:useLocalDpi xmlns:a14="http://schemas.microsoft.com/office/drawing/2010/main" val="0"/>
            </a:ext>
          </a:extLst>
        </a:blip>
        <a:srcRect l="18824" t="18823" r="17647" b="16471"/>
        <a:stretch/>
      </xdr:blipFill>
      <xdr:spPr bwMode="auto">
        <a:xfrm>
          <a:off x="0" y="7147560"/>
          <a:ext cx="1211996" cy="12344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iksha" refreshedDate="45611.916472222219" createdVersion="8" refreshedVersion="8" minRefreshableVersion="3" recordCount="150" xr:uid="{C748E10E-E58D-4C3B-83DF-0C22E8850CC9}">
  <cacheSource type="worksheet">
    <worksheetSource name="Table1"/>
  </cacheSource>
  <cacheFields count="17">
    <cacheField name="Name" numFmtId="49">
      <sharedItems/>
    </cacheField>
    <cacheField name="Age" numFmtId="0">
      <sharedItems containsSemiMixedTypes="0" containsString="0" containsNumber="1" containsInteger="1" minValue="17" maxValue="30"/>
    </cacheField>
    <cacheField name="Gender" numFmtId="0">
      <sharedItems count="2">
        <s v="Male"/>
        <s v="Female"/>
      </sharedItems>
    </cacheField>
    <cacheField name="Native State" numFmtId="0">
      <sharedItems count="6">
        <s v="Tamil Nadu"/>
        <s v="Maharashtra"/>
        <s v="West Bengal"/>
        <s v="Delhi"/>
        <s v="Karnataka"/>
        <s v="Gujarat"/>
      </sharedItems>
    </cacheField>
    <cacheField name="Course Chosen" numFmtId="0">
      <sharedItems count="6">
        <s v="Engineering"/>
        <s v="Medicine"/>
        <s v="Arts"/>
        <s v="Computer Science"/>
        <s v="Business"/>
        <s v="Law"/>
      </sharedItems>
    </cacheField>
    <cacheField name="Date of Admission" numFmtId="164">
      <sharedItems containsSemiMixedTypes="0" containsNonDate="0" containsDate="1" containsString="0" minDate="2019-11-21T00:00:00" maxDate="2024-11-13T00:00:00" count="285">
        <d v="2022-08-03T00:00:00"/>
        <d v="2021-10-12T00:00:00"/>
        <d v="2020-02-03T00:00:00"/>
        <d v="2021-07-27T00:00:00"/>
        <d v="2023-11-14T00:00:00"/>
        <d v="2024-01-25T00:00:00"/>
        <d v="2021-09-02T00:00:00"/>
        <d v="2023-05-17T00:00:00"/>
        <d v="2024-08-06T00:00:00"/>
        <d v="2023-03-30T00:00:00"/>
        <d v="2023-04-09T00:00:00"/>
        <d v="2023-01-15T00:00:00"/>
        <d v="2024-06-22T00:00:00"/>
        <d v="2023-04-18T00:00:00"/>
        <d v="2021-06-19T00:00:00"/>
        <d v="2024-05-29T00:00:00"/>
        <d v="2020-05-20T00:00:00"/>
        <d v="2020-08-15T00:00:00"/>
        <d v="2020-01-22T00:00:00"/>
        <d v="2023-11-15T00:00:00"/>
        <d v="2022-05-27T00:00:00"/>
        <d v="2021-04-21T00:00:00"/>
        <d v="2021-08-16T00:00:00"/>
        <d v="2021-05-10T00:00:00"/>
        <d v="2024-11-12T00:00:00"/>
        <d v="2020-06-29T00:00:00"/>
        <d v="2021-10-09T00:00:00"/>
        <d v="2024-10-09T00:00:00"/>
        <d v="2020-03-18T00:00:00"/>
        <d v="2024-08-25T00:00:00"/>
        <d v="2024-03-20T00:00:00"/>
        <d v="2024-02-17T00:00:00"/>
        <d v="2022-11-21T00:00:00"/>
        <d v="2023-03-13T00:00:00"/>
        <d v="2020-08-06T00:00:00"/>
        <d v="2021-05-15T00:00:00"/>
        <d v="2020-10-31T00:00:00"/>
        <d v="2022-08-04T00:00:00"/>
        <d v="2022-01-12T00:00:00"/>
        <d v="2023-06-21T00:00:00"/>
        <d v="2021-03-13T00:00:00"/>
        <d v="2023-11-24T00:00:00"/>
        <d v="2021-06-22T00:00:00"/>
        <d v="2022-05-31T00:00:00"/>
        <d v="2023-05-09T00:00:00"/>
        <d v="2024-06-20T00:00:00"/>
        <d v="2023-10-04T00:00:00"/>
        <d v="2024-06-06T00:00:00"/>
        <d v="2024-10-23T00:00:00"/>
        <d v="2021-08-18T00:00:00"/>
        <d v="2024-02-06T00:00:00"/>
        <d v="2024-07-19T00:00:00"/>
        <d v="2020-03-01T00:00:00"/>
        <d v="2023-01-01T00:00:00"/>
        <d v="2022-03-10T00:00:00"/>
        <d v="2023-06-25T00:00:00"/>
        <d v="2022-05-25T00:00:00"/>
        <d v="2020-04-21T00:00:00"/>
        <d v="2024-06-07T00:00:00"/>
        <d v="2020-06-02T00:00:00"/>
        <d v="2023-02-23T00:00:00"/>
        <d v="2023-09-02T00:00:00"/>
        <d v="2022-10-31T00:00:00"/>
        <d v="2019-12-09T00:00:00"/>
        <d v="2020-06-14T00:00:00"/>
        <d v="2019-11-21T00:00:00"/>
        <d v="2021-01-08T00:00:00"/>
        <d v="2022-12-01T00:00:00"/>
        <d v="2020-08-20T00:00:00"/>
        <d v="2022-12-03T00:00:00"/>
        <d v="2022-03-04T00:00:00"/>
        <d v="2022-02-02T00:00:00"/>
        <d v="2022-02-08T00:00:00"/>
        <d v="2021-12-13T00:00:00"/>
        <d v="2021-01-26T00:00:00"/>
        <d v="2021-12-20T00:00:00"/>
        <d v="2023-06-23T00:00:00"/>
        <d v="2021-02-23T00:00:00"/>
        <d v="2023-06-01T00:00:00"/>
        <d v="2023-02-05T00:00:00"/>
        <d v="2024-06-09T00:00:00"/>
        <d v="2024-03-06T00:00:00"/>
        <d v="2020-07-18T00:00:00"/>
        <d v="2023-05-18T00:00:00"/>
        <d v="2022-06-30T00:00:00"/>
        <d v="2020-11-27T00:00:00"/>
        <d v="2022-11-19T00:00:00"/>
        <d v="2021-04-07T00:00:00"/>
        <d v="2022-07-26T00:00:00"/>
        <d v="2020-05-18T00:00:00"/>
        <d v="2020-02-27T00:00:00"/>
        <d v="2024-06-14T00:00:00"/>
        <d v="2019-12-25T00:00:00"/>
        <d v="2021-01-02T00:00:00"/>
        <d v="2023-01-16T00:00:00"/>
        <d v="2020-01-26T00:00:00"/>
        <d v="2020-06-12T00:00:00"/>
        <d v="2019-12-10T00:00:00"/>
        <d v="2020-12-19T00:00:00"/>
        <d v="2023-07-22T00:00:00"/>
        <d v="2020-09-24T00:00:00"/>
        <d v="2020-11-12T00:00:00"/>
        <d v="2023-05-04T00:00:00"/>
        <d v="2020-05-08T00:00:00"/>
        <d v="2023-01-17T00:00:00"/>
        <d v="2022-09-30T00:00:00"/>
        <d v="2023-01-24T00:00:00"/>
        <d v="2021-03-09T00:00:00"/>
        <d v="2023-01-09T00:00:00"/>
        <d v="2023-05-10T00:00:00"/>
        <d v="2022-03-24T00:00:00"/>
        <d v="2021-09-15T00:00:00"/>
        <d v="2022-01-04T00:00:00"/>
        <d v="2024-05-06T00:00:00"/>
        <d v="2020-12-24T00:00:00"/>
        <d v="2022-04-21T00:00:00"/>
        <d v="2023-01-07T00:00:00"/>
        <d v="2024-03-17T00:00:00"/>
        <d v="2019-12-14T00:00:00"/>
        <d v="2023-09-06T00:00:00"/>
        <d v="2023-07-30T00:00:00"/>
        <d v="2020-05-28T00:00:00"/>
        <d v="2024-02-15T00:00:00"/>
        <d v="2024-10-01T00:00:00"/>
        <d v="2023-11-04T00:00:00"/>
        <d v="2022-12-06T00:00:00"/>
        <d v="2023-08-11T00:00:00"/>
        <d v="2023-09-20T00:00:00"/>
        <d v="2022-09-17T00:00:00"/>
        <d v="2021-05-24T00:00:00"/>
        <d v="2024-03-15T00:00:00"/>
        <d v="2024-01-30T00:00:00"/>
        <d v="2023-04-01T00:00:00"/>
        <d v="2020-05-29T00:00:00"/>
        <d v="2022-05-24T00:00:00"/>
        <d v="2024-05-10T00:00:00"/>
        <d v="2021-12-08T00:00:00"/>
        <d v="2023-06-16T00:00:00"/>
        <d v="2021-11-27T00:00:00"/>
        <d v="2021-05-21T00:00:00"/>
        <d v="2023-08-22T00:00:00"/>
        <d v="2020-10-16T00:00:00"/>
        <d v="2022-07-02T00:00:00"/>
        <d v="2021-11-10T00:00:00"/>
        <d v="2023-09-19T00:00:00"/>
        <d v="2022-08-05T00:00:00" u="1"/>
        <d v="2022-08-06T00:00:00" u="1"/>
        <d v="2022-08-07T00:00:00" u="1"/>
        <d v="2022-08-08T00:00:00" u="1"/>
        <d v="2022-08-09T00:00:00" u="1"/>
        <d v="2022-08-10T00:00:00" u="1"/>
        <d v="2022-08-11T00:00:00" u="1"/>
        <d v="2022-08-12T00:00:00" u="1"/>
        <d v="2022-08-13T00:00:00" u="1"/>
        <d v="2022-08-14T00:00:00" u="1"/>
        <d v="2022-08-15T00:00:00" u="1"/>
        <d v="2022-08-16T00:00:00" u="1"/>
        <d v="2022-08-17T00:00:00" u="1"/>
        <d v="2022-08-18T00:00:00" u="1"/>
        <d v="2022-08-19T00:00:00" u="1"/>
        <d v="2022-08-20T00:00:00" u="1"/>
        <d v="2022-08-21T00:00:00" u="1"/>
        <d v="2022-08-22T00:00:00" u="1"/>
        <d v="2022-08-23T00:00:00" u="1"/>
        <d v="2022-08-24T00:00:00" u="1"/>
        <d v="2022-08-25T00:00:00" u="1"/>
        <d v="2022-08-26T00:00:00" u="1"/>
        <d v="2022-08-27T00:00:00" u="1"/>
        <d v="2022-08-28T00:00:00" u="1"/>
        <d v="2022-08-29T00:00:00" u="1"/>
        <d v="2022-08-30T00:00:00" u="1"/>
        <d v="2022-08-31T00:00:00" u="1"/>
        <d v="2022-09-01T00:00:00" u="1"/>
        <d v="2022-09-02T00:00:00" u="1"/>
        <d v="2022-09-03T00:00:00" u="1"/>
        <d v="2022-09-04T00:00:00" u="1"/>
        <d v="2022-09-05T00:00:00" u="1"/>
        <d v="2022-09-06T00:00:00" u="1"/>
        <d v="2022-09-07T00:00:00" u="1"/>
        <d v="2022-09-08T00:00:00" u="1"/>
        <d v="2022-09-09T00:00:00" u="1"/>
        <d v="2022-09-10T00:00:00" u="1"/>
        <d v="2022-09-11T00:00:00" u="1"/>
        <d v="2022-09-12T00:00:00" u="1"/>
        <d v="2022-09-13T00:00:00" u="1"/>
        <d v="2022-09-14T00:00:00" u="1"/>
        <d v="2022-09-15T00:00:00" u="1"/>
        <d v="2022-09-16T00:00:00" u="1"/>
        <d v="2022-09-18T00:00:00" u="1"/>
        <d v="2022-09-19T00:00:00" u="1"/>
        <d v="2022-09-20T00:00:00" u="1"/>
        <d v="2022-09-21T00:00:00" u="1"/>
        <d v="2022-09-22T00:00:00" u="1"/>
        <d v="2022-09-23T00:00:00" u="1"/>
        <d v="2022-09-24T00:00:00" u="1"/>
        <d v="2022-09-25T00:00:00" u="1"/>
        <d v="2022-09-26T00:00:00" u="1"/>
        <d v="2022-09-27T00:00:00" u="1"/>
        <d v="2022-09-28T00:00:00" u="1"/>
        <d v="2022-09-29T00:00:00" u="1"/>
        <d v="2022-10-01T00:00:00" u="1"/>
        <d v="2022-10-02T00:00:00" u="1"/>
        <d v="2022-10-03T00:00:00" u="1"/>
        <d v="2022-10-04T00:00:00" u="1"/>
        <d v="2022-10-05T00:00:00" u="1"/>
        <d v="2022-10-06T00:00:00" u="1"/>
        <d v="2022-10-07T00:00:00" u="1"/>
        <d v="2022-10-08T00:00:00" u="1"/>
        <d v="2022-10-09T00:00:00" u="1"/>
        <d v="2022-10-10T00:00:00" u="1"/>
        <d v="2022-10-11T00:00:00" u="1"/>
        <d v="2022-10-12T00:00:00" u="1"/>
        <d v="2022-10-13T00:00:00" u="1"/>
        <d v="2022-10-14T00:00:00" u="1"/>
        <d v="2022-10-15T00:00:00" u="1"/>
        <d v="2022-10-16T00:00:00" u="1"/>
        <d v="2022-10-17T00:00:00" u="1"/>
        <d v="2022-10-18T00:00:00" u="1"/>
        <d v="2022-10-19T00:00:00" u="1"/>
        <d v="2022-10-20T00:00:00" u="1"/>
        <d v="2022-10-21T00:00:00" u="1"/>
        <d v="2022-10-22T00:00:00" u="1"/>
        <d v="2022-10-23T00:00:00" u="1"/>
        <d v="2022-10-24T00:00:00" u="1"/>
        <d v="2022-10-25T00:00:00" u="1"/>
        <d v="2022-10-26T00:00:00" u="1"/>
        <d v="2022-10-27T00:00:00" u="1"/>
        <d v="2022-10-28T00:00:00" u="1"/>
        <d v="2022-10-29T00:00:00" u="1"/>
        <d v="2022-10-30T00:00:00" u="1"/>
        <d v="2022-11-01T00:00:00" u="1"/>
        <d v="2022-11-02T00:00:00" u="1"/>
        <d v="2022-11-03T00:00:00" u="1"/>
        <d v="2022-11-04T00:00:00" u="1"/>
        <d v="2022-11-05T00:00:00" u="1"/>
        <d v="2022-11-06T00:00:00" u="1"/>
        <d v="2022-11-07T00:00:00" u="1"/>
        <d v="2022-11-08T00:00:00" u="1"/>
        <d v="2022-11-09T00:00:00" u="1"/>
        <d v="2022-11-10T00:00:00" u="1"/>
        <d v="2022-11-11T00:00:00" u="1"/>
        <d v="2022-11-12T00:00:00" u="1"/>
        <d v="2022-11-13T00:00:00" u="1"/>
        <d v="2022-11-14T00:00:00" u="1"/>
        <d v="2022-11-15T00:00:00" u="1"/>
        <d v="2022-11-16T00:00:00" u="1"/>
        <d v="2022-11-17T00:00:00" u="1"/>
        <d v="2022-11-18T00:00:00" u="1"/>
        <d v="2022-11-20T00:00:00" u="1"/>
        <d v="2022-11-22T00:00:00" u="1"/>
        <d v="2022-11-23T00:00:00" u="1"/>
        <d v="2022-11-24T00:00:00" u="1"/>
        <d v="2022-11-25T00:00:00" u="1"/>
        <d v="2022-11-26T00:00:00" u="1"/>
        <d v="2022-11-27T00:00:00" u="1"/>
        <d v="2022-11-28T00:00:00" u="1"/>
        <d v="2022-11-29T00:00:00" u="1"/>
        <d v="2022-11-30T00:00:00" u="1"/>
        <d v="2022-12-02T00:00:00" u="1"/>
        <d v="2022-12-04T00:00:00" u="1"/>
        <d v="2022-12-05T00:00:00" u="1"/>
        <d v="2022-12-07T00:00:00" u="1"/>
        <d v="2022-12-08T00:00:00" u="1"/>
        <d v="2022-12-09T00:00:00" u="1"/>
        <d v="2022-12-10T00:00:00" u="1"/>
        <d v="2022-12-11T00:00:00" u="1"/>
        <d v="2022-12-12T00:00:00" u="1"/>
        <d v="2022-12-13T00:00:00" u="1"/>
        <d v="2022-12-14T00:00:00" u="1"/>
        <d v="2022-12-15T00:00:00" u="1"/>
        <d v="2022-12-16T00:00:00" u="1"/>
        <d v="2022-12-17T00:00:00" u="1"/>
        <d v="2022-12-18T00:00:00" u="1"/>
        <d v="2022-12-19T00:00:00" u="1"/>
        <d v="2022-12-20T00:00:00" u="1"/>
        <d v="2022-12-21T00:00:00" u="1"/>
        <d v="2022-12-22T00:00:00" u="1"/>
        <d v="2022-12-23T00:00:00" u="1"/>
        <d v="2022-12-24T00:00:00" u="1"/>
        <d v="2022-12-25T00:00:00" u="1"/>
        <d v="2022-12-26T00:00:00" u="1"/>
        <d v="2022-12-27T00:00:00" u="1"/>
        <d v="2022-12-28T00:00:00" u="1"/>
        <d v="2022-12-29T00:00:00" u="1"/>
        <d v="2022-12-30T00:00:00" u="1"/>
      </sharedItems>
      <fieldGroup par="16"/>
    </cacheField>
    <cacheField name="YEAR" numFmtId="0">
      <sharedItems containsSemiMixedTypes="0" containsString="0" containsNumber="1" containsInteger="1" minValue="2019" maxValue="2024" count="6">
        <n v="2022"/>
        <n v="2021"/>
        <n v="2020"/>
        <n v="2023"/>
        <n v="2024"/>
        <n v="2019"/>
      </sharedItems>
    </cacheField>
    <cacheField name="Destination Country" numFmtId="0">
      <sharedItems count="6">
        <s v="Australia"/>
        <s v="Singapore"/>
        <s v="USA"/>
        <s v="Germany"/>
        <s v="UK"/>
        <s v="Canada"/>
      </sharedItems>
    </cacheField>
    <cacheField name="Scholarship" numFmtId="0">
      <sharedItems count="2">
        <s v="No"/>
        <s v="Yes"/>
      </sharedItems>
    </cacheField>
    <cacheField name="Fees Paid (USD)" numFmtId="2">
      <sharedItems containsSemiMixedTypes="0" containsString="0" containsNumber="1" minValue="647.04" maxValue="6192.32"/>
    </cacheField>
    <cacheField name="Visa Type" numFmtId="0">
      <sharedItems count="6">
        <s v="M-1"/>
        <s v="F-1"/>
        <s v="J-1"/>
        <s v="Student Pass"/>
        <s v="H-1B"/>
        <s v="Other"/>
      </sharedItems>
    </cacheField>
    <cacheField name="Student Background" numFmtId="0">
      <sharedItems/>
    </cacheField>
    <cacheField name="Previous Qualification" numFmtId="0">
      <sharedItems/>
    </cacheField>
    <cacheField name="Paid Fees, No Scholarship" numFmtId="0">
      <sharedItems/>
    </cacheField>
    <cacheField name="Column1" numFmtId="0">
      <sharedItems/>
    </cacheField>
    <cacheField name="Days (Date of Admission)" numFmtId="0" databaseField="0">
      <fieldGroup base="5">
        <rangePr groupBy="days" startDate="2019-11-21T00:00:00" endDate="2024-11-13T00:00:00"/>
        <groupItems count="368">
          <s v="&lt;21-11-2019"/>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13-11-2024"/>
        </groupItems>
      </fieldGroup>
    </cacheField>
    <cacheField name="Months (Date of Admission)" numFmtId="0" databaseField="0">
      <fieldGroup base="5">
        <rangePr groupBy="months" startDate="2019-11-21T00:00:00" endDate="2024-11-13T00:00:00"/>
        <groupItems count="14">
          <s v="&lt;21-11-2019"/>
          <s v="Jan"/>
          <s v="Feb"/>
          <s v="Mar"/>
          <s v="Apr"/>
          <s v="May"/>
          <s v="Jun"/>
          <s v="Jul"/>
          <s v="Aug"/>
          <s v="Sep"/>
          <s v="Oct"/>
          <s v="Nov"/>
          <s v="Dec"/>
          <s v="&gt;13-11-2024"/>
        </groupItems>
      </fieldGroup>
    </cacheField>
  </cacheFields>
  <extLst>
    <ext xmlns:x14="http://schemas.microsoft.com/office/spreadsheetml/2009/9/main" uri="{725AE2AE-9491-48be-B2B4-4EB974FC3084}">
      <x14:pivotCacheDefinition pivotCacheId="203364804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0">
  <r>
    <s v="Ayaan Sharma"/>
    <n v="20"/>
    <x v="0"/>
    <x v="0"/>
    <x v="0"/>
    <x v="0"/>
    <x v="0"/>
    <x v="0"/>
    <x v="0"/>
    <n v="2886.68"/>
    <x v="0"/>
    <s v="Urban"/>
    <s v="High School"/>
    <s v="Paid but No Scholarship"/>
    <s v="Other"/>
  </r>
  <r>
    <s v="Reyanshi Reddy"/>
    <n v="20"/>
    <x v="1"/>
    <x v="1"/>
    <x v="1"/>
    <x v="1"/>
    <x v="1"/>
    <x v="1"/>
    <x v="0"/>
    <n v="5681.31"/>
    <x v="1"/>
    <s v="Metropolitan"/>
    <s v="High School"/>
    <s v="Paid but No Scholarship"/>
    <s v="Female in STEM"/>
  </r>
  <r>
    <s v="Vihanika Verma"/>
    <n v="23"/>
    <x v="1"/>
    <x v="2"/>
    <x v="2"/>
    <x v="2"/>
    <x v="2"/>
    <x v="2"/>
    <x v="1"/>
    <n v="6005.89"/>
    <x v="2"/>
    <s v="Metropolitan"/>
    <s v="High School"/>
    <s v="No Need"/>
    <s v="Other"/>
  </r>
  <r>
    <s v="Aryan Iyer"/>
    <n v="20"/>
    <x v="0"/>
    <x v="3"/>
    <x v="0"/>
    <x v="3"/>
    <x v="1"/>
    <x v="1"/>
    <x v="1"/>
    <n v="3620.21"/>
    <x v="3"/>
    <s v="Urban"/>
    <s v="High School"/>
    <s v="No Need"/>
    <s v="Other"/>
  </r>
  <r>
    <s v="Aaravi Reddy"/>
    <n v="18"/>
    <x v="1"/>
    <x v="4"/>
    <x v="3"/>
    <x v="4"/>
    <x v="3"/>
    <x v="0"/>
    <x v="0"/>
    <n v="4938.3900000000003"/>
    <x v="1"/>
    <s v="Suburban"/>
    <s v="Diploma"/>
    <s v="Paid but No Scholarship"/>
    <s v="Other"/>
  </r>
  <r>
    <s v="Reyansh Gupta"/>
    <n v="25"/>
    <x v="0"/>
    <x v="2"/>
    <x v="1"/>
    <x v="5"/>
    <x v="4"/>
    <x v="1"/>
    <x v="0"/>
    <n v="3779.38"/>
    <x v="2"/>
    <s v="Suburban"/>
    <s v="Bachelor's Degree"/>
    <s v="Paid but No Scholarship"/>
    <s v="Other"/>
  </r>
  <r>
    <s v="Sanya Gupta"/>
    <n v="20"/>
    <x v="1"/>
    <x v="4"/>
    <x v="4"/>
    <x v="6"/>
    <x v="1"/>
    <x v="3"/>
    <x v="0"/>
    <n v="3245.24"/>
    <x v="4"/>
    <s v="Rural"/>
    <s v="High School"/>
    <s v="Paid but No Scholarship"/>
    <s v="Other"/>
  </r>
  <r>
    <s v="Aditya Mehta"/>
    <n v="22"/>
    <x v="0"/>
    <x v="1"/>
    <x v="4"/>
    <x v="7"/>
    <x v="3"/>
    <x v="4"/>
    <x v="0"/>
    <n v="4695.55"/>
    <x v="0"/>
    <s v="Urban"/>
    <s v="High School"/>
    <s v="Paid but No Scholarship"/>
    <s v="Other"/>
  </r>
  <r>
    <s v="Reyansh Patel"/>
    <n v="29"/>
    <x v="0"/>
    <x v="2"/>
    <x v="2"/>
    <x v="8"/>
    <x v="4"/>
    <x v="0"/>
    <x v="0"/>
    <n v="4044.12"/>
    <x v="5"/>
    <s v="Suburban"/>
    <s v="Bachelor's Degree"/>
    <s v="Paid but No Scholarship"/>
    <s v="Other"/>
  </r>
  <r>
    <s v="Krishika Chopra"/>
    <n v="21"/>
    <x v="1"/>
    <x v="3"/>
    <x v="0"/>
    <x v="9"/>
    <x v="3"/>
    <x v="4"/>
    <x v="1"/>
    <n v="5843.64"/>
    <x v="2"/>
    <s v="Suburban"/>
    <s v="Diploma"/>
    <s v="No Need"/>
    <s v="Female in STEM"/>
  </r>
  <r>
    <s v="Aaravi Gupta"/>
    <n v="22"/>
    <x v="1"/>
    <x v="3"/>
    <x v="2"/>
    <x v="10"/>
    <x v="3"/>
    <x v="2"/>
    <x v="0"/>
    <n v="3484.68"/>
    <x v="1"/>
    <s v="Urban"/>
    <s v="Master's Degree"/>
    <s v="Paid but No Scholarship"/>
    <s v="Other"/>
  </r>
  <r>
    <s v="Aarav Patel"/>
    <n v="25"/>
    <x v="0"/>
    <x v="3"/>
    <x v="1"/>
    <x v="11"/>
    <x v="3"/>
    <x v="0"/>
    <x v="0"/>
    <n v="5394.69"/>
    <x v="5"/>
    <s v="Rural"/>
    <s v="Master's Degree"/>
    <s v="Paid but No Scholarship"/>
    <s v="Other"/>
  </r>
  <r>
    <s v="Reyansh Chopra"/>
    <n v="21"/>
    <x v="0"/>
    <x v="3"/>
    <x v="1"/>
    <x v="12"/>
    <x v="4"/>
    <x v="2"/>
    <x v="1"/>
    <n v="1162.99"/>
    <x v="4"/>
    <s v="Urban"/>
    <s v="High School"/>
    <s v="No Need"/>
    <s v="Other"/>
  </r>
  <r>
    <s v="Aditya Sharma"/>
    <n v="24"/>
    <x v="0"/>
    <x v="5"/>
    <x v="0"/>
    <x v="13"/>
    <x v="3"/>
    <x v="5"/>
    <x v="1"/>
    <n v="2479.0700000000002"/>
    <x v="0"/>
    <s v="Urban"/>
    <s v="High School"/>
    <s v="No Need"/>
    <s v="Other"/>
  </r>
  <r>
    <s v="Krishna Nair"/>
    <n v="24"/>
    <x v="0"/>
    <x v="5"/>
    <x v="1"/>
    <x v="14"/>
    <x v="1"/>
    <x v="1"/>
    <x v="0"/>
    <n v="3384.32"/>
    <x v="2"/>
    <s v="Urban"/>
    <s v="Bachelor's Degree"/>
    <s v="Paid but No Scholarship"/>
    <s v="Other"/>
  </r>
  <r>
    <s v="Aditya Gupta"/>
    <n v="24"/>
    <x v="0"/>
    <x v="1"/>
    <x v="5"/>
    <x v="15"/>
    <x v="4"/>
    <x v="4"/>
    <x v="1"/>
    <n v="2898.1"/>
    <x v="4"/>
    <s v="Metropolitan"/>
    <s v="Bachelor's Degree "/>
    <s v="No Need"/>
    <s v="Other"/>
  </r>
  <r>
    <s v="Arjun Patel"/>
    <n v="24"/>
    <x v="0"/>
    <x v="1"/>
    <x v="4"/>
    <x v="16"/>
    <x v="2"/>
    <x v="3"/>
    <x v="0"/>
    <n v="3220.05"/>
    <x v="4"/>
    <s v="Suburban"/>
    <s v="High School"/>
    <s v="Paid but No Scholarship"/>
    <s v="Other"/>
  </r>
  <r>
    <s v="Ayaan Reddy"/>
    <n v="21"/>
    <x v="0"/>
    <x v="5"/>
    <x v="1"/>
    <x v="17"/>
    <x v="2"/>
    <x v="4"/>
    <x v="1"/>
    <n v="757.16"/>
    <x v="2"/>
    <s v="Urban"/>
    <s v="Bachelor's Degree "/>
    <s v="No Need"/>
    <s v="Other"/>
  </r>
  <r>
    <s v="Vishakha Gupta"/>
    <n v="19"/>
    <x v="1"/>
    <x v="2"/>
    <x v="2"/>
    <x v="18"/>
    <x v="2"/>
    <x v="5"/>
    <x v="1"/>
    <n v="4492.2299999999996"/>
    <x v="0"/>
    <s v="Metropolitan"/>
    <s v="Diploma"/>
    <s v="No Need"/>
    <s v="Other"/>
  </r>
  <r>
    <s v="Aarav Verma"/>
    <n v="28"/>
    <x v="0"/>
    <x v="2"/>
    <x v="2"/>
    <x v="19"/>
    <x v="3"/>
    <x v="5"/>
    <x v="0"/>
    <n v="1269.97"/>
    <x v="0"/>
    <s v="Metropolitan"/>
    <s v="Master's Degree"/>
    <s v="Paid but No Scholarship"/>
    <s v="Other"/>
  </r>
  <r>
    <s v="Vivaan Nair"/>
    <n v="17"/>
    <x v="0"/>
    <x v="0"/>
    <x v="3"/>
    <x v="20"/>
    <x v="0"/>
    <x v="0"/>
    <x v="0"/>
    <n v="1459.6"/>
    <x v="0"/>
    <s v="Rural"/>
    <s v="Master's Degree"/>
    <s v="Paid but No Scholarship"/>
    <s v="Other"/>
  </r>
  <r>
    <s v="Vihanika Verma"/>
    <n v="22"/>
    <x v="1"/>
    <x v="1"/>
    <x v="4"/>
    <x v="21"/>
    <x v="1"/>
    <x v="0"/>
    <x v="0"/>
    <n v="4516.84"/>
    <x v="0"/>
    <s v="Rural"/>
    <s v="Bachelor's Degree"/>
    <s v="Paid but No Scholarship"/>
    <s v="Other"/>
  </r>
  <r>
    <s v="Ayaan Gupta"/>
    <n v="18"/>
    <x v="0"/>
    <x v="5"/>
    <x v="3"/>
    <x v="22"/>
    <x v="1"/>
    <x v="5"/>
    <x v="0"/>
    <n v="6153.94"/>
    <x v="5"/>
    <s v="Metropolitan"/>
    <s v="High School"/>
    <s v="Paid but No Scholarship"/>
    <s v="Other"/>
  </r>
  <r>
    <s v="Ananya Iyer"/>
    <n v="17"/>
    <x v="1"/>
    <x v="1"/>
    <x v="4"/>
    <x v="23"/>
    <x v="1"/>
    <x v="2"/>
    <x v="1"/>
    <n v="5179.91"/>
    <x v="5"/>
    <s v="Rural"/>
    <s v="Master's Degree"/>
    <s v="No Need"/>
    <s v="Other"/>
  </r>
  <r>
    <s v="Vihaan Reddy"/>
    <n v="20"/>
    <x v="0"/>
    <x v="1"/>
    <x v="3"/>
    <x v="24"/>
    <x v="4"/>
    <x v="0"/>
    <x v="0"/>
    <n v="1901.55"/>
    <x v="0"/>
    <s v="Suburban"/>
    <s v="Bachelor's Degree"/>
    <s v="Paid but No Scholarship"/>
    <s v="Other"/>
  </r>
  <r>
    <s v="Ayaan Patel"/>
    <n v="25"/>
    <x v="0"/>
    <x v="2"/>
    <x v="3"/>
    <x v="25"/>
    <x v="2"/>
    <x v="1"/>
    <x v="0"/>
    <n v="1673.84"/>
    <x v="4"/>
    <s v="Urban"/>
    <s v="Bachelor's Degree"/>
    <s v="Paid but No Scholarship"/>
    <s v="Other"/>
  </r>
  <r>
    <s v="Sai Verma"/>
    <n v="21"/>
    <x v="1"/>
    <x v="3"/>
    <x v="4"/>
    <x v="26"/>
    <x v="1"/>
    <x v="1"/>
    <x v="1"/>
    <n v="5143.9399999999996"/>
    <x v="2"/>
    <s v="Rural"/>
    <s v="High School"/>
    <s v="No Need"/>
    <s v="Other"/>
  </r>
  <r>
    <s v="Vihaan Gupta"/>
    <n v="30"/>
    <x v="0"/>
    <x v="0"/>
    <x v="2"/>
    <x v="27"/>
    <x v="4"/>
    <x v="1"/>
    <x v="0"/>
    <n v="5588.77"/>
    <x v="0"/>
    <s v="Suburban"/>
    <s v="Master's Degree"/>
    <s v="Paid but No Scholarship"/>
    <s v="Other"/>
  </r>
  <r>
    <s v="Aditya Iyer"/>
    <n v="18"/>
    <x v="0"/>
    <x v="4"/>
    <x v="0"/>
    <x v="28"/>
    <x v="2"/>
    <x v="0"/>
    <x v="0"/>
    <n v="2263.5"/>
    <x v="5"/>
    <s v="Metropolitan"/>
    <s v="Diploma"/>
    <s v="Paid but No Scholarship"/>
    <s v="Other"/>
  </r>
  <r>
    <s v="Aryan Verma"/>
    <n v="21"/>
    <x v="0"/>
    <x v="3"/>
    <x v="5"/>
    <x v="29"/>
    <x v="4"/>
    <x v="0"/>
    <x v="1"/>
    <n v="2570.44"/>
    <x v="4"/>
    <s v="Metropolitan"/>
    <s v="Diploma"/>
    <s v="No Need"/>
    <s v="Other"/>
  </r>
  <r>
    <s v="Aditya Gupta"/>
    <n v="20"/>
    <x v="0"/>
    <x v="5"/>
    <x v="1"/>
    <x v="30"/>
    <x v="4"/>
    <x v="5"/>
    <x v="1"/>
    <n v="5582.51"/>
    <x v="5"/>
    <s v="Urban"/>
    <s v="High School"/>
    <s v="No Need"/>
    <s v="Other"/>
  </r>
  <r>
    <s v="Aarav Nair"/>
    <n v="20"/>
    <x v="0"/>
    <x v="5"/>
    <x v="3"/>
    <x v="31"/>
    <x v="4"/>
    <x v="2"/>
    <x v="0"/>
    <n v="3385.57"/>
    <x v="1"/>
    <s v="Metropolitan"/>
    <s v="Diploma"/>
    <s v="Paid but No Scholarship"/>
    <s v="Other"/>
  </r>
  <r>
    <s v="Ayaan Verma"/>
    <n v="29"/>
    <x v="0"/>
    <x v="4"/>
    <x v="3"/>
    <x v="32"/>
    <x v="0"/>
    <x v="5"/>
    <x v="1"/>
    <n v="4743"/>
    <x v="5"/>
    <s v="Rural"/>
    <s v="Diploma"/>
    <s v="No Need"/>
    <s v="Other"/>
  </r>
  <r>
    <s v="Reyansh Singh"/>
    <n v="21"/>
    <x v="0"/>
    <x v="3"/>
    <x v="3"/>
    <x v="33"/>
    <x v="3"/>
    <x v="4"/>
    <x v="1"/>
    <n v="2720.16"/>
    <x v="1"/>
    <s v="Suburban"/>
    <s v="Diploma"/>
    <s v="No Need"/>
    <s v="Other"/>
  </r>
  <r>
    <s v="Arjun Iyer"/>
    <n v="25"/>
    <x v="0"/>
    <x v="2"/>
    <x v="5"/>
    <x v="34"/>
    <x v="2"/>
    <x v="2"/>
    <x v="0"/>
    <n v="2401.29"/>
    <x v="4"/>
    <s v="Urban"/>
    <s v="Master's Degree"/>
    <s v="Paid but No Scholarship"/>
    <s v="Other"/>
  </r>
  <r>
    <s v="Sai Verma"/>
    <n v="30"/>
    <x v="1"/>
    <x v="3"/>
    <x v="5"/>
    <x v="35"/>
    <x v="1"/>
    <x v="0"/>
    <x v="1"/>
    <n v="1725.64"/>
    <x v="4"/>
    <s v="Suburban"/>
    <s v="High School"/>
    <s v="No Need"/>
    <s v="Other"/>
  </r>
  <r>
    <s v="Aditya Singh"/>
    <n v="25"/>
    <x v="0"/>
    <x v="5"/>
    <x v="1"/>
    <x v="36"/>
    <x v="2"/>
    <x v="2"/>
    <x v="1"/>
    <n v="1407.79"/>
    <x v="0"/>
    <s v="Metropolitan"/>
    <s v="High School"/>
    <s v="No Need"/>
    <s v="Other"/>
  </r>
  <r>
    <s v="Vivaan Mehta"/>
    <n v="27"/>
    <x v="0"/>
    <x v="5"/>
    <x v="2"/>
    <x v="37"/>
    <x v="0"/>
    <x v="3"/>
    <x v="0"/>
    <n v="2233.75"/>
    <x v="4"/>
    <s v="Metropolitan"/>
    <s v="High School"/>
    <s v="Paid but No Scholarship"/>
    <s v="Other"/>
  </r>
  <r>
    <s v="Vihaan Nair"/>
    <n v="26"/>
    <x v="0"/>
    <x v="3"/>
    <x v="4"/>
    <x v="38"/>
    <x v="0"/>
    <x v="5"/>
    <x v="1"/>
    <n v="5769.02"/>
    <x v="2"/>
    <s v="Rural"/>
    <s v="Master's Degree"/>
    <s v="No Need"/>
    <s v="Other"/>
  </r>
  <r>
    <s v="Krishika Singh"/>
    <n v="26"/>
    <x v="1"/>
    <x v="5"/>
    <x v="1"/>
    <x v="39"/>
    <x v="3"/>
    <x v="0"/>
    <x v="1"/>
    <n v="5042.26"/>
    <x v="2"/>
    <s v="Rural"/>
    <s v="Diploma"/>
    <s v="No Need"/>
    <s v="Female in STEM"/>
  </r>
  <r>
    <s v="Aarav Sharma"/>
    <n v="26"/>
    <x v="0"/>
    <x v="4"/>
    <x v="2"/>
    <x v="40"/>
    <x v="1"/>
    <x v="0"/>
    <x v="1"/>
    <n v="1744.41"/>
    <x v="5"/>
    <s v="Metropolitan"/>
    <s v="Master's Degree"/>
    <s v="No Need"/>
    <s v="Other"/>
  </r>
  <r>
    <s v="Reyansh Mehta"/>
    <n v="26"/>
    <x v="0"/>
    <x v="0"/>
    <x v="5"/>
    <x v="41"/>
    <x v="3"/>
    <x v="2"/>
    <x v="0"/>
    <n v="4217.25"/>
    <x v="4"/>
    <s v="Urban"/>
    <s v="High School"/>
    <s v="Paid but No Scholarship"/>
    <s v="Other"/>
  </r>
  <r>
    <s v="Priya Singh"/>
    <n v="26"/>
    <x v="1"/>
    <x v="2"/>
    <x v="5"/>
    <x v="42"/>
    <x v="1"/>
    <x v="5"/>
    <x v="0"/>
    <n v="2998.05"/>
    <x v="1"/>
    <s v="Rural"/>
    <s v="Diploma"/>
    <s v="Paid but No Scholarship"/>
    <s v="Other"/>
  </r>
  <r>
    <s v="Aaravi Iyer"/>
    <n v="19"/>
    <x v="1"/>
    <x v="5"/>
    <x v="4"/>
    <x v="43"/>
    <x v="0"/>
    <x v="1"/>
    <x v="0"/>
    <n v="2053.5"/>
    <x v="1"/>
    <s v="Suburban"/>
    <s v="Diploma"/>
    <s v="Paid but No Scholarship"/>
    <s v="Other"/>
  </r>
  <r>
    <s v="Vivaan Sharma"/>
    <n v="26"/>
    <x v="1"/>
    <x v="0"/>
    <x v="1"/>
    <x v="44"/>
    <x v="3"/>
    <x v="2"/>
    <x v="1"/>
    <n v="1764.24"/>
    <x v="2"/>
    <s v="Urban"/>
    <s v="Diploma"/>
    <s v="No Need"/>
    <s v="Female in STEM"/>
  </r>
  <r>
    <s v="Vivaan Singh"/>
    <n v="20"/>
    <x v="0"/>
    <x v="3"/>
    <x v="1"/>
    <x v="45"/>
    <x v="4"/>
    <x v="3"/>
    <x v="0"/>
    <n v="4099.04"/>
    <x v="5"/>
    <s v="Rural"/>
    <s v="Diploma"/>
    <s v="Paid but No Scholarship"/>
    <s v="Other"/>
  </r>
  <r>
    <s v="Sai Mehta"/>
    <n v="26"/>
    <x v="1"/>
    <x v="0"/>
    <x v="5"/>
    <x v="46"/>
    <x v="3"/>
    <x v="5"/>
    <x v="1"/>
    <n v="1383.33"/>
    <x v="4"/>
    <s v="Suburban"/>
    <s v="Diploma"/>
    <s v="No Need"/>
    <s v="Other"/>
  </r>
  <r>
    <s v="Reyansh Nair"/>
    <n v="17"/>
    <x v="0"/>
    <x v="2"/>
    <x v="0"/>
    <x v="47"/>
    <x v="4"/>
    <x v="2"/>
    <x v="1"/>
    <n v="2069.9299999999998"/>
    <x v="0"/>
    <s v="Rural"/>
    <s v="Bachelor's Degree"/>
    <s v="No Need"/>
    <s v="Other"/>
  </r>
  <r>
    <s v="Aarav Singh"/>
    <n v="20"/>
    <x v="0"/>
    <x v="5"/>
    <x v="0"/>
    <x v="48"/>
    <x v="4"/>
    <x v="2"/>
    <x v="0"/>
    <n v="1486.04"/>
    <x v="0"/>
    <s v="Metropolitan"/>
    <s v="Bachelor's Degree"/>
    <s v="Paid but No Scholarship"/>
    <s v="Other"/>
  </r>
  <r>
    <s v="Vivaan Patel"/>
    <n v="19"/>
    <x v="1"/>
    <x v="0"/>
    <x v="4"/>
    <x v="49"/>
    <x v="1"/>
    <x v="3"/>
    <x v="0"/>
    <n v="3001.35"/>
    <x v="4"/>
    <s v="Urban"/>
    <s v="High School"/>
    <s v="Paid but No Scholarship"/>
    <s v="Other"/>
  </r>
  <r>
    <s v="Aditya Mehta"/>
    <n v="29"/>
    <x v="1"/>
    <x v="2"/>
    <x v="5"/>
    <x v="50"/>
    <x v="4"/>
    <x v="2"/>
    <x v="1"/>
    <n v="4450.7"/>
    <x v="1"/>
    <s v="Suburban"/>
    <s v="Diploma"/>
    <s v="No Need"/>
    <s v="Other"/>
  </r>
  <r>
    <s v="Aryan Sharma"/>
    <n v="22"/>
    <x v="0"/>
    <x v="1"/>
    <x v="3"/>
    <x v="51"/>
    <x v="4"/>
    <x v="3"/>
    <x v="1"/>
    <n v="2097.7800000000002"/>
    <x v="4"/>
    <s v="Urban"/>
    <s v="Diploma"/>
    <s v="No Need"/>
    <s v="Other"/>
  </r>
  <r>
    <s v="Arjun Singh"/>
    <n v="20"/>
    <x v="0"/>
    <x v="1"/>
    <x v="5"/>
    <x v="52"/>
    <x v="2"/>
    <x v="3"/>
    <x v="1"/>
    <n v="3166.49"/>
    <x v="0"/>
    <s v="Urban"/>
    <s v="Master's Degree"/>
    <s v="No Need"/>
    <s v="Other"/>
  </r>
  <r>
    <s v="Vihanika Iyer"/>
    <n v="21"/>
    <x v="1"/>
    <x v="0"/>
    <x v="0"/>
    <x v="53"/>
    <x v="3"/>
    <x v="4"/>
    <x v="1"/>
    <n v="3011.61"/>
    <x v="5"/>
    <s v="Urban"/>
    <s v="Diploma"/>
    <s v="No Need"/>
    <s v="Female in STEM"/>
  </r>
  <r>
    <s v="Aaravi Iyer"/>
    <n v="20"/>
    <x v="1"/>
    <x v="3"/>
    <x v="3"/>
    <x v="54"/>
    <x v="0"/>
    <x v="5"/>
    <x v="1"/>
    <n v="3736.06"/>
    <x v="0"/>
    <s v="Metropolitan"/>
    <s v="High School"/>
    <s v="No Need"/>
    <s v="Other"/>
  </r>
  <r>
    <s v="Vivaan Sharma"/>
    <n v="21"/>
    <x v="0"/>
    <x v="4"/>
    <x v="3"/>
    <x v="55"/>
    <x v="3"/>
    <x v="0"/>
    <x v="0"/>
    <n v="1763.05"/>
    <x v="5"/>
    <s v="Urban"/>
    <s v="High School"/>
    <s v="Paid but No Scholarship"/>
    <s v="Other"/>
  </r>
  <r>
    <s v="Aarav Iyer"/>
    <n v="23"/>
    <x v="0"/>
    <x v="1"/>
    <x v="0"/>
    <x v="56"/>
    <x v="0"/>
    <x v="1"/>
    <x v="0"/>
    <n v="5762.66"/>
    <x v="4"/>
    <s v="Metropolitan"/>
    <s v="Master's Degree"/>
    <s v="Paid but No Scholarship"/>
    <s v="Other"/>
  </r>
  <r>
    <s v="Aditya Chopra"/>
    <n v="21"/>
    <x v="1"/>
    <x v="3"/>
    <x v="2"/>
    <x v="46"/>
    <x v="3"/>
    <x v="5"/>
    <x v="0"/>
    <n v="2457.85"/>
    <x v="2"/>
    <s v="Metropolitan"/>
    <s v="Bachelor's Degree"/>
    <s v="Paid but No Scholarship"/>
    <s v="Other"/>
  </r>
  <r>
    <s v="Vihaan Reddy"/>
    <n v="21"/>
    <x v="0"/>
    <x v="3"/>
    <x v="1"/>
    <x v="57"/>
    <x v="2"/>
    <x v="0"/>
    <x v="1"/>
    <n v="4627.8500000000004"/>
    <x v="1"/>
    <s v="Metropolitan"/>
    <s v="Master's Degree"/>
    <s v="No Need"/>
    <s v="Other"/>
  </r>
  <r>
    <s v="Arjun Patel"/>
    <n v="18"/>
    <x v="0"/>
    <x v="4"/>
    <x v="0"/>
    <x v="58"/>
    <x v="4"/>
    <x v="2"/>
    <x v="1"/>
    <n v="6157.48"/>
    <x v="1"/>
    <s v="Rural"/>
    <s v="Diploma"/>
    <s v="No Need"/>
    <s v="Other"/>
  </r>
  <r>
    <s v="Aaravi Chopra"/>
    <n v="19"/>
    <x v="1"/>
    <x v="5"/>
    <x v="0"/>
    <x v="59"/>
    <x v="2"/>
    <x v="0"/>
    <x v="0"/>
    <n v="5767.49"/>
    <x v="0"/>
    <s v="Metropolitan"/>
    <s v="Bachelor's Degree"/>
    <s v="Paid but No Scholarship"/>
    <s v="Female in STEM"/>
  </r>
  <r>
    <s v="Krishna Nair"/>
    <n v="25"/>
    <x v="0"/>
    <x v="5"/>
    <x v="2"/>
    <x v="60"/>
    <x v="3"/>
    <x v="1"/>
    <x v="1"/>
    <n v="5479.68"/>
    <x v="5"/>
    <s v="Urban"/>
    <s v="Bachelor's Degree"/>
    <s v="No Need"/>
    <s v="Other"/>
  </r>
  <r>
    <s v="Aarav Mehta"/>
    <n v="17"/>
    <x v="1"/>
    <x v="4"/>
    <x v="3"/>
    <x v="61"/>
    <x v="3"/>
    <x v="4"/>
    <x v="0"/>
    <n v="2075.96"/>
    <x v="2"/>
    <s v="Metropolitan"/>
    <s v="Diploma"/>
    <s v="Paid but No Scholarship"/>
    <s v="Other"/>
  </r>
  <r>
    <s v="Sai Chopra"/>
    <n v="19"/>
    <x v="0"/>
    <x v="5"/>
    <x v="1"/>
    <x v="62"/>
    <x v="0"/>
    <x v="2"/>
    <x v="0"/>
    <n v="3287.1"/>
    <x v="2"/>
    <s v="Urban"/>
    <s v="Master's Degree"/>
    <s v="Paid but No Scholarship"/>
    <s v="Other"/>
  </r>
  <r>
    <s v="Sai Nair"/>
    <n v="22"/>
    <x v="0"/>
    <x v="2"/>
    <x v="2"/>
    <x v="63"/>
    <x v="5"/>
    <x v="1"/>
    <x v="1"/>
    <n v="6029.36"/>
    <x v="2"/>
    <s v="Suburban"/>
    <s v="Diploma"/>
    <s v="No Need"/>
    <s v="Other"/>
  </r>
  <r>
    <s v="Arya Mehta"/>
    <n v="23"/>
    <x v="1"/>
    <x v="2"/>
    <x v="1"/>
    <x v="64"/>
    <x v="2"/>
    <x v="5"/>
    <x v="1"/>
    <n v="4934.51"/>
    <x v="5"/>
    <s v="Suburban"/>
    <s v="Master's Degree"/>
    <s v="No Need"/>
    <s v="Female in STEM"/>
  </r>
  <r>
    <s v="Krishna Nair"/>
    <n v="30"/>
    <x v="0"/>
    <x v="3"/>
    <x v="5"/>
    <x v="28"/>
    <x v="2"/>
    <x v="2"/>
    <x v="0"/>
    <n v="5143.76"/>
    <x v="0"/>
    <s v="Urban"/>
    <s v="Master's Degree"/>
    <s v="Paid but No Scholarship"/>
    <s v="Other"/>
  </r>
  <r>
    <s v="Krishika Verma"/>
    <n v="20"/>
    <x v="1"/>
    <x v="5"/>
    <x v="0"/>
    <x v="65"/>
    <x v="5"/>
    <x v="0"/>
    <x v="1"/>
    <n v="3522.79"/>
    <x v="5"/>
    <s v="Urban"/>
    <s v="High School"/>
    <s v="No Need"/>
    <s v="Female in STEM"/>
  </r>
  <r>
    <s v="Vihaan Mehta"/>
    <n v="28"/>
    <x v="0"/>
    <x v="1"/>
    <x v="3"/>
    <x v="66"/>
    <x v="1"/>
    <x v="5"/>
    <x v="1"/>
    <n v="4515.7"/>
    <x v="5"/>
    <s v="Suburban"/>
    <s v="Diploma"/>
    <s v="No Need"/>
    <s v="Other"/>
  </r>
  <r>
    <s v="Arjun Nair"/>
    <n v="21"/>
    <x v="1"/>
    <x v="5"/>
    <x v="0"/>
    <x v="67"/>
    <x v="0"/>
    <x v="3"/>
    <x v="0"/>
    <n v="647.04"/>
    <x v="5"/>
    <s v="Metropolitan"/>
    <s v="High School"/>
    <s v="Paid but No Scholarship"/>
    <s v="Female in STEM"/>
  </r>
  <r>
    <s v="Vivaan Gupta"/>
    <n v="25"/>
    <x v="1"/>
    <x v="3"/>
    <x v="0"/>
    <x v="68"/>
    <x v="2"/>
    <x v="5"/>
    <x v="1"/>
    <n v="1628.9"/>
    <x v="0"/>
    <s v="Urban"/>
    <s v="Bachelor's Degree"/>
    <s v="No Need"/>
    <s v="Female in STEM"/>
  </r>
  <r>
    <s v="Aarav Reddy"/>
    <n v="23"/>
    <x v="0"/>
    <x v="1"/>
    <x v="4"/>
    <x v="69"/>
    <x v="0"/>
    <x v="0"/>
    <x v="1"/>
    <n v="4227.32"/>
    <x v="4"/>
    <s v="Metropolitan"/>
    <s v="High School"/>
    <s v="No Need"/>
    <s v="Other"/>
  </r>
  <r>
    <s v="Krishna Chopra"/>
    <n v="24"/>
    <x v="1"/>
    <x v="1"/>
    <x v="3"/>
    <x v="70"/>
    <x v="0"/>
    <x v="1"/>
    <x v="1"/>
    <n v="1904.1"/>
    <x v="1"/>
    <s v="Rural"/>
    <s v="Bachelor's Degree"/>
    <s v="No Need"/>
    <s v="Other"/>
  </r>
  <r>
    <s v="Sai Nair"/>
    <n v="24"/>
    <x v="1"/>
    <x v="1"/>
    <x v="0"/>
    <x v="71"/>
    <x v="0"/>
    <x v="0"/>
    <x v="1"/>
    <n v="1218.81"/>
    <x v="5"/>
    <s v="Rural"/>
    <s v="Bachelor's Degree"/>
    <s v="No Need"/>
    <s v="Female in STEM"/>
  </r>
  <r>
    <s v="Ayaan Singh"/>
    <n v="24"/>
    <x v="0"/>
    <x v="3"/>
    <x v="2"/>
    <x v="72"/>
    <x v="0"/>
    <x v="3"/>
    <x v="0"/>
    <n v="3318.95"/>
    <x v="2"/>
    <s v="Rural"/>
    <s v="Master's Degree"/>
    <s v="Paid but No Scholarship"/>
    <s v="Other"/>
  </r>
  <r>
    <s v="Sai Mehta"/>
    <n v="24"/>
    <x v="1"/>
    <x v="2"/>
    <x v="5"/>
    <x v="73"/>
    <x v="1"/>
    <x v="3"/>
    <x v="0"/>
    <n v="3883.74"/>
    <x v="0"/>
    <s v="Metropolitan"/>
    <s v="High School"/>
    <s v="Paid but No Scholarship"/>
    <s v="Other"/>
  </r>
  <r>
    <s v="Aarav Chopra"/>
    <n v="23"/>
    <x v="0"/>
    <x v="4"/>
    <x v="4"/>
    <x v="74"/>
    <x v="1"/>
    <x v="0"/>
    <x v="1"/>
    <n v="2931.49"/>
    <x v="0"/>
    <s v="Suburban"/>
    <s v="Bachelor's Degree"/>
    <s v="No Need"/>
    <s v="Other"/>
  </r>
  <r>
    <s v="Vivaan Iyer"/>
    <n v="23"/>
    <x v="1"/>
    <x v="4"/>
    <x v="4"/>
    <x v="61"/>
    <x v="3"/>
    <x v="2"/>
    <x v="1"/>
    <n v="3885.44"/>
    <x v="4"/>
    <s v="Suburban"/>
    <s v="Diploma"/>
    <s v="No Need"/>
    <s v="Other"/>
  </r>
  <r>
    <s v="Aditya Singh"/>
    <n v="20"/>
    <x v="0"/>
    <x v="1"/>
    <x v="4"/>
    <x v="75"/>
    <x v="1"/>
    <x v="4"/>
    <x v="0"/>
    <n v="5216.45"/>
    <x v="1"/>
    <s v="Metropolitan"/>
    <s v="Diploma"/>
    <s v="Paid but No Scholarship"/>
    <s v="Other"/>
  </r>
  <r>
    <s v="Aryan Singh"/>
    <n v="17"/>
    <x v="0"/>
    <x v="2"/>
    <x v="2"/>
    <x v="76"/>
    <x v="3"/>
    <x v="3"/>
    <x v="0"/>
    <n v="5334.89"/>
    <x v="0"/>
    <s v="Metropolitan"/>
    <s v="Master's Degree"/>
    <s v="Paid but No Scholarship"/>
    <s v="Other"/>
  </r>
  <r>
    <s v="Sai Sharma"/>
    <n v="24"/>
    <x v="1"/>
    <x v="4"/>
    <x v="4"/>
    <x v="77"/>
    <x v="1"/>
    <x v="4"/>
    <x v="0"/>
    <n v="6025.64"/>
    <x v="5"/>
    <s v="Suburban"/>
    <s v="Bachelor's Degree"/>
    <s v="Paid but No Scholarship"/>
    <s v="Other"/>
  </r>
  <r>
    <s v="Aditya Chopra"/>
    <n v="27"/>
    <x v="1"/>
    <x v="5"/>
    <x v="2"/>
    <x v="78"/>
    <x v="3"/>
    <x v="3"/>
    <x v="1"/>
    <n v="4900.99"/>
    <x v="2"/>
    <s v="Urban"/>
    <s v="Master's Degree"/>
    <s v="No Need"/>
    <s v="Other"/>
  </r>
  <r>
    <s v="Ayaan Nair"/>
    <n v="20"/>
    <x v="1"/>
    <x v="4"/>
    <x v="5"/>
    <x v="79"/>
    <x v="3"/>
    <x v="1"/>
    <x v="1"/>
    <n v="3339.26"/>
    <x v="1"/>
    <s v="Metropolitan"/>
    <s v="Bachelor's Degree"/>
    <s v="No Need"/>
    <s v="Other"/>
  </r>
  <r>
    <s v="Krishna Patel"/>
    <n v="29"/>
    <x v="0"/>
    <x v="1"/>
    <x v="2"/>
    <x v="80"/>
    <x v="4"/>
    <x v="1"/>
    <x v="0"/>
    <n v="4978.43"/>
    <x v="0"/>
    <s v="Urban"/>
    <s v="Diploma"/>
    <s v="Paid but No Scholarship"/>
    <s v="Other"/>
  </r>
  <r>
    <s v="Aryan Verma"/>
    <n v="22"/>
    <x v="1"/>
    <x v="3"/>
    <x v="4"/>
    <x v="81"/>
    <x v="4"/>
    <x v="4"/>
    <x v="0"/>
    <n v="6023.02"/>
    <x v="4"/>
    <s v="Suburban"/>
    <s v="High School"/>
    <s v="Paid but No Scholarship"/>
    <s v="Other"/>
  </r>
  <r>
    <s v="Sai Singh"/>
    <n v="24"/>
    <x v="0"/>
    <x v="2"/>
    <x v="2"/>
    <x v="82"/>
    <x v="2"/>
    <x v="0"/>
    <x v="1"/>
    <n v="1988.14"/>
    <x v="0"/>
    <s v="Metropolitan"/>
    <s v="Master's Degree"/>
    <s v="No Need"/>
    <s v="Other"/>
  </r>
  <r>
    <s v="Aryan Sharma"/>
    <n v="18"/>
    <x v="0"/>
    <x v="1"/>
    <x v="2"/>
    <x v="83"/>
    <x v="3"/>
    <x v="4"/>
    <x v="0"/>
    <n v="3270.62"/>
    <x v="4"/>
    <s v="Rural"/>
    <s v="Bachelor's Degree"/>
    <s v="Paid but No Scholarship"/>
    <s v="Other"/>
  </r>
  <r>
    <s v="Vihanika Verma"/>
    <n v="20"/>
    <x v="1"/>
    <x v="5"/>
    <x v="5"/>
    <x v="84"/>
    <x v="0"/>
    <x v="4"/>
    <x v="0"/>
    <n v="5977.34"/>
    <x v="0"/>
    <s v="Rural"/>
    <s v="Diploma"/>
    <s v="Paid but No Scholarship"/>
    <s v="Other"/>
  </r>
  <r>
    <s v="Ayaan Reddy"/>
    <n v="18"/>
    <x v="0"/>
    <x v="4"/>
    <x v="2"/>
    <x v="85"/>
    <x v="2"/>
    <x v="1"/>
    <x v="1"/>
    <n v="1560.03"/>
    <x v="4"/>
    <s v="Rural"/>
    <s v="Master's Degree"/>
    <s v="No Need"/>
    <s v="Other"/>
  </r>
  <r>
    <s v="Aarav Reddy"/>
    <n v="21"/>
    <x v="0"/>
    <x v="2"/>
    <x v="0"/>
    <x v="86"/>
    <x v="0"/>
    <x v="1"/>
    <x v="0"/>
    <n v="3534.35"/>
    <x v="1"/>
    <s v="Suburban"/>
    <s v="Diploma"/>
    <s v="Paid but No Scholarship"/>
    <s v="Other"/>
  </r>
  <r>
    <s v="Ayaan Mehta"/>
    <n v="28"/>
    <x v="0"/>
    <x v="3"/>
    <x v="3"/>
    <x v="87"/>
    <x v="1"/>
    <x v="0"/>
    <x v="0"/>
    <n v="3375.85"/>
    <x v="1"/>
    <s v="Rural"/>
    <s v="Master's Degree"/>
    <s v="Paid but No Scholarship"/>
    <s v="Other"/>
  </r>
  <r>
    <s v="Aryan Gupta"/>
    <n v="24"/>
    <x v="1"/>
    <x v="1"/>
    <x v="2"/>
    <x v="88"/>
    <x v="0"/>
    <x v="4"/>
    <x v="1"/>
    <n v="4106.01"/>
    <x v="2"/>
    <s v="Urban"/>
    <s v="High School"/>
    <s v="No Need"/>
    <s v="Other"/>
  </r>
  <r>
    <s v="Aditya Chopra"/>
    <n v="20"/>
    <x v="0"/>
    <x v="5"/>
    <x v="5"/>
    <x v="89"/>
    <x v="2"/>
    <x v="3"/>
    <x v="1"/>
    <n v="5058.4799999999996"/>
    <x v="5"/>
    <s v="Metropolitan"/>
    <s v="Diploma"/>
    <s v="No Need"/>
    <s v="Other"/>
  </r>
  <r>
    <s v="Vivaan Sharma"/>
    <n v="23"/>
    <x v="1"/>
    <x v="5"/>
    <x v="5"/>
    <x v="90"/>
    <x v="2"/>
    <x v="5"/>
    <x v="0"/>
    <n v="1130.5"/>
    <x v="4"/>
    <s v="Urban"/>
    <s v="Master's Degree"/>
    <s v="Paid but No Scholarship"/>
    <s v="Other"/>
  </r>
  <r>
    <s v="Vihaan Verma"/>
    <n v="24"/>
    <x v="0"/>
    <x v="3"/>
    <x v="3"/>
    <x v="91"/>
    <x v="4"/>
    <x v="0"/>
    <x v="1"/>
    <n v="5629.61"/>
    <x v="1"/>
    <s v="Urban"/>
    <s v="Bachelor's Degree"/>
    <s v="No Need"/>
    <s v="Other"/>
  </r>
  <r>
    <s v="Vivaan Sharma"/>
    <n v="20"/>
    <x v="1"/>
    <x v="3"/>
    <x v="0"/>
    <x v="92"/>
    <x v="5"/>
    <x v="0"/>
    <x v="1"/>
    <n v="3499.26"/>
    <x v="4"/>
    <s v="Rural"/>
    <s v="Diploma"/>
    <s v="No Need"/>
    <s v="Female in STEM"/>
  </r>
  <r>
    <s v="Vihaan Nair"/>
    <n v="20"/>
    <x v="1"/>
    <x v="0"/>
    <x v="2"/>
    <x v="93"/>
    <x v="1"/>
    <x v="5"/>
    <x v="1"/>
    <n v="4735.75"/>
    <x v="2"/>
    <s v="Rural"/>
    <s v="High School"/>
    <s v="No Need"/>
    <s v="Other"/>
  </r>
  <r>
    <s v="Ayaan Verma"/>
    <n v="28"/>
    <x v="0"/>
    <x v="3"/>
    <x v="5"/>
    <x v="94"/>
    <x v="3"/>
    <x v="0"/>
    <x v="1"/>
    <n v="1243.42"/>
    <x v="0"/>
    <s v="Rural"/>
    <s v="High School"/>
    <s v="No Need"/>
    <s v="Other"/>
  </r>
  <r>
    <s v="Aarav Sharma"/>
    <n v="20"/>
    <x v="1"/>
    <x v="5"/>
    <x v="4"/>
    <x v="95"/>
    <x v="2"/>
    <x v="2"/>
    <x v="0"/>
    <n v="3141.9"/>
    <x v="0"/>
    <s v="Urban"/>
    <s v="High School"/>
    <s v="Paid but No Scholarship"/>
    <s v="Other"/>
  </r>
  <r>
    <s v="Aryan Reddy"/>
    <n v="20"/>
    <x v="0"/>
    <x v="1"/>
    <x v="1"/>
    <x v="96"/>
    <x v="2"/>
    <x v="0"/>
    <x v="1"/>
    <n v="876.66"/>
    <x v="1"/>
    <s v="Metropolitan"/>
    <s v="Bachelor's Degree"/>
    <s v="No Need"/>
    <s v="Other"/>
  </r>
  <r>
    <s v="Krishna Patel"/>
    <n v="29"/>
    <x v="1"/>
    <x v="5"/>
    <x v="3"/>
    <x v="97"/>
    <x v="5"/>
    <x v="2"/>
    <x v="0"/>
    <n v="2520.34"/>
    <x v="1"/>
    <s v="Suburban"/>
    <s v="Master's Degree"/>
    <s v="Paid but No Scholarship"/>
    <s v="Other"/>
  </r>
  <r>
    <s v="Reyansh Chopra"/>
    <n v="19"/>
    <x v="0"/>
    <x v="4"/>
    <x v="1"/>
    <x v="98"/>
    <x v="2"/>
    <x v="5"/>
    <x v="0"/>
    <n v="1518.83"/>
    <x v="5"/>
    <s v="Metropolitan"/>
    <s v="High School"/>
    <s v="Paid but No Scholarship"/>
    <s v="Other"/>
  </r>
  <r>
    <s v="Krishna Verma"/>
    <n v="19"/>
    <x v="1"/>
    <x v="2"/>
    <x v="4"/>
    <x v="99"/>
    <x v="3"/>
    <x v="0"/>
    <x v="1"/>
    <n v="1687.21"/>
    <x v="4"/>
    <s v="Metropolitan"/>
    <s v="Bachelor's Degree"/>
    <s v="No Need"/>
    <s v="Other"/>
  </r>
  <r>
    <s v="Aryan Patel"/>
    <n v="27"/>
    <x v="0"/>
    <x v="4"/>
    <x v="2"/>
    <x v="100"/>
    <x v="2"/>
    <x v="4"/>
    <x v="1"/>
    <n v="3515.35"/>
    <x v="1"/>
    <s v="Suburban"/>
    <s v="Diploma"/>
    <s v="No Need"/>
    <s v="Other"/>
  </r>
  <r>
    <s v="Krishna Singh"/>
    <n v="29"/>
    <x v="1"/>
    <x v="3"/>
    <x v="5"/>
    <x v="101"/>
    <x v="2"/>
    <x v="1"/>
    <x v="1"/>
    <n v="1739.61"/>
    <x v="2"/>
    <s v="Metropolitan"/>
    <s v="Master's Degree"/>
    <s v="No Need"/>
    <s v="Other"/>
  </r>
  <r>
    <s v="Aryan Patel"/>
    <n v="28"/>
    <x v="0"/>
    <x v="0"/>
    <x v="3"/>
    <x v="102"/>
    <x v="3"/>
    <x v="0"/>
    <x v="1"/>
    <n v="5609.46"/>
    <x v="5"/>
    <s v="Urban"/>
    <s v="High School"/>
    <s v="No Need"/>
    <s v="Other"/>
  </r>
  <r>
    <s v="Sai Gupta"/>
    <n v="21"/>
    <x v="1"/>
    <x v="2"/>
    <x v="2"/>
    <x v="35"/>
    <x v="1"/>
    <x v="0"/>
    <x v="1"/>
    <n v="3772.99"/>
    <x v="0"/>
    <s v="Suburban"/>
    <s v="Master's Degree"/>
    <s v="No Need"/>
    <s v="Other"/>
  </r>
  <r>
    <s v="Reyansh Verma"/>
    <n v="26"/>
    <x v="1"/>
    <x v="4"/>
    <x v="4"/>
    <x v="103"/>
    <x v="2"/>
    <x v="5"/>
    <x v="1"/>
    <n v="2547.6"/>
    <x v="4"/>
    <s v="Metropolitan"/>
    <s v="Diploma"/>
    <s v="No Need"/>
    <s v="Other"/>
  </r>
  <r>
    <s v="Arjun Nair"/>
    <n v="22"/>
    <x v="1"/>
    <x v="2"/>
    <x v="1"/>
    <x v="104"/>
    <x v="3"/>
    <x v="2"/>
    <x v="0"/>
    <n v="818.83"/>
    <x v="2"/>
    <s v="Urban"/>
    <s v="Bachelor's Degree"/>
    <s v="Paid but No Scholarship"/>
    <s v="Female in STEM"/>
  </r>
  <r>
    <s v="Sai Sharma"/>
    <n v="19"/>
    <x v="0"/>
    <x v="0"/>
    <x v="5"/>
    <x v="105"/>
    <x v="0"/>
    <x v="3"/>
    <x v="1"/>
    <n v="3484.16"/>
    <x v="2"/>
    <s v="Rural"/>
    <s v="Diploma"/>
    <s v="No Need"/>
    <s v="Other"/>
  </r>
  <r>
    <s v="Vivaan Chopra"/>
    <n v="23"/>
    <x v="1"/>
    <x v="1"/>
    <x v="2"/>
    <x v="106"/>
    <x v="3"/>
    <x v="0"/>
    <x v="0"/>
    <n v="1634.96"/>
    <x v="4"/>
    <s v="Rural"/>
    <s v="High School"/>
    <s v="Paid but No Scholarship"/>
    <s v="Other"/>
  </r>
  <r>
    <s v="Aarav Chopra"/>
    <n v="22"/>
    <x v="1"/>
    <x v="4"/>
    <x v="1"/>
    <x v="107"/>
    <x v="1"/>
    <x v="2"/>
    <x v="1"/>
    <n v="5961.66"/>
    <x v="2"/>
    <s v="Urban"/>
    <s v="High School"/>
    <s v="No Need"/>
    <s v="Female in STEM"/>
  </r>
  <r>
    <s v="Aditya Iyer"/>
    <n v="25"/>
    <x v="0"/>
    <x v="3"/>
    <x v="3"/>
    <x v="108"/>
    <x v="3"/>
    <x v="3"/>
    <x v="0"/>
    <n v="5808.81"/>
    <x v="0"/>
    <s v="Urban"/>
    <s v="Bachelor's Degree"/>
    <s v="Paid but No Scholarship"/>
    <s v="Other"/>
  </r>
  <r>
    <s v="Ayaan Sharma"/>
    <n v="19"/>
    <x v="1"/>
    <x v="3"/>
    <x v="4"/>
    <x v="109"/>
    <x v="3"/>
    <x v="2"/>
    <x v="1"/>
    <n v="1098.67"/>
    <x v="2"/>
    <s v="Suburban"/>
    <s v="Master's Degree"/>
    <s v="No Need"/>
    <s v="Other"/>
  </r>
  <r>
    <s v="Sai Verma"/>
    <n v="19"/>
    <x v="0"/>
    <x v="3"/>
    <x v="3"/>
    <x v="110"/>
    <x v="0"/>
    <x v="1"/>
    <x v="0"/>
    <n v="2105.39"/>
    <x v="5"/>
    <s v="Rural"/>
    <s v="High School"/>
    <s v="Paid but No Scholarship"/>
    <s v="Other"/>
  </r>
  <r>
    <s v="Vivaan Mehta"/>
    <n v="17"/>
    <x v="1"/>
    <x v="3"/>
    <x v="3"/>
    <x v="111"/>
    <x v="1"/>
    <x v="2"/>
    <x v="0"/>
    <n v="3971.55"/>
    <x v="4"/>
    <s v="Rural"/>
    <s v="Diploma"/>
    <s v="Paid but No Scholarship"/>
    <s v="Other"/>
  </r>
  <r>
    <s v="Arjun Nair"/>
    <n v="18"/>
    <x v="1"/>
    <x v="3"/>
    <x v="2"/>
    <x v="112"/>
    <x v="0"/>
    <x v="4"/>
    <x v="0"/>
    <n v="1738.11"/>
    <x v="5"/>
    <s v="Rural"/>
    <s v="High School"/>
    <s v="Paid but No Scholarship"/>
    <s v="Other"/>
  </r>
  <r>
    <s v="Sai Sharma"/>
    <n v="18"/>
    <x v="0"/>
    <x v="2"/>
    <x v="2"/>
    <x v="113"/>
    <x v="4"/>
    <x v="0"/>
    <x v="1"/>
    <n v="5754.39"/>
    <x v="4"/>
    <s v="Suburban"/>
    <s v="Master's Degree"/>
    <s v="No Need"/>
    <s v="Other"/>
  </r>
  <r>
    <s v="Arya Iyer"/>
    <n v="18"/>
    <x v="1"/>
    <x v="3"/>
    <x v="2"/>
    <x v="114"/>
    <x v="2"/>
    <x v="0"/>
    <x v="0"/>
    <n v="1175.5999999999999"/>
    <x v="5"/>
    <s v="Urban"/>
    <s v="Master's Degree"/>
    <s v="Paid but No Scholarship"/>
    <s v="Other"/>
  </r>
  <r>
    <s v="Arjun Iyer"/>
    <n v="22"/>
    <x v="0"/>
    <x v="1"/>
    <x v="0"/>
    <x v="115"/>
    <x v="0"/>
    <x v="5"/>
    <x v="0"/>
    <n v="3521.3"/>
    <x v="1"/>
    <s v="Suburban"/>
    <s v="Bachelor's Degree"/>
    <s v="Paid but No Scholarship"/>
    <s v="Other"/>
  </r>
  <r>
    <s v="Vivaan Verma"/>
    <n v="21"/>
    <x v="1"/>
    <x v="3"/>
    <x v="3"/>
    <x v="116"/>
    <x v="3"/>
    <x v="0"/>
    <x v="1"/>
    <n v="1905.88"/>
    <x v="1"/>
    <s v="Urban"/>
    <s v="High School"/>
    <s v="No Need"/>
    <s v="Other"/>
  </r>
  <r>
    <s v="Aditya Mehta"/>
    <n v="22"/>
    <x v="0"/>
    <x v="3"/>
    <x v="1"/>
    <x v="117"/>
    <x v="4"/>
    <x v="5"/>
    <x v="0"/>
    <n v="2409.85"/>
    <x v="5"/>
    <s v="Rural"/>
    <s v="Diploma"/>
    <s v="Paid but No Scholarship"/>
    <s v="Other"/>
  </r>
  <r>
    <s v="Vihaan Sharma"/>
    <n v="26"/>
    <x v="1"/>
    <x v="0"/>
    <x v="5"/>
    <x v="108"/>
    <x v="3"/>
    <x v="2"/>
    <x v="1"/>
    <n v="1416"/>
    <x v="5"/>
    <s v="Metropolitan"/>
    <s v="Diploma"/>
    <s v="No Need"/>
    <s v="Other"/>
  </r>
  <r>
    <s v="Arjun Nair"/>
    <n v="29"/>
    <x v="0"/>
    <x v="5"/>
    <x v="0"/>
    <x v="118"/>
    <x v="5"/>
    <x v="1"/>
    <x v="1"/>
    <n v="1135.26"/>
    <x v="1"/>
    <s v="Metropolitan"/>
    <s v="High School"/>
    <s v="No Need"/>
    <s v="Other"/>
  </r>
  <r>
    <s v="Aarav Patel"/>
    <n v="18"/>
    <x v="1"/>
    <x v="3"/>
    <x v="2"/>
    <x v="119"/>
    <x v="3"/>
    <x v="2"/>
    <x v="1"/>
    <n v="1359.26"/>
    <x v="1"/>
    <s v="Urban"/>
    <s v="Bachelor's Degree"/>
    <s v="No Need"/>
    <s v="Other"/>
  </r>
  <r>
    <s v="Ayaan Gupta"/>
    <n v="29"/>
    <x v="0"/>
    <x v="1"/>
    <x v="0"/>
    <x v="120"/>
    <x v="3"/>
    <x v="4"/>
    <x v="0"/>
    <n v="6192.32"/>
    <x v="1"/>
    <s v="Metropolitan"/>
    <s v="High School"/>
    <s v="Paid but No Scholarship"/>
    <s v="Other"/>
  </r>
  <r>
    <s v="Reyansh Verma"/>
    <n v="24"/>
    <x v="1"/>
    <x v="4"/>
    <x v="1"/>
    <x v="121"/>
    <x v="2"/>
    <x v="5"/>
    <x v="1"/>
    <n v="5297.71"/>
    <x v="2"/>
    <s v="Metropolitan"/>
    <s v="High School"/>
    <s v="No Need"/>
    <s v="Female in STEM"/>
  </r>
  <r>
    <s v="Krishna Singh"/>
    <n v="22"/>
    <x v="0"/>
    <x v="4"/>
    <x v="4"/>
    <x v="122"/>
    <x v="4"/>
    <x v="4"/>
    <x v="1"/>
    <n v="2407.2800000000002"/>
    <x v="4"/>
    <s v="Rural"/>
    <s v="Master's Degree"/>
    <s v="No Need"/>
    <s v="Other"/>
  </r>
  <r>
    <s v="Arjun Nair"/>
    <n v="19"/>
    <x v="0"/>
    <x v="3"/>
    <x v="0"/>
    <x v="123"/>
    <x v="4"/>
    <x v="1"/>
    <x v="0"/>
    <n v="4411.16"/>
    <x v="4"/>
    <s v="Metropolitan"/>
    <s v="Diploma"/>
    <s v="Paid but No Scholarship"/>
    <s v="Other"/>
  </r>
  <r>
    <s v="Aryan Chopra"/>
    <n v="25"/>
    <x v="1"/>
    <x v="0"/>
    <x v="0"/>
    <x v="124"/>
    <x v="3"/>
    <x v="4"/>
    <x v="1"/>
    <n v="4100.51"/>
    <x v="1"/>
    <s v="Suburban"/>
    <s v="Diploma"/>
    <s v="No Need"/>
    <s v="Female in STEM"/>
  </r>
  <r>
    <s v="Aditya Reddy"/>
    <n v="24"/>
    <x v="1"/>
    <x v="5"/>
    <x v="1"/>
    <x v="125"/>
    <x v="0"/>
    <x v="3"/>
    <x v="1"/>
    <n v="3903.05"/>
    <x v="1"/>
    <s v="Suburban"/>
    <s v="Diploma"/>
    <s v="No Need"/>
    <s v="Female in STEM"/>
  </r>
  <r>
    <s v="Krishna Singh"/>
    <n v="21"/>
    <x v="0"/>
    <x v="3"/>
    <x v="0"/>
    <x v="126"/>
    <x v="3"/>
    <x v="5"/>
    <x v="0"/>
    <n v="974.95"/>
    <x v="2"/>
    <s v="Suburban"/>
    <s v="Master's Degree"/>
    <s v="Paid but No Scholarship"/>
    <s v="Other"/>
  </r>
  <r>
    <s v="Arjun Nair"/>
    <n v="18"/>
    <x v="1"/>
    <x v="2"/>
    <x v="0"/>
    <x v="127"/>
    <x v="3"/>
    <x v="5"/>
    <x v="1"/>
    <n v="1773.08"/>
    <x v="4"/>
    <s v="Urban"/>
    <s v="High School"/>
    <s v="No Need"/>
    <s v="Female in STEM"/>
  </r>
  <r>
    <s v="Sai Sharma"/>
    <n v="18"/>
    <x v="0"/>
    <x v="4"/>
    <x v="0"/>
    <x v="128"/>
    <x v="0"/>
    <x v="5"/>
    <x v="1"/>
    <n v="4487.88"/>
    <x v="0"/>
    <s v="Urban"/>
    <s v="Diploma"/>
    <s v="No Need"/>
    <s v="Other"/>
  </r>
  <r>
    <s v="Aryan Iyer"/>
    <n v="18"/>
    <x v="0"/>
    <x v="0"/>
    <x v="1"/>
    <x v="129"/>
    <x v="1"/>
    <x v="4"/>
    <x v="0"/>
    <n v="2475.5300000000002"/>
    <x v="5"/>
    <s v="Metropolitan"/>
    <s v="High School"/>
    <s v="Paid but No Scholarship"/>
    <s v="Other"/>
  </r>
  <r>
    <s v="Arjun Iyer"/>
    <n v="22"/>
    <x v="0"/>
    <x v="2"/>
    <x v="3"/>
    <x v="130"/>
    <x v="4"/>
    <x v="4"/>
    <x v="0"/>
    <n v="5284.3"/>
    <x v="4"/>
    <s v="Metropolitan"/>
    <s v="High School"/>
    <s v="Paid but No Scholarship"/>
    <s v="Other"/>
  </r>
  <r>
    <s v="Vivaan Verma"/>
    <n v="21"/>
    <x v="0"/>
    <x v="0"/>
    <x v="3"/>
    <x v="131"/>
    <x v="4"/>
    <x v="5"/>
    <x v="1"/>
    <n v="6152.05"/>
    <x v="5"/>
    <s v="Urban"/>
    <s v="Bachelor's Degree"/>
    <s v="No Need"/>
    <s v="Other"/>
  </r>
  <r>
    <s v="Aditya Mehta"/>
    <n v="22"/>
    <x v="1"/>
    <x v="3"/>
    <x v="4"/>
    <x v="132"/>
    <x v="3"/>
    <x v="4"/>
    <x v="0"/>
    <n v="2324.21"/>
    <x v="5"/>
    <s v="Suburban"/>
    <s v="Bachelor's Degree"/>
    <s v="Paid but No Scholarship"/>
    <s v="Other"/>
  </r>
  <r>
    <s v="Vihaan Sharma"/>
    <n v="26"/>
    <x v="0"/>
    <x v="5"/>
    <x v="4"/>
    <x v="133"/>
    <x v="2"/>
    <x v="4"/>
    <x v="0"/>
    <n v="5517.26"/>
    <x v="1"/>
    <s v="Metropolitan"/>
    <s v="High School"/>
    <s v="Paid but No Scholarship"/>
    <s v="Other"/>
  </r>
  <r>
    <s v="Arjun Nair"/>
    <n v="29"/>
    <x v="0"/>
    <x v="1"/>
    <x v="2"/>
    <x v="134"/>
    <x v="0"/>
    <x v="2"/>
    <x v="1"/>
    <n v="2603.0300000000002"/>
    <x v="4"/>
    <s v="Metropolitan"/>
    <s v="Bachelor's Degree"/>
    <s v="No Need"/>
    <s v="Other"/>
  </r>
  <r>
    <s v="Aarav Patel"/>
    <n v="18"/>
    <x v="1"/>
    <x v="3"/>
    <x v="0"/>
    <x v="135"/>
    <x v="4"/>
    <x v="1"/>
    <x v="0"/>
    <n v="3295.93"/>
    <x v="5"/>
    <s v="Suburban"/>
    <s v="Master's Degree"/>
    <s v="Paid but No Scholarship"/>
    <s v="Female in STEM"/>
  </r>
  <r>
    <s v="Ayaan Gupta"/>
    <n v="29"/>
    <x v="1"/>
    <x v="2"/>
    <x v="2"/>
    <x v="136"/>
    <x v="1"/>
    <x v="5"/>
    <x v="0"/>
    <n v="3379.86"/>
    <x v="4"/>
    <s v="Urban"/>
    <s v="High School"/>
    <s v="Paid but No Scholarship"/>
    <s v="Other"/>
  </r>
  <r>
    <s v="Reyansh Verma"/>
    <n v="24"/>
    <x v="1"/>
    <x v="2"/>
    <x v="5"/>
    <x v="137"/>
    <x v="3"/>
    <x v="3"/>
    <x v="0"/>
    <n v="1553.39"/>
    <x v="1"/>
    <s v="Suburban"/>
    <s v="Diploma"/>
    <s v="Paid but No Scholarship"/>
    <s v="Other"/>
  </r>
  <r>
    <s v="Krishna Singh"/>
    <n v="22"/>
    <x v="0"/>
    <x v="1"/>
    <x v="3"/>
    <x v="138"/>
    <x v="1"/>
    <x v="0"/>
    <x v="0"/>
    <n v="3899.32"/>
    <x v="4"/>
    <s v="Rural"/>
    <s v="Bachelor's Degree"/>
    <s v="Paid but No Scholarship"/>
    <s v="Other"/>
  </r>
  <r>
    <s v="Arjun Nair"/>
    <n v="19"/>
    <x v="1"/>
    <x v="3"/>
    <x v="3"/>
    <x v="139"/>
    <x v="1"/>
    <x v="3"/>
    <x v="0"/>
    <n v="5120.74"/>
    <x v="2"/>
    <s v="Metropolitan"/>
    <s v="Master's Degree"/>
    <s v="Paid but No Scholarship"/>
    <s v="Other"/>
  </r>
  <r>
    <s v="Aryan Chopra"/>
    <n v="25"/>
    <x v="0"/>
    <x v="3"/>
    <x v="2"/>
    <x v="140"/>
    <x v="3"/>
    <x v="1"/>
    <x v="0"/>
    <n v="4234.6899999999996"/>
    <x v="0"/>
    <s v="Rural"/>
    <s v="Diploma"/>
    <s v="Paid but No Scholarship"/>
    <s v="Other"/>
  </r>
  <r>
    <s v="Aditya Reddy"/>
    <n v="24"/>
    <x v="1"/>
    <x v="2"/>
    <x v="1"/>
    <x v="141"/>
    <x v="2"/>
    <x v="0"/>
    <x v="0"/>
    <n v="2204.91"/>
    <x v="0"/>
    <s v="Rural"/>
    <s v="High School"/>
    <s v="Paid but No Scholarship"/>
    <s v="Female in STEM"/>
  </r>
  <r>
    <s v="Krishna Singh"/>
    <n v="18"/>
    <x v="1"/>
    <x v="1"/>
    <x v="0"/>
    <x v="142"/>
    <x v="0"/>
    <x v="5"/>
    <x v="1"/>
    <n v="5048.9399999999996"/>
    <x v="0"/>
    <s v="Metropolitan"/>
    <s v="Diploma"/>
    <s v="No Need"/>
    <s v="Female in STEM"/>
  </r>
  <r>
    <s v="Ayaan Reddy"/>
    <n v="20"/>
    <x v="0"/>
    <x v="1"/>
    <x v="3"/>
    <x v="143"/>
    <x v="1"/>
    <x v="1"/>
    <x v="1"/>
    <n v="2157.11"/>
    <x v="0"/>
    <s v="Suburban"/>
    <s v="Master's Degree"/>
    <s v="No Need"/>
    <s v="Other"/>
  </r>
  <r>
    <s v="Vihaan Iyer"/>
    <n v="18"/>
    <x v="0"/>
    <x v="1"/>
    <x v="1"/>
    <x v="144"/>
    <x v="3"/>
    <x v="4"/>
    <x v="1"/>
    <n v="1374.61"/>
    <x v="1"/>
    <s v="Urban"/>
    <s v="Bachelor's Degree"/>
    <s v="No Need"/>
    <s v="Other"/>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E334596-39DC-489B-B427-205C0ABBD37C}" name="PivotTable1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14:H22" firstHeaderRow="1" firstDataRow="2" firstDataCol="1"/>
  <pivotFields count="17">
    <pivotField dataField="1" showAll="0"/>
    <pivotField showAll="0"/>
    <pivotField showAll="0">
      <items count="3">
        <item x="1"/>
        <item x="0"/>
        <item t="default"/>
      </items>
    </pivotField>
    <pivotField showAll="0"/>
    <pivotField showAll="0"/>
    <pivotField numFmtId="164" showAll="0">
      <items count="286">
        <item x="0"/>
        <item x="37"/>
        <item m="1" x="145"/>
        <item m="1" x="146"/>
        <item m="1" x="147"/>
        <item m="1" x="148"/>
        <item m="1" x="149"/>
        <item m="1" x="150"/>
        <item m="1" x="151"/>
        <item m="1" x="152"/>
        <item m="1" x="153"/>
        <item m="1" x="154"/>
        <item m="1" x="155"/>
        <item m="1" x="156"/>
        <item m="1" x="157"/>
        <item m="1" x="158"/>
        <item m="1" x="159"/>
        <item m="1" x="160"/>
        <item m="1" x="161"/>
        <item m="1" x="162"/>
        <item m="1" x="163"/>
        <item m="1" x="164"/>
        <item m="1" x="165"/>
        <item m="1" x="166"/>
        <item m="1" x="167"/>
        <item m="1" x="168"/>
        <item m="1" x="169"/>
        <item m="1" x="170"/>
        <item m="1" x="171"/>
        <item m="1" x="172"/>
        <item m="1" x="173"/>
        <item m="1" x="174"/>
        <item m="1" x="175"/>
        <item m="1" x="176"/>
        <item m="1" x="177"/>
        <item m="1" x="178"/>
        <item m="1" x="179"/>
        <item m="1" x="180"/>
        <item m="1" x="181"/>
        <item m="1" x="182"/>
        <item m="1" x="183"/>
        <item m="1" x="184"/>
        <item m="1" x="185"/>
        <item m="1" x="186"/>
        <item m="1" x="187"/>
        <item x="128"/>
        <item m="1" x="188"/>
        <item m="1" x="189"/>
        <item m="1" x="190"/>
        <item m="1" x="191"/>
        <item m="1" x="192"/>
        <item m="1" x="193"/>
        <item m="1" x="194"/>
        <item m="1" x="195"/>
        <item m="1" x="196"/>
        <item m="1" x="197"/>
        <item m="1" x="198"/>
        <item m="1" x="199"/>
        <item x="105"/>
        <item m="1" x="200"/>
        <item m="1" x="201"/>
        <item m="1" x="202"/>
        <item m="1" x="203"/>
        <item m="1" x="204"/>
        <item m="1" x="205"/>
        <item m="1" x="206"/>
        <item m="1" x="207"/>
        <item m="1" x="208"/>
        <item m="1" x="209"/>
        <item m="1" x="210"/>
        <item m="1" x="211"/>
        <item m="1" x="212"/>
        <item m="1" x="213"/>
        <item m="1" x="214"/>
        <item m="1" x="215"/>
        <item m="1" x="216"/>
        <item m="1" x="217"/>
        <item m="1" x="218"/>
        <item m="1" x="219"/>
        <item m="1" x="220"/>
        <item m="1" x="221"/>
        <item m="1" x="222"/>
        <item m="1" x="223"/>
        <item m="1" x="224"/>
        <item m="1" x="225"/>
        <item m="1" x="226"/>
        <item m="1" x="227"/>
        <item m="1" x="228"/>
        <item m="1" x="229"/>
        <item x="62"/>
        <item m="1" x="230"/>
        <item m="1" x="231"/>
        <item m="1" x="232"/>
        <item m="1" x="233"/>
        <item m="1" x="234"/>
        <item m="1" x="235"/>
        <item m="1" x="236"/>
        <item m="1" x="237"/>
        <item m="1" x="238"/>
        <item m="1" x="239"/>
        <item m="1" x="240"/>
        <item m="1" x="241"/>
        <item m="1" x="242"/>
        <item m="1" x="243"/>
        <item m="1" x="244"/>
        <item m="1" x="245"/>
        <item m="1" x="246"/>
        <item m="1" x="247"/>
        <item x="86"/>
        <item m="1" x="248"/>
        <item x="32"/>
        <item m="1" x="249"/>
        <item m="1" x="250"/>
        <item m="1" x="251"/>
        <item m="1" x="252"/>
        <item m="1" x="253"/>
        <item m="1" x="254"/>
        <item m="1" x="255"/>
        <item m="1" x="256"/>
        <item m="1" x="257"/>
        <item x="67"/>
        <item m="1" x="258"/>
        <item x="69"/>
        <item m="1" x="259"/>
        <item m="1" x="260"/>
        <item x="125"/>
        <item m="1" x="261"/>
        <item m="1" x="262"/>
        <item m="1" x="263"/>
        <item m="1" x="264"/>
        <item m="1" x="265"/>
        <item m="1" x="266"/>
        <item m="1" x="267"/>
        <item m="1" x="268"/>
        <item m="1" x="269"/>
        <item m="1" x="270"/>
        <item m="1" x="271"/>
        <item m="1" x="272"/>
        <item m="1" x="273"/>
        <item m="1" x="274"/>
        <item m="1" x="275"/>
        <item m="1" x="276"/>
        <item m="1" x="277"/>
        <item m="1" x="278"/>
        <item m="1" x="279"/>
        <item m="1" x="280"/>
        <item m="1" x="281"/>
        <item m="1" x="282"/>
        <item m="1" x="283"/>
        <item m="1" x="284"/>
        <item x="1"/>
        <item x="2"/>
        <item x="3"/>
        <item x="4"/>
        <item x="5"/>
        <item x="6"/>
        <item x="7"/>
        <item x="8"/>
        <item x="9"/>
        <item x="10"/>
        <item x="11"/>
        <item x="12"/>
        <item x="13"/>
        <item x="14"/>
        <item x="15"/>
        <item x="16"/>
        <item x="17"/>
        <item x="18"/>
        <item x="19"/>
        <item x="20"/>
        <item x="21"/>
        <item x="22"/>
        <item x="23"/>
        <item x="24"/>
        <item x="25"/>
        <item x="26"/>
        <item x="27"/>
        <item x="28"/>
        <item x="29"/>
        <item x="30"/>
        <item x="31"/>
        <item x="33"/>
        <item x="34"/>
        <item x="35"/>
        <item x="36"/>
        <item x="38"/>
        <item x="39"/>
        <item x="40"/>
        <item x="41"/>
        <item x="42"/>
        <item x="43"/>
        <item x="44"/>
        <item x="45"/>
        <item x="46"/>
        <item x="47"/>
        <item x="48"/>
        <item x="49"/>
        <item x="50"/>
        <item x="51"/>
        <item x="52"/>
        <item x="53"/>
        <item x="54"/>
        <item x="55"/>
        <item x="56"/>
        <item x="57"/>
        <item x="58"/>
        <item x="59"/>
        <item x="60"/>
        <item x="61"/>
        <item x="63"/>
        <item x="64"/>
        <item x="65"/>
        <item x="66"/>
        <item x="68"/>
        <item x="70"/>
        <item x="71"/>
        <item x="72"/>
        <item x="73"/>
        <item x="74"/>
        <item x="75"/>
        <item x="76"/>
        <item x="77"/>
        <item x="78"/>
        <item x="79"/>
        <item x="80"/>
        <item x="81"/>
        <item x="82"/>
        <item x="83"/>
        <item x="84"/>
        <item x="85"/>
        <item x="87"/>
        <item x="88"/>
        <item x="89"/>
        <item x="90"/>
        <item x="91"/>
        <item x="92"/>
        <item x="93"/>
        <item x="94"/>
        <item x="95"/>
        <item x="96"/>
        <item x="97"/>
        <item x="98"/>
        <item x="99"/>
        <item x="100"/>
        <item x="101"/>
        <item x="102"/>
        <item x="103"/>
        <item x="104"/>
        <item x="106"/>
        <item x="107"/>
        <item x="108"/>
        <item x="109"/>
        <item x="110"/>
        <item x="111"/>
        <item x="112"/>
        <item x="113"/>
        <item x="114"/>
        <item x="115"/>
        <item x="116"/>
        <item x="117"/>
        <item x="118"/>
        <item x="119"/>
        <item x="120"/>
        <item x="121"/>
        <item x="122"/>
        <item x="123"/>
        <item x="124"/>
        <item x="126"/>
        <item x="127"/>
        <item x="129"/>
        <item x="130"/>
        <item x="131"/>
        <item x="132"/>
        <item x="133"/>
        <item x="134"/>
        <item x="135"/>
        <item x="136"/>
        <item x="137"/>
        <item x="138"/>
        <item x="139"/>
        <item x="140"/>
        <item x="141"/>
        <item x="142"/>
        <item x="143"/>
        <item x="144"/>
        <item t="default"/>
      </items>
    </pivotField>
    <pivotField showAll="0">
      <items count="7">
        <item x="5"/>
        <item x="2"/>
        <item x="1"/>
        <item x="0"/>
        <item x="3"/>
        <item x="4"/>
        <item t="default"/>
      </items>
    </pivotField>
    <pivotField axis="axisCol" showAll="0">
      <items count="7">
        <item x="0"/>
        <item x="5"/>
        <item x="3"/>
        <item x="1"/>
        <item x="4"/>
        <item x="2"/>
        <item t="default"/>
      </items>
    </pivotField>
    <pivotField showAll="0"/>
    <pivotField numFmtId="2" showAll="0"/>
    <pivotField axis="axisRow" showAll="0">
      <items count="7">
        <item x="1"/>
        <item x="4"/>
        <item x="2"/>
        <item x="0"/>
        <item x="5"/>
        <item x="3"/>
        <item t="default"/>
      </items>
    </pivotField>
    <pivotField showAll="0"/>
    <pivotField showAll="0"/>
    <pivotField showAll="0"/>
    <pivotField showAll="0"/>
    <pivotField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items count="15">
        <item x="0"/>
        <item x="1"/>
        <item x="2"/>
        <item x="3"/>
        <item x="4"/>
        <item x="5"/>
        <item x="6"/>
        <item x="7"/>
        <item x="8"/>
        <item x="9"/>
        <item x="10"/>
        <item x="11"/>
        <item x="12"/>
        <item x="13"/>
        <item t="default"/>
      </items>
    </pivotField>
  </pivotFields>
  <rowFields count="1">
    <field x="10"/>
  </rowFields>
  <rowItems count="7">
    <i>
      <x/>
    </i>
    <i>
      <x v="1"/>
    </i>
    <i>
      <x v="2"/>
    </i>
    <i>
      <x v="3"/>
    </i>
    <i>
      <x v="4"/>
    </i>
    <i>
      <x v="5"/>
    </i>
    <i t="grand">
      <x/>
    </i>
  </rowItems>
  <colFields count="1">
    <field x="7"/>
  </colFields>
  <colItems count="7">
    <i>
      <x/>
    </i>
    <i>
      <x v="1"/>
    </i>
    <i>
      <x v="2"/>
    </i>
    <i>
      <x v="3"/>
    </i>
    <i>
      <x v="4"/>
    </i>
    <i>
      <x v="5"/>
    </i>
    <i t="grand">
      <x/>
    </i>
  </colItems>
  <dataFields count="1">
    <dataField name="Count of Name" fld="0" subtotal="count" baseField="0" baseItem="0" numFmtId="1"/>
  </dataFields>
  <formats count="3">
    <format dxfId="5">
      <pivotArea dataOnly="0" labelOnly="1" fieldPosition="0">
        <references count="1">
          <reference field="7" count="0"/>
        </references>
      </pivotArea>
    </format>
    <format dxfId="4">
      <pivotArea dataOnly="0" labelOnly="1" grandCol="1" outline="0" fieldPosition="0"/>
    </format>
    <format dxfId="3">
      <pivotArea outline="0" collapsedLevelsAreSubtotals="1" fieldPosition="0"/>
    </format>
  </formats>
  <chartFormats count="6">
    <chartFormat chart="5" format="6" series="1">
      <pivotArea type="data" outline="0" fieldPosition="0">
        <references count="2">
          <reference field="4294967294" count="1" selected="0">
            <x v="0"/>
          </reference>
          <reference field="7" count="1" selected="0">
            <x v="0"/>
          </reference>
        </references>
      </pivotArea>
    </chartFormat>
    <chartFormat chart="5" format="7" series="1">
      <pivotArea type="data" outline="0" fieldPosition="0">
        <references count="2">
          <reference field="4294967294" count="1" selected="0">
            <x v="0"/>
          </reference>
          <reference field="7" count="1" selected="0">
            <x v="1"/>
          </reference>
        </references>
      </pivotArea>
    </chartFormat>
    <chartFormat chart="5" format="8" series="1">
      <pivotArea type="data" outline="0" fieldPosition="0">
        <references count="2">
          <reference field="4294967294" count="1" selected="0">
            <x v="0"/>
          </reference>
          <reference field="7" count="1" selected="0">
            <x v="2"/>
          </reference>
        </references>
      </pivotArea>
    </chartFormat>
    <chartFormat chart="5" format="9" series="1">
      <pivotArea type="data" outline="0" fieldPosition="0">
        <references count="2">
          <reference field="4294967294" count="1" selected="0">
            <x v="0"/>
          </reference>
          <reference field="7" count="1" selected="0">
            <x v="3"/>
          </reference>
        </references>
      </pivotArea>
    </chartFormat>
    <chartFormat chart="5" format="10" series="1">
      <pivotArea type="data" outline="0" fieldPosition="0">
        <references count="2">
          <reference field="4294967294" count="1" selected="0">
            <x v="0"/>
          </reference>
          <reference field="7" count="1" selected="0">
            <x v="4"/>
          </reference>
        </references>
      </pivotArea>
    </chartFormat>
    <chartFormat chart="5" format="11" series="1">
      <pivotArea type="data" outline="0" fieldPosition="0">
        <references count="2">
          <reference field="4294967294" count="1" selected="0">
            <x v="0"/>
          </reference>
          <reference field="7"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3A9BF8B-C7D8-4FCE-BFC0-09F78A24273B}" name="PivotTable1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G2:H9" firstHeaderRow="1" firstDataRow="1" firstDataCol="1"/>
  <pivotFields count="17">
    <pivotField dataField="1" showAll="0"/>
    <pivotField showAll="0"/>
    <pivotField showAll="0">
      <items count="3">
        <item h="1" x="1"/>
        <item x="0"/>
        <item t="default"/>
      </items>
    </pivotField>
    <pivotField showAll="0"/>
    <pivotField axis="axisRow" showAll="0">
      <items count="7">
        <item x="2"/>
        <item x="4"/>
        <item x="3"/>
        <item x="0"/>
        <item x="5"/>
        <item x="1"/>
        <item t="default"/>
      </items>
    </pivotField>
    <pivotField numFmtId="164" showAll="0">
      <items count="286">
        <item x="0"/>
        <item x="37"/>
        <item m="1" x="145"/>
        <item m="1" x="146"/>
        <item m="1" x="147"/>
        <item m="1" x="148"/>
        <item m="1" x="149"/>
        <item m="1" x="150"/>
        <item m="1" x="151"/>
        <item m="1" x="152"/>
        <item m="1" x="153"/>
        <item m="1" x="154"/>
        <item m="1" x="155"/>
        <item m="1" x="156"/>
        <item m="1" x="157"/>
        <item m="1" x="158"/>
        <item m="1" x="159"/>
        <item m="1" x="160"/>
        <item m="1" x="161"/>
        <item m="1" x="162"/>
        <item m="1" x="163"/>
        <item m="1" x="164"/>
        <item m="1" x="165"/>
        <item m="1" x="166"/>
        <item m="1" x="167"/>
        <item m="1" x="168"/>
        <item m="1" x="169"/>
        <item m="1" x="170"/>
        <item m="1" x="171"/>
        <item m="1" x="172"/>
        <item m="1" x="173"/>
        <item m="1" x="174"/>
        <item m="1" x="175"/>
        <item m="1" x="176"/>
        <item m="1" x="177"/>
        <item m="1" x="178"/>
        <item m="1" x="179"/>
        <item m="1" x="180"/>
        <item m="1" x="181"/>
        <item m="1" x="182"/>
        <item m="1" x="183"/>
        <item m="1" x="184"/>
        <item m="1" x="185"/>
        <item m="1" x="186"/>
        <item m="1" x="187"/>
        <item x="128"/>
        <item m="1" x="188"/>
        <item m="1" x="189"/>
        <item m="1" x="190"/>
        <item m="1" x="191"/>
        <item m="1" x="192"/>
        <item m="1" x="193"/>
        <item m="1" x="194"/>
        <item m="1" x="195"/>
        <item m="1" x="196"/>
        <item m="1" x="197"/>
        <item m="1" x="198"/>
        <item m="1" x="199"/>
        <item x="105"/>
        <item m="1" x="200"/>
        <item m="1" x="201"/>
        <item m="1" x="202"/>
        <item m="1" x="203"/>
        <item m="1" x="204"/>
        <item m="1" x="205"/>
        <item m="1" x="206"/>
        <item m="1" x="207"/>
        <item m="1" x="208"/>
        <item m="1" x="209"/>
        <item m="1" x="210"/>
        <item m="1" x="211"/>
        <item m="1" x="212"/>
        <item m="1" x="213"/>
        <item m="1" x="214"/>
        <item m="1" x="215"/>
        <item m="1" x="216"/>
        <item m="1" x="217"/>
        <item m="1" x="218"/>
        <item m="1" x="219"/>
        <item m="1" x="220"/>
        <item m="1" x="221"/>
        <item m="1" x="222"/>
        <item m="1" x="223"/>
        <item m="1" x="224"/>
        <item m="1" x="225"/>
        <item m="1" x="226"/>
        <item m="1" x="227"/>
        <item m="1" x="228"/>
        <item m="1" x="229"/>
        <item x="62"/>
        <item m="1" x="230"/>
        <item m="1" x="231"/>
        <item m="1" x="232"/>
        <item m="1" x="233"/>
        <item m="1" x="234"/>
        <item m="1" x="235"/>
        <item m="1" x="236"/>
        <item m="1" x="237"/>
        <item m="1" x="238"/>
        <item m="1" x="239"/>
        <item m="1" x="240"/>
        <item m="1" x="241"/>
        <item m="1" x="242"/>
        <item m="1" x="243"/>
        <item m="1" x="244"/>
        <item m="1" x="245"/>
        <item m="1" x="246"/>
        <item m="1" x="247"/>
        <item x="86"/>
        <item m="1" x="248"/>
        <item x="32"/>
        <item m="1" x="249"/>
        <item m="1" x="250"/>
        <item m="1" x="251"/>
        <item m="1" x="252"/>
        <item m="1" x="253"/>
        <item m="1" x="254"/>
        <item m="1" x="255"/>
        <item m="1" x="256"/>
        <item m="1" x="257"/>
        <item x="67"/>
        <item m="1" x="258"/>
        <item x="69"/>
        <item m="1" x="259"/>
        <item m="1" x="260"/>
        <item x="125"/>
        <item m="1" x="261"/>
        <item m="1" x="262"/>
        <item m="1" x="263"/>
        <item m="1" x="264"/>
        <item m="1" x="265"/>
        <item m="1" x="266"/>
        <item m="1" x="267"/>
        <item m="1" x="268"/>
        <item m="1" x="269"/>
        <item m="1" x="270"/>
        <item m="1" x="271"/>
        <item m="1" x="272"/>
        <item m="1" x="273"/>
        <item m="1" x="274"/>
        <item m="1" x="275"/>
        <item m="1" x="276"/>
        <item m="1" x="277"/>
        <item m="1" x="278"/>
        <item m="1" x="279"/>
        <item m="1" x="280"/>
        <item m="1" x="281"/>
        <item m="1" x="282"/>
        <item m="1" x="283"/>
        <item m="1" x="284"/>
        <item x="1"/>
        <item x="2"/>
        <item x="3"/>
        <item x="4"/>
        <item x="5"/>
        <item x="6"/>
        <item x="7"/>
        <item x="8"/>
        <item x="9"/>
        <item x="10"/>
        <item x="11"/>
        <item x="12"/>
        <item x="13"/>
        <item x="14"/>
        <item x="15"/>
        <item x="16"/>
        <item x="17"/>
        <item x="18"/>
        <item x="19"/>
        <item x="20"/>
        <item x="21"/>
        <item x="22"/>
        <item x="23"/>
        <item x="24"/>
        <item x="25"/>
        <item x="26"/>
        <item x="27"/>
        <item x="28"/>
        <item x="29"/>
        <item x="30"/>
        <item x="31"/>
        <item x="33"/>
        <item x="34"/>
        <item x="35"/>
        <item x="36"/>
        <item x="38"/>
        <item x="39"/>
        <item x="40"/>
        <item x="41"/>
        <item x="42"/>
        <item x="43"/>
        <item x="44"/>
        <item x="45"/>
        <item x="46"/>
        <item x="47"/>
        <item x="48"/>
        <item x="49"/>
        <item x="50"/>
        <item x="51"/>
        <item x="52"/>
        <item x="53"/>
        <item x="54"/>
        <item x="55"/>
        <item x="56"/>
        <item x="57"/>
        <item x="58"/>
        <item x="59"/>
        <item x="60"/>
        <item x="61"/>
        <item x="63"/>
        <item x="64"/>
        <item x="65"/>
        <item x="66"/>
        <item x="68"/>
        <item x="70"/>
        <item x="71"/>
        <item x="72"/>
        <item x="73"/>
        <item x="74"/>
        <item x="75"/>
        <item x="76"/>
        <item x="77"/>
        <item x="78"/>
        <item x="79"/>
        <item x="80"/>
        <item x="81"/>
        <item x="82"/>
        <item x="83"/>
        <item x="84"/>
        <item x="85"/>
        <item x="87"/>
        <item x="88"/>
        <item x="89"/>
        <item x="90"/>
        <item x="91"/>
        <item x="92"/>
        <item x="93"/>
        <item x="94"/>
        <item x="95"/>
        <item x="96"/>
        <item x="97"/>
        <item x="98"/>
        <item x="99"/>
        <item x="100"/>
        <item x="101"/>
        <item x="102"/>
        <item x="103"/>
        <item x="104"/>
        <item x="106"/>
        <item x="107"/>
        <item x="108"/>
        <item x="109"/>
        <item x="110"/>
        <item x="111"/>
        <item x="112"/>
        <item x="113"/>
        <item x="114"/>
        <item x="115"/>
        <item x="116"/>
        <item x="117"/>
        <item x="118"/>
        <item x="119"/>
        <item x="120"/>
        <item x="121"/>
        <item x="122"/>
        <item x="123"/>
        <item x="124"/>
        <item x="126"/>
        <item x="127"/>
        <item x="129"/>
        <item x="130"/>
        <item x="131"/>
        <item x="132"/>
        <item x="133"/>
        <item x="134"/>
        <item x="135"/>
        <item x="136"/>
        <item x="137"/>
        <item x="138"/>
        <item x="139"/>
        <item x="140"/>
        <item x="141"/>
        <item x="142"/>
        <item x="143"/>
        <item x="144"/>
        <item t="default"/>
      </items>
    </pivotField>
    <pivotField showAll="0">
      <items count="7">
        <item x="5"/>
        <item x="2"/>
        <item x="1"/>
        <item x="0"/>
        <item x="3"/>
        <item x="4"/>
        <item t="default"/>
      </items>
    </pivotField>
    <pivotField showAll="0"/>
    <pivotField showAll="0"/>
    <pivotField numFmtId="2" showAll="0"/>
    <pivotField showAll="0"/>
    <pivotField showAll="0"/>
    <pivotField showAll="0"/>
    <pivotField showAll="0"/>
    <pivotField showAll="0"/>
    <pivotField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items count="15">
        <item x="0"/>
        <item x="1"/>
        <item x="2"/>
        <item x="3"/>
        <item x="4"/>
        <item x="5"/>
        <item x="6"/>
        <item x="7"/>
        <item x="8"/>
        <item x="9"/>
        <item x="10"/>
        <item x="11"/>
        <item x="12"/>
        <item x="13"/>
        <item t="default"/>
      </items>
    </pivotField>
  </pivotFields>
  <rowFields count="1">
    <field x="4"/>
  </rowFields>
  <rowItems count="7">
    <i>
      <x/>
    </i>
    <i>
      <x v="1"/>
    </i>
    <i>
      <x v="2"/>
    </i>
    <i>
      <x v="3"/>
    </i>
    <i>
      <x v="4"/>
    </i>
    <i>
      <x v="5"/>
    </i>
    <i t="grand">
      <x/>
    </i>
  </rowItems>
  <colItems count="1">
    <i/>
  </colItems>
  <dataFields count="1">
    <dataField name="Count of Name" fld="0" subtotal="count" baseField="0" baseItem="0" numFmtId="1"/>
  </dataFields>
  <formats count="2">
    <format dxfId="7">
      <pivotArea outline="0" collapsedLevelsAreSubtotals="1" fieldPosition="0"/>
    </format>
    <format dxfId="6">
      <pivotArea dataOnly="0" labelOnly="1" outline="0" axis="axisValues" fieldPosition="0"/>
    </format>
  </formats>
  <chartFormats count="1">
    <chartFormat chart="6"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57B2DC9-05AE-413D-88A3-B24E0CED1808}" name="PivotTable1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2:E9" firstHeaderRow="1" firstDataRow="1" firstDataCol="1"/>
  <pivotFields count="17">
    <pivotField dataField="1" showAll="0"/>
    <pivotField showAll="0"/>
    <pivotField showAll="0"/>
    <pivotField axis="axisRow" showAll="0">
      <items count="7">
        <item x="3"/>
        <item x="5"/>
        <item x="4"/>
        <item x="1"/>
        <item x="0"/>
        <item x="2"/>
        <item t="default"/>
      </items>
    </pivotField>
    <pivotField showAll="0"/>
    <pivotField numFmtId="164" showAll="0">
      <items count="286">
        <item x="0"/>
        <item x="37"/>
        <item m="1" x="145"/>
        <item m="1" x="146"/>
        <item m="1" x="147"/>
        <item m="1" x="148"/>
        <item m="1" x="149"/>
        <item m="1" x="150"/>
        <item m="1" x="151"/>
        <item m="1" x="152"/>
        <item m="1" x="153"/>
        <item m="1" x="154"/>
        <item m="1" x="155"/>
        <item m="1" x="156"/>
        <item m="1" x="157"/>
        <item m="1" x="158"/>
        <item m="1" x="159"/>
        <item m="1" x="160"/>
        <item m="1" x="161"/>
        <item m="1" x="162"/>
        <item m="1" x="163"/>
        <item m="1" x="164"/>
        <item m="1" x="165"/>
        <item m="1" x="166"/>
        <item m="1" x="167"/>
        <item m="1" x="168"/>
        <item m="1" x="169"/>
        <item m="1" x="170"/>
        <item m="1" x="171"/>
        <item m="1" x="172"/>
        <item m="1" x="173"/>
        <item m="1" x="174"/>
        <item m="1" x="175"/>
        <item m="1" x="176"/>
        <item m="1" x="177"/>
        <item m="1" x="178"/>
        <item m="1" x="179"/>
        <item m="1" x="180"/>
        <item m="1" x="181"/>
        <item m="1" x="182"/>
        <item m="1" x="183"/>
        <item m="1" x="184"/>
        <item m="1" x="185"/>
        <item m="1" x="186"/>
        <item m="1" x="187"/>
        <item x="128"/>
        <item m="1" x="188"/>
        <item m="1" x="189"/>
        <item m="1" x="190"/>
        <item m="1" x="191"/>
        <item m="1" x="192"/>
        <item m="1" x="193"/>
        <item m="1" x="194"/>
        <item m="1" x="195"/>
        <item m="1" x="196"/>
        <item m="1" x="197"/>
        <item m="1" x="198"/>
        <item m="1" x="199"/>
        <item x="105"/>
        <item m="1" x="200"/>
        <item m="1" x="201"/>
        <item m="1" x="202"/>
        <item m="1" x="203"/>
        <item m="1" x="204"/>
        <item m="1" x="205"/>
        <item m="1" x="206"/>
        <item m="1" x="207"/>
        <item m="1" x="208"/>
        <item m="1" x="209"/>
        <item m="1" x="210"/>
        <item m="1" x="211"/>
        <item m="1" x="212"/>
        <item m="1" x="213"/>
        <item m="1" x="214"/>
        <item m="1" x="215"/>
        <item m="1" x="216"/>
        <item m="1" x="217"/>
        <item m="1" x="218"/>
        <item m="1" x="219"/>
        <item m="1" x="220"/>
        <item m="1" x="221"/>
        <item m="1" x="222"/>
        <item m="1" x="223"/>
        <item m="1" x="224"/>
        <item m="1" x="225"/>
        <item m="1" x="226"/>
        <item m="1" x="227"/>
        <item m="1" x="228"/>
        <item m="1" x="229"/>
        <item x="62"/>
        <item m="1" x="230"/>
        <item m="1" x="231"/>
        <item m="1" x="232"/>
        <item m="1" x="233"/>
        <item m="1" x="234"/>
        <item m="1" x="235"/>
        <item m="1" x="236"/>
        <item m="1" x="237"/>
        <item m="1" x="238"/>
        <item m="1" x="239"/>
        <item m="1" x="240"/>
        <item m="1" x="241"/>
        <item m="1" x="242"/>
        <item m="1" x="243"/>
        <item m="1" x="244"/>
        <item m="1" x="245"/>
        <item m="1" x="246"/>
        <item m="1" x="247"/>
        <item x="86"/>
        <item m="1" x="248"/>
        <item x="32"/>
        <item m="1" x="249"/>
        <item m="1" x="250"/>
        <item m="1" x="251"/>
        <item m="1" x="252"/>
        <item m="1" x="253"/>
        <item m="1" x="254"/>
        <item m="1" x="255"/>
        <item m="1" x="256"/>
        <item m="1" x="257"/>
        <item x="67"/>
        <item m="1" x="258"/>
        <item x="69"/>
        <item m="1" x="259"/>
        <item m="1" x="260"/>
        <item x="125"/>
        <item m="1" x="261"/>
        <item m="1" x="262"/>
        <item m="1" x="263"/>
        <item m="1" x="264"/>
        <item m="1" x="265"/>
        <item m="1" x="266"/>
        <item m="1" x="267"/>
        <item m="1" x="268"/>
        <item m="1" x="269"/>
        <item m="1" x="270"/>
        <item m="1" x="271"/>
        <item m="1" x="272"/>
        <item m="1" x="273"/>
        <item m="1" x="274"/>
        <item m="1" x="275"/>
        <item m="1" x="276"/>
        <item m="1" x="277"/>
        <item m="1" x="278"/>
        <item m="1" x="279"/>
        <item m="1" x="280"/>
        <item m="1" x="281"/>
        <item m="1" x="282"/>
        <item m="1" x="283"/>
        <item m="1" x="284"/>
        <item x="1"/>
        <item x="2"/>
        <item x="3"/>
        <item x="4"/>
        <item x="5"/>
        <item x="6"/>
        <item x="7"/>
        <item x="8"/>
        <item x="9"/>
        <item x="10"/>
        <item x="11"/>
        <item x="12"/>
        <item x="13"/>
        <item x="14"/>
        <item x="15"/>
        <item x="16"/>
        <item x="17"/>
        <item x="18"/>
        <item x="19"/>
        <item x="20"/>
        <item x="21"/>
        <item x="22"/>
        <item x="23"/>
        <item x="24"/>
        <item x="25"/>
        <item x="26"/>
        <item x="27"/>
        <item x="28"/>
        <item x="29"/>
        <item x="30"/>
        <item x="31"/>
        <item x="33"/>
        <item x="34"/>
        <item x="35"/>
        <item x="36"/>
        <item x="38"/>
        <item x="39"/>
        <item x="40"/>
        <item x="41"/>
        <item x="42"/>
        <item x="43"/>
        <item x="44"/>
        <item x="45"/>
        <item x="46"/>
        <item x="47"/>
        <item x="48"/>
        <item x="49"/>
        <item x="50"/>
        <item x="51"/>
        <item x="52"/>
        <item x="53"/>
        <item x="54"/>
        <item x="55"/>
        <item x="56"/>
        <item x="57"/>
        <item x="58"/>
        <item x="59"/>
        <item x="60"/>
        <item x="61"/>
        <item x="63"/>
        <item x="64"/>
        <item x="65"/>
        <item x="66"/>
        <item x="68"/>
        <item x="70"/>
        <item x="71"/>
        <item x="72"/>
        <item x="73"/>
        <item x="74"/>
        <item x="75"/>
        <item x="76"/>
        <item x="77"/>
        <item x="78"/>
        <item x="79"/>
        <item x="80"/>
        <item x="81"/>
        <item x="82"/>
        <item x="83"/>
        <item x="84"/>
        <item x="85"/>
        <item x="87"/>
        <item x="88"/>
        <item x="89"/>
        <item x="90"/>
        <item x="91"/>
        <item x="92"/>
        <item x="93"/>
        <item x="94"/>
        <item x="95"/>
        <item x="96"/>
        <item x="97"/>
        <item x="98"/>
        <item x="99"/>
        <item x="100"/>
        <item x="101"/>
        <item x="102"/>
        <item x="103"/>
        <item x="104"/>
        <item x="106"/>
        <item x="107"/>
        <item x="108"/>
        <item x="109"/>
        <item x="110"/>
        <item x="111"/>
        <item x="112"/>
        <item x="113"/>
        <item x="114"/>
        <item x="115"/>
        <item x="116"/>
        <item x="117"/>
        <item x="118"/>
        <item x="119"/>
        <item x="120"/>
        <item x="121"/>
        <item x="122"/>
        <item x="123"/>
        <item x="124"/>
        <item x="126"/>
        <item x="127"/>
        <item x="129"/>
        <item x="130"/>
        <item x="131"/>
        <item x="132"/>
        <item x="133"/>
        <item x="134"/>
        <item x="135"/>
        <item x="136"/>
        <item x="137"/>
        <item x="138"/>
        <item x="139"/>
        <item x="140"/>
        <item x="141"/>
        <item x="142"/>
        <item x="143"/>
        <item x="144"/>
        <item t="default"/>
      </items>
    </pivotField>
    <pivotField showAll="0"/>
    <pivotField showAll="0"/>
    <pivotField showAll="0"/>
    <pivotField numFmtId="2" showAll="0"/>
    <pivotField showAll="0"/>
    <pivotField showAll="0"/>
    <pivotField showAll="0"/>
    <pivotField showAll="0"/>
    <pivotField showAll="0"/>
    <pivotField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items count="15">
        <item x="0"/>
        <item x="1"/>
        <item x="2"/>
        <item x="3"/>
        <item x="4"/>
        <item x="5"/>
        <item x="6"/>
        <item x="7"/>
        <item x="8"/>
        <item x="9"/>
        <item x="10"/>
        <item x="11"/>
        <item x="12"/>
        <item x="13"/>
        <item t="default"/>
      </items>
    </pivotField>
  </pivotFields>
  <rowFields count="1">
    <field x="3"/>
  </rowFields>
  <rowItems count="7">
    <i>
      <x/>
    </i>
    <i>
      <x v="1"/>
    </i>
    <i>
      <x v="2"/>
    </i>
    <i>
      <x v="3"/>
    </i>
    <i>
      <x v="4"/>
    </i>
    <i>
      <x v="5"/>
    </i>
    <i t="grand">
      <x/>
    </i>
  </rowItems>
  <colItems count="1">
    <i/>
  </colItems>
  <dataFields count="1">
    <dataField name="Count of Name" fld="0" subtotal="count" baseField="0" baseItem="0" numFmtId="1"/>
  </dataFields>
  <formats count="1">
    <format dxfId="8">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F7941CB-EDE7-49FB-8A19-14E7F1F3767A}"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A2:B5" firstHeaderRow="1" firstDataRow="1" firstDataCol="1"/>
  <pivotFields count="17">
    <pivotField dataField="1" showAll="0"/>
    <pivotField showAll="0"/>
    <pivotField axis="axisRow" showAll="0">
      <items count="3">
        <item x="1"/>
        <item x="0"/>
        <item t="default"/>
      </items>
    </pivotField>
    <pivotField showAll="0"/>
    <pivotField showAll="0"/>
    <pivotField numFmtId="164" showAll="0">
      <items count="286">
        <item x="0"/>
        <item x="37"/>
        <item m="1" x="145"/>
        <item m="1" x="146"/>
        <item m="1" x="147"/>
        <item m="1" x="148"/>
        <item m="1" x="149"/>
        <item m="1" x="150"/>
        <item m="1" x="151"/>
        <item m="1" x="152"/>
        <item m="1" x="153"/>
        <item m="1" x="154"/>
        <item m="1" x="155"/>
        <item m="1" x="156"/>
        <item m="1" x="157"/>
        <item m="1" x="158"/>
        <item m="1" x="159"/>
        <item m="1" x="160"/>
        <item m="1" x="161"/>
        <item m="1" x="162"/>
        <item m="1" x="163"/>
        <item m="1" x="164"/>
        <item m="1" x="165"/>
        <item m="1" x="166"/>
        <item m="1" x="167"/>
        <item m="1" x="168"/>
        <item m="1" x="169"/>
        <item m="1" x="170"/>
        <item m="1" x="171"/>
        <item m="1" x="172"/>
        <item m="1" x="173"/>
        <item m="1" x="174"/>
        <item m="1" x="175"/>
        <item m="1" x="176"/>
        <item m="1" x="177"/>
        <item m="1" x="178"/>
        <item m="1" x="179"/>
        <item m="1" x="180"/>
        <item m="1" x="181"/>
        <item m="1" x="182"/>
        <item m="1" x="183"/>
        <item m="1" x="184"/>
        <item m="1" x="185"/>
        <item m="1" x="186"/>
        <item m="1" x="187"/>
        <item x="128"/>
        <item m="1" x="188"/>
        <item m="1" x="189"/>
        <item m="1" x="190"/>
        <item m="1" x="191"/>
        <item m="1" x="192"/>
        <item m="1" x="193"/>
        <item m="1" x="194"/>
        <item m="1" x="195"/>
        <item m="1" x="196"/>
        <item m="1" x="197"/>
        <item m="1" x="198"/>
        <item m="1" x="199"/>
        <item x="105"/>
        <item m="1" x="200"/>
        <item m="1" x="201"/>
        <item m="1" x="202"/>
        <item m="1" x="203"/>
        <item m="1" x="204"/>
        <item m="1" x="205"/>
        <item m="1" x="206"/>
        <item m="1" x="207"/>
        <item m="1" x="208"/>
        <item m="1" x="209"/>
        <item m="1" x="210"/>
        <item m="1" x="211"/>
        <item m="1" x="212"/>
        <item m="1" x="213"/>
        <item m="1" x="214"/>
        <item m="1" x="215"/>
        <item m="1" x="216"/>
        <item m="1" x="217"/>
        <item m="1" x="218"/>
        <item m="1" x="219"/>
        <item m="1" x="220"/>
        <item m="1" x="221"/>
        <item m="1" x="222"/>
        <item m="1" x="223"/>
        <item m="1" x="224"/>
        <item m="1" x="225"/>
        <item m="1" x="226"/>
        <item m="1" x="227"/>
        <item m="1" x="228"/>
        <item m="1" x="229"/>
        <item x="62"/>
        <item m="1" x="230"/>
        <item m="1" x="231"/>
        <item m="1" x="232"/>
        <item m="1" x="233"/>
        <item m="1" x="234"/>
        <item m="1" x="235"/>
        <item m="1" x="236"/>
        <item m="1" x="237"/>
        <item m="1" x="238"/>
        <item m="1" x="239"/>
        <item m="1" x="240"/>
        <item m="1" x="241"/>
        <item m="1" x="242"/>
        <item m="1" x="243"/>
        <item m="1" x="244"/>
        <item m="1" x="245"/>
        <item m="1" x="246"/>
        <item m="1" x="247"/>
        <item x="86"/>
        <item m="1" x="248"/>
        <item x="32"/>
        <item m="1" x="249"/>
        <item m="1" x="250"/>
        <item m="1" x="251"/>
        <item m="1" x="252"/>
        <item m="1" x="253"/>
        <item m="1" x="254"/>
        <item m="1" x="255"/>
        <item m="1" x="256"/>
        <item m="1" x="257"/>
        <item x="67"/>
        <item m="1" x="258"/>
        <item x="69"/>
        <item m="1" x="259"/>
        <item m="1" x="260"/>
        <item x="125"/>
        <item m="1" x="261"/>
        <item m="1" x="262"/>
        <item m="1" x="263"/>
        <item m="1" x="264"/>
        <item m="1" x="265"/>
        <item m="1" x="266"/>
        <item m="1" x="267"/>
        <item m="1" x="268"/>
        <item m="1" x="269"/>
        <item m="1" x="270"/>
        <item m="1" x="271"/>
        <item m="1" x="272"/>
        <item m="1" x="273"/>
        <item m="1" x="274"/>
        <item m="1" x="275"/>
        <item m="1" x="276"/>
        <item m="1" x="277"/>
        <item m="1" x="278"/>
        <item m="1" x="279"/>
        <item m="1" x="280"/>
        <item m="1" x="281"/>
        <item m="1" x="282"/>
        <item m="1" x="283"/>
        <item m="1" x="284"/>
        <item x="1"/>
        <item x="2"/>
        <item x="3"/>
        <item x="4"/>
        <item x="5"/>
        <item x="6"/>
        <item x="7"/>
        <item x="8"/>
        <item x="9"/>
        <item x="10"/>
        <item x="11"/>
        <item x="12"/>
        <item x="13"/>
        <item x="14"/>
        <item x="15"/>
        <item x="16"/>
        <item x="17"/>
        <item x="18"/>
        <item x="19"/>
        <item x="20"/>
        <item x="21"/>
        <item x="22"/>
        <item x="23"/>
        <item x="24"/>
        <item x="25"/>
        <item x="26"/>
        <item x="27"/>
        <item x="28"/>
        <item x="29"/>
        <item x="30"/>
        <item x="31"/>
        <item x="33"/>
        <item x="34"/>
        <item x="35"/>
        <item x="36"/>
        <item x="38"/>
        <item x="39"/>
        <item x="40"/>
        <item x="41"/>
        <item x="42"/>
        <item x="43"/>
        <item x="44"/>
        <item x="45"/>
        <item x="46"/>
        <item x="47"/>
        <item x="48"/>
        <item x="49"/>
        <item x="50"/>
        <item x="51"/>
        <item x="52"/>
        <item x="53"/>
        <item x="54"/>
        <item x="55"/>
        <item x="56"/>
        <item x="57"/>
        <item x="58"/>
        <item x="59"/>
        <item x="60"/>
        <item x="61"/>
        <item x="63"/>
        <item x="64"/>
        <item x="65"/>
        <item x="66"/>
        <item x="68"/>
        <item x="70"/>
        <item x="71"/>
        <item x="72"/>
        <item x="73"/>
        <item x="74"/>
        <item x="75"/>
        <item x="76"/>
        <item x="77"/>
        <item x="78"/>
        <item x="79"/>
        <item x="80"/>
        <item x="81"/>
        <item x="82"/>
        <item x="83"/>
        <item x="84"/>
        <item x="85"/>
        <item x="87"/>
        <item x="88"/>
        <item x="89"/>
        <item x="90"/>
        <item x="91"/>
        <item x="92"/>
        <item x="93"/>
        <item x="94"/>
        <item x="95"/>
        <item x="96"/>
        <item x="97"/>
        <item x="98"/>
        <item x="99"/>
        <item x="100"/>
        <item x="101"/>
        <item x="102"/>
        <item x="103"/>
        <item x="104"/>
        <item x="106"/>
        <item x="107"/>
        <item x="108"/>
        <item x="109"/>
        <item x="110"/>
        <item x="111"/>
        <item x="112"/>
        <item x="113"/>
        <item x="114"/>
        <item x="115"/>
        <item x="116"/>
        <item x="117"/>
        <item x="118"/>
        <item x="119"/>
        <item x="120"/>
        <item x="121"/>
        <item x="122"/>
        <item x="123"/>
        <item x="124"/>
        <item x="126"/>
        <item x="127"/>
        <item x="129"/>
        <item x="130"/>
        <item x="131"/>
        <item x="132"/>
        <item x="133"/>
        <item x="134"/>
        <item x="135"/>
        <item x="136"/>
        <item x="137"/>
        <item x="138"/>
        <item x="139"/>
        <item x="140"/>
        <item x="141"/>
        <item x="142"/>
        <item x="143"/>
        <item x="144"/>
        <item t="default"/>
      </items>
    </pivotField>
    <pivotField showAll="0"/>
    <pivotField showAll="0"/>
    <pivotField showAll="0"/>
    <pivotField numFmtId="2" showAll="0"/>
    <pivotField showAll="0"/>
    <pivotField showAll="0"/>
    <pivotField showAll="0"/>
    <pivotField showAll="0"/>
    <pivotField showAll="0"/>
    <pivotField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items count="15">
        <item x="0"/>
        <item x="1"/>
        <item x="2"/>
        <item x="3"/>
        <item x="4"/>
        <item x="5"/>
        <item x="6"/>
        <item x="7"/>
        <item x="8"/>
        <item x="9"/>
        <item x="10"/>
        <item x="11"/>
        <item x="12"/>
        <item x="13"/>
        <item t="default"/>
      </items>
    </pivotField>
  </pivotFields>
  <rowFields count="1">
    <field x="2"/>
  </rowFields>
  <rowItems count="3">
    <i>
      <x/>
    </i>
    <i>
      <x v="1"/>
    </i>
    <i t="grand">
      <x/>
    </i>
  </rowItems>
  <colItems count="1">
    <i/>
  </colItems>
  <dataFields count="1">
    <dataField name="Count of Name" fld="0" subtotal="count" baseField="0" baseItem="0" numFmtId="1"/>
  </dataFields>
  <formats count="1">
    <format dxfId="9">
      <pivotArea outline="0" collapsedLevelsAreSubtotals="1" fieldPosition="0"/>
    </format>
  </formats>
  <chartFormats count="3">
    <chartFormat chart="11" format="1" series="1">
      <pivotArea type="data" outline="0" fieldPosition="0">
        <references count="1">
          <reference field="4294967294" count="1" selected="0">
            <x v="0"/>
          </reference>
        </references>
      </pivotArea>
    </chartFormat>
    <chartFormat chart="11" format="2">
      <pivotArea type="data" outline="0" fieldPosition="0">
        <references count="2">
          <reference field="4294967294" count="1" selected="0">
            <x v="0"/>
          </reference>
          <reference field="2" count="1" selected="0">
            <x v="0"/>
          </reference>
        </references>
      </pivotArea>
    </chartFormat>
    <chartFormat chart="11" format="3">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0CD63419-A455-44F0-BC2D-6E50FE57A5FC}" sourceName="Gender">
  <pivotTables>
    <pivotTable tabId="7" name="PivotTable14"/>
  </pivotTables>
  <data>
    <tabular pivotCacheId="2033648045">
      <items count="2">
        <i x="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8A16F4E9-4E7E-4B02-A31B-D58B9C9DCC26}" sourceName="YEAR">
  <pivotTables>
    <pivotTable tabId="7" name="PivotTable14"/>
  </pivotTables>
  <data>
    <tabular pivotCacheId="2033648045">
      <items count="6">
        <i x="5" s="1"/>
        <i x="2" s="1"/>
        <i x="1" s="1"/>
        <i x="0" s="1"/>
        <i x="3"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EFC3BB45-1AD7-4D16-9BCB-4BF37CD60717}" cache="Slicer_Gender" caption="Gender" style="SlicerStyleDark5" rowHeight="1152000"/>
  <slicer name="YEAR" xr10:uid="{45CFC03A-868E-4323-982E-881887AC0D54}" cache="Slicer_YEAR" caption="YEAR" style="SlicerStyleDark5" rowHeight="540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880EB66-2E99-400C-AB66-B44BFCF164DB}" name="Table1" displayName="Table1" ref="A1:O151" totalsRowShown="0" headerRowDxfId="28" dataDxfId="26" headerRowBorderDxfId="27" tableBorderDxfId="25">
  <autoFilter ref="A1:O151" xr:uid="{7880EB66-2E99-400C-AB66-B44BFCF164DB}"/>
  <tableColumns count="15">
    <tableColumn id="1" xr3:uid="{C79BE20D-59DC-4B5A-90DB-06495C29CF10}" name="Name" dataDxfId="24"/>
    <tableColumn id="2" xr3:uid="{7173D5F1-D210-4A81-A318-E08615176470}" name="Age" dataDxfId="23"/>
    <tableColumn id="3" xr3:uid="{F0FDB92C-CA29-4EBB-890A-B7200E3A81D0}" name="Gender" dataDxfId="22"/>
    <tableColumn id="4" xr3:uid="{956D791C-0D08-4894-96AA-C9C765FA9186}" name="Native State" dataDxfId="21"/>
    <tableColumn id="5" xr3:uid="{2D8A5823-897F-4CD6-B635-B6C08E30AC41}" name="Course Chosen" dataDxfId="20"/>
    <tableColumn id="6" xr3:uid="{EB79499F-11FF-46C3-8072-40A41FC8411C}" name="Date of Admission" dataDxfId="19"/>
    <tableColumn id="15" xr3:uid="{67955318-88A8-4888-BB6A-386445FDD105}" name="YEAR" dataDxfId="18">
      <calculatedColumnFormula>YEAR(F2)</calculatedColumnFormula>
    </tableColumn>
    <tableColumn id="7" xr3:uid="{1816AAA4-B759-4D01-B8E5-8153FD898019}" name="Destination Country" dataDxfId="17"/>
    <tableColumn id="8" xr3:uid="{69BC4B7B-1309-4CEF-A705-03D9DC801619}" name="Scholarship" dataDxfId="16"/>
    <tableColumn id="9" xr3:uid="{B341D8FB-8879-4258-A687-3684C47750B0}" name="Fees Paid (USD)" dataDxfId="15"/>
    <tableColumn id="10" xr3:uid="{51FCDF85-69A1-46F9-B3F4-F94E633FA597}" name="Visa Type" dataDxfId="14"/>
    <tableColumn id="11" xr3:uid="{B127AA87-91BC-4BF4-90ED-F92B399F92F4}" name="Student Background" dataDxfId="13"/>
    <tableColumn id="12" xr3:uid="{E1262064-5155-4B91-8B60-A230E7A68F95}" name="Previous Qualification" dataDxfId="12"/>
    <tableColumn id="17" xr3:uid="{09419F2D-D1C9-49B0-A12E-140AED72497C}" name="Paid Fees, No Scholarship" dataDxfId="11">
      <calculatedColumnFormula>IF(AND(J2&gt;0, I2="No"), "Paid but No Scholarship", "No Need")</calculatedColumnFormula>
    </tableColumn>
    <tableColumn id="18" xr3:uid="{AA0AEEFE-6338-42B1-8B4B-D471C1F74616}" name="Stem or Not" dataDxfId="10">
      <calculatedColumnFormula>IF(AND(C2="Female", OR(E2="Engineering", E2="Medicine")), "Female in STEM", "Other")</calculatedColumnFormula>
    </tableColumn>
  </tableColumns>
  <tableStyleInfo name="TableStyleLight9"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151"/>
  <sheetViews>
    <sheetView tabSelected="1" zoomScaleNormal="100" workbookViewId="0">
      <pane ySplit="1" topLeftCell="A2" activePane="bottomLeft" state="frozen"/>
      <selection pane="bottomLeft" activeCell="T11" sqref="T11"/>
    </sheetView>
  </sheetViews>
  <sheetFormatPr defaultRowHeight="14.4"/>
  <cols>
    <col min="1" max="1" width="16.33203125" style="14" customWidth="1"/>
    <col min="2" max="2" width="10.6640625" customWidth="1"/>
    <col min="3" max="3" width="13" customWidth="1"/>
    <col min="4" max="4" width="16.109375" customWidth="1"/>
    <col min="5" max="5" width="19" customWidth="1"/>
    <col min="6" max="6" width="15.33203125" style="13" customWidth="1"/>
    <col min="7" max="7" width="12.6640625" customWidth="1"/>
    <col min="8" max="8" width="15.88671875" customWidth="1"/>
    <col min="9" max="9" width="15" style="11" customWidth="1"/>
    <col min="10" max="10" width="15.5546875" customWidth="1"/>
    <col min="11" max="11" width="13.77734375" customWidth="1"/>
    <col min="12" max="12" width="20.5546875" customWidth="1"/>
    <col min="13" max="13" width="17.33203125" customWidth="1"/>
    <col min="14" max="14" width="24.88671875" customWidth="1"/>
    <col min="15" max="15" width="14.33203125" style="2" customWidth="1"/>
    <col min="16" max="16" width="17.21875" customWidth="1"/>
    <col min="17" max="17" width="14.77734375" customWidth="1"/>
    <col min="18" max="18" width="14.33203125" customWidth="1"/>
  </cols>
  <sheetData>
    <row r="1" spans="1:18" s="4" customFormat="1" ht="34.799999999999997" customHeight="1">
      <c r="A1" s="6" t="s">
        <v>0</v>
      </c>
      <c r="B1" s="3" t="s">
        <v>1</v>
      </c>
      <c r="C1" s="3" t="s">
        <v>2</v>
      </c>
      <c r="D1" s="3" t="s">
        <v>3</v>
      </c>
      <c r="E1" s="3" t="s">
        <v>4</v>
      </c>
      <c r="F1" s="12" t="s">
        <v>5</v>
      </c>
      <c r="G1" s="12" t="s">
        <v>141</v>
      </c>
      <c r="H1" s="3" t="s">
        <v>6</v>
      </c>
      <c r="I1" s="3" t="s">
        <v>7</v>
      </c>
      <c r="J1" s="9" t="s">
        <v>8</v>
      </c>
      <c r="K1" s="3" t="s">
        <v>9</v>
      </c>
      <c r="L1" s="3" t="s">
        <v>10</v>
      </c>
      <c r="M1" s="3" t="s">
        <v>11</v>
      </c>
      <c r="N1" s="3" t="s">
        <v>142</v>
      </c>
      <c r="O1" s="3" t="s">
        <v>216</v>
      </c>
      <c r="Q1" s="15"/>
      <c r="R1" s="22" t="s">
        <v>136</v>
      </c>
    </row>
    <row r="2" spans="1:18" ht="28.2" customHeight="1">
      <c r="A2" s="7" t="s">
        <v>12</v>
      </c>
      <c r="B2" s="1">
        <v>20</v>
      </c>
      <c r="C2" s="1" t="s">
        <v>84</v>
      </c>
      <c r="D2" s="5" t="s">
        <v>85</v>
      </c>
      <c r="E2" s="5" t="s">
        <v>91</v>
      </c>
      <c r="F2" s="23">
        <v>44776</v>
      </c>
      <c r="G2" s="21">
        <f>YEAR(F2)</f>
        <v>2022</v>
      </c>
      <c r="H2" s="5" t="s">
        <v>97</v>
      </c>
      <c r="I2" s="26" t="s">
        <v>103</v>
      </c>
      <c r="J2" s="10">
        <v>2886.68</v>
      </c>
      <c r="K2" s="5" t="s">
        <v>105</v>
      </c>
      <c r="L2" s="5" t="s">
        <v>110</v>
      </c>
      <c r="M2" s="5" t="s">
        <v>114</v>
      </c>
      <c r="N2" s="5" t="str">
        <f>IF(AND(J2&gt;0, I2="No"), "Paid but No Scholarship", "No Need")</f>
        <v>Paid but No Scholarship</v>
      </c>
      <c r="O2" s="5" t="str">
        <f>IF(AND(C2="Female", OR(E2="Engineering", E2="Medicine")), "Female in STEM", "Other")</f>
        <v>Other</v>
      </c>
      <c r="Q2" s="28" t="s">
        <v>137</v>
      </c>
      <c r="R2" s="29">
        <f>AVERAGE(Table1[Age])</f>
        <v>22.406666666666666</v>
      </c>
    </row>
    <row r="3" spans="1:18" ht="31.2" customHeight="1">
      <c r="A3" s="7" t="s">
        <v>118</v>
      </c>
      <c r="B3" s="1">
        <v>20</v>
      </c>
      <c r="C3" s="1" t="s">
        <v>83</v>
      </c>
      <c r="D3" s="5" t="s">
        <v>86</v>
      </c>
      <c r="E3" s="5" t="s">
        <v>92</v>
      </c>
      <c r="F3" s="23">
        <v>44481</v>
      </c>
      <c r="G3" s="21">
        <f t="shared" ref="G3:G66" si="0">YEAR(F3)</f>
        <v>2021</v>
      </c>
      <c r="H3" s="5" t="s">
        <v>98</v>
      </c>
      <c r="I3" s="26" t="s">
        <v>103</v>
      </c>
      <c r="J3" s="10">
        <v>5681.31</v>
      </c>
      <c r="K3" s="5" t="s">
        <v>106</v>
      </c>
      <c r="L3" s="5" t="s">
        <v>111</v>
      </c>
      <c r="M3" s="5" t="s">
        <v>114</v>
      </c>
      <c r="N3" s="5" t="str">
        <f t="shared" ref="N3:N66" si="1">IF(AND(J3&gt;0, I3="No"), "Paid but No Scholarship", "No Need")</f>
        <v>Paid but No Scholarship</v>
      </c>
      <c r="O3" s="5" t="str">
        <f>IF(AND(C3="Female", OR(E3="Engineering", E3="Medicine")), "Female in STEM", "Other")</f>
        <v>Female in STEM</v>
      </c>
      <c r="Q3" s="28" t="s">
        <v>138</v>
      </c>
      <c r="R3" s="30">
        <f>AVERAGE(Table1[Fees Paid (USD)])</f>
        <v>3430.1952666666675</v>
      </c>
    </row>
    <row r="4" spans="1:18" ht="23.4" customHeight="1">
      <c r="A4" s="7" t="s">
        <v>119</v>
      </c>
      <c r="B4" s="1">
        <v>23</v>
      </c>
      <c r="C4" s="1" t="s">
        <v>83</v>
      </c>
      <c r="D4" s="5" t="s">
        <v>87</v>
      </c>
      <c r="E4" s="5" t="s">
        <v>93</v>
      </c>
      <c r="F4" s="23">
        <v>43864</v>
      </c>
      <c r="G4" s="21">
        <f t="shared" si="0"/>
        <v>2020</v>
      </c>
      <c r="H4" s="5" t="s">
        <v>99</v>
      </c>
      <c r="I4" s="26" t="s">
        <v>104</v>
      </c>
      <c r="J4" s="10">
        <v>6005.89</v>
      </c>
      <c r="K4" s="5" t="s">
        <v>107</v>
      </c>
      <c r="L4" s="5" t="s">
        <v>111</v>
      </c>
      <c r="M4" s="5" t="s">
        <v>114</v>
      </c>
      <c r="N4" s="5" t="str">
        <f>IF(AND(J4&gt;0, I4="No"), "Paid but No Scholarship", "No Need")</f>
        <v>No Need</v>
      </c>
      <c r="O4" s="5" t="str">
        <f t="shared" ref="O4:O66" si="2">IF(AND(C4="Female", OR(E4="Engineering", E4="Medicine")), "Female in STEM", "Other")</f>
        <v>Other</v>
      </c>
      <c r="Q4" s="28" t="s">
        <v>139</v>
      </c>
      <c r="R4" s="31">
        <f xml:space="preserve"> (COUNTIF(C2:C100, "Male") / COUNTA(C2:C100)) * 100</f>
        <v>58.585858585858588</v>
      </c>
    </row>
    <row r="5" spans="1:18" ht="23.4" customHeight="1">
      <c r="A5" s="7" t="s">
        <v>14</v>
      </c>
      <c r="B5" s="1">
        <v>20</v>
      </c>
      <c r="C5" s="1" t="s">
        <v>84</v>
      </c>
      <c r="D5" s="5" t="s">
        <v>88</v>
      </c>
      <c r="E5" s="5" t="s">
        <v>91</v>
      </c>
      <c r="F5" s="23">
        <v>44404</v>
      </c>
      <c r="G5" s="21">
        <f t="shared" si="0"/>
        <v>2021</v>
      </c>
      <c r="H5" s="5" t="s">
        <v>98</v>
      </c>
      <c r="I5" s="26" t="s">
        <v>104</v>
      </c>
      <c r="J5" s="10">
        <v>3620.21</v>
      </c>
      <c r="K5" s="5" t="s">
        <v>131</v>
      </c>
      <c r="L5" s="5" t="s">
        <v>110</v>
      </c>
      <c r="M5" s="5" t="s">
        <v>114</v>
      </c>
      <c r="N5" s="5" t="str">
        <f t="shared" si="1"/>
        <v>No Need</v>
      </c>
      <c r="O5" s="5" t="str">
        <f t="shared" si="2"/>
        <v>Other</v>
      </c>
      <c r="Q5" s="28" t="s">
        <v>140</v>
      </c>
      <c r="R5" s="31">
        <f xml:space="preserve"> (COUNTIF(C2:C100, "Female") / COUNTA(C2:C100)) * 100</f>
        <v>41.414141414141412</v>
      </c>
    </row>
    <row r="6" spans="1:18" ht="32.4" customHeight="1">
      <c r="A6" s="7" t="s">
        <v>120</v>
      </c>
      <c r="B6" s="1">
        <v>18</v>
      </c>
      <c r="C6" s="1" t="s">
        <v>83</v>
      </c>
      <c r="D6" s="5" t="s">
        <v>89</v>
      </c>
      <c r="E6" s="5" t="s">
        <v>94</v>
      </c>
      <c r="F6" s="23">
        <v>45244</v>
      </c>
      <c r="G6" s="21">
        <f t="shared" si="0"/>
        <v>2023</v>
      </c>
      <c r="H6" s="5" t="s">
        <v>97</v>
      </c>
      <c r="I6" s="26" t="s">
        <v>103</v>
      </c>
      <c r="J6" s="10">
        <v>4938.3900000000003</v>
      </c>
      <c r="K6" s="5" t="s">
        <v>106</v>
      </c>
      <c r="L6" s="5" t="s">
        <v>112</v>
      </c>
      <c r="M6" s="5" t="s">
        <v>116</v>
      </c>
      <c r="N6" s="5" t="str">
        <f t="shared" si="1"/>
        <v>Paid but No Scholarship</v>
      </c>
      <c r="O6" s="5" t="str">
        <f t="shared" si="2"/>
        <v>Other</v>
      </c>
      <c r="Q6" s="18"/>
      <c r="R6" s="17"/>
    </row>
    <row r="7" spans="1:18" ht="26.4" customHeight="1">
      <c r="A7" s="7" t="s">
        <v>16</v>
      </c>
      <c r="B7" s="1">
        <v>25</v>
      </c>
      <c r="C7" s="1" t="s">
        <v>84</v>
      </c>
      <c r="D7" s="5" t="s">
        <v>87</v>
      </c>
      <c r="E7" s="5" t="s">
        <v>92</v>
      </c>
      <c r="F7" s="23">
        <v>45316</v>
      </c>
      <c r="G7" s="21">
        <f t="shared" si="0"/>
        <v>2024</v>
      </c>
      <c r="H7" s="5" t="s">
        <v>98</v>
      </c>
      <c r="I7" s="26" t="s">
        <v>103</v>
      </c>
      <c r="J7" s="10">
        <v>3779.38</v>
      </c>
      <c r="K7" s="5" t="s">
        <v>107</v>
      </c>
      <c r="L7" s="5" t="s">
        <v>112</v>
      </c>
      <c r="M7" s="5" t="s">
        <v>117</v>
      </c>
      <c r="N7" s="5" t="str">
        <f t="shared" si="1"/>
        <v>Paid but No Scholarship</v>
      </c>
      <c r="O7" s="5" t="str">
        <f t="shared" si="2"/>
        <v>Other</v>
      </c>
      <c r="Q7" s="18"/>
      <c r="R7" s="17"/>
    </row>
    <row r="8" spans="1:18">
      <c r="A8" s="7" t="s">
        <v>132</v>
      </c>
      <c r="B8" s="1">
        <v>20</v>
      </c>
      <c r="C8" s="1" t="s">
        <v>83</v>
      </c>
      <c r="D8" s="5" t="s">
        <v>89</v>
      </c>
      <c r="E8" s="5" t="s">
        <v>95</v>
      </c>
      <c r="F8" s="23">
        <v>44441</v>
      </c>
      <c r="G8" s="21">
        <f t="shared" si="0"/>
        <v>2021</v>
      </c>
      <c r="H8" s="5" t="s">
        <v>100</v>
      </c>
      <c r="I8" s="26" t="s">
        <v>103</v>
      </c>
      <c r="J8" s="10">
        <v>3245.24</v>
      </c>
      <c r="K8" s="5" t="s">
        <v>108</v>
      </c>
      <c r="L8" s="5" t="s">
        <v>113</v>
      </c>
      <c r="M8" s="5" t="s">
        <v>114</v>
      </c>
      <c r="N8" s="5" t="str">
        <f t="shared" si="1"/>
        <v>Paid but No Scholarship</v>
      </c>
      <c r="O8" s="5" t="str">
        <f t="shared" si="2"/>
        <v>Other</v>
      </c>
    </row>
    <row r="9" spans="1:18">
      <c r="A9" s="7" t="s">
        <v>18</v>
      </c>
      <c r="B9" s="1">
        <v>22</v>
      </c>
      <c r="C9" s="1" t="s">
        <v>84</v>
      </c>
      <c r="D9" s="5" t="s">
        <v>86</v>
      </c>
      <c r="E9" s="5" t="s">
        <v>95</v>
      </c>
      <c r="F9" s="23">
        <v>45063</v>
      </c>
      <c r="G9" s="21">
        <f t="shared" si="0"/>
        <v>2023</v>
      </c>
      <c r="H9" s="5" t="s">
        <v>101</v>
      </c>
      <c r="I9" s="26" t="s">
        <v>103</v>
      </c>
      <c r="J9" s="10">
        <v>4695.55</v>
      </c>
      <c r="K9" s="5" t="s">
        <v>105</v>
      </c>
      <c r="L9" s="5" t="s">
        <v>110</v>
      </c>
      <c r="M9" s="5" t="s">
        <v>114</v>
      </c>
      <c r="N9" s="5" t="str">
        <f t="shared" si="1"/>
        <v>Paid but No Scholarship</v>
      </c>
      <c r="O9" s="5" t="str">
        <f t="shared" si="2"/>
        <v>Other</v>
      </c>
    </row>
    <row r="10" spans="1:18">
      <c r="A10" s="7" t="s">
        <v>19</v>
      </c>
      <c r="B10" s="1">
        <v>29</v>
      </c>
      <c r="C10" s="1" t="s">
        <v>84</v>
      </c>
      <c r="D10" s="5" t="s">
        <v>87</v>
      </c>
      <c r="E10" s="5" t="s">
        <v>93</v>
      </c>
      <c r="F10" s="23">
        <v>45510</v>
      </c>
      <c r="G10" s="21">
        <f t="shared" si="0"/>
        <v>2024</v>
      </c>
      <c r="H10" s="5" t="s">
        <v>97</v>
      </c>
      <c r="I10" s="26" t="s">
        <v>103</v>
      </c>
      <c r="J10" s="10">
        <v>4044.12</v>
      </c>
      <c r="K10" s="5" t="s">
        <v>109</v>
      </c>
      <c r="L10" s="5" t="s">
        <v>112</v>
      </c>
      <c r="M10" s="5" t="s">
        <v>117</v>
      </c>
      <c r="N10" s="5" t="str">
        <f t="shared" si="1"/>
        <v>Paid but No Scholarship</v>
      </c>
      <c r="O10" s="5" t="str">
        <f t="shared" si="2"/>
        <v>Other</v>
      </c>
    </row>
    <row r="11" spans="1:18" ht="30" customHeight="1">
      <c r="A11" s="7" t="s">
        <v>121</v>
      </c>
      <c r="B11" s="1">
        <v>21</v>
      </c>
      <c r="C11" s="1" t="s">
        <v>83</v>
      </c>
      <c r="D11" s="5" t="s">
        <v>88</v>
      </c>
      <c r="E11" s="5" t="s">
        <v>91</v>
      </c>
      <c r="F11" s="23">
        <v>45015</v>
      </c>
      <c r="G11" s="21">
        <f t="shared" si="0"/>
        <v>2023</v>
      </c>
      <c r="H11" s="5" t="s">
        <v>101</v>
      </c>
      <c r="I11" s="26" t="s">
        <v>104</v>
      </c>
      <c r="J11" s="10">
        <v>5843.64</v>
      </c>
      <c r="K11" s="5" t="s">
        <v>107</v>
      </c>
      <c r="L11" s="5" t="s">
        <v>112</v>
      </c>
      <c r="M11" s="5" t="s">
        <v>116</v>
      </c>
      <c r="N11" s="5" t="str">
        <f t="shared" si="1"/>
        <v>No Need</v>
      </c>
      <c r="O11" s="5" t="str">
        <f t="shared" si="2"/>
        <v>Female in STEM</v>
      </c>
    </row>
    <row r="12" spans="1:18">
      <c r="A12" s="7" t="s">
        <v>122</v>
      </c>
      <c r="B12" s="1">
        <v>22</v>
      </c>
      <c r="C12" s="1" t="s">
        <v>83</v>
      </c>
      <c r="D12" s="5" t="s">
        <v>88</v>
      </c>
      <c r="E12" s="5" t="s">
        <v>93</v>
      </c>
      <c r="F12" s="23">
        <v>45025</v>
      </c>
      <c r="G12" s="21">
        <f t="shared" si="0"/>
        <v>2023</v>
      </c>
      <c r="H12" s="5" t="s">
        <v>99</v>
      </c>
      <c r="I12" s="26" t="s">
        <v>103</v>
      </c>
      <c r="J12" s="10">
        <v>3484.68</v>
      </c>
      <c r="K12" s="5" t="s">
        <v>106</v>
      </c>
      <c r="L12" s="5" t="s">
        <v>110</v>
      </c>
      <c r="M12" s="5" t="s">
        <v>115</v>
      </c>
      <c r="N12" s="5" t="str">
        <f t="shared" si="1"/>
        <v>Paid but No Scholarship</v>
      </c>
      <c r="O12" s="5" t="str">
        <f t="shared" si="2"/>
        <v>Other</v>
      </c>
    </row>
    <row r="13" spans="1:18">
      <c r="A13" s="7" t="s">
        <v>22</v>
      </c>
      <c r="B13" s="1">
        <v>25</v>
      </c>
      <c r="C13" s="1" t="s">
        <v>84</v>
      </c>
      <c r="D13" s="5" t="s">
        <v>88</v>
      </c>
      <c r="E13" s="5" t="s">
        <v>92</v>
      </c>
      <c r="F13" s="23">
        <v>44941</v>
      </c>
      <c r="G13" s="21">
        <f t="shared" si="0"/>
        <v>2023</v>
      </c>
      <c r="H13" s="5" t="s">
        <v>97</v>
      </c>
      <c r="I13" s="26" t="s">
        <v>103</v>
      </c>
      <c r="J13" s="10">
        <v>5394.69</v>
      </c>
      <c r="K13" s="5" t="s">
        <v>109</v>
      </c>
      <c r="L13" s="5" t="s">
        <v>113</v>
      </c>
      <c r="M13" s="5" t="s">
        <v>115</v>
      </c>
      <c r="N13" s="5" t="str">
        <f t="shared" si="1"/>
        <v>Paid but No Scholarship</v>
      </c>
      <c r="O13" s="5" t="str">
        <f t="shared" si="2"/>
        <v>Other</v>
      </c>
    </row>
    <row r="14" spans="1:18">
      <c r="A14" s="7" t="s">
        <v>23</v>
      </c>
      <c r="B14" s="1">
        <v>21</v>
      </c>
      <c r="C14" s="1" t="s">
        <v>84</v>
      </c>
      <c r="D14" s="5" t="s">
        <v>88</v>
      </c>
      <c r="E14" s="5" t="s">
        <v>92</v>
      </c>
      <c r="F14" s="23">
        <v>45465</v>
      </c>
      <c r="G14" s="21">
        <f t="shared" si="0"/>
        <v>2024</v>
      </c>
      <c r="H14" s="5" t="s">
        <v>99</v>
      </c>
      <c r="I14" s="26" t="s">
        <v>104</v>
      </c>
      <c r="J14" s="10">
        <v>1162.99</v>
      </c>
      <c r="K14" s="5" t="s">
        <v>108</v>
      </c>
      <c r="L14" s="5" t="s">
        <v>110</v>
      </c>
      <c r="M14" s="5" t="s">
        <v>114</v>
      </c>
      <c r="N14" s="5" t="str">
        <f t="shared" si="1"/>
        <v>No Need</v>
      </c>
      <c r="O14" s="5" t="str">
        <f t="shared" si="2"/>
        <v>Other</v>
      </c>
    </row>
    <row r="15" spans="1:18">
      <c r="A15" s="7" t="s">
        <v>24</v>
      </c>
      <c r="B15" s="1">
        <v>24</v>
      </c>
      <c r="C15" s="1" t="s">
        <v>84</v>
      </c>
      <c r="D15" s="5" t="s">
        <v>90</v>
      </c>
      <c r="E15" s="5" t="s">
        <v>91</v>
      </c>
      <c r="F15" s="23">
        <v>45034</v>
      </c>
      <c r="G15" s="21">
        <f t="shared" si="0"/>
        <v>2023</v>
      </c>
      <c r="H15" s="5" t="s">
        <v>102</v>
      </c>
      <c r="I15" s="26" t="s">
        <v>104</v>
      </c>
      <c r="J15" s="10">
        <v>2479.0700000000002</v>
      </c>
      <c r="K15" s="5" t="s">
        <v>105</v>
      </c>
      <c r="L15" s="5" t="s">
        <v>110</v>
      </c>
      <c r="M15" s="5" t="s">
        <v>114</v>
      </c>
      <c r="N15" s="5" t="str">
        <f t="shared" si="1"/>
        <v>No Need</v>
      </c>
      <c r="O15" s="5" t="str">
        <f t="shared" si="2"/>
        <v>Other</v>
      </c>
    </row>
    <row r="16" spans="1:18">
      <c r="A16" s="7" t="s">
        <v>25</v>
      </c>
      <c r="B16" s="1">
        <v>24</v>
      </c>
      <c r="C16" s="1" t="s">
        <v>84</v>
      </c>
      <c r="D16" s="5" t="s">
        <v>90</v>
      </c>
      <c r="E16" s="5" t="s">
        <v>92</v>
      </c>
      <c r="F16" s="23">
        <v>44366</v>
      </c>
      <c r="G16" s="21">
        <f t="shared" si="0"/>
        <v>2021</v>
      </c>
      <c r="H16" s="5" t="s">
        <v>98</v>
      </c>
      <c r="I16" s="26" t="s">
        <v>103</v>
      </c>
      <c r="J16" s="10">
        <v>3384.32</v>
      </c>
      <c r="K16" s="5" t="s">
        <v>107</v>
      </c>
      <c r="L16" s="5" t="s">
        <v>110</v>
      </c>
      <c r="M16" s="5" t="s">
        <v>117</v>
      </c>
      <c r="N16" s="5" t="str">
        <f t="shared" si="1"/>
        <v>Paid but No Scholarship</v>
      </c>
      <c r="O16" s="5" t="str">
        <f t="shared" si="2"/>
        <v>Other</v>
      </c>
    </row>
    <row r="17" spans="1:15">
      <c r="A17" s="7" t="s">
        <v>26</v>
      </c>
      <c r="B17" s="1">
        <v>24</v>
      </c>
      <c r="C17" s="1" t="s">
        <v>84</v>
      </c>
      <c r="D17" s="5" t="s">
        <v>86</v>
      </c>
      <c r="E17" s="5" t="s">
        <v>96</v>
      </c>
      <c r="F17" s="23">
        <v>45441</v>
      </c>
      <c r="G17" s="21">
        <f t="shared" si="0"/>
        <v>2024</v>
      </c>
      <c r="H17" s="5" t="s">
        <v>101</v>
      </c>
      <c r="I17" s="26" t="s">
        <v>104</v>
      </c>
      <c r="J17" s="10">
        <v>2898.1</v>
      </c>
      <c r="K17" s="5" t="s">
        <v>108</v>
      </c>
      <c r="L17" s="5" t="s">
        <v>111</v>
      </c>
      <c r="M17" s="5" t="s">
        <v>133</v>
      </c>
      <c r="N17" s="5" t="str">
        <f t="shared" si="1"/>
        <v>No Need</v>
      </c>
      <c r="O17" s="5" t="str">
        <f t="shared" si="2"/>
        <v>Other</v>
      </c>
    </row>
    <row r="18" spans="1:15">
      <c r="A18" s="7" t="s">
        <v>27</v>
      </c>
      <c r="B18" s="1">
        <v>24</v>
      </c>
      <c r="C18" s="1" t="s">
        <v>84</v>
      </c>
      <c r="D18" s="5" t="s">
        <v>86</v>
      </c>
      <c r="E18" s="5" t="s">
        <v>95</v>
      </c>
      <c r="F18" s="23">
        <v>43971</v>
      </c>
      <c r="G18" s="21">
        <f t="shared" si="0"/>
        <v>2020</v>
      </c>
      <c r="H18" s="5" t="s">
        <v>100</v>
      </c>
      <c r="I18" s="26" t="s">
        <v>103</v>
      </c>
      <c r="J18" s="10">
        <v>3220.05</v>
      </c>
      <c r="K18" s="5" t="s">
        <v>108</v>
      </c>
      <c r="L18" s="5" t="s">
        <v>112</v>
      </c>
      <c r="M18" s="5" t="s">
        <v>114</v>
      </c>
      <c r="N18" s="5" t="str">
        <f t="shared" si="1"/>
        <v>Paid but No Scholarship</v>
      </c>
      <c r="O18" s="5" t="str">
        <f t="shared" si="2"/>
        <v>Other</v>
      </c>
    </row>
    <row r="19" spans="1:15">
      <c r="A19" s="7" t="s">
        <v>28</v>
      </c>
      <c r="B19" s="1">
        <v>21</v>
      </c>
      <c r="C19" s="1" t="s">
        <v>84</v>
      </c>
      <c r="D19" s="5" t="s">
        <v>90</v>
      </c>
      <c r="E19" s="5" t="s">
        <v>92</v>
      </c>
      <c r="F19" s="23">
        <v>44058</v>
      </c>
      <c r="G19" s="21">
        <f>YEAR(F19)</f>
        <v>2020</v>
      </c>
      <c r="H19" s="5" t="s">
        <v>101</v>
      </c>
      <c r="I19" s="26" t="s">
        <v>104</v>
      </c>
      <c r="J19" s="10">
        <v>757.16</v>
      </c>
      <c r="K19" s="5" t="s">
        <v>107</v>
      </c>
      <c r="L19" s="5" t="s">
        <v>110</v>
      </c>
      <c r="M19" s="5" t="s">
        <v>133</v>
      </c>
      <c r="N19" s="5" t="str">
        <f t="shared" si="1"/>
        <v>No Need</v>
      </c>
      <c r="O19" s="5" t="str">
        <f t="shared" si="2"/>
        <v>Other</v>
      </c>
    </row>
    <row r="20" spans="1:15">
      <c r="A20" s="7" t="s">
        <v>134</v>
      </c>
      <c r="B20" s="1">
        <v>19</v>
      </c>
      <c r="C20" s="1" t="s">
        <v>83</v>
      </c>
      <c r="D20" s="5" t="s">
        <v>87</v>
      </c>
      <c r="E20" s="5" t="s">
        <v>93</v>
      </c>
      <c r="F20" s="23">
        <v>43852</v>
      </c>
      <c r="G20" s="21">
        <f t="shared" si="0"/>
        <v>2020</v>
      </c>
      <c r="H20" s="5" t="s">
        <v>102</v>
      </c>
      <c r="I20" s="26" t="s">
        <v>104</v>
      </c>
      <c r="J20" s="10">
        <v>4492.2299999999996</v>
      </c>
      <c r="K20" s="5" t="s">
        <v>105</v>
      </c>
      <c r="L20" s="5" t="s">
        <v>111</v>
      </c>
      <c r="M20" s="5" t="s">
        <v>116</v>
      </c>
      <c r="N20" s="5" t="str">
        <f t="shared" si="1"/>
        <v>No Need</v>
      </c>
      <c r="O20" s="5" t="str">
        <f t="shared" si="2"/>
        <v>Other</v>
      </c>
    </row>
    <row r="21" spans="1:15">
      <c r="A21" s="7" t="s">
        <v>30</v>
      </c>
      <c r="B21" s="1">
        <v>28</v>
      </c>
      <c r="C21" s="1" t="s">
        <v>84</v>
      </c>
      <c r="D21" s="5" t="s">
        <v>87</v>
      </c>
      <c r="E21" s="5" t="s">
        <v>93</v>
      </c>
      <c r="F21" s="23">
        <v>45245</v>
      </c>
      <c r="G21" s="21">
        <f t="shared" si="0"/>
        <v>2023</v>
      </c>
      <c r="H21" s="5" t="s">
        <v>102</v>
      </c>
      <c r="I21" s="26" t="s">
        <v>103</v>
      </c>
      <c r="J21" s="10">
        <v>1269.97</v>
      </c>
      <c r="K21" s="5" t="s">
        <v>105</v>
      </c>
      <c r="L21" s="5" t="s">
        <v>111</v>
      </c>
      <c r="M21" s="5" t="s">
        <v>115</v>
      </c>
      <c r="N21" s="5" t="str">
        <f t="shared" si="1"/>
        <v>Paid but No Scholarship</v>
      </c>
      <c r="O21" s="5" t="str">
        <f t="shared" si="2"/>
        <v>Other</v>
      </c>
    </row>
    <row r="22" spans="1:15">
      <c r="A22" s="7" t="s">
        <v>31</v>
      </c>
      <c r="B22" s="1">
        <v>17</v>
      </c>
      <c r="C22" s="1" t="s">
        <v>84</v>
      </c>
      <c r="D22" s="5" t="s">
        <v>85</v>
      </c>
      <c r="E22" s="5" t="s">
        <v>94</v>
      </c>
      <c r="F22" s="23">
        <v>44708</v>
      </c>
      <c r="G22" s="21">
        <f t="shared" si="0"/>
        <v>2022</v>
      </c>
      <c r="H22" s="5" t="s">
        <v>97</v>
      </c>
      <c r="I22" s="26" t="s">
        <v>103</v>
      </c>
      <c r="J22" s="10">
        <v>1459.6</v>
      </c>
      <c r="K22" s="5" t="s">
        <v>105</v>
      </c>
      <c r="L22" s="5" t="s">
        <v>113</v>
      </c>
      <c r="M22" s="5" t="s">
        <v>115</v>
      </c>
      <c r="N22" s="5" t="str">
        <f t="shared" si="1"/>
        <v>Paid but No Scholarship</v>
      </c>
      <c r="O22" s="5" t="str">
        <f t="shared" si="2"/>
        <v>Other</v>
      </c>
    </row>
    <row r="23" spans="1:15">
      <c r="A23" s="7" t="s">
        <v>119</v>
      </c>
      <c r="B23" s="1">
        <v>22</v>
      </c>
      <c r="C23" s="1" t="s">
        <v>83</v>
      </c>
      <c r="D23" s="5" t="s">
        <v>86</v>
      </c>
      <c r="E23" s="5" t="s">
        <v>95</v>
      </c>
      <c r="F23" s="23">
        <v>44307</v>
      </c>
      <c r="G23" s="21">
        <f t="shared" si="0"/>
        <v>2021</v>
      </c>
      <c r="H23" s="5" t="s">
        <v>97</v>
      </c>
      <c r="I23" s="26" t="s">
        <v>103</v>
      </c>
      <c r="J23" s="10">
        <v>4516.84</v>
      </c>
      <c r="K23" s="5" t="s">
        <v>105</v>
      </c>
      <c r="L23" s="5" t="s">
        <v>113</v>
      </c>
      <c r="M23" s="5" t="s">
        <v>117</v>
      </c>
      <c r="N23" s="5" t="str">
        <f t="shared" si="1"/>
        <v>Paid but No Scholarship</v>
      </c>
      <c r="O23" s="5" t="str">
        <f t="shared" si="2"/>
        <v>Other</v>
      </c>
    </row>
    <row r="24" spans="1:15">
      <c r="A24" s="7" t="s">
        <v>33</v>
      </c>
      <c r="B24" s="1">
        <v>18</v>
      </c>
      <c r="C24" s="1" t="s">
        <v>84</v>
      </c>
      <c r="D24" s="5" t="s">
        <v>90</v>
      </c>
      <c r="E24" s="5" t="s">
        <v>94</v>
      </c>
      <c r="F24" s="23">
        <v>44424</v>
      </c>
      <c r="G24" s="21">
        <f t="shared" si="0"/>
        <v>2021</v>
      </c>
      <c r="H24" s="5" t="s">
        <v>102</v>
      </c>
      <c r="I24" s="26" t="s">
        <v>103</v>
      </c>
      <c r="J24" s="10">
        <v>6153.94</v>
      </c>
      <c r="K24" s="5" t="s">
        <v>109</v>
      </c>
      <c r="L24" s="5" t="s">
        <v>111</v>
      </c>
      <c r="M24" s="5" t="s">
        <v>114</v>
      </c>
      <c r="N24" s="5" t="str">
        <f t="shared" si="1"/>
        <v>Paid but No Scholarship</v>
      </c>
      <c r="O24" s="5" t="str">
        <f t="shared" si="2"/>
        <v>Other</v>
      </c>
    </row>
    <row r="25" spans="1:15">
      <c r="A25" s="7" t="s">
        <v>123</v>
      </c>
      <c r="B25" s="1">
        <v>17</v>
      </c>
      <c r="C25" s="1" t="s">
        <v>83</v>
      </c>
      <c r="D25" s="5" t="s">
        <v>86</v>
      </c>
      <c r="E25" s="5" t="s">
        <v>95</v>
      </c>
      <c r="F25" s="23">
        <v>44326</v>
      </c>
      <c r="G25" s="21">
        <f t="shared" si="0"/>
        <v>2021</v>
      </c>
      <c r="H25" s="5" t="s">
        <v>99</v>
      </c>
      <c r="I25" s="26" t="s">
        <v>104</v>
      </c>
      <c r="J25" s="10">
        <v>5179.91</v>
      </c>
      <c r="K25" s="5" t="s">
        <v>109</v>
      </c>
      <c r="L25" s="5" t="s">
        <v>113</v>
      </c>
      <c r="M25" s="5" t="s">
        <v>115</v>
      </c>
      <c r="N25" s="5" t="str">
        <f t="shared" si="1"/>
        <v>No Need</v>
      </c>
      <c r="O25" s="5" t="str">
        <f t="shared" si="2"/>
        <v>Other</v>
      </c>
    </row>
    <row r="26" spans="1:15">
      <c r="A26" s="7" t="s">
        <v>34</v>
      </c>
      <c r="B26" s="1">
        <v>20</v>
      </c>
      <c r="C26" s="1" t="s">
        <v>84</v>
      </c>
      <c r="D26" s="5" t="s">
        <v>86</v>
      </c>
      <c r="E26" s="5" t="s">
        <v>94</v>
      </c>
      <c r="F26" s="23">
        <v>45608</v>
      </c>
      <c r="G26" s="21">
        <f t="shared" si="0"/>
        <v>2024</v>
      </c>
      <c r="H26" s="5" t="s">
        <v>97</v>
      </c>
      <c r="I26" s="26" t="s">
        <v>103</v>
      </c>
      <c r="J26" s="10">
        <v>1901.55</v>
      </c>
      <c r="K26" s="5" t="s">
        <v>105</v>
      </c>
      <c r="L26" s="5" t="s">
        <v>112</v>
      </c>
      <c r="M26" s="5" t="s">
        <v>117</v>
      </c>
      <c r="N26" s="5" t="str">
        <f t="shared" si="1"/>
        <v>Paid but No Scholarship</v>
      </c>
      <c r="O26" s="5" t="str">
        <f t="shared" si="2"/>
        <v>Other</v>
      </c>
    </row>
    <row r="27" spans="1:15">
      <c r="A27" s="7" t="s">
        <v>35</v>
      </c>
      <c r="B27" s="1">
        <v>25</v>
      </c>
      <c r="C27" s="1" t="s">
        <v>84</v>
      </c>
      <c r="D27" s="5" t="s">
        <v>87</v>
      </c>
      <c r="E27" s="5" t="s">
        <v>94</v>
      </c>
      <c r="F27" s="23">
        <v>44011</v>
      </c>
      <c r="G27" s="21">
        <f t="shared" si="0"/>
        <v>2020</v>
      </c>
      <c r="H27" s="5" t="s">
        <v>98</v>
      </c>
      <c r="I27" s="26" t="s">
        <v>103</v>
      </c>
      <c r="J27" s="10">
        <v>1673.84</v>
      </c>
      <c r="K27" s="5" t="s">
        <v>108</v>
      </c>
      <c r="L27" s="5" t="s">
        <v>110</v>
      </c>
      <c r="M27" s="5" t="s">
        <v>117</v>
      </c>
      <c r="N27" s="5" t="str">
        <f t="shared" si="1"/>
        <v>Paid but No Scholarship</v>
      </c>
      <c r="O27" s="5" t="str">
        <f t="shared" si="2"/>
        <v>Other</v>
      </c>
    </row>
    <row r="28" spans="1:15">
      <c r="A28" s="7" t="s">
        <v>36</v>
      </c>
      <c r="B28" s="1">
        <v>21</v>
      </c>
      <c r="C28" s="1" t="s">
        <v>83</v>
      </c>
      <c r="D28" s="5" t="s">
        <v>88</v>
      </c>
      <c r="E28" s="5" t="s">
        <v>95</v>
      </c>
      <c r="F28" s="23">
        <v>44478</v>
      </c>
      <c r="G28" s="21">
        <f t="shared" si="0"/>
        <v>2021</v>
      </c>
      <c r="H28" s="5" t="s">
        <v>98</v>
      </c>
      <c r="I28" s="26" t="s">
        <v>104</v>
      </c>
      <c r="J28" s="10">
        <v>5143.9399999999996</v>
      </c>
      <c r="K28" s="5" t="s">
        <v>107</v>
      </c>
      <c r="L28" s="5" t="s">
        <v>113</v>
      </c>
      <c r="M28" s="5" t="s">
        <v>114</v>
      </c>
      <c r="N28" s="5" t="str">
        <f t="shared" si="1"/>
        <v>No Need</v>
      </c>
      <c r="O28" s="5" t="str">
        <f t="shared" si="2"/>
        <v>Other</v>
      </c>
    </row>
    <row r="29" spans="1:15">
      <c r="A29" s="7" t="s">
        <v>37</v>
      </c>
      <c r="B29" s="1">
        <v>30</v>
      </c>
      <c r="C29" s="1" t="s">
        <v>84</v>
      </c>
      <c r="D29" s="5" t="s">
        <v>85</v>
      </c>
      <c r="E29" s="5" t="s">
        <v>93</v>
      </c>
      <c r="F29" s="23">
        <v>45574</v>
      </c>
      <c r="G29" s="21">
        <f t="shared" si="0"/>
        <v>2024</v>
      </c>
      <c r="H29" s="5" t="s">
        <v>98</v>
      </c>
      <c r="I29" s="26" t="s">
        <v>103</v>
      </c>
      <c r="J29" s="10">
        <v>5588.77</v>
      </c>
      <c r="K29" s="5" t="s">
        <v>105</v>
      </c>
      <c r="L29" s="5" t="s">
        <v>112</v>
      </c>
      <c r="M29" s="5" t="s">
        <v>115</v>
      </c>
      <c r="N29" s="5" t="str">
        <f t="shared" si="1"/>
        <v>Paid but No Scholarship</v>
      </c>
      <c r="O29" s="5" t="str">
        <f t="shared" si="2"/>
        <v>Other</v>
      </c>
    </row>
    <row r="30" spans="1:15">
      <c r="A30" s="7" t="s">
        <v>38</v>
      </c>
      <c r="B30" s="1">
        <v>18</v>
      </c>
      <c r="C30" s="1" t="s">
        <v>84</v>
      </c>
      <c r="D30" s="5" t="s">
        <v>89</v>
      </c>
      <c r="E30" s="5" t="s">
        <v>91</v>
      </c>
      <c r="F30" s="23">
        <v>43908</v>
      </c>
      <c r="G30" s="21">
        <f t="shared" si="0"/>
        <v>2020</v>
      </c>
      <c r="H30" s="5" t="s">
        <v>97</v>
      </c>
      <c r="I30" s="26" t="s">
        <v>103</v>
      </c>
      <c r="J30" s="10">
        <v>2263.5</v>
      </c>
      <c r="K30" s="5" t="s">
        <v>109</v>
      </c>
      <c r="L30" s="5" t="s">
        <v>111</v>
      </c>
      <c r="M30" s="5" t="s">
        <v>116</v>
      </c>
      <c r="N30" s="5" t="str">
        <f t="shared" si="1"/>
        <v>Paid but No Scholarship</v>
      </c>
      <c r="O30" s="5" t="str">
        <f t="shared" si="2"/>
        <v>Other</v>
      </c>
    </row>
    <row r="31" spans="1:15">
      <c r="A31" s="7" t="s">
        <v>39</v>
      </c>
      <c r="B31" s="1">
        <v>21</v>
      </c>
      <c r="C31" s="1" t="s">
        <v>84</v>
      </c>
      <c r="D31" s="5" t="s">
        <v>88</v>
      </c>
      <c r="E31" s="5" t="s">
        <v>96</v>
      </c>
      <c r="F31" s="23">
        <v>45529</v>
      </c>
      <c r="G31" s="21">
        <f t="shared" si="0"/>
        <v>2024</v>
      </c>
      <c r="H31" s="5" t="s">
        <v>97</v>
      </c>
      <c r="I31" s="26" t="s">
        <v>104</v>
      </c>
      <c r="J31" s="10">
        <v>2570.44</v>
      </c>
      <c r="K31" s="5" t="s">
        <v>108</v>
      </c>
      <c r="L31" s="5" t="s">
        <v>111</v>
      </c>
      <c r="M31" s="5" t="s">
        <v>116</v>
      </c>
      <c r="N31" s="5" t="str">
        <f t="shared" si="1"/>
        <v>No Need</v>
      </c>
      <c r="O31" s="5" t="str">
        <f t="shared" si="2"/>
        <v>Other</v>
      </c>
    </row>
    <row r="32" spans="1:15">
      <c r="A32" s="7" t="s">
        <v>26</v>
      </c>
      <c r="B32" s="1">
        <v>20</v>
      </c>
      <c r="C32" s="1" t="s">
        <v>84</v>
      </c>
      <c r="D32" s="5" t="s">
        <v>90</v>
      </c>
      <c r="E32" s="5" t="s">
        <v>92</v>
      </c>
      <c r="F32" s="23">
        <v>45371</v>
      </c>
      <c r="G32" s="21">
        <f t="shared" si="0"/>
        <v>2024</v>
      </c>
      <c r="H32" s="5" t="s">
        <v>102</v>
      </c>
      <c r="I32" s="26" t="s">
        <v>104</v>
      </c>
      <c r="J32" s="10">
        <v>5582.51</v>
      </c>
      <c r="K32" s="5" t="s">
        <v>109</v>
      </c>
      <c r="L32" s="5" t="s">
        <v>110</v>
      </c>
      <c r="M32" s="5" t="s">
        <v>114</v>
      </c>
      <c r="N32" s="5" t="str">
        <f t="shared" si="1"/>
        <v>No Need</v>
      </c>
      <c r="O32" s="5" t="str">
        <f t="shared" si="2"/>
        <v>Other</v>
      </c>
    </row>
    <row r="33" spans="1:15">
      <c r="A33" s="7" t="s">
        <v>40</v>
      </c>
      <c r="B33" s="1">
        <v>20</v>
      </c>
      <c r="C33" s="1" t="s">
        <v>84</v>
      </c>
      <c r="D33" s="5" t="s">
        <v>90</v>
      </c>
      <c r="E33" s="5" t="s">
        <v>94</v>
      </c>
      <c r="F33" s="23">
        <v>45339</v>
      </c>
      <c r="G33" s="21">
        <f t="shared" si="0"/>
        <v>2024</v>
      </c>
      <c r="H33" s="5" t="s">
        <v>99</v>
      </c>
      <c r="I33" s="26" t="s">
        <v>103</v>
      </c>
      <c r="J33" s="10">
        <v>3385.57</v>
      </c>
      <c r="K33" s="5" t="s">
        <v>106</v>
      </c>
      <c r="L33" s="5" t="s">
        <v>111</v>
      </c>
      <c r="M33" s="5" t="s">
        <v>116</v>
      </c>
      <c r="N33" s="5" t="str">
        <f t="shared" si="1"/>
        <v>Paid but No Scholarship</v>
      </c>
      <c r="O33" s="5" t="str">
        <f t="shared" si="2"/>
        <v>Other</v>
      </c>
    </row>
    <row r="34" spans="1:15">
      <c r="A34" s="7" t="s">
        <v>41</v>
      </c>
      <c r="B34" s="1">
        <v>29</v>
      </c>
      <c r="C34" s="1" t="s">
        <v>84</v>
      </c>
      <c r="D34" s="5" t="s">
        <v>89</v>
      </c>
      <c r="E34" s="5" t="s">
        <v>94</v>
      </c>
      <c r="F34" s="23">
        <v>44886</v>
      </c>
      <c r="G34" s="21">
        <f t="shared" si="0"/>
        <v>2022</v>
      </c>
      <c r="H34" s="5" t="s">
        <v>102</v>
      </c>
      <c r="I34" s="26" t="s">
        <v>104</v>
      </c>
      <c r="J34" s="10">
        <v>4743</v>
      </c>
      <c r="K34" s="5" t="s">
        <v>109</v>
      </c>
      <c r="L34" s="5" t="s">
        <v>113</v>
      </c>
      <c r="M34" s="5" t="s">
        <v>116</v>
      </c>
      <c r="N34" s="5" t="str">
        <f t="shared" si="1"/>
        <v>No Need</v>
      </c>
      <c r="O34" s="5" t="str">
        <f t="shared" si="2"/>
        <v>Other</v>
      </c>
    </row>
    <row r="35" spans="1:15">
      <c r="A35" s="7" t="s">
        <v>42</v>
      </c>
      <c r="B35" s="1">
        <v>21</v>
      </c>
      <c r="C35" s="1" t="s">
        <v>84</v>
      </c>
      <c r="D35" s="5" t="s">
        <v>88</v>
      </c>
      <c r="E35" s="5" t="s">
        <v>94</v>
      </c>
      <c r="F35" s="23">
        <v>44998</v>
      </c>
      <c r="G35" s="21">
        <f t="shared" si="0"/>
        <v>2023</v>
      </c>
      <c r="H35" s="5" t="s">
        <v>101</v>
      </c>
      <c r="I35" s="26" t="s">
        <v>104</v>
      </c>
      <c r="J35" s="10">
        <v>2720.16</v>
      </c>
      <c r="K35" s="5" t="s">
        <v>106</v>
      </c>
      <c r="L35" s="5" t="s">
        <v>112</v>
      </c>
      <c r="M35" s="5" t="s">
        <v>116</v>
      </c>
      <c r="N35" s="5" t="str">
        <f t="shared" si="1"/>
        <v>No Need</v>
      </c>
      <c r="O35" s="5" t="str">
        <f t="shared" si="2"/>
        <v>Other</v>
      </c>
    </row>
    <row r="36" spans="1:15">
      <c r="A36" s="7" t="s">
        <v>43</v>
      </c>
      <c r="B36" s="1">
        <v>25</v>
      </c>
      <c r="C36" s="1" t="s">
        <v>84</v>
      </c>
      <c r="D36" s="5" t="s">
        <v>87</v>
      </c>
      <c r="E36" s="5" t="s">
        <v>96</v>
      </c>
      <c r="F36" s="23">
        <v>44049</v>
      </c>
      <c r="G36" s="21">
        <f t="shared" si="0"/>
        <v>2020</v>
      </c>
      <c r="H36" s="5" t="s">
        <v>99</v>
      </c>
      <c r="I36" s="26" t="s">
        <v>103</v>
      </c>
      <c r="J36" s="10">
        <v>2401.29</v>
      </c>
      <c r="K36" s="5" t="s">
        <v>108</v>
      </c>
      <c r="L36" s="5" t="s">
        <v>110</v>
      </c>
      <c r="M36" s="5" t="s">
        <v>115</v>
      </c>
      <c r="N36" s="5" t="str">
        <f t="shared" si="1"/>
        <v>Paid but No Scholarship</v>
      </c>
      <c r="O36" s="5" t="str">
        <f t="shared" si="2"/>
        <v>Other</v>
      </c>
    </row>
    <row r="37" spans="1:15">
      <c r="A37" s="7" t="s">
        <v>36</v>
      </c>
      <c r="B37" s="1">
        <v>30</v>
      </c>
      <c r="C37" s="1" t="s">
        <v>83</v>
      </c>
      <c r="D37" s="5" t="s">
        <v>88</v>
      </c>
      <c r="E37" s="5" t="s">
        <v>96</v>
      </c>
      <c r="F37" s="23">
        <v>44331</v>
      </c>
      <c r="G37" s="21">
        <f t="shared" si="0"/>
        <v>2021</v>
      </c>
      <c r="H37" s="5" t="s">
        <v>97</v>
      </c>
      <c r="I37" s="26" t="s">
        <v>104</v>
      </c>
      <c r="J37" s="10">
        <v>1725.64</v>
      </c>
      <c r="K37" s="5" t="s">
        <v>108</v>
      </c>
      <c r="L37" s="5" t="s">
        <v>112</v>
      </c>
      <c r="M37" s="5" t="s">
        <v>114</v>
      </c>
      <c r="N37" s="5" t="str">
        <f t="shared" si="1"/>
        <v>No Need</v>
      </c>
      <c r="O37" s="5" t="str">
        <f t="shared" si="2"/>
        <v>Other</v>
      </c>
    </row>
    <row r="38" spans="1:15">
      <c r="A38" s="7" t="s">
        <v>44</v>
      </c>
      <c r="B38" s="1">
        <v>25</v>
      </c>
      <c r="C38" s="1" t="s">
        <v>84</v>
      </c>
      <c r="D38" s="5" t="s">
        <v>90</v>
      </c>
      <c r="E38" s="5" t="s">
        <v>92</v>
      </c>
      <c r="F38" s="23">
        <v>44135</v>
      </c>
      <c r="G38" s="21">
        <f t="shared" si="0"/>
        <v>2020</v>
      </c>
      <c r="H38" s="5" t="s">
        <v>99</v>
      </c>
      <c r="I38" s="26" t="s">
        <v>104</v>
      </c>
      <c r="J38" s="10">
        <v>1407.79</v>
      </c>
      <c r="K38" s="5" t="s">
        <v>105</v>
      </c>
      <c r="L38" s="5" t="s">
        <v>111</v>
      </c>
      <c r="M38" s="5" t="s">
        <v>114</v>
      </c>
      <c r="N38" s="5" t="str">
        <f t="shared" si="1"/>
        <v>No Need</v>
      </c>
      <c r="O38" s="5" t="str">
        <f t="shared" si="2"/>
        <v>Other</v>
      </c>
    </row>
    <row r="39" spans="1:15">
      <c r="A39" s="7" t="s">
        <v>45</v>
      </c>
      <c r="B39" s="1">
        <v>27</v>
      </c>
      <c r="C39" s="1" t="s">
        <v>84</v>
      </c>
      <c r="D39" s="5" t="s">
        <v>90</v>
      </c>
      <c r="E39" s="5" t="s">
        <v>93</v>
      </c>
      <c r="F39" s="23">
        <v>44777</v>
      </c>
      <c r="G39" s="21">
        <f t="shared" si="0"/>
        <v>2022</v>
      </c>
      <c r="H39" s="5" t="s">
        <v>100</v>
      </c>
      <c r="I39" s="26" t="s">
        <v>103</v>
      </c>
      <c r="J39" s="10">
        <v>2233.75</v>
      </c>
      <c r="K39" s="5" t="s">
        <v>108</v>
      </c>
      <c r="L39" s="5" t="s">
        <v>111</v>
      </c>
      <c r="M39" s="5" t="s">
        <v>114</v>
      </c>
      <c r="N39" s="5" t="str">
        <f t="shared" si="1"/>
        <v>Paid but No Scholarship</v>
      </c>
      <c r="O39" s="5" t="str">
        <f t="shared" si="2"/>
        <v>Other</v>
      </c>
    </row>
    <row r="40" spans="1:15">
      <c r="A40" s="7" t="s">
        <v>46</v>
      </c>
      <c r="B40" s="1">
        <v>26</v>
      </c>
      <c r="C40" s="1" t="s">
        <v>84</v>
      </c>
      <c r="D40" s="5" t="s">
        <v>88</v>
      </c>
      <c r="E40" s="5" t="s">
        <v>95</v>
      </c>
      <c r="F40" s="23">
        <v>44573</v>
      </c>
      <c r="G40" s="21">
        <f t="shared" si="0"/>
        <v>2022</v>
      </c>
      <c r="H40" s="5" t="s">
        <v>102</v>
      </c>
      <c r="I40" s="26" t="s">
        <v>104</v>
      </c>
      <c r="J40" s="10">
        <v>5769.02</v>
      </c>
      <c r="K40" s="5" t="s">
        <v>107</v>
      </c>
      <c r="L40" s="5" t="s">
        <v>113</v>
      </c>
      <c r="M40" s="5" t="s">
        <v>115</v>
      </c>
      <c r="N40" s="5" t="str">
        <f t="shared" si="1"/>
        <v>No Need</v>
      </c>
      <c r="O40" s="5" t="str">
        <f t="shared" si="2"/>
        <v>Other</v>
      </c>
    </row>
    <row r="41" spans="1:15" ht="22.2" customHeight="1">
      <c r="A41" s="7" t="s">
        <v>124</v>
      </c>
      <c r="B41" s="1">
        <v>26</v>
      </c>
      <c r="C41" s="1" t="s">
        <v>83</v>
      </c>
      <c r="D41" s="5" t="s">
        <v>90</v>
      </c>
      <c r="E41" s="5" t="s">
        <v>92</v>
      </c>
      <c r="F41" s="23">
        <v>45098</v>
      </c>
      <c r="G41" s="21">
        <f t="shared" si="0"/>
        <v>2023</v>
      </c>
      <c r="H41" s="5" t="s">
        <v>97</v>
      </c>
      <c r="I41" s="26" t="s">
        <v>104</v>
      </c>
      <c r="J41" s="10">
        <v>5042.26</v>
      </c>
      <c r="K41" s="5" t="s">
        <v>107</v>
      </c>
      <c r="L41" s="5" t="s">
        <v>113</v>
      </c>
      <c r="M41" s="5" t="s">
        <v>116</v>
      </c>
      <c r="N41" s="5" t="str">
        <f t="shared" si="1"/>
        <v>No Need</v>
      </c>
      <c r="O41" s="5" t="str">
        <f t="shared" si="2"/>
        <v>Female in STEM</v>
      </c>
    </row>
    <row r="42" spans="1:15">
      <c r="A42" s="7" t="s">
        <v>48</v>
      </c>
      <c r="B42" s="1">
        <v>26</v>
      </c>
      <c r="C42" s="1" t="s">
        <v>84</v>
      </c>
      <c r="D42" s="5" t="s">
        <v>89</v>
      </c>
      <c r="E42" s="5" t="s">
        <v>93</v>
      </c>
      <c r="F42" s="23">
        <v>44268</v>
      </c>
      <c r="G42" s="21">
        <f t="shared" si="0"/>
        <v>2021</v>
      </c>
      <c r="H42" s="5" t="s">
        <v>97</v>
      </c>
      <c r="I42" s="26" t="s">
        <v>104</v>
      </c>
      <c r="J42" s="10">
        <v>1744.41</v>
      </c>
      <c r="K42" s="5" t="s">
        <v>109</v>
      </c>
      <c r="L42" s="5" t="s">
        <v>111</v>
      </c>
      <c r="M42" s="5" t="s">
        <v>115</v>
      </c>
      <c r="N42" s="5" t="str">
        <f t="shared" si="1"/>
        <v>No Need</v>
      </c>
      <c r="O42" s="5" t="str">
        <f t="shared" si="2"/>
        <v>Other</v>
      </c>
    </row>
    <row r="43" spans="1:15">
      <c r="A43" s="7" t="s">
        <v>49</v>
      </c>
      <c r="B43" s="1">
        <v>26</v>
      </c>
      <c r="C43" s="1" t="s">
        <v>84</v>
      </c>
      <c r="D43" s="5" t="s">
        <v>85</v>
      </c>
      <c r="E43" s="5" t="s">
        <v>96</v>
      </c>
      <c r="F43" s="23">
        <v>45254</v>
      </c>
      <c r="G43" s="21">
        <f t="shared" si="0"/>
        <v>2023</v>
      </c>
      <c r="H43" s="5" t="s">
        <v>99</v>
      </c>
      <c r="I43" s="26" t="s">
        <v>103</v>
      </c>
      <c r="J43" s="10">
        <v>4217.25</v>
      </c>
      <c r="K43" s="5" t="s">
        <v>108</v>
      </c>
      <c r="L43" s="5" t="s">
        <v>110</v>
      </c>
      <c r="M43" s="5" t="s">
        <v>114</v>
      </c>
      <c r="N43" s="5" t="str">
        <f t="shared" si="1"/>
        <v>Paid but No Scholarship</v>
      </c>
      <c r="O43" s="5" t="str">
        <f t="shared" si="2"/>
        <v>Other</v>
      </c>
    </row>
    <row r="44" spans="1:15">
      <c r="A44" s="7" t="s">
        <v>135</v>
      </c>
      <c r="B44" s="1">
        <v>26</v>
      </c>
      <c r="C44" s="1" t="s">
        <v>83</v>
      </c>
      <c r="D44" s="5" t="s">
        <v>87</v>
      </c>
      <c r="E44" s="5" t="s">
        <v>96</v>
      </c>
      <c r="F44" s="23">
        <v>44369</v>
      </c>
      <c r="G44" s="21">
        <f t="shared" si="0"/>
        <v>2021</v>
      </c>
      <c r="H44" s="5" t="s">
        <v>102</v>
      </c>
      <c r="I44" s="26" t="s">
        <v>103</v>
      </c>
      <c r="J44" s="10">
        <v>2998.05</v>
      </c>
      <c r="K44" s="5" t="s">
        <v>106</v>
      </c>
      <c r="L44" s="5" t="s">
        <v>113</v>
      </c>
      <c r="M44" s="5" t="s">
        <v>116</v>
      </c>
      <c r="N44" s="5" t="str">
        <f t="shared" si="1"/>
        <v>Paid but No Scholarship</v>
      </c>
      <c r="O44" s="5" t="str">
        <f t="shared" si="2"/>
        <v>Other</v>
      </c>
    </row>
    <row r="45" spans="1:15">
      <c r="A45" s="7" t="s">
        <v>125</v>
      </c>
      <c r="B45" s="1">
        <v>19</v>
      </c>
      <c r="C45" s="1" t="s">
        <v>83</v>
      </c>
      <c r="D45" s="5" t="s">
        <v>90</v>
      </c>
      <c r="E45" s="5" t="s">
        <v>95</v>
      </c>
      <c r="F45" s="23">
        <v>44712</v>
      </c>
      <c r="G45" s="21">
        <f t="shared" si="0"/>
        <v>2022</v>
      </c>
      <c r="H45" s="5" t="s">
        <v>98</v>
      </c>
      <c r="I45" s="26" t="s">
        <v>103</v>
      </c>
      <c r="J45" s="10">
        <v>2053.5</v>
      </c>
      <c r="K45" s="5" t="s">
        <v>106</v>
      </c>
      <c r="L45" s="5" t="s">
        <v>112</v>
      </c>
      <c r="M45" s="5" t="s">
        <v>116</v>
      </c>
      <c r="N45" s="5" t="str">
        <f t="shared" si="1"/>
        <v>Paid but No Scholarship</v>
      </c>
      <c r="O45" s="5" t="str">
        <f t="shared" si="2"/>
        <v>Other</v>
      </c>
    </row>
    <row r="46" spans="1:15" ht="27.6">
      <c r="A46" s="7" t="s">
        <v>51</v>
      </c>
      <c r="B46" s="1">
        <v>26</v>
      </c>
      <c r="C46" s="1" t="s">
        <v>83</v>
      </c>
      <c r="D46" s="5" t="s">
        <v>85</v>
      </c>
      <c r="E46" s="5" t="s">
        <v>92</v>
      </c>
      <c r="F46" s="23">
        <v>45055</v>
      </c>
      <c r="G46" s="21">
        <f t="shared" si="0"/>
        <v>2023</v>
      </c>
      <c r="H46" s="5" t="s">
        <v>99</v>
      </c>
      <c r="I46" s="26" t="s">
        <v>104</v>
      </c>
      <c r="J46" s="10">
        <v>1764.24</v>
      </c>
      <c r="K46" s="5" t="s">
        <v>107</v>
      </c>
      <c r="L46" s="5" t="s">
        <v>110</v>
      </c>
      <c r="M46" s="5" t="s">
        <v>116</v>
      </c>
      <c r="N46" s="5" t="str">
        <f t="shared" si="1"/>
        <v>No Need</v>
      </c>
      <c r="O46" s="5" t="str">
        <f t="shared" si="2"/>
        <v>Female in STEM</v>
      </c>
    </row>
    <row r="47" spans="1:15">
      <c r="A47" s="7" t="s">
        <v>52</v>
      </c>
      <c r="B47" s="1">
        <v>20</v>
      </c>
      <c r="C47" s="1" t="s">
        <v>84</v>
      </c>
      <c r="D47" s="5" t="s">
        <v>88</v>
      </c>
      <c r="E47" s="5" t="s">
        <v>92</v>
      </c>
      <c r="F47" s="23">
        <v>45463</v>
      </c>
      <c r="G47" s="21">
        <f t="shared" si="0"/>
        <v>2024</v>
      </c>
      <c r="H47" s="5" t="s">
        <v>100</v>
      </c>
      <c r="I47" s="26" t="s">
        <v>103</v>
      </c>
      <c r="J47" s="10">
        <v>4099.04</v>
      </c>
      <c r="K47" s="5" t="s">
        <v>109</v>
      </c>
      <c r="L47" s="5" t="s">
        <v>113</v>
      </c>
      <c r="M47" s="5" t="s">
        <v>116</v>
      </c>
      <c r="N47" s="5" t="str">
        <f t="shared" si="1"/>
        <v>Paid but No Scholarship</v>
      </c>
      <c r="O47" s="5" t="str">
        <f t="shared" si="2"/>
        <v>Other</v>
      </c>
    </row>
    <row r="48" spans="1:15">
      <c r="A48" s="7" t="s">
        <v>53</v>
      </c>
      <c r="B48" s="1">
        <v>26</v>
      </c>
      <c r="C48" s="1" t="s">
        <v>83</v>
      </c>
      <c r="D48" s="5" t="s">
        <v>85</v>
      </c>
      <c r="E48" s="5" t="s">
        <v>96</v>
      </c>
      <c r="F48" s="23">
        <v>45203</v>
      </c>
      <c r="G48" s="21">
        <f t="shared" si="0"/>
        <v>2023</v>
      </c>
      <c r="H48" s="5" t="s">
        <v>102</v>
      </c>
      <c r="I48" s="26" t="s">
        <v>104</v>
      </c>
      <c r="J48" s="10">
        <v>1383.33</v>
      </c>
      <c r="K48" s="5" t="s">
        <v>108</v>
      </c>
      <c r="L48" s="5" t="s">
        <v>112</v>
      </c>
      <c r="M48" s="5" t="s">
        <v>116</v>
      </c>
      <c r="N48" s="5" t="str">
        <f t="shared" si="1"/>
        <v>No Need</v>
      </c>
      <c r="O48" s="5" t="str">
        <f t="shared" si="2"/>
        <v>Other</v>
      </c>
    </row>
    <row r="49" spans="1:15">
      <c r="A49" s="7" t="s">
        <v>54</v>
      </c>
      <c r="B49" s="1">
        <v>17</v>
      </c>
      <c r="C49" s="1" t="s">
        <v>84</v>
      </c>
      <c r="D49" s="5" t="s">
        <v>87</v>
      </c>
      <c r="E49" s="5" t="s">
        <v>91</v>
      </c>
      <c r="F49" s="23">
        <v>45449</v>
      </c>
      <c r="G49" s="21">
        <f t="shared" si="0"/>
        <v>2024</v>
      </c>
      <c r="H49" s="5" t="s">
        <v>99</v>
      </c>
      <c r="I49" s="26" t="s">
        <v>104</v>
      </c>
      <c r="J49" s="10">
        <v>2069.9299999999998</v>
      </c>
      <c r="K49" s="5" t="s">
        <v>105</v>
      </c>
      <c r="L49" s="5" t="s">
        <v>113</v>
      </c>
      <c r="M49" s="5" t="s">
        <v>117</v>
      </c>
      <c r="N49" s="5" t="str">
        <f t="shared" si="1"/>
        <v>No Need</v>
      </c>
      <c r="O49" s="5" t="str">
        <f t="shared" si="2"/>
        <v>Other</v>
      </c>
    </row>
    <row r="50" spans="1:15">
      <c r="A50" s="7" t="s">
        <v>55</v>
      </c>
      <c r="B50" s="1">
        <v>20</v>
      </c>
      <c r="C50" s="1" t="s">
        <v>84</v>
      </c>
      <c r="D50" s="5" t="s">
        <v>90</v>
      </c>
      <c r="E50" s="5" t="s">
        <v>91</v>
      </c>
      <c r="F50" s="23">
        <v>45588</v>
      </c>
      <c r="G50" s="21">
        <f t="shared" si="0"/>
        <v>2024</v>
      </c>
      <c r="H50" s="5" t="s">
        <v>99</v>
      </c>
      <c r="I50" s="26" t="s">
        <v>103</v>
      </c>
      <c r="J50" s="10">
        <v>1486.04</v>
      </c>
      <c r="K50" s="5" t="s">
        <v>105</v>
      </c>
      <c r="L50" s="5" t="s">
        <v>111</v>
      </c>
      <c r="M50" s="5" t="s">
        <v>117</v>
      </c>
      <c r="N50" s="5" t="str">
        <f t="shared" si="1"/>
        <v>Paid but No Scholarship</v>
      </c>
      <c r="O50" s="5" t="str">
        <f t="shared" si="2"/>
        <v>Other</v>
      </c>
    </row>
    <row r="51" spans="1:15">
      <c r="A51" s="7" t="s">
        <v>56</v>
      </c>
      <c r="B51" s="1">
        <v>19</v>
      </c>
      <c r="C51" s="1" t="s">
        <v>83</v>
      </c>
      <c r="D51" s="5" t="s">
        <v>85</v>
      </c>
      <c r="E51" s="5" t="s">
        <v>95</v>
      </c>
      <c r="F51" s="23">
        <v>44426</v>
      </c>
      <c r="G51" s="21">
        <f t="shared" si="0"/>
        <v>2021</v>
      </c>
      <c r="H51" s="5" t="s">
        <v>100</v>
      </c>
      <c r="I51" s="26" t="s">
        <v>103</v>
      </c>
      <c r="J51" s="10">
        <v>3001.35</v>
      </c>
      <c r="K51" s="5" t="s">
        <v>108</v>
      </c>
      <c r="L51" s="5" t="s">
        <v>110</v>
      </c>
      <c r="M51" s="5" t="s">
        <v>114</v>
      </c>
      <c r="N51" s="5" t="str">
        <f t="shared" si="1"/>
        <v>Paid but No Scholarship</v>
      </c>
      <c r="O51" s="5" t="str">
        <f t="shared" si="2"/>
        <v>Other</v>
      </c>
    </row>
    <row r="52" spans="1:15">
      <c r="A52" s="7" t="s">
        <v>18</v>
      </c>
      <c r="B52" s="1">
        <v>29</v>
      </c>
      <c r="C52" s="1" t="s">
        <v>83</v>
      </c>
      <c r="D52" s="5" t="s">
        <v>87</v>
      </c>
      <c r="E52" s="5" t="s">
        <v>96</v>
      </c>
      <c r="F52" s="23">
        <v>45328</v>
      </c>
      <c r="G52" s="21">
        <f t="shared" si="0"/>
        <v>2024</v>
      </c>
      <c r="H52" s="5" t="s">
        <v>99</v>
      </c>
      <c r="I52" s="26" t="s">
        <v>104</v>
      </c>
      <c r="J52" s="10">
        <v>4450.7</v>
      </c>
      <c r="K52" s="5" t="s">
        <v>106</v>
      </c>
      <c r="L52" s="5" t="s">
        <v>112</v>
      </c>
      <c r="M52" s="5" t="s">
        <v>116</v>
      </c>
      <c r="N52" s="5" t="str">
        <f t="shared" si="1"/>
        <v>No Need</v>
      </c>
      <c r="O52" s="5" t="str">
        <f t="shared" si="2"/>
        <v>Other</v>
      </c>
    </row>
    <row r="53" spans="1:15">
      <c r="A53" s="7" t="s">
        <v>57</v>
      </c>
      <c r="B53" s="1">
        <v>22</v>
      </c>
      <c r="C53" s="1" t="s">
        <v>84</v>
      </c>
      <c r="D53" s="5" t="s">
        <v>86</v>
      </c>
      <c r="E53" s="5" t="s">
        <v>94</v>
      </c>
      <c r="F53" s="23">
        <v>45492</v>
      </c>
      <c r="G53" s="21">
        <f t="shared" si="0"/>
        <v>2024</v>
      </c>
      <c r="H53" s="5" t="s">
        <v>100</v>
      </c>
      <c r="I53" s="26" t="s">
        <v>104</v>
      </c>
      <c r="J53" s="10">
        <v>2097.7800000000002</v>
      </c>
      <c r="K53" s="5" t="s">
        <v>108</v>
      </c>
      <c r="L53" s="5" t="s">
        <v>110</v>
      </c>
      <c r="M53" s="5" t="s">
        <v>116</v>
      </c>
      <c r="N53" s="5" t="str">
        <f t="shared" si="1"/>
        <v>No Need</v>
      </c>
      <c r="O53" s="5" t="str">
        <f t="shared" si="2"/>
        <v>Other</v>
      </c>
    </row>
    <row r="54" spans="1:15">
      <c r="A54" s="7" t="s">
        <v>58</v>
      </c>
      <c r="B54" s="1">
        <v>20</v>
      </c>
      <c r="C54" s="1" t="s">
        <v>84</v>
      </c>
      <c r="D54" s="5" t="s">
        <v>86</v>
      </c>
      <c r="E54" s="5" t="s">
        <v>96</v>
      </c>
      <c r="F54" s="23">
        <v>43891</v>
      </c>
      <c r="G54" s="21">
        <f t="shared" si="0"/>
        <v>2020</v>
      </c>
      <c r="H54" s="5" t="s">
        <v>100</v>
      </c>
      <c r="I54" s="26" t="s">
        <v>104</v>
      </c>
      <c r="J54" s="10">
        <v>3166.49</v>
      </c>
      <c r="K54" s="5" t="s">
        <v>105</v>
      </c>
      <c r="L54" s="5" t="s">
        <v>110</v>
      </c>
      <c r="M54" s="5" t="s">
        <v>115</v>
      </c>
      <c r="N54" s="5" t="str">
        <f t="shared" si="1"/>
        <v>No Need</v>
      </c>
      <c r="O54" s="5" t="str">
        <f t="shared" si="2"/>
        <v>Other</v>
      </c>
    </row>
    <row r="55" spans="1:15" ht="27.6">
      <c r="A55" s="7" t="s">
        <v>126</v>
      </c>
      <c r="B55" s="1">
        <v>21</v>
      </c>
      <c r="C55" s="1" t="s">
        <v>83</v>
      </c>
      <c r="D55" s="5" t="s">
        <v>85</v>
      </c>
      <c r="E55" s="5" t="s">
        <v>91</v>
      </c>
      <c r="F55" s="23">
        <v>44927</v>
      </c>
      <c r="G55" s="21">
        <f t="shared" si="0"/>
        <v>2023</v>
      </c>
      <c r="H55" s="5" t="s">
        <v>101</v>
      </c>
      <c r="I55" s="26" t="s">
        <v>104</v>
      </c>
      <c r="J55" s="10">
        <v>3011.61</v>
      </c>
      <c r="K55" s="5" t="s">
        <v>109</v>
      </c>
      <c r="L55" s="5" t="s">
        <v>110</v>
      </c>
      <c r="M55" s="5" t="s">
        <v>116</v>
      </c>
      <c r="N55" s="5" t="str">
        <f t="shared" si="1"/>
        <v>No Need</v>
      </c>
      <c r="O55" s="5" t="str">
        <f t="shared" si="2"/>
        <v>Female in STEM</v>
      </c>
    </row>
    <row r="56" spans="1:15">
      <c r="A56" s="7" t="s">
        <v>125</v>
      </c>
      <c r="B56" s="1">
        <v>20</v>
      </c>
      <c r="C56" s="1" t="s">
        <v>83</v>
      </c>
      <c r="D56" s="5" t="s">
        <v>88</v>
      </c>
      <c r="E56" s="5" t="s">
        <v>94</v>
      </c>
      <c r="F56" s="23">
        <v>44630</v>
      </c>
      <c r="G56" s="21">
        <f t="shared" si="0"/>
        <v>2022</v>
      </c>
      <c r="H56" s="5" t="s">
        <v>102</v>
      </c>
      <c r="I56" s="26" t="s">
        <v>104</v>
      </c>
      <c r="J56" s="10">
        <v>3736.06</v>
      </c>
      <c r="K56" s="5" t="s">
        <v>105</v>
      </c>
      <c r="L56" s="5" t="s">
        <v>111</v>
      </c>
      <c r="M56" s="5" t="s">
        <v>114</v>
      </c>
      <c r="N56" s="5" t="str">
        <f t="shared" si="1"/>
        <v>No Need</v>
      </c>
      <c r="O56" s="5" t="str">
        <f t="shared" si="2"/>
        <v>Other</v>
      </c>
    </row>
    <row r="57" spans="1:15">
      <c r="A57" s="7" t="s">
        <v>51</v>
      </c>
      <c r="B57" s="1">
        <v>21</v>
      </c>
      <c r="C57" s="1" t="s">
        <v>84</v>
      </c>
      <c r="D57" s="5" t="s">
        <v>89</v>
      </c>
      <c r="E57" s="5" t="s">
        <v>94</v>
      </c>
      <c r="F57" s="23">
        <v>45102</v>
      </c>
      <c r="G57" s="21">
        <f t="shared" si="0"/>
        <v>2023</v>
      </c>
      <c r="H57" s="5" t="s">
        <v>97</v>
      </c>
      <c r="I57" s="26" t="s">
        <v>103</v>
      </c>
      <c r="J57" s="10">
        <v>1763.05</v>
      </c>
      <c r="K57" s="5" t="s">
        <v>109</v>
      </c>
      <c r="L57" s="5" t="s">
        <v>110</v>
      </c>
      <c r="M57" s="5" t="s">
        <v>114</v>
      </c>
      <c r="N57" s="5" t="str">
        <f t="shared" si="1"/>
        <v>Paid but No Scholarship</v>
      </c>
      <c r="O57" s="5" t="str">
        <f t="shared" si="2"/>
        <v>Other</v>
      </c>
    </row>
    <row r="58" spans="1:15">
      <c r="A58" s="7" t="s">
        <v>50</v>
      </c>
      <c r="B58" s="1">
        <v>23</v>
      </c>
      <c r="C58" s="1" t="s">
        <v>84</v>
      </c>
      <c r="D58" s="5" t="s">
        <v>86</v>
      </c>
      <c r="E58" s="5" t="s">
        <v>91</v>
      </c>
      <c r="F58" s="23">
        <v>44706</v>
      </c>
      <c r="G58" s="21">
        <f t="shared" si="0"/>
        <v>2022</v>
      </c>
      <c r="H58" s="5" t="s">
        <v>98</v>
      </c>
      <c r="I58" s="26" t="s">
        <v>103</v>
      </c>
      <c r="J58" s="10">
        <v>5762.66</v>
      </c>
      <c r="K58" s="5" t="s">
        <v>108</v>
      </c>
      <c r="L58" s="5" t="s">
        <v>111</v>
      </c>
      <c r="M58" s="5" t="s">
        <v>115</v>
      </c>
      <c r="N58" s="5" t="str">
        <f t="shared" si="1"/>
        <v>Paid but No Scholarship</v>
      </c>
      <c r="O58" s="5" t="str">
        <f t="shared" si="2"/>
        <v>Other</v>
      </c>
    </row>
    <row r="59" spans="1:15">
      <c r="A59" s="7" t="s">
        <v>60</v>
      </c>
      <c r="B59" s="1">
        <v>21</v>
      </c>
      <c r="C59" s="1" t="s">
        <v>83</v>
      </c>
      <c r="D59" s="5" t="s">
        <v>88</v>
      </c>
      <c r="E59" s="5" t="s">
        <v>93</v>
      </c>
      <c r="F59" s="23">
        <v>45203</v>
      </c>
      <c r="G59" s="21">
        <f t="shared" si="0"/>
        <v>2023</v>
      </c>
      <c r="H59" s="5" t="s">
        <v>102</v>
      </c>
      <c r="I59" s="26" t="s">
        <v>103</v>
      </c>
      <c r="J59" s="10">
        <v>2457.85</v>
      </c>
      <c r="K59" s="5" t="s">
        <v>107</v>
      </c>
      <c r="L59" s="5" t="s">
        <v>111</v>
      </c>
      <c r="M59" s="5" t="s">
        <v>117</v>
      </c>
      <c r="N59" s="5" t="str">
        <f t="shared" si="1"/>
        <v>Paid but No Scholarship</v>
      </c>
      <c r="O59" s="5" t="str">
        <f t="shared" si="2"/>
        <v>Other</v>
      </c>
    </row>
    <row r="60" spans="1:15">
      <c r="A60" s="7" t="s">
        <v>34</v>
      </c>
      <c r="B60" s="1">
        <v>21</v>
      </c>
      <c r="C60" s="1" t="s">
        <v>84</v>
      </c>
      <c r="D60" s="5" t="s">
        <v>88</v>
      </c>
      <c r="E60" s="5" t="s">
        <v>92</v>
      </c>
      <c r="F60" s="23">
        <v>43942</v>
      </c>
      <c r="G60" s="21">
        <f t="shared" si="0"/>
        <v>2020</v>
      </c>
      <c r="H60" s="5" t="s">
        <v>97</v>
      </c>
      <c r="I60" s="26" t="s">
        <v>104</v>
      </c>
      <c r="J60" s="10">
        <v>4627.8500000000004</v>
      </c>
      <c r="K60" s="5" t="s">
        <v>106</v>
      </c>
      <c r="L60" s="5" t="s">
        <v>111</v>
      </c>
      <c r="M60" s="5" t="s">
        <v>115</v>
      </c>
      <c r="N60" s="5" t="str">
        <f t="shared" si="1"/>
        <v>No Need</v>
      </c>
      <c r="O60" s="5" t="str">
        <f t="shared" si="2"/>
        <v>Other</v>
      </c>
    </row>
    <row r="61" spans="1:15">
      <c r="A61" s="7" t="s">
        <v>27</v>
      </c>
      <c r="B61" s="1">
        <v>18</v>
      </c>
      <c r="C61" s="1" t="s">
        <v>84</v>
      </c>
      <c r="D61" s="5" t="s">
        <v>89</v>
      </c>
      <c r="E61" s="5" t="s">
        <v>91</v>
      </c>
      <c r="F61" s="23">
        <v>45450</v>
      </c>
      <c r="G61" s="21">
        <f t="shared" si="0"/>
        <v>2024</v>
      </c>
      <c r="H61" s="5" t="s">
        <v>99</v>
      </c>
      <c r="I61" s="26" t="s">
        <v>104</v>
      </c>
      <c r="J61" s="10">
        <v>6157.48</v>
      </c>
      <c r="K61" s="5" t="s">
        <v>106</v>
      </c>
      <c r="L61" s="5" t="s">
        <v>113</v>
      </c>
      <c r="M61" s="5" t="s">
        <v>116</v>
      </c>
      <c r="N61" s="5" t="str">
        <f t="shared" si="1"/>
        <v>No Need</v>
      </c>
      <c r="O61" s="5" t="str">
        <f t="shared" si="2"/>
        <v>Other</v>
      </c>
    </row>
    <row r="62" spans="1:15" ht="27.6">
      <c r="A62" s="7" t="s">
        <v>127</v>
      </c>
      <c r="B62" s="1">
        <v>19</v>
      </c>
      <c r="C62" s="1" t="s">
        <v>83</v>
      </c>
      <c r="D62" s="5" t="s">
        <v>90</v>
      </c>
      <c r="E62" s="5" t="s">
        <v>91</v>
      </c>
      <c r="F62" s="23">
        <v>43984</v>
      </c>
      <c r="G62" s="21">
        <f t="shared" si="0"/>
        <v>2020</v>
      </c>
      <c r="H62" s="5" t="s">
        <v>97</v>
      </c>
      <c r="I62" s="26" t="s">
        <v>103</v>
      </c>
      <c r="J62" s="10">
        <v>5767.49</v>
      </c>
      <c r="K62" s="5" t="s">
        <v>105</v>
      </c>
      <c r="L62" s="5" t="s">
        <v>111</v>
      </c>
      <c r="M62" s="5" t="s">
        <v>117</v>
      </c>
      <c r="N62" s="5" t="str">
        <f t="shared" si="1"/>
        <v>Paid but No Scholarship</v>
      </c>
      <c r="O62" s="5" t="str">
        <f t="shared" si="2"/>
        <v>Female in STEM</v>
      </c>
    </row>
    <row r="63" spans="1:15">
      <c r="A63" s="7" t="s">
        <v>25</v>
      </c>
      <c r="B63" s="1">
        <v>25</v>
      </c>
      <c r="C63" s="1" t="s">
        <v>84</v>
      </c>
      <c r="D63" s="5" t="s">
        <v>90</v>
      </c>
      <c r="E63" s="5" t="s">
        <v>93</v>
      </c>
      <c r="F63" s="23">
        <v>44980</v>
      </c>
      <c r="G63" s="21">
        <f t="shared" si="0"/>
        <v>2023</v>
      </c>
      <c r="H63" s="5" t="s">
        <v>98</v>
      </c>
      <c r="I63" s="26" t="s">
        <v>104</v>
      </c>
      <c r="J63" s="10">
        <v>5479.68</v>
      </c>
      <c r="K63" s="5" t="s">
        <v>109</v>
      </c>
      <c r="L63" s="5" t="s">
        <v>110</v>
      </c>
      <c r="M63" s="5" t="s">
        <v>117</v>
      </c>
      <c r="N63" s="5" t="str">
        <f t="shared" si="1"/>
        <v>No Need</v>
      </c>
      <c r="O63" s="5" t="str">
        <f t="shared" si="2"/>
        <v>Other</v>
      </c>
    </row>
    <row r="64" spans="1:15">
      <c r="A64" s="7" t="s">
        <v>62</v>
      </c>
      <c r="B64" s="1">
        <v>17</v>
      </c>
      <c r="C64" s="1" t="s">
        <v>83</v>
      </c>
      <c r="D64" s="5" t="s">
        <v>89</v>
      </c>
      <c r="E64" s="5" t="s">
        <v>94</v>
      </c>
      <c r="F64" s="23">
        <v>45171</v>
      </c>
      <c r="G64" s="21">
        <f t="shared" si="0"/>
        <v>2023</v>
      </c>
      <c r="H64" s="5" t="s">
        <v>101</v>
      </c>
      <c r="I64" s="26" t="s">
        <v>103</v>
      </c>
      <c r="J64" s="10">
        <v>2075.96</v>
      </c>
      <c r="K64" s="5" t="s">
        <v>107</v>
      </c>
      <c r="L64" s="5" t="s">
        <v>111</v>
      </c>
      <c r="M64" s="5" t="s">
        <v>116</v>
      </c>
      <c r="N64" s="5" t="str">
        <f t="shared" si="1"/>
        <v>Paid but No Scholarship</v>
      </c>
      <c r="O64" s="5" t="str">
        <f t="shared" si="2"/>
        <v>Other</v>
      </c>
    </row>
    <row r="65" spans="1:15">
      <c r="A65" s="7" t="s">
        <v>63</v>
      </c>
      <c r="B65" s="1">
        <v>19</v>
      </c>
      <c r="C65" s="1" t="s">
        <v>84</v>
      </c>
      <c r="D65" s="5" t="s">
        <v>90</v>
      </c>
      <c r="E65" s="5" t="s">
        <v>92</v>
      </c>
      <c r="F65" s="23">
        <v>44865</v>
      </c>
      <c r="G65" s="21">
        <f t="shared" si="0"/>
        <v>2022</v>
      </c>
      <c r="H65" s="5" t="s">
        <v>99</v>
      </c>
      <c r="I65" s="26" t="s">
        <v>103</v>
      </c>
      <c r="J65" s="10">
        <v>3287.1</v>
      </c>
      <c r="K65" s="5" t="s">
        <v>107</v>
      </c>
      <c r="L65" s="5" t="s">
        <v>110</v>
      </c>
      <c r="M65" s="5" t="s">
        <v>115</v>
      </c>
      <c r="N65" s="5" t="str">
        <f t="shared" si="1"/>
        <v>Paid but No Scholarship</v>
      </c>
      <c r="O65" s="5" t="str">
        <f t="shared" si="2"/>
        <v>Other</v>
      </c>
    </row>
    <row r="66" spans="1:15">
      <c r="A66" s="7" t="s">
        <v>64</v>
      </c>
      <c r="B66" s="1">
        <v>22</v>
      </c>
      <c r="C66" s="1" t="s">
        <v>84</v>
      </c>
      <c r="D66" s="5" t="s">
        <v>87</v>
      </c>
      <c r="E66" s="5" t="s">
        <v>93</v>
      </c>
      <c r="F66" s="23">
        <v>43808</v>
      </c>
      <c r="G66" s="21">
        <f t="shared" si="0"/>
        <v>2019</v>
      </c>
      <c r="H66" s="5" t="s">
        <v>98</v>
      </c>
      <c r="I66" s="26" t="s">
        <v>104</v>
      </c>
      <c r="J66" s="10">
        <v>6029.36</v>
      </c>
      <c r="K66" s="5" t="s">
        <v>107</v>
      </c>
      <c r="L66" s="5" t="s">
        <v>112</v>
      </c>
      <c r="M66" s="5" t="s">
        <v>116</v>
      </c>
      <c r="N66" s="5" t="str">
        <f t="shared" si="1"/>
        <v>No Need</v>
      </c>
      <c r="O66" s="5" t="str">
        <f t="shared" si="2"/>
        <v>Other</v>
      </c>
    </row>
    <row r="67" spans="1:15" ht="27.6">
      <c r="A67" s="7" t="s">
        <v>128</v>
      </c>
      <c r="B67" s="1">
        <v>23</v>
      </c>
      <c r="C67" s="1" t="s">
        <v>83</v>
      </c>
      <c r="D67" s="5" t="s">
        <v>87</v>
      </c>
      <c r="E67" s="5" t="s">
        <v>92</v>
      </c>
      <c r="F67" s="23">
        <v>43996</v>
      </c>
      <c r="G67" s="21">
        <f t="shared" ref="G67:G130" si="3">YEAR(F67)</f>
        <v>2020</v>
      </c>
      <c r="H67" s="5" t="s">
        <v>102</v>
      </c>
      <c r="I67" s="26" t="s">
        <v>104</v>
      </c>
      <c r="J67" s="10">
        <v>4934.51</v>
      </c>
      <c r="K67" s="5" t="s">
        <v>109</v>
      </c>
      <c r="L67" s="5" t="s">
        <v>112</v>
      </c>
      <c r="M67" s="5" t="s">
        <v>115</v>
      </c>
      <c r="N67" s="5" t="str">
        <f t="shared" ref="N67:N130" si="4">IF(AND(J67&gt;0, I67="No"), "Paid but No Scholarship", "No Need")</f>
        <v>No Need</v>
      </c>
      <c r="O67" s="5" t="str">
        <f t="shared" ref="O67:O130" si="5">IF(AND(C67="Female", OR(E67="Engineering", E67="Medicine")), "Female in STEM", "Other")</f>
        <v>Female in STEM</v>
      </c>
    </row>
    <row r="68" spans="1:15">
      <c r="A68" s="7" t="s">
        <v>25</v>
      </c>
      <c r="B68" s="1">
        <v>30</v>
      </c>
      <c r="C68" s="1" t="s">
        <v>84</v>
      </c>
      <c r="D68" s="5" t="s">
        <v>88</v>
      </c>
      <c r="E68" s="5" t="s">
        <v>96</v>
      </c>
      <c r="F68" s="23">
        <v>43908</v>
      </c>
      <c r="G68" s="21">
        <f t="shared" si="3"/>
        <v>2020</v>
      </c>
      <c r="H68" s="5" t="s">
        <v>99</v>
      </c>
      <c r="I68" s="26" t="s">
        <v>103</v>
      </c>
      <c r="J68" s="10">
        <v>5143.76</v>
      </c>
      <c r="K68" s="5" t="s">
        <v>105</v>
      </c>
      <c r="L68" s="5" t="s">
        <v>110</v>
      </c>
      <c r="M68" s="5" t="s">
        <v>115</v>
      </c>
      <c r="N68" s="5" t="str">
        <f t="shared" si="4"/>
        <v>Paid but No Scholarship</v>
      </c>
      <c r="O68" s="5" t="str">
        <f t="shared" si="5"/>
        <v>Other</v>
      </c>
    </row>
    <row r="69" spans="1:15" ht="27.6">
      <c r="A69" s="7" t="s">
        <v>129</v>
      </c>
      <c r="B69" s="1">
        <v>20</v>
      </c>
      <c r="C69" s="1" t="s">
        <v>83</v>
      </c>
      <c r="D69" s="5" t="s">
        <v>90</v>
      </c>
      <c r="E69" s="5" t="s">
        <v>91</v>
      </c>
      <c r="F69" s="23">
        <v>43790</v>
      </c>
      <c r="G69" s="21">
        <f t="shared" si="3"/>
        <v>2019</v>
      </c>
      <c r="H69" s="5" t="s">
        <v>97</v>
      </c>
      <c r="I69" s="26" t="s">
        <v>104</v>
      </c>
      <c r="J69" s="10">
        <v>3522.79</v>
      </c>
      <c r="K69" s="5" t="s">
        <v>109</v>
      </c>
      <c r="L69" s="5" t="s">
        <v>110</v>
      </c>
      <c r="M69" s="5" t="s">
        <v>114</v>
      </c>
      <c r="N69" s="5" t="str">
        <f t="shared" si="4"/>
        <v>No Need</v>
      </c>
      <c r="O69" s="5" t="str">
        <f t="shared" si="5"/>
        <v>Female in STEM</v>
      </c>
    </row>
    <row r="70" spans="1:15">
      <c r="A70" s="7" t="s">
        <v>66</v>
      </c>
      <c r="B70" s="1">
        <v>28</v>
      </c>
      <c r="C70" s="1" t="s">
        <v>84</v>
      </c>
      <c r="D70" s="5" t="s">
        <v>86</v>
      </c>
      <c r="E70" s="5" t="s">
        <v>94</v>
      </c>
      <c r="F70" s="23">
        <v>44204</v>
      </c>
      <c r="G70" s="21">
        <f t="shared" si="3"/>
        <v>2021</v>
      </c>
      <c r="H70" s="5" t="s">
        <v>102</v>
      </c>
      <c r="I70" s="26" t="s">
        <v>104</v>
      </c>
      <c r="J70" s="10">
        <v>4515.7</v>
      </c>
      <c r="K70" s="5" t="s">
        <v>109</v>
      </c>
      <c r="L70" s="5" t="s">
        <v>112</v>
      </c>
      <c r="M70" s="5" t="s">
        <v>116</v>
      </c>
      <c r="N70" s="5" t="str">
        <f t="shared" si="4"/>
        <v>No Need</v>
      </c>
      <c r="O70" s="5" t="str">
        <f t="shared" si="5"/>
        <v>Other</v>
      </c>
    </row>
    <row r="71" spans="1:15" ht="27.6">
      <c r="A71" s="7" t="s">
        <v>67</v>
      </c>
      <c r="B71" s="1">
        <v>21</v>
      </c>
      <c r="C71" s="1" t="s">
        <v>83</v>
      </c>
      <c r="D71" s="5" t="s">
        <v>90</v>
      </c>
      <c r="E71" s="5" t="s">
        <v>91</v>
      </c>
      <c r="F71" s="23">
        <v>44896</v>
      </c>
      <c r="G71" s="21">
        <f t="shared" si="3"/>
        <v>2022</v>
      </c>
      <c r="H71" s="5" t="s">
        <v>100</v>
      </c>
      <c r="I71" s="26" t="s">
        <v>103</v>
      </c>
      <c r="J71" s="10">
        <v>647.04</v>
      </c>
      <c r="K71" s="5" t="s">
        <v>109</v>
      </c>
      <c r="L71" s="5" t="s">
        <v>111</v>
      </c>
      <c r="M71" s="5" t="s">
        <v>114</v>
      </c>
      <c r="N71" s="5" t="str">
        <f t="shared" si="4"/>
        <v>Paid but No Scholarship</v>
      </c>
      <c r="O71" s="5" t="str">
        <f t="shared" si="5"/>
        <v>Female in STEM</v>
      </c>
    </row>
    <row r="72" spans="1:15" ht="27.6">
      <c r="A72" s="7" t="s">
        <v>29</v>
      </c>
      <c r="B72" s="1">
        <v>25</v>
      </c>
      <c r="C72" s="1" t="s">
        <v>83</v>
      </c>
      <c r="D72" s="5" t="s">
        <v>88</v>
      </c>
      <c r="E72" s="5" t="s">
        <v>91</v>
      </c>
      <c r="F72" s="23">
        <v>44063</v>
      </c>
      <c r="G72" s="21">
        <f t="shared" si="3"/>
        <v>2020</v>
      </c>
      <c r="H72" s="5" t="s">
        <v>102</v>
      </c>
      <c r="I72" s="26" t="s">
        <v>104</v>
      </c>
      <c r="J72" s="10">
        <v>1628.9</v>
      </c>
      <c r="K72" s="5" t="s">
        <v>105</v>
      </c>
      <c r="L72" s="5" t="s">
        <v>110</v>
      </c>
      <c r="M72" s="5" t="s">
        <v>117</v>
      </c>
      <c r="N72" s="5" t="str">
        <f t="shared" si="4"/>
        <v>No Need</v>
      </c>
      <c r="O72" s="5" t="str">
        <f t="shared" si="5"/>
        <v>Female in STEM</v>
      </c>
    </row>
    <row r="73" spans="1:15">
      <c r="A73" s="7" t="s">
        <v>15</v>
      </c>
      <c r="B73" s="1">
        <v>23</v>
      </c>
      <c r="C73" s="1" t="s">
        <v>84</v>
      </c>
      <c r="D73" s="5" t="s">
        <v>86</v>
      </c>
      <c r="E73" s="5" t="s">
        <v>95</v>
      </c>
      <c r="F73" s="23">
        <v>44898</v>
      </c>
      <c r="G73" s="21">
        <f t="shared" si="3"/>
        <v>2022</v>
      </c>
      <c r="H73" s="5" t="s">
        <v>97</v>
      </c>
      <c r="I73" s="26" t="s">
        <v>104</v>
      </c>
      <c r="J73" s="10">
        <v>4227.32</v>
      </c>
      <c r="K73" s="5" t="s">
        <v>108</v>
      </c>
      <c r="L73" s="5" t="s">
        <v>111</v>
      </c>
      <c r="M73" s="5" t="s">
        <v>114</v>
      </c>
      <c r="N73" s="5" t="str">
        <f t="shared" si="4"/>
        <v>No Need</v>
      </c>
      <c r="O73" s="5" t="str">
        <f t="shared" si="5"/>
        <v>Other</v>
      </c>
    </row>
    <row r="74" spans="1:15">
      <c r="A74" s="7" t="s">
        <v>20</v>
      </c>
      <c r="B74" s="1">
        <v>24</v>
      </c>
      <c r="C74" s="1" t="s">
        <v>83</v>
      </c>
      <c r="D74" s="5" t="s">
        <v>86</v>
      </c>
      <c r="E74" s="5" t="s">
        <v>94</v>
      </c>
      <c r="F74" s="23">
        <v>44624</v>
      </c>
      <c r="G74" s="21">
        <f t="shared" si="3"/>
        <v>2022</v>
      </c>
      <c r="H74" s="5" t="s">
        <v>98</v>
      </c>
      <c r="I74" s="26" t="s">
        <v>104</v>
      </c>
      <c r="J74" s="10">
        <v>1904.1</v>
      </c>
      <c r="K74" s="5" t="s">
        <v>106</v>
      </c>
      <c r="L74" s="5" t="s">
        <v>113</v>
      </c>
      <c r="M74" s="5" t="s">
        <v>117</v>
      </c>
      <c r="N74" s="5" t="str">
        <f t="shared" si="4"/>
        <v>No Need</v>
      </c>
      <c r="O74" s="5" t="str">
        <f t="shared" si="5"/>
        <v>Other</v>
      </c>
    </row>
    <row r="75" spans="1:15" ht="27.6">
      <c r="A75" s="7" t="s">
        <v>64</v>
      </c>
      <c r="B75" s="1">
        <v>24</v>
      </c>
      <c r="C75" s="1" t="s">
        <v>83</v>
      </c>
      <c r="D75" s="5" t="s">
        <v>86</v>
      </c>
      <c r="E75" s="5" t="s">
        <v>91</v>
      </c>
      <c r="F75" s="23">
        <v>44594</v>
      </c>
      <c r="G75" s="21">
        <f t="shared" si="3"/>
        <v>2022</v>
      </c>
      <c r="H75" s="5" t="s">
        <v>97</v>
      </c>
      <c r="I75" s="26" t="s">
        <v>104</v>
      </c>
      <c r="J75" s="10">
        <v>1218.81</v>
      </c>
      <c r="K75" s="5" t="s">
        <v>109</v>
      </c>
      <c r="L75" s="5" t="s">
        <v>113</v>
      </c>
      <c r="M75" s="5" t="s">
        <v>117</v>
      </c>
      <c r="N75" s="5" t="str">
        <f t="shared" si="4"/>
        <v>No Need</v>
      </c>
      <c r="O75" s="5" t="str">
        <f t="shared" si="5"/>
        <v>Female in STEM</v>
      </c>
    </row>
    <row r="76" spans="1:15">
      <c r="A76" s="7" t="s">
        <v>68</v>
      </c>
      <c r="B76" s="1">
        <v>24</v>
      </c>
      <c r="C76" s="1" t="s">
        <v>84</v>
      </c>
      <c r="D76" s="5" t="s">
        <v>88</v>
      </c>
      <c r="E76" s="5" t="s">
        <v>93</v>
      </c>
      <c r="F76" s="23">
        <v>44600</v>
      </c>
      <c r="G76" s="21">
        <f t="shared" si="3"/>
        <v>2022</v>
      </c>
      <c r="H76" s="5" t="s">
        <v>100</v>
      </c>
      <c r="I76" s="26" t="s">
        <v>103</v>
      </c>
      <c r="J76" s="10">
        <v>3318.95</v>
      </c>
      <c r="K76" s="5" t="s">
        <v>107</v>
      </c>
      <c r="L76" s="5" t="s">
        <v>113</v>
      </c>
      <c r="M76" s="5" t="s">
        <v>115</v>
      </c>
      <c r="N76" s="5" t="str">
        <f t="shared" si="4"/>
        <v>Paid but No Scholarship</v>
      </c>
      <c r="O76" s="5" t="str">
        <f t="shared" si="5"/>
        <v>Other</v>
      </c>
    </row>
    <row r="77" spans="1:15">
      <c r="A77" s="7" t="s">
        <v>53</v>
      </c>
      <c r="B77" s="1">
        <v>24</v>
      </c>
      <c r="C77" s="1" t="s">
        <v>83</v>
      </c>
      <c r="D77" s="5" t="s">
        <v>87</v>
      </c>
      <c r="E77" s="5" t="s">
        <v>96</v>
      </c>
      <c r="F77" s="23">
        <v>44543</v>
      </c>
      <c r="G77" s="21">
        <f t="shared" si="3"/>
        <v>2021</v>
      </c>
      <c r="H77" s="5" t="s">
        <v>100</v>
      </c>
      <c r="I77" s="26" t="s">
        <v>103</v>
      </c>
      <c r="J77" s="10">
        <v>3883.74</v>
      </c>
      <c r="K77" s="5" t="s">
        <v>105</v>
      </c>
      <c r="L77" s="5" t="s">
        <v>111</v>
      </c>
      <c r="M77" s="5" t="s">
        <v>114</v>
      </c>
      <c r="N77" s="5" t="str">
        <f t="shared" si="4"/>
        <v>Paid but No Scholarship</v>
      </c>
      <c r="O77" s="5" t="str">
        <f t="shared" si="5"/>
        <v>Other</v>
      </c>
    </row>
    <row r="78" spans="1:15">
      <c r="A78" s="7" t="s">
        <v>21</v>
      </c>
      <c r="B78" s="1">
        <v>23</v>
      </c>
      <c r="C78" s="1" t="s">
        <v>84</v>
      </c>
      <c r="D78" s="5" t="s">
        <v>89</v>
      </c>
      <c r="E78" s="5" t="s">
        <v>95</v>
      </c>
      <c r="F78" s="23">
        <v>44222</v>
      </c>
      <c r="G78" s="21">
        <f t="shared" si="3"/>
        <v>2021</v>
      </c>
      <c r="H78" s="5" t="s">
        <v>97</v>
      </c>
      <c r="I78" s="26" t="s">
        <v>104</v>
      </c>
      <c r="J78" s="10">
        <v>2931.49</v>
      </c>
      <c r="K78" s="5" t="s">
        <v>105</v>
      </c>
      <c r="L78" s="5" t="s">
        <v>112</v>
      </c>
      <c r="M78" s="5" t="s">
        <v>117</v>
      </c>
      <c r="N78" s="5" t="str">
        <f t="shared" si="4"/>
        <v>No Need</v>
      </c>
      <c r="O78" s="5" t="str">
        <f t="shared" si="5"/>
        <v>Other</v>
      </c>
    </row>
    <row r="79" spans="1:15">
      <c r="A79" s="7" t="s">
        <v>69</v>
      </c>
      <c r="B79" s="1">
        <v>23</v>
      </c>
      <c r="C79" s="1" t="s">
        <v>83</v>
      </c>
      <c r="D79" s="5" t="s">
        <v>89</v>
      </c>
      <c r="E79" s="5" t="s">
        <v>95</v>
      </c>
      <c r="F79" s="23">
        <v>45171</v>
      </c>
      <c r="G79" s="21">
        <f t="shared" si="3"/>
        <v>2023</v>
      </c>
      <c r="H79" s="5" t="s">
        <v>99</v>
      </c>
      <c r="I79" s="26" t="s">
        <v>104</v>
      </c>
      <c r="J79" s="10">
        <v>3885.44</v>
      </c>
      <c r="K79" s="5" t="s">
        <v>108</v>
      </c>
      <c r="L79" s="5" t="s">
        <v>112</v>
      </c>
      <c r="M79" s="5" t="s">
        <v>116</v>
      </c>
      <c r="N79" s="5" t="str">
        <f t="shared" si="4"/>
        <v>No Need</v>
      </c>
      <c r="O79" s="5" t="str">
        <f t="shared" si="5"/>
        <v>Other</v>
      </c>
    </row>
    <row r="80" spans="1:15">
      <c r="A80" s="7" t="s">
        <v>44</v>
      </c>
      <c r="B80" s="1">
        <v>20</v>
      </c>
      <c r="C80" s="1" t="s">
        <v>84</v>
      </c>
      <c r="D80" s="5" t="s">
        <v>86</v>
      </c>
      <c r="E80" s="5" t="s">
        <v>95</v>
      </c>
      <c r="F80" s="23">
        <v>44550</v>
      </c>
      <c r="G80" s="21">
        <f t="shared" si="3"/>
        <v>2021</v>
      </c>
      <c r="H80" s="5" t="s">
        <v>101</v>
      </c>
      <c r="I80" s="26" t="s">
        <v>103</v>
      </c>
      <c r="J80" s="10">
        <v>5216.45</v>
      </c>
      <c r="K80" s="5" t="s">
        <v>106</v>
      </c>
      <c r="L80" s="5" t="s">
        <v>111</v>
      </c>
      <c r="M80" s="5" t="s">
        <v>116</v>
      </c>
      <c r="N80" s="5" t="str">
        <f t="shared" si="4"/>
        <v>Paid but No Scholarship</v>
      </c>
      <c r="O80" s="5" t="str">
        <f t="shared" si="5"/>
        <v>Other</v>
      </c>
    </row>
    <row r="81" spans="1:15">
      <c r="A81" s="7" t="s">
        <v>70</v>
      </c>
      <c r="B81" s="1">
        <v>17</v>
      </c>
      <c r="C81" s="1" t="s">
        <v>84</v>
      </c>
      <c r="D81" s="5" t="s">
        <v>87</v>
      </c>
      <c r="E81" s="5" t="s">
        <v>93</v>
      </c>
      <c r="F81" s="23">
        <v>45100</v>
      </c>
      <c r="G81" s="21">
        <f t="shared" si="3"/>
        <v>2023</v>
      </c>
      <c r="H81" s="5" t="s">
        <v>100</v>
      </c>
      <c r="I81" s="26" t="s">
        <v>103</v>
      </c>
      <c r="J81" s="10">
        <v>5334.89</v>
      </c>
      <c r="K81" s="5" t="s">
        <v>105</v>
      </c>
      <c r="L81" s="5" t="s">
        <v>111</v>
      </c>
      <c r="M81" s="5" t="s">
        <v>115</v>
      </c>
      <c r="N81" s="5" t="str">
        <f t="shared" si="4"/>
        <v>Paid but No Scholarship</v>
      </c>
      <c r="O81" s="5" t="str">
        <f t="shared" si="5"/>
        <v>Other</v>
      </c>
    </row>
    <row r="82" spans="1:15">
      <c r="A82" s="7" t="s">
        <v>71</v>
      </c>
      <c r="B82" s="1">
        <v>24</v>
      </c>
      <c r="C82" s="1" t="s">
        <v>83</v>
      </c>
      <c r="D82" s="5" t="s">
        <v>89</v>
      </c>
      <c r="E82" s="5" t="s">
        <v>95</v>
      </c>
      <c r="F82" s="23">
        <v>44250</v>
      </c>
      <c r="G82" s="21">
        <f t="shared" si="3"/>
        <v>2021</v>
      </c>
      <c r="H82" s="5" t="s">
        <v>101</v>
      </c>
      <c r="I82" s="26" t="s">
        <v>103</v>
      </c>
      <c r="J82" s="10">
        <v>6025.64</v>
      </c>
      <c r="K82" s="5" t="s">
        <v>109</v>
      </c>
      <c r="L82" s="5" t="s">
        <v>112</v>
      </c>
      <c r="M82" s="5" t="s">
        <v>117</v>
      </c>
      <c r="N82" s="5" t="str">
        <f t="shared" si="4"/>
        <v>Paid but No Scholarship</v>
      </c>
      <c r="O82" s="5" t="str">
        <f t="shared" si="5"/>
        <v>Other</v>
      </c>
    </row>
    <row r="83" spans="1:15">
      <c r="A83" s="7" t="s">
        <v>60</v>
      </c>
      <c r="B83" s="1">
        <v>27</v>
      </c>
      <c r="C83" s="1" t="s">
        <v>83</v>
      </c>
      <c r="D83" s="5" t="s">
        <v>90</v>
      </c>
      <c r="E83" s="5" t="s">
        <v>93</v>
      </c>
      <c r="F83" s="23">
        <v>45078</v>
      </c>
      <c r="G83" s="21">
        <f t="shared" si="3"/>
        <v>2023</v>
      </c>
      <c r="H83" s="5" t="s">
        <v>100</v>
      </c>
      <c r="I83" s="26" t="s">
        <v>104</v>
      </c>
      <c r="J83" s="10">
        <v>4900.99</v>
      </c>
      <c r="K83" s="5" t="s">
        <v>107</v>
      </c>
      <c r="L83" s="5" t="s">
        <v>110</v>
      </c>
      <c r="M83" s="5" t="s">
        <v>115</v>
      </c>
      <c r="N83" s="5" t="str">
        <f t="shared" si="4"/>
        <v>No Need</v>
      </c>
      <c r="O83" s="5" t="str">
        <f t="shared" si="5"/>
        <v>Other</v>
      </c>
    </row>
    <row r="84" spans="1:15">
      <c r="A84" s="7" t="s">
        <v>72</v>
      </c>
      <c r="B84" s="1">
        <v>20</v>
      </c>
      <c r="C84" s="1" t="s">
        <v>83</v>
      </c>
      <c r="D84" s="5" t="s">
        <v>89</v>
      </c>
      <c r="E84" s="5" t="s">
        <v>96</v>
      </c>
      <c r="F84" s="23">
        <v>44962</v>
      </c>
      <c r="G84" s="21">
        <f t="shared" si="3"/>
        <v>2023</v>
      </c>
      <c r="H84" s="5" t="s">
        <v>98</v>
      </c>
      <c r="I84" s="26" t="s">
        <v>104</v>
      </c>
      <c r="J84" s="10">
        <v>3339.26</v>
      </c>
      <c r="K84" s="5" t="s">
        <v>106</v>
      </c>
      <c r="L84" s="5" t="s">
        <v>111</v>
      </c>
      <c r="M84" s="5" t="s">
        <v>117</v>
      </c>
      <c r="N84" s="5" t="str">
        <f t="shared" si="4"/>
        <v>No Need</v>
      </c>
      <c r="O84" s="5" t="str">
        <f t="shared" si="5"/>
        <v>Other</v>
      </c>
    </row>
    <row r="85" spans="1:15">
      <c r="A85" s="7" t="s">
        <v>73</v>
      </c>
      <c r="B85" s="1">
        <v>29</v>
      </c>
      <c r="C85" s="1" t="s">
        <v>84</v>
      </c>
      <c r="D85" s="5" t="s">
        <v>86</v>
      </c>
      <c r="E85" s="5" t="s">
        <v>93</v>
      </c>
      <c r="F85" s="23">
        <v>45452</v>
      </c>
      <c r="G85" s="21">
        <f t="shared" si="3"/>
        <v>2024</v>
      </c>
      <c r="H85" s="5" t="s">
        <v>98</v>
      </c>
      <c r="I85" s="26" t="s">
        <v>103</v>
      </c>
      <c r="J85" s="10">
        <v>4978.43</v>
      </c>
      <c r="K85" s="5" t="s">
        <v>105</v>
      </c>
      <c r="L85" s="5" t="s">
        <v>110</v>
      </c>
      <c r="M85" s="5" t="s">
        <v>116</v>
      </c>
      <c r="N85" s="5" t="str">
        <f t="shared" si="4"/>
        <v>Paid but No Scholarship</v>
      </c>
      <c r="O85" s="5" t="str">
        <f t="shared" si="5"/>
        <v>Other</v>
      </c>
    </row>
    <row r="86" spans="1:15">
      <c r="A86" s="7" t="s">
        <v>39</v>
      </c>
      <c r="B86" s="1">
        <v>22</v>
      </c>
      <c r="C86" s="1" t="s">
        <v>83</v>
      </c>
      <c r="D86" s="5" t="s">
        <v>88</v>
      </c>
      <c r="E86" s="5" t="s">
        <v>95</v>
      </c>
      <c r="F86" s="23">
        <v>45357</v>
      </c>
      <c r="G86" s="21">
        <f t="shared" si="3"/>
        <v>2024</v>
      </c>
      <c r="H86" s="5" t="s">
        <v>101</v>
      </c>
      <c r="I86" s="26" t="s">
        <v>103</v>
      </c>
      <c r="J86" s="10">
        <v>6023.02</v>
      </c>
      <c r="K86" s="5" t="s">
        <v>108</v>
      </c>
      <c r="L86" s="5" t="s">
        <v>112</v>
      </c>
      <c r="M86" s="5" t="s">
        <v>114</v>
      </c>
      <c r="N86" s="5" t="str">
        <f t="shared" si="4"/>
        <v>Paid but No Scholarship</v>
      </c>
      <c r="O86" s="5" t="str">
        <f t="shared" si="5"/>
        <v>Other</v>
      </c>
    </row>
    <row r="87" spans="1:15">
      <c r="A87" s="7" t="s">
        <v>74</v>
      </c>
      <c r="B87" s="1">
        <v>24</v>
      </c>
      <c r="C87" s="1" t="s">
        <v>84</v>
      </c>
      <c r="D87" s="5" t="s">
        <v>87</v>
      </c>
      <c r="E87" s="5" t="s">
        <v>93</v>
      </c>
      <c r="F87" s="23">
        <v>44030</v>
      </c>
      <c r="G87" s="21">
        <f t="shared" si="3"/>
        <v>2020</v>
      </c>
      <c r="H87" s="5" t="s">
        <v>97</v>
      </c>
      <c r="I87" s="26" t="s">
        <v>104</v>
      </c>
      <c r="J87" s="10">
        <v>1988.14</v>
      </c>
      <c r="K87" s="5" t="s">
        <v>105</v>
      </c>
      <c r="L87" s="5" t="s">
        <v>111</v>
      </c>
      <c r="M87" s="5" t="s">
        <v>115</v>
      </c>
      <c r="N87" s="5" t="str">
        <f t="shared" si="4"/>
        <v>No Need</v>
      </c>
      <c r="O87" s="5" t="str">
        <f t="shared" si="5"/>
        <v>Other</v>
      </c>
    </row>
    <row r="88" spans="1:15">
      <c r="A88" s="7" t="s">
        <v>57</v>
      </c>
      <c r="B88" s="1">
        <v>18</v>
      </c>
      <c r="C88" s="1" t="s">
        <v>84</v>
      </c>
      <c r="D88" s="5" t="s">
        <v>86</v>
      </c>
      <c r="E88" s="5" t="s">
        <v>93</v>
      </c>
      <c r="F88" s="23">
        <v>45064</v>
      </c>
      <c r="G88" s="21">
        <f t="shared" si="3"/>
        <v>2023</v>
      </c>
      <c r="H88" s="5" t="s">
        <v>101</v>
      </c>
      <c r="I88" s="26" t="s">
        <v>103</v>
      </c>
      <c r="J88" s="10">
        <v>3270.62</v>
      </c>
      <c r="K88" s="5" t="s">
        <v>108</v>
      </c>
      <c r="L88" s="5" t="s">
        <v>113</v>
      </c>
      <c r="M88" s="5" t="s">
        <v>117</v>
      </c>
      <c r="N88" s="5" t="str">
        <f t="shared" si="4"/>
        <v>Paid but No Scholarship</v>
      </c>
      <c r="O88" s="5" t="str">
        <f t="shared" si="5"/>
        <v>Other</v>
      </c>
    </row>
    <row r="89" spans="1:15">
      <c r="A89" s="7" t="s">
        <v>119</v>
      </c>
      <c r="B89" s="1">
        <v>20</v>
      </c>
      <c r="C89" s="1" t="s">
        <v>83</v>
      </c>
      <c r="D89" s="5" t="s">
        <v>90</v>
      </c>
      <c r="E89" s="5" t="s">
        <v>96</v>
      </c>
      <c r="F89" s="23">
        <v>44742</v>
      </c>
      <c r="G89" s="21">
        <f t="shared" si="3"/>
        <v>2022</v>
      </c>
      <c r="H89" s="5" t="s">
        <v>101</v>
      </c>
      <c r="I89" s="26" t="s">
        <v>103</v>
      </c>
      <c r="J89" s="10">
        <v>5977.34</v>
      </c>
      <c r="K89" s="5" t="s">
        <v>105</v>
      </c>
      <c r="L89" s="5" t="s">
        <v>113</v>
      </c>
      <c r="M89" s="5" t="s">
        <v>116</v>
      </c>
      <c r="N89" s="5" t="str">
        <f t="shared" si="4"/>
        <v>Paid but No Scholarship</v>
      </c>
      <c r="O89" s="5" t="str">
        <f t="shared" si="5"/>
        <v>Other</v>
      </c>
    </row>
    <row r="90" spans="1:15">
      <c r="A90" s="7" t="s">
        <v>28</v>
      </c>
      <c r="B90" s="1">
        <v>18</v>
      </c>
      <c r="C90" s="1" t="s">
        <v>84</v>
      </c>
      <c r="D90" s="5" t="s">
        <v>89</v>
      </c>
      <c r="E90" s="5" t="s">
        <v>93</v>
      </c>
      <c r="F90" s="23">
        <v>44162</v>
      </c>
      <c r="G90" s="21">
        <f t="shared" si="3"/>
        <v>2020</v>
      </c>
      <c r="H90" s="5" t="s">
        <v>98</v>
      </c>
      <c r="I90" s="26" t="s">
        <v>104</v>
      </c>
      <c r="J90" s="10">
        <v>1560.03</v>
      </c>
      <c r="K90" s="5" t="s">
        <v>108</v>
      </c>
      <c r="L90" s="5" t="s">
        <v>113</v>
      </c>
      <c r="M90" s="5" t="s">
        <v>115</v>
      </c>
      <c r="N90" s="5" t="str">
        <f t="shared" si="4"/>
        <v>No Need</v>
      </c>
      <c r="O90" s="5" t="str">
        <f t="shared" si="5"/>
        <v>Other</v>
      </c>
    </row>
    <row r="91" spans="1:15">
      <c r="A91" s="7" t="s">
        <v>15</v>
      </c>
      <c r="B91" s="1">
        <v>21</v>
      </c>
      <c r="C91" s="1" t="s">
        <v>84</v>
      </c>
      <c r="D91" s="5" t="s">
        <v>87</v>
      </c>
      <c r="E91" s="5" t="s">
        <v>91</v>
      </c>
      <c r="F91" s="23">
        <v>44884</v>
      </c>
      <c r="G91" s="21">
        <f t="shared" si="3"/>
        <v>2022</v>
      </c>
      <c r="H91" s="5" t="s">
        <v>98</v>
      </c>
      <c r="I91" s="26" t="s">
        <v>103</v>
      </c>
      <c r="J91" s="10">
        <v>3534.35</v>
      </c>
      <c r="K91" s="5" t="s">
        <v>106</v>
      </c>
      <c r="L91" s="5" t="s">
        <v>112</v>
      </c>
      <c r="M91" s="5" t="s">
        <v>116</v>
      </c>
      <c r="N91" s="5" t="str">
        <f t="shared" si="4"/>
        <v>Paid but No Scholarship</v>
      </c>
      <c r="O91" s="5" t="str">
        <f t="shared" si="5"/>
        <v>Other</v>
      </c>
    </row>
    <row r="92" spans="1:15">
      <c r="A92" s="7" t="s">
        <v>75</v>
      </c>
      <c r="B92" s="1">
        <v>28</v>
      </c>
      <c r="C92" s="1" t="s">
        <v>84</v>
      </c>
      <c r="D92" s="5" t="s">
        <v>88</v>
      </c>
      <c r="E92" s="5" t="s">
        <v>94</v>
      </c>
      <c r="F92" s="23">
        <v>44293</v>
      </c>
      <c r="G92" s="21">
        <f t="shared" si="3"/>
        <v>2021</v>
      </c>
      <c r="H92" s="5" t="s">
        <v>97</v>
      </c>
      <c r="I92" s="26" t="s">
        <v>103</v>
      </c>
      <c r="J92" s="10">
        <v>3375.85</v>
      </c>
      <c r="K92" s="5" t="s">
        <v>106</v>
      </c>
      <c r="L92" s="5" t="s">
        <v>113</v>
      </c>
      <c r="M92" s="5" t="s">
        <v>115</v>
      </c>
      <c r="N92" s="5" t="str">
        <f t="shared" si="4"/>
        <v>Paid but No Scholarship</v>
      </c>
      <c r="O92" s="5" t="str">
        <f t="shared" si="5"/>
        <v>Other</v>
      </c>
    </row>
    <row r="93" spans="1:15">
      <c r="A93" s="7" t="s">
        <v>76</v>
      </c>
      <c r="B93" s="1">
        <v>24</v>
      </c>
      <c r="C93" s="1" t="s">
        <v>83</v>
      </c>
      <c r="D93" s="5" t="s">
        <v>86</v>
      </c>
      <c r="E93" s="5" t="s">
        <v>93</v>
      </c>
      <c r="F93" s="23">
        <v>44768</v>
      </c>
      <c r="G93" s="21">
        <f t="shared" si="3"/>
        <v>2022</v>
      </c>
      <c r="H93" s="5" t="s">
        <v>101</v>
      </c>
      <c r="I93" s="26" t="s">
        <v>104</v>
      </c>
      <c r="J93" s="10">
        <v>4106.01</v>
      </c>
      <c r="K93" s="5" t="s">
        <v>107</v>
      </c>
      <c r="L93" s="5" t="s">
        <v>110</v>
      </c>
      <c r="M93" s="5" t="s">
        <v>114</v>
      </c>
      <c r="N93" s="5" t="str">
        <f t="shared" si="4"/>
        <v>No Need</v>
      </c>
      <c r="O93" s="5" t="str">
        <f t="shared" si="5"/>
        <v>Other</v>
      </c>
    </row>
    <row r="94" spans="1:15">
      <c r="A94" s="7" t="s">
        <v>60</v>
      </c>
      <c r="B94" s="1">
        <v>20</v>
      </c>
      <c r="C94" s="1" t="s">
        <v>84</v>
      </c>
      <c r="D94" s="5" t="s">
        <v>90</v>
      </c>
      <c r="E94" s="5" t="s">
        <v>96</v>
      </c>
      <c r="F94" s="23">
        <v>43969</v>
      </c>
      <c r="G94" s="21">
        <f t="shared" si="3"/>
        <v>2020</v>
      </c>
      <c r="H94" s="5" t="s">
        <v>100</v>
      </c>
      <c r="I94" s="26" t="s">
        <v>104</v>
      </c>
      <c r="J94" s="10">
        <v>5058.4799999999996</v>
      </c>
      <c r="K94" s="5" t="s">
        <v>109</v>
      </c>
      <c r="L94" s="5" t="s">
        <v>111</v>
      </c>
      <c r="M94" s="5" t="s">
        <v>116</v>
      </c>
      <c r="N94" s="5" t="str">
        <f t="shared" si="4"/>
        <v>No Need</v>
      </c>
      <c r="O94" s="5" t="str">
        <f t="shared" si="5"/>
        <v>Other</v>
      </c>
    </row>
    <row r="95" spans="1:15">
      <c r="A95" s="7" t="s">
        <v>51</v>
      </c>
      <c r="B95" s="1">
        <v>23</v>
      </c>
      <c r="C95" s="1" t="s">
        <v>83</v>
      </c>
      <c r="D95" s="5" t="s">
        <v>90</v>
      </c>
      <c r="E95" s="5" t="s">
        <v>96</v>
      </c>
      <c r="F95" s="23">
        <v>43888</v>
      </c>
      <c r="G95" s="21">
        <f t="shared" si="3"/>
        <v>2020</v>
      </c>
      <c r="H95" s="5" t="s">
        <v>102</v>
      </c>
      <c r="I95" s="26" t="s">
        <v>103</v>
      </c>
      <c r="J95" s="10">
        <v>1130.5</v>
      </c>
      <c r="K95" s="5" t="s">
        <v>108</v>
      </c>
      <c r="L95" s="5" t="s">
        <v>110</v>
      </c>
      <c r="M95" s="5" t="s">
        <v>115</v>
      </c>
      <c r="N95" s="5" t="str">
        <f t="shared" si="4"/>
        <v>Paid but No Scholarship</v>
      </c>
      <c r="O95" s="5" t="str">
        <f t="shared" si="5"/>
        <v>Other</v>
      </c>
    </row>
    <row r="96" spans="1:15">
      <c r="A96" s="7" t="s">
        <v>13</v>
      </c>
      <c r="B96" s="1">
        <v>24</v>
      </c>
      <c r="C96" s="1" t="s">
        <v>84</v>
      </c>
      <c r="D96" s="5" t="s">
        <v>88</v>
      </c>
      <c r="E96" s="5" t="s">
        <v>94</v>
      </c>
      <c r="F96" s="23">
        <v>45457</v>
      </c>
      <c r="G96" s="21">
        <f t="shared" si="3"/>
        <v>2024</v>
      </c>
      <c r="H96" s="5" t="s">
        <v>97</v>
      </c>
      <c r="I96" s="26" t="s">
        <v>104</v>
      </c>
      <c r="J96" s="10">
        <v>5629.61</v>
      </c>
      <c r="K96" s="5" t="s">
        <v>106</v>
      </c>
      <c r="L96" s="5" t="s">
        <v>110</v>
      </c>
      <c r="M96" s="5" t="s">
        <v>117</v>
      </c>
      <c r="N96" s="5" t="str">
        <f t="shared" si="4"/>
        <v>No Need</v>
      </c>
      <c r="O96" s="5" t="str">
        <f t="shared" si="5"/>
        <v>Other</v>
      </c>
    </row>
    <row r="97" spans="1:15" ht="27.6">
      <c r="A97" s="7" t="s">
        <v>51</v>
      </c>
      <c r="B97" s="1">
        <v>20</v>
      </c>
      <c r="C97" s="1" t="s">
        <v>83</v>
      </c>
      <c r="D97" s="5" t="s">
        <v>88</v>
      </c>
      <c r="E97" s="5" t="s">
        <v>91</v>
      </c>
      <c r="F97" s="23">
        <v>43824</v>
      </c>
      <c r="G97" s="21">
        <f t="shared" si="3"/>
        <v>2019</v>
      </c>
      <c r="H97" s="5" t="s">
        <v>97</v>
      </c>
      <c r="I97" s="26" t="s">
        <v>104</v>
      </c>
      <c r="J97" s="10">
        <v>3499.26</v>
      </c>
      <c r="K97" s="5" t="s">
        <v>108</v>
      </c>
      <c r="L97" s="5" t="s">
        <v>113</v>
      </c>
      <c r="M97" s="5" t="s">
        <v>116</v>
      </c>
      <c r="N97" s="5" t="str">
        <f t="shared" si="4"/>
        <v>No Need</v>
      </c>
      <c r="O97" s="5" t="str">
        <f t="shared" si="5"/>
        <v>Female in STEM</v>
      </c>
    </row>
    <row r="98" spans="1:15">
      <c r="A98" s="7" t="s">
        <v>46</v>
      </c>
      <c r="B98" s="1">
        <v>20</v>
      </c>
      <c r="C98" s="1" t="s">
        <v>83</v>
      </c>
      <c r="D98" s="5" t="s">
        <v>85</v>
      </c>
      <c r="E98" s="5" t="s">
        <v>93</v>
      </c>
      <c r="F98" s="23">
        <v>44198</v>
      </c>
      <c r="G98" s="21">
        <f t="shared" si="3"/>
        <v>2021</v>
      </c>
      <c r="H98" s="5" t="s">
        <v>102</v>
      </c>
      <c r="I98" s="26" t="s">
        <v>104</v>
      </c>
      <c r="J98" s="10">
        <v>4735.75</v>
      </c>
      <c r="K98" s="5" t="s">
        <v>107</v>
      </c>
      <c r="L98" s="5" t="s">
        <v>113</v>
      </c>
      <c r="M98" s="5" t="s">
        <v>114</v>
      </c>
      <c r="N98" s="5" t="str">
        <f t="shared" si="4"/>
        <v>No Need</v>
      </c>
      <c r="O98" s="5" t="str">
        <f t="shared" si="5"/>
        <v>Other</v>
      </c>
    </row>
    <row r="99" spans="1:15">
      <c r="A99" s="7" t="s">
        <v>41</v>
      </c>
      <c r="B99" s="1">
        <v>28</v>
      </c>
      <c r="C99" s="1" t="s">
        <v>84</v>
      </c>
      <c r="D99" s="5" t="s">
        <v>88</v>
      </c>
      <c r="E99" s="5" t="s">
        <v>96</v>
      </c>
      <c r="F99" s="23">
        <v>44942</v>
      </c>
      <c r="G99" s="21">
        <f t="shared" si="3"/>
        <v>2023</v>
      </c>
      <c r="H99" s="5" t="s">
        <v>97</v>
      </c>
      <c r="I99" s="26" t="s">
        <v>104</v>
      </c>
      <c r="J99" s="10">
        <v>1243.42</v>
      </c>
      <c r="K99" s="5" t="s">
        <v>105</v>
      </c>
      <c r="L99" s="5" t="s">
        <v>113</v>
      </c>
      <c r="M99" s="5" t="s">
        <v>114</v>
      </c>
      <c r="N99" s="5" t="str">
        <f t="shared" si="4"/>
        <v>No Need</v>
      </c>
      <c r="O99" s="5" t="str">
        <f t="shared" si="5"/>
        <v>Other</v>
      </c>
    </row>
    <row r="100" spans="1:15">
      <c r="A100" s="7" t="s">
        <v>48</v>
      </c>
      <c r="B100" s="1">
        <v>20</v>
      </c>
      <c r="C100" s="1" t="s">
        <v>83</v>
      </c>
      <c r="D100" s="5" t="s">
        <v>90</v>
      </c>
      <c r="E100" s="5" t="s">
        <v>95</v>
      </c>
      <c r="F100" s="23">
        <v>43856</v>
      </c>
      <c r="G100" s="21">
        <f t="shared" si="3"/>
        <v>2020</v>
      </c>
      <c r="H100" s="5" t="s">
        <v>99</v>
      </c>
      <c r="I100" s="26" t="s">
        <v>103</v>
      </c>
      <c r="J100" s="10">
        <v>3141.9</v>
      </c>
      <c r="K100" s="5" t="s">
        <v>105</v>
      </c>
      <c r="L100" s="5" t="s">
        <v>110</v>
      </c>
      <c r="M100" s="5" t="s">
        <v>114</v>
      </c>
      <c r="N100" s="5" t="str">
        <f t="shared" si="4"/>
        <v>Paid but No Scholarship</v>
      </c>
      <c r="O100" s="5" t="str">
        <f t="shared" si="5"/>
        <v>Other</v>
      </c>
    </row>
    <row r="101" spans="1:15">
      <c r="A101" s="7" t="s">
        <v>77</v>
      </c>
      <c r="B101" s="1">
        <v>20</v>
      </c>
      <c r="C101" s="1" t="s">
        <v>84</v>
      </c>
      <c r="D101" s="5" t="s">
        <v>86</v>
      </c>
      <c r="E101" s="5" t="s">
        <v>92</v>
      </c>
      <c r="F101" s="23">
        <v>43994</v>
      </c>
      <c r="G101" s="21">
        <f t="shared" si="3"/>
        <v>2020</v>
      </c>
      <c r="H101" s="5" t="s">
        <v>97</v>
      </c>
      <c r="I101" s="26" t="s">
        <v>104</v>
      </c>
      <c r="J101" s="10">
        <v>876.66</v>
      </c>
      <c r="K101" s="5" t="s">
        <v>106</v>
      </c>
      <c r="L101" s="5" t="s">
        <v>111</v>
      </c>
      <c r="M101" s="5" t="s">
        <v>117</v>
      </c>
      <c r="N101" s="5" t="str">
        <f t="shared" si="4"/>
        <v>No Need</v>
      </c>
      <c r="O101" s="5" t="str">
        <f t="shared" si="5"/>
        <v>Other</v>
      </c>
    </row>
    <row r="102" spans="1:15">
      <c r="A102" s="7" t="s">
        <v>73</v>
      </c>
      <c r="B102" s="1">
        <v>29</v>
      </c>
      <c r="C102" s="1" t="s">
        <v>83</v>
      </c>
      <c r="D102" s="5" t="s">
        <v>90</v>
      </c>
      <c r="E102" s="5" t="s">
        <v>94</v>
      </c>
      <c r="F102" s="23">
        <v>43809</v>
      </c>
      <c r="G102" s="21">
        <f t="shared" si="3"/>
        <v>2019</v>
      </c>
      <c r="H102" s="5" t="s">
        <v>99</v>
      </c>
      <c r="I102" s="26" t="s">
        <v>103</v>
      </c>
      <c r="J102" s="10">
        <v>2520.34</v>
      </c>
      <c r="K102" s="5" t="s">
        <v>106</v>
      </c>
      <c r="L102" s="5" t="s">
        <v>112</v>
      </c>
      <c r="M102" s="5" t="s">
        <v>115</v>
      </c>
      <c r="N102" s="5" t="str">
        <f t="shared" si="4"/>
        <v>Paid but No Scholarship</v>
      </c>
      <c r="O102" s="5" t="str">
        <f t="shared" si="5"/>
        <v>Other</v>
      </c>
    </row>
    <row r="103" spans="1:15">
      <c r="A103" s="7" t="s">
        <v>23</v>
      </c>
      <c r="B103" s="1">
        <v>19</v>
      </c>
      <c r="C103" s="1" t="s">
        <v>84</v>
      </c>
      <c r="D103" s="5" t="s">
        <v>89</v>
      </c>
      <c r="E103" s="5" t="s">
        <v>92</v>
      </c>
      <c r="F103" s="23">
        <v>44184</v>
      </c>
      <c r="G103" s="21">
        <f t="shared" si="3"/>
        <v>2020</v>
      </c>
      <c r="H103" s="5" t="s">
        <v>102</v>
      </c>
      <c r="I103" s="26" t="s">
        <v>103</v>
      </c>
      <c r="J103" s="10">
        <v>1518.83</v>
      </c>
      <c r="K103" s="5" t="s">
        <v>109</v>
      </c>
      <c r="L103" s="5" t="s">
        <v>111</v>
      </c>
      <c r="M103" s="5" t="s">
        <v>114</v>
      </c>
      <c r="N103" s="5" t="str">
        <f t="shared" si="4"/>
        <v>Paid but No Scholarship</v>
      </c>
      <c r="O103" s="5" t="str">
        <f t="shared" si="5"/>
        <v>Other</v>
      </c>
    </row>
    <row r="104" spans="1:15">
      <c r="A104" s="7" t="s">
        <v>65</v>
      </c>
      <c r="B104" s="1">
        <v>19</v>
      </c>
      <c r="C104" s="1" t="s">
        <v>83</v>
      </c>
      <c r="D104" s="5" t="s">
        <v>87</v>
      </c>
      <c r="E104" s="5" t="s">
        <v>95</v>
      </c>
      <c r="F104" s="23">
        <v>45129</v>
      </c>
      <c r="G104" s="21">
        <f t="shared" si="3"/>
        <v>2023</v>
      </c>
      <c r="H104" s="5" t="s">
        <v>97</v>
      </c>
      <c r="I104" s="26" t="s">
        <v>104</v>
      </c>
      <c r="J104" s="10">
        <v>1687.21</v>
      </c>
      <c r="K104" s="5" t="s">
        <v>108</v>
      </c>
      <c r="L104" s="5" t="s">
        <v>111</v>
      </c>
      <c r="M104" s="5" t="s">
        <v>117</v>
      </c>
      <c r="N104" s="5" t="str">
        <f t="shared" si="4"/>
        <v>No Need</v>
      </c>
      <c r="O104" s="5" t="str">
        <f t="shared" si="5"/>
        <v>Other</v>
      </c>
    </row>
    <row r="105" spans="1:15">
      <c r="A105" s="7" t="s">
        <v>61</v>
      </c>
      <c r="B105" s="1">
        <v>27</v>
      </c>
      <c r="C105" s="1" t="s">
        <v>84</v>
      </c>
      <c r="D105" s="5" t="s">
        <v>89</v>
      </c>
      <c r="E105" s="5" t="s">
        <v>93</v>
      </c>
      <c r="F105" s="23">
        <v>44098</v>
      </c>
      <c r="G105" s="21">
        <f t="shared" si="3"/>
        <v>2020</v>
      </c>
      <c r="H105" s="5" t="s">
        <v>101</v>
      </c>
      <c r="I105" s="26" t="s">
        <v>104</v>
      </c>
      <c r="J105" s="10">
        <v>3515.35</v>
      </c>
      <c r="K105" s="5" t="s">
        <v>106</v>
      </c>
      <c r="L105" s="5" t="s">
        <v>112</v>
      </c>
      <c r="M105" s="5" t="s">
        <v>116</v>
      </c>
      <c r="N105" s="5" t="str">
        <f t="shared" si="4"/>
        <v>No Need</v>
      </c>
      <c r="O105" s="5" t="str">
        <f t="shared" si="5"/>
        <v>Other</v>
      </c>
    </row>
    <row r="106" spans="1:15">
      <c r="A106" s="7" t="s">
        <v>47</v>
      </c>
      <c r="B106" s="1">
        <v>29</v>
      </c>
      <c r="C106" s="1" t="s">
        <v>83</v>
      </c>
      <c r="D106" s="5" t="s">
        <v>88</v>
      </c>
      <c r="E106" s="5" t="s">
        <v>96</v>
      </c>
      <c r="F106" s="23">
        <v>44147</v>
      </c>
      <c r="G106" s="21">
        <f t="shared" si="3"/>
        <v>2020</v>
      </c>
      <c r="H106" s="5" t="s">
        <v>98</v>
      </c>
      <c r="I106" s="26" t="s">
        <v>104</v>
      </c>
      <c r="J106" s="10">
        <v>1739.61</v>
      </c>
      <c r="K106" s="5" t="s">
        <v>107</v>
      </c>
      <c r="L106" s="5" t="s">
        <v>111</v>
      </c>
      <c r="M106" s="5" t="s">
        <v>115</v>
      </c>
      <c r="N106" s="5" t="str">
        <f t="shared" si="4"/>
        <v>No Need</v>
      </c>
      <c r="O106" s="5" t="str">
        <f t="shared" si="5"/>
        <v>Other</v>
      </c>
    </row>
    <row r="107" spans="1:15">
      <c r="A107" s="7" t="s">
        <v>61</v>
      </c>
      <c r="B107" s="1">
        <v>28</v>
      </c>
      <c r="C107" s="1" t="s">
        <v>84</v>
      </c>
      <c r="D107" s="5" t="s">
        <v>85</v>
      </c>
      <c r="E107" s="5" t="s">
        <v>94</v>
      </c>
      <c r="F107" s="23">
        <v>45050</v>
      </c>
      <c r="G107" s="21">
        <f t="shared" si="3"/>
        <v>2023</v>
      </c>
      <c r="H107" s="5" t="s">
        <v>97</v>
      </c>
      <c r="I107" s="26" t="s">
        <v>104</v>
      </c>
      <c r="J107" s="10">
        <v>5609.46</v>
      </c>
      <c r="K107" s="5" t="s">
        <v>109</v>
      </c>
      <c r="L107" s="5" t="s">
        <v>110</v>
      </c>
      <c r="M107" s="5" t="s">
        <v>114</v>
      </c>
      <c r="N107" s="5" t="str">
        <f t="shared" si="4"/>
        <v>No Need</v>
      </c>
      <c r="O107" s="5" t="str">
        <f t="shared" si="5"/>
        <v>Other</v>
      </c>
    </row>
    <row r="108" spans="1:15">
      <c r="A108" s="7" t="s">
        <v>17</v>
      </c>
      <c r="B108" s="1">
        <v>21</v>
      </c>
      <c r="C108" s="1" t="s">
        <v>83</v>
      </c>
      <c r="D108" s="5" t="s">
        <v>87</v>
      </c>
      <c r="E108" s="5" t="s">
        <v>93</v>
      </c>
      <c r="F108" s="23">
        <v>44331</v>
      </c>
      <c r="G108" s="21">
        <f t="shared" si="3"/>
        <v>2021</v>
      </c>
      <c r="H108" s="5" t="s">
        <v>97</v>
      </c>
      <c r="I108" s="26" t="s">
        <v>104</v>
      </c>
      <c r="J108" s="10">
        <v>3772.99</v>
      </c>
      <c r="K108" s="5" t="s">
        <v>105</v>
      </c>
      <c r="L108" s="5" t="s">
        <v>112</v>
      </c>
      <c r="M108" s="5" t="s">
        <v>115</v>
      </c>
      <c r="N108" s="5" t="str">
        <f t="shared" si="4"/>
        <v>No Need</v>
      </c>
      <c r="O108" s="5" t="str">
        <f t="shared" si="5"/>
        <v>Other</v>
      </c>
    </row>
    <row r="109" spans="1:15">
      <c r="A109" s="7" t="s">
        <v>78</v>
      </c>
      <c r="B109" s="1">
        <v>26</v>
      </c>
      <c r="C109" s="1" t="s">
        <v>83</v>
      </c>
      <c r="D109" s="5" t="s">
        <v>89</v>
      </c>
      <c r="E109" s="5" t="s">
        <v>95</v>
      </c>
      <c r="F109" s="23">
        <v>43959</v>
      </c>
      <c r="G109" s="21">
        <f t="shared" si="3"/>
        <v>2020</v>
      </c>
      <c r="H109" s="5" t="s">
        <v>102</v>
      </c>
      <c r="I109" s="26" t="s">
        <v>104</v>
      </c>
      <c r="J109" s="10">
        <v>2547.6</v>
      </c>
      <c r="K109" s="5" t="s">
        <v>108</v>
      </c>
      <c r="L109" s="5" t="s">
        <v>111</v>
      </c>
      <c r="M109" s="5" t="s">
        <v>116</v>
      </c>
      <c r="N109" s="5" t="str">
        <f t="shared" si="4"/>
        <v>No Need</v>
      </c>
      <c r="O109" s="5" t="str">
        <f t="shared" si="5"/>
        <v>Other</v>
      </c>
    </row>
    <row r="110" spans="1:15" ht="27.6">
      <c r="A110" s="7" t="s">
        <v>67</v>
      </c>
      <c r="B110" s="1">
        <v>22</v>
      </c>
      <c r="C110" s="1" t="s">
        <v>83</v>
      </c>
      <c r="D110" s="5" t="s">
        <v>87</v>
      </c>
      <c r="E110" s="5" t="s">
        <v>92</v>
      </c>
      <c r="F110" s="23">
        <v>44943</v>
      </c>
      <c r="G110" s="21">
        <f t="shared" si="3"/>
        <v>2023</v>
      </c>
      <c r="H110" s="5" t="s">
        <v>99</v>
      </c>
      <c r="I110" s="26" t="s">
        <v>103</v>
      </c>
      <c r="J110" s="10">
        <v>818.83</v>
      </c>
      <c r="K110" s="5" t="s">
        <v>107</v>
      </c>
      <c r="L110" s="5" t="s">
        <v>110</v>
      </c>
      <c r="M110" s="5" t="s">
        <v>117</v>
      </c>
      <c r="N110" s="5" t="str">
        <f t="shared" si="4"/>
        <v>Paid but No Scholarship</v>
      </c>
      <c r="O110" s="5" t="str">
        <f t="shared" si="5"/>
        <v>Female in STEM</v>
      </c>
    </row>
    <row r="111" spans="1:15">
      <c r="A111" s="7" t="s">
        <v>71</v>
      </c>
      <c r="B111" s="1">
        <v>19</v>
      </c>
      <c r="C111" s="1" t="s">
        <v>84</v>
      </c>
      <c r="D111" s="5" t="s">
        <v>85</v>
      </c>
      <c r="E111" s="5" t="s">
        <v>96</v>
      </c>
      <c r="F111" s="23">
        <v>44834</v>
      </c>
      <c r="G111" s="21">
        <f t="shared" si="3"/>
        <v>2022</v>
      </c>
      <c r="H111" s="5" t="s">
        <v>100</v>
      </c>
      <c r="I111" s="26" t="s">
        <v>104</v>
      </c>
      <c r="J111" s="10">
        <v>3484.16</v>
      </c>
      <c r="K111" s="5" t="s">
        <v>107</v>
      </c>
      <c r="L111" s="5" t="s">
        <v>113</v>
      </c>
      <c r="M111" s="5" t="s">
        <v>116</v>
      </c>
      <c r="N111" s="5" t="str">
        <f t="shared" si="4"/>
        <v>No Need</v>
      </c>
      <c r="O111" s="5" t="str">
        <f t="shared" si="5"/>
        <v>Other</v>
      </c>
    </row>
    <row r="112" spans="1:15">
      <c r="A112" s="7" t="s">
        <v>79</v>
      </c>
      <c r="B112" s="1">
        <v>23</v>
      </c>
      <c r="C112" s="1" t="s">
        <v>83</v>
      </c>
      <c r="D112" s="5" t="s">
        <v>86</v>
      </c>
      <c r="E112" s="5" t="s">
        <v>93</v>
      </c>
      <c r="F112" s="23">
        <v>44950</v>
      </c>
      <c r="G112" s="21">
        <f t="shared" si="3"/>
        <v>2023</v>
      </c>
      <c r="H112" s="5" t="s">
        <v>97</v>
      </c>
      <c r="I112" s="26" t="s">
        <v>103</v>
      </c>
      <c r="J112" s="10">
        <v>1634.96</v>
      </c>
      <c r="K112" s="5" t="s">
        <v>108</v>
      </c>
      <c r="L112" s="5" t="s">
        <v>113</v>
      </c>
      <c r="M112" s="5" t="s">
        <v>114</v>
      </c>
      <c r="N112" s="5" t="str">
        <f t="shared" si="4"/>
        <v>Paid but No Scholarship</v>
      </c>
      <c r="O112" s="5" t="str">
        <f t="shared" si="5"/>
        <v>Other</v>
      </c>
    </row>
    <row r="113" spans="1:15" ht="27.6">
      <c r="A113" s="7" t="s">
        <v>21</v>
      </c>
      <c r="B113" s="1">
        <v>22</v>
      </c>
      <c r="C113" s="1" t="s">
        <v>83</v>
      </c>
      <c r="D113" s="5" t="s">
        <v>89</v>
      </c>
      <c r="E113" s="5" t="s">
        <v>92</v>
      </c>
      <c r="F113" s="23">
        <v>44264</v>
      </c>
      <c r="G113" s="21">
        <f t="shared" si="3"/>
        <v>2021</v>
      </c>
      <c r="H113" s="5" t="s">
        <v>99</v>
      </c>
      <c r="I113" s="26" t="s">
        <v>104</v>
      </c>
      <c r="J113" s="10">
        <v>5961.66</v>
      </c>
      <c r="K113" s="5" t="s">
        <v>107</v>
      </c>
      <c r="L113" s="5" t="s">
        <v>110</v>
      </c>
      <c r="M113" s="5" t="s">
        <v>114</v>
      </c>
      <c r="N113" s="5" t="str">
        <f t="shared" si="4"/>
        <v>No Need</v>
      </c>
      <c r="O113" s="5" t="str">
        <f t="shared" si="5"/>
        <v>Female in STEM</v>
      </c>
    </row>
    <row r="114" spans="1:15">
      <c r="A114" s="7" t="s">
        <v>38</v>
      </c>
      <c r="B114" s="1">
        <v>25</v>
      </c>
      <c r="C114" s="1" t="s">
        <v>84</v>
      </c>
      <c r="D114" s="5" t="s">
        <v>88</v>
      </c>
      <c r="E114" s="5" t="s">
        <v>94</v>
      </c>
      <c r="F114" s="23">
        <v>44935</v>
      </c>
      <c r="G114" s="21">
        <f t="shared" si="3"/>
        <v>2023</v>
      </c>
      <c r="H114" s="5" t="s">
        <v>100</v>
      </c>
      <c r="I114" s="26" t="s">
        <v>103</v>
      </c>
      <c r="J114" s="10">
        <v>5808.81</v>
      </c>
      <c r="K114" s="5" t="s">
        <v>105</v>
      </c>
      <c r="L114" s="5" t="s">
        <v>110</v>
      </c>
      <c r="M114" s="5" t="s">
        <v>117</v>
      </c>
      <c r="N114" s="5" t="str">
        <f t="shared" si="4"/>
        <v>Paid but No Scholarship</v>
      </c>
      <c r="O114" s="5" t="str">
        <f t="shared" si="5"/>
        <v>Other</v>
      </c>
    </row>
    <row r="115" spans="1:15">
      <c r="A115" s="7" t="s">
        <v>12</v>
      </c>
      <c r="B115" s="1">
        <v>19</v>
      </c>
      <c r="C115" s="1" t="s">
        <v>83</v>
      </c>
      <c r="D115" s="5" t="s">
        <v>88</v>
      </c>
      <c r="E115" s="5" t="s">
        <v>95</v>
      </c>
      <c r="F115" s="23">
        <v>45056</v>
      </c>
      <c r="G115" s="21">
        <f t="shared" si="3"/>
        <v>2023</v>
      </c>
      <c r="H115" s="5" t="s">
        <v>99</v>
      </c>
      <c r="I115" s="26" t="s">
        <v>104</v>
      </c>
      <c r="J115" s="10">
        <v>1098.67</v>
      </c>
      <c r="K115" s="5" t="s">
        <v>107</v>
      </c>
      <c r="L115" s="5" t="s">
        <v>112</v>
      </c>
      <c r="M115" s="5" t="s">
        <v>115</v>
      </c>
      <c r="N115" s="5" t="str">
        <f t="shared" si="4"/>
        <v>No Need</v>
      </c>
      <c r="O115" s="5" t="str">
        <f t="shared" si="5"/>
        <v>Other</v>
      </c>
    </row>
    <row r="116" spans="1:15">
      <c r="A116" s="7" t="s">
        <v>36</v>
      </c>
      <c r="B116" s="1">
        <v>19</v>
      </c>
      <c r="C116" s="1" t="s">
        <v>84</v>
      </c>
      <c r="D116" s="5" t="s">
        <v>88</v>
      </c>
      <c r="E116" s="5" t="s">
        <v>94</v>
      </c>
      <c r="F116" s="23">
        <v>44644</v>
      </c>
      <c r="G116" s="21">
        <f t="shared" si="3"/>
        <v>2022</v>
      </c>
      <c r="H116" s="5" t="s">
        <v>98</v>
      </c>
      <c r="I116" s="26" t="s">
        <v>103</v>
      </c>
      <c r="J116" s="10">
        <v>2105.39</v>
      </c>
      <c r="K116" s="5" t="s">
        <v>109</v>
      </c>
      <c r="L116" s="5" t="s">
        <v>113</v>
      </c>
      <c r="M116" s="5" t="s">
        <v>114</v>
      </c>
      <c r="N116" s="5" t="str">
        <f t="shared" si="4"/>
        <v>Paid but No Scholarship</v>
      </c>
      <c r="O116" s="5" t="str">
        <f t="shared" si="5"/>
        <v>Other</v>
      </c>
    </row>
    <row r="117" spans="1:15">
      <c r="A117" s="7" t="s">
        <v>45</v>
      </c>
      <c r="B117" s="1">
        <v>17</v>
      </c>
      <c r="C117" s="1" t="s">
        <v>83</v>
      </c>
      <c r="D117" s="5" t="s">
        <v>88</v>
      </c>
      <c r="E117" s="5" t="s">
        <v>94</v>
      </c>
      <c r="F117" s="23">
        <v>44454</v>
      </c>
      <c r="G117" s="21">
        <f t="shared" si="3"/>
        <v>2021</v>
      </c>
      <c r="H117" s="5" t="s">
        <v>99</v>
      </c>
      <c r="I117" s="26" t="s">
        <v>103</v>
      </c>
      <c r="J117" s="10">
        <v>3971.55</v>
      </c>
      <c r="K117" s="5" t="s">
        <v>108</v>
      </c>
      <c r="L117" s="5" t="s">
        <v>113</v>
      </c>
      <c r="M117" s="5" t="s">
        <v>116</v>
      </c>
      <c r="N117" s="5" t="str">
        <f t="shared" si="4"/>
        <v>Paid but No Scholarship</v>
      </c>
      <c r="O117" s="5" t="str">
        <f t="shared" si="5"/>
        <v>Other</v>
      </c>
    </row>
    <row r="118" spans="1:15">
      <c r="A118" s="7" t="s">
        <v>67</v>
      </c>
      <c r="B118" s="1">
        <v>18</v>
      </c>
      <c r="C118" s="1" t="s">
        <v>83</v>
      </c>
      <c r="D118" s="5" t="s">
        <v>88</v>
      </c>
      <c r="E118" s="5" t="s">
        <v>93</v>
      </c>
      <c r="F118" s="23">
        <v>44565</v>
      </c>
      <c r="G118" s="21">
        <f t="shared" si="3"/>
        <v>2022</v>
      </c>
      <c r="H118" s="5" t="s">
        <v>101</v>
      </c>
      <c r="I118" s="26" t="s">
        <v>103</v>
      </c>
      <c r="J118" s="10">
        <v>1738.11</v>
      </c>
      <c r="K118" s="5" t="s">
        <v>109</v>
      </c>
      <c r="L118" s="5" t="s">
        <v>113</v>
      </c>
      <c r="M118" s="5" t="s">
        <v>114</v>
      </c>
      <c r="N118" s="5" t="str">
        <f t="shared" si="4"/>
        <v>Paid but No Scholarship</v>
      </c>
      <c r="O118" s="5" t="str">
        <f t="shared" si="5"/>
        <v>Other</v>
      </c>
    </row>
    <row r="119" spans="1:15">
      <c r="A119" s="7" t="s">
        <v>71</v>
      </c>
      <c r="B119" s="1">
        <v>18</v>
      </c>
      <c r="C119" s="1" t="s">
        <v>84</v>
      </c>
      <c r="D119" s="5" t="s">
        <v>87</v>
      </c>
      <c r="E119" s="5" t="s">
        <v>93</v>
      </c>
      <c r="F119" s="23">
        <v>45418</v>
      </c>
      <c r="G119" s="21">
        <f t="shared" si="3"/>
        <v>2024</v>
      </c>
      <c r="H119" s="5" t="s">
        <v>97</v>
      </c>
      <c r="I119" s="26" t="s">
        <v>104</v>
      </c>
      <c r="J119" s="10">
        <v>5754.39</v>
      </c>
      <c r="K119" s="5" t="s">
        <v>108</v>
      </c>
      <c r="L119" s="5" t="s">
        <v>112</v>
      </c>
      <c r="M119" s="5" t="s">
        <v>115</v>
      </c>
      <c r="N119" s="5" t="str">
        <f t="shared" si="4"/>
        <v>No Need</v>
      </c>
      <c r="O119" s="5" t="str">
        <f t="shared" si="5"/>
        <v>Other</v>
      </c>
    </row>
    <row r="120" spans="1:15">
      <c r="A120" s="7" t="s">
        <v>130</v>
      </c>
      <c r="B120" s="1">
        <v>18</v>
      </c>
      <c r="C120" s="1" t="s">
        <v>83</v>
      </c>
      <c r="D120" s="5" t="s">
        <v>88</v>
      </c>
      <c r="E120" s="5" t="s">
        <v>93</v>
      </c>
      <c r="F120" s="23">
        <v>44189</v>
      </c>
      <c r="G120" s="21">
        <f t="shared" si="3"/>
        <v>2020</v>
      </c>
      <c r="H120" s="5" t="s">
        <v>97</v>
      </c>
      <c r="I120" s="26" t="s">
        <v>103</v>
      </c>
      <c r="J120" s="10">
        <v>1175.5999999999999</v>
      </c>
      <c r="K120" s="5" t="s">
        <v>109</v>
      </c>
      <c r="L120" s="5" t="s">
        <v>110</v>
      </c>
      <c r="M120" s="5" t="s">
        <v>115</v>
      </c>
      <c r="N120" s="5" t="str">
        <f t="shared" si="4"/>
        <v>Paid but No Scholarship</v>
      </c>
      <c r="O120" s="5" t="str">
        <f t="shared" si="5"/>
        <v>Other</v>
      </c>
    </row>
    <row r="121" spans="1:15">
      <c r="A121" s="7" t="s">
        <v>43</v>
      </c>
      <c r="B121" s="1">
        <v>22</v>
      </c>
      <c r="C121" s="1" t="s">
        <v>84</v>
      </c>
      <c r="D121" s="5" t="s">
        <v>86</v>
      </c>
      <c r="E121" s="5" t="s">
        <v>91</v>
      </c>
      <c r="F121" s="23">
        <v>44672</v>
      </c>
      <c r="G121" s="21">
        <f t="shared" si="3"/>
        <v>2022</v>
      </c>
      <c r="H121" s="5" t="s">
        <v>102</v>
      </c>
      <c r="I121" s="26" t="s">
        <v>103</v>
      </c>
      <c r="J121" s="10">
        <v>3521.3</v>
      </c>
      <c r="K121" s="5" t="s">
        <v>106</v>
      </c>
      <c r="L121" s="5" t="s">
        <v>112</v>
      </c>
      <c r="M121" s="5" t="s">
        <v>117</v>
      </c>
      <c r="N121" s="5" t="str">
        <f t="shared" si="4"/>
        <v>Paid but No Scholarship</v>
      </c>
      <c r="O121" s="5" t="str">
        <f t="shared" si="5"/>
        <v>Other</v>
      </c>
    </row>
    <row r="122" spans="1:15">
      <c r="A122" s="7" t="s">
        <v>32</v>
      </c>
      <c r="B122" s="1">
        <v>21</v>
      </c>
      <c r="C122" s="1" t="s">
        <v>83</v>
      </c>
      <c r="D122" s="5" t="s">
        <v>88</v>
      </c>
      <c r="E122" s="5" t="s">
        <v>94</v>
      </c>
      <c r="F122" s="23">
        <v>44933</v>
      </c>
      <c r="G122" s="21">
        <f t="shared" si="3"/>
        <v>2023</v>
      </c>
      <c r="H122" s="5" t="s">
        <v>97</v>
      </c>
      <c r="I122" s="26" t="s">
        <v>104</v>
      </c>
      <c r="J122" s="10">
        <v>1905.88</v>
      </c>
      <c r="K122" s="5" t="s">
        <v>106</v>
      </c>
      <c r="L122" s="5" t="s">
        <v>110</v>
      </c>
      <c r="M122" s="5" t="s">
        <v>114</v>
      </c>
      <c r="N122" s="5" t="str">
        <f t="shared" si="4"/>
        <v>No Need</v>
      </c>
      <c r="O122" s="5" t="str">
        <f t="shared" si="5"/>
        <v>Other</v>
      </c>
    </row>
    <row r="123" spans="1:15">
      <c r="A123" s="7" t="s">
        <v>18</v>
      </c>
      <c r="B123" s="1">
        <v>22</v>
      </c>
      <c r="C123" s="1" t="s">
        <v>84</v>
      </c>
      <c r="D123" s="5" t="s">
        <v>88</v>
      </c>
      <c r="E123" s="5" t="s">
        <v>92</v>
      </c>
      <c r="F123" s="23">
        <v>45368</v>
      </c>
      <c r="G123" s="21">
        <f t="shared" si="3"/>
        <v>2024</v>
      </c>
      <c r="H123" s="5" t="s">
        <v>102</v>
      </c>
      <c r="I123" s="26" t="s">
        <v>103</v>
      </c>
      <c r="J123" s="10">
        <v>2409.85</v>
      </c>
      <c r="K123" s="5" t="s">
        <v>109</v>
      </c>
      <c r="L123" s="5" t="s">
        <v>113</v>
      </c>
      <c r="M123" s="5" t="s">
        <v>116</v>
      </c>
      <c r="N123" s="5" t="str">
        <f t="shared" si="4"/>
        <v>Paid but No Scholarship</v>
      </c>
      <c r="O123" s="5" t="str">
        <f t="shared" si="5"/>
        <v>Other</v>
      </c>
    </row>
    <row r="124" spans="1:15">
      <c r="A124" s="7" t="s">
        <v>80</v>
      </c>
      <c r="B124" s="1">
        <v>26</v>
      </c>
      <c r="C124" s="1" t="s">
        <v>83</v>
      </c>
      <c r="D124" s="5" t="s">
        <v>85</v>
      </c>
      <c r="E124" s="5" t="s">
        <v>96</v>
      </c>
      <c r="F124" s="23">
        <v>44935</v>
      </c>
      <c r="G124" s="21">
        <f t="shared" si="3"/>
        <v>2023</v>
      </c>
      <c r="H124" s="5" t="s">
        <v>99</v>
      </c>
      <c r="I124" s="26" t="s">
        <v>104</v>
      </c>
      <c r="J124" s="10">
        <v>1416</v>
      </c>
      <c r="K124" s="5" t="s">
        <v>109</v>
      </c>
      <c r="L124" s="5" t="s">
        <v>111</v>
      </c>
      <c r="M124" s="5" t="s">
        <v>116</v>
      </c>
      <c r="N124" s="5" t="str">
        <f t="shared" si="4"/>
        <v>No Need</v>
      </c>
      <c r="O124" s="5" t="str">
        <f t="shared" si="5"/>
        <v>Other</v>
      </c>
    </row>
    <row r="125" spans="1:15">
      <c r="A125" s="7" t="s">
        <v>67</v>
      </c>
      <c r="B125" s="1">
        <v>29</v>
      </c>
      <c r="C125" s="1" t="s">
        <v>84</v>
      </c>
      <c r="D125" s="5" t="s">
        <v>90</v>
      </c>
      <c r="E125" s="5" t="s">
        <v>91</v>
      </c>
      <c r="F125" s="23">
        <v>43813</v>
      </c>
      <c r="G125" s="21">
        <f t="shared" si="3"/>
        <v>2019</v>
      </c>
      <c r="H125" s="5" t="s">
        <v>98</v>
      </c>
      <c r="I125" s="26" t="s">
        <v>104</v>
      </c>
      <c r="J125" s="10">
        <v>1135.26</v>
      </c>
      <c r="K125" s="5" t="s">
        <v>106</v>
      </c>
      <c r="L125" s="5" t="s">
        <v>111</v>
      </c>
      <c r="M125" s="5" t="s">
        <v>114</v>
      </c>
      <c r="N125" s="5" t="str">
        <f t="shared" si="4"/>
        <v>No Need</v>
      </c>
      <c r="O125" s="5" t="str">
        <f t="shared" si="5"/>
        <v>Other</v>
      </c>
    </row>
    <row r="126" spans="1:15">
      <c r="A126" s="7" t="s">
        <v>22</v>
      </c>
      <c r="B126" s="1">
        <v>18</v>
      </c>
      <c r="C126" s="1" t="s">
        <v>83</v>
      </c>
      <c r="D126" s="5" t="s">
        <v>88</v>
      </c>
      <c r="E126" s="5" t="s">
        <v>93</v>
      </c>
      <c r="F126" s="23">
        <v>45175</v>
      </c>
      <c r="G126" s="21">
        <f t="shared" si="3"/>
        <v>2023</v>
      </c>
      <c r="H126" s="5" t="s">
        <v>99</v>
      </c>
      <c r="I126" s="26" t="s">
        <v>104</v>
      </c>
      <c r="J126" s="10">
        <v>1359.26</v>
      </c>
      <c r="K126" s="5" t="s">
        <v>106</v>
      </c>
      <c r="L126" s="5" t="s">
        <v>110</v>
      </c>
      <c r="M126" s="5" t="s">
        <v>117</v>
      </c>
      <c r="N126" s="5" t="str">
        <f t="shared" si="4"/>
        <v>No Need</v>
      </c>
      <c r="O126" s="5" t="str">
        <f t="shared" si="5"/>
        <v>Other</v>
      </c>
    </row>
    <row r="127" spans="1:15">
      <c r="A127" s="7" t="s">
        <v>33</v>
      </c>
      <c r="B127" s="1">
        <v>29</v>
      </c>
      <c r="C127" s="1" t="s">
        <v>84</v>
      </c>
      <c r="D127" s="5" t="s">
        <v>86</v>
      </c>
      <c r="E127" s="5" t="s">
        <v>91</v>
      </c>
      <c r="F127" s="23">
        <v>45137</v>
      </c>
      <c r="G127" s="21">
        <f t="shared" si="3"/>
        <v>2023</v>
      </c>
      <c r="H127" s="5" t="s">
        <v>101</v>
      </c>
      <c r="I127" s="26" t="s">
        <v>103</v>
      </c>
      <c r="J127" s="10">
        <v>6192.32</v>
      </c>
      <c r="K127" s="5" t="s">
        <v>106</v>
      </c>
      <c r="L127" s="5" t="s">
        <v>111</v>
      </c>
      <c r="M127" s="5" t="s">
        <v>114</v>
      </c>
      <c r="N127" s="5" t="str">
        <f t="shared" si="4"/>
        <v>Paid but No Scholarship</v>
      </c>
      <c r="O127" s="5" t="str">
        <f t="shared" si="5"/>
        <v>Other</v>
      </c>
    </row>
    <row r="128" spans="1:15" ht="27.6">
      <c r="A128" s="7" t="s">
        <v>78</v>
      </c>
      <c r="B128" s="1">
        <v>24</v>
      </c>
      <c r="C128" s="1" t="s">
        <v>83</v>
      </c>
      <c r="D128" s="5" t="s">
        <v>89</v>
      </c>
      <c r="E128" s="5" t="s">
        <v>92</v>
      </c>
      <c r="F128" s="23">
        <v>43979</v>
      </c>
      <c r="G128" s="21">
        <f t="shared" si="3"/>
        <v>2020</v>
      </c>
      <c r="H128" s="5" t="s">
        <v>102</v>
      </c>
      <c r="I128" s="26" t="s">
        <v>104</v>
      </c>
      <c r="J128" s="10">
        <v>5297.71</v>
      </c>
      <c r="K128" s="5" t="s">
        <v>107</v>
      </c>
      <c r="L128" s="5" t="s">
        <v>111</v>
      </c>
      <c r="M128" s="5" t="s">
        <v>114</v>
      </c>
      <c r="N128" s="5" t="str">
        <f t="shared" si="4"/>
        <v>No Need</v>
      </c>
      <c r="O128" s="5" t="str">
        <f t="shared" si="5"/>
        <v>Female in STEM</v>
      </c>
    </row>
    <row r="129" spans="1:15">
      <c r="A129" s="7" t="s">
        <v>47</v>
      </c>
      <c r="B129" s="1">
        <v>22</v>
      </c>
      <c r="C129" s="1" t="s">
        <v>84</v>
      </c>
      <c r="D129" s="5" t="s">
        <v>89</v>
      </c>
      <c r="E129" s="5" t="s">
        <v>95</v>
      </c>
      <c r="F129" s="23">
        <v>45337</v>
      </c>
      <c r="G129" s="21">
        <f t="shared" si="3"/>
        <v>2024</v>
      </c>
      <c r="H129" s="5" t="s">
        <v>101</v>
      </c>
      <c r="I129" s="26" t="s">
        <v>104</v>
      </c>
      <c r="J129" s="10">
        <v>2407.2800000000002</v>
      </c>
      <c r="K129" s="5" t="s">
        <v>108</v>
      </c>
      <c r="L129" s="5" t="s">
        <v>113</v>
      </c>
      <c r="M129" s="5" t="s">
        <v>115</v>
      </c>
      <c r="N129" s="5" t="str">
        <f t="shared" si="4"/>
        <v>No Need</v>
      </c>
      <c r="O129" s="5" t="str">
        <f t="shared" si="5"/>
        <v>Other</v>
      </c>
    </row>
    <row r="130" spans="1:15">
      <c r="A130" s="7" t="s">
        <v>67</v>
      </c>
      <c r="B130" s="1">
        <v>19</v>
      </c>
      <c r="C130" s="1" t="s">
        <v>84</v>
      </c>
      <c r="D130" s="5" t="s">
        <v>88</v>
      </c>
      <c r="E130" s="5" t="s">
        <v>91</v>
      </c>
      <c r="F130" s="23">
        <v>45566</v>
      </c>
      <c r="G130" s="21">
        <f t="shared" si="3"/>
        <v>2024</v>
      </c>
      <c r="H130" s="5" t="s">
        <v>98</v>
      </c>
      <c r="I130" s="26" t="s">
        <v>103</v>
      </c>
      <c r="J130" s="10">
        <v>4411.16</v>
      </c>
      <c r="K130" s="5" t="s">
        <v>108</v>
      </c>
      <c r="L130" s="5" t="s">
        <v>111</v>
      </c>
      <c r="M130" s="5" t="s">
        <v>116</v>
      </c>
      <c r="N130" s="5" t="str">
        <f t="shared" si="4"/>
        <v>Paid but No Scholarship</v>
      </c>
      <c r="O130" s="5" t="str">
        <f t="shared" si="5"/>
        <v>Other</v>
      </c>
    </row>
    <row r="131" spans="1:15" ht="27.6">
      <c r="A131" s="7" t="s">
        <v>81</v>
      </c>
      <c r="B131" s="1">
        <v>25</v>
      </c>
      <c r="C131" s="1" t="s">
        <v>83</v>
      </c>
      <c r="D131" s="5" t="s">
        <v>85</v>
      </c>
      <c r="E131" s="5" t="s">
        <v>91</v>
      </c>
      <c r="F131" s="23">
        <v>45234</v>
      </c>
      <c r="G131" s="21">
        <f t="shared" ref="G131:G151" si="6">YEAR(F131)</f>
        <v>2023</v>
      </c>
      <c r="H131" s="5" t="s">
        <v>101</v>
      </c>
      <c r="I131" s="26" t="s">
        <v>104</v>
      </c>
      <c r="J131" s="10">
        <v>4100.51</v>
      </c>
      <c r="K131" s="5" t="s">
        <v>106</v>
      </c>
      <c r="L131" s="5" t="s">
        <v>112</v>
      </c>
      <c r="M131" s="5" t="s">
        <v>116</v>
      </c>
      <c r="N131" s="5" t="str">
        <f t="shared" ref="N131:N151" si="7">IF(AND(J131&gt;0, I131="No"), "Paid but No Scholarship", "No Need")</f>
        <v>No Need</v>
      </c>
      <c r="O131" s="5" t="str">
        <f t="shared" ref="O131:O151" si="8">IF(AND(C131="Female", OR(E131="Engineering", E131="Medicine")), "Female in STEM", "Other")</f>
        <v>Female in STEM</v>
      </c>
    </row>
    <row r="132" spans="1:15" ht="27.6">
      <c r="A132" s="7" t="s">
        <v>82</v>
      </c>
      <c r="B132" s="1">
        <v>24</v>
      </c>
      <c r="C132" s="1" t="s">
        <v>83</v>
      </c>
      <c r="D132" s="5" t="s">
        <v>90</v>
      </c>
      <c r="E132" s="5" t="s">
        <v>92</v>
      </c>
      <c r="F132" s="23">
        <v>44901</v>
      </c>
      <c r="G132" s="21">
        <f t="shared" si="6"/>
        <v>2022</v>
      </c>
      <c r="H132" s="5" t="s">
        <v>100</v>
      </c>
      <c r="I132" s="26" t="s">
        <v>104</v>
      </c>
      <c r="J132" s="10">
        <v>3903.05</v>
      </c>
      <c r="K132" s="5" t="s">
        <v>106</v>
      </c>
      <c r="L132" s="5" t="s">
        <v>112</v>
      </c>
      <c r="M132" s="5" t="s">
        <v>116</v>
      </c>
      <c r="N132" s="5" t="str">
        <f t="shared" si="7"/>
        <v>No Need</v>
      </c>
      <c r="O132" s="5" t="str">
        <f t="shared" si="8"/>
        <v>Female in STEM</v>
      </c>
    </row>
    <row r="133" spans="1:15">
      <c r="A133" s="7" t="s">
        <v>47</v>
      </c>
      <c r="B133" s="1">
        <v>21</v>
      </c>
      <c r="C133" s="1" t="s">
        <v>84</v>
      </c>
      <c r="D133" s="5" t="s">
        <v>88</v>
      </c>
      <c r="E133" s="5" t="s">
        <v>91</v>
      </c>
      <c r="F133" s="23">
        <v>45149</v>
      </c>
      <c r="G133" s="21">
        <f t="shared" si="6"/>
        <v>2023</v>
      </c>
      <c r="H133" s="5" t="s">
        <v>102</v>
      </c>
      <c r="I133" s="26" t="s">
        <v>103</v>
      </c>
      <c r="J133" s="10">
        <v>974.95</v>
      </c>
      <c r="K133" s="5" t="s">
        <v>107</v>
      </c>
      <c r="L133" s="5" t="s">
        <v>112</v>
      </c>
      <c r="M133" s="5" t="s">
        <v>115</v>
      </c>
      <c r="N133" s="5" t="str">
        <f t="shared" si="7"/>
        <v>Paid but No Scholarship</v>
      </c>
      <c r="O133" s="5" t="str">
        <f t="shared" si="8"/>
        <v>Other</v>
      </c>
    </row>
    <row r="134" spans="1:15" ht="27.6">
      <c r="A134" s="8" t="s">
        <v>67</v>
      </c>
      <c r="B134" s="5">
        <v>18</v>
      </c>
      <c r="C134" s="5" t="s">
        <v>83</v>
      </c>
      <c r="D134" s="5" t="s">
        <v>87</v>
      </c>
      <c r="E134" s="5" t="s">
        <v>91</v>
      </c>
      <c r="F134" s="23">
        <v>45189</v>
      </c>
      <c r="G134" s="21">
        <f t="shared" si="6"/>
        <v>2023</v>
      </c>
      <c r="H134" s="5" t="s">
        <v>102</v>
      </c>
      <c r="I134" s="26" t="s">
        <v>104</v>
      </c>
      <c r="J134" s="10">
        <v>1773.08</v>
      </c>
      <c r="K134" s="5" t="s">
        <v>108</v>
      </c>
      <c r="L134" s="5" t="s">
        <v>110</v>
      </c>
      <c r="M134" s="5" t="s">
        <v>114</v>
      </c>
      <c r="N134" s="5" t="str">
        <f t="shared" si="7"/>
        <v>No Need</v>
      </c>
      <c r="O134" s="5" t="str">
        <f t="shared" si="8"/>
        <v>Female in STEM</v>
      </c>
    </row>
    <row r="135" spans="1:15">
      <c r="A135" s="8" t="s">
        <v>71</v>
      </c>
      <c r="B135" s="5">
        <v>18</v>
      </c>
      <c r="C135" s="5" t="s">
        <v>84</v>
      </c>
      <c r="D135" s="5" t="s">
        <v>89</v>
      </c>
      <c r="E135" s="5" t="s">
        <v>91</v>
      </c>
      <c r="F135" s="23">
        <v>44821</v>
      </c>
      <c r="G135" s="21">
        <f t="shared" si="6"/>
        <v>2022</v>
      </c>
      <c r="H135" s="5" t="s">
        <v>102</v>
      </c>
      <c r="I135" s="26" t="s">
        <v>104</v>
      </c>
      <c r="J135" s="10">
        <v>4487.88</v>
      </c>
      <c r="K135" s="5" t="s">
        <v>105</v>
      </c>
      <c r="L135" s="5" t="s">
        <v>110</v>
      </c>
      <c r="M135" s="5" t="s">
        <v>116</v>
      </c>
      <c r="N135" s="5" t="str">
        <f t="shared" si="7"/>
        <v>No Need</v>
      </c>
      <c r="O135" s="5" t="str">
        <f t="shared" si="8"/>
        <v>Other</v>
      </c>
    </row>
    <row r="136" spans="1:15">
      <c r="A136" s="8" t="s">
        <v>14</v>
      </c>
      <c r="B136" s="5">
        <v>18</v>
      </c>
      <c r="C136" s="5" t="s">
        <v>84</v>
      </c>
      <c r="D136" s="5" t="s">
        <v>85</v>
      </c>
      <c r="E136" s="5" t="s">
        <v>92</v>
      </c>
      <c r="F136" s="23">
        <v>44340</v>
      </c>
      <c r="G136" s="21">
        <f t="shared" si="6"/>
        <v>2021</v>
      </c>
      <c r="H136" s="5" t="s">
        <v>101</v>
      </c>
      <c r="I136" s="26" t="s">
        <v>103</v>
      </c>
      <c r="J136" s="10">
        <v>2475.5300000000002</v>
      </c>
      <c r="K136" s="5" t="s">
        <v>109</v>
      </c>
      <c r="L136" s="5" t="s">
        <v>111</v>
      </c>
      <c r="M136" s="5" t="s">
        <v>114</v>
      </c>
      <c r="N136" s="5" t="str">
        <f t="shared" si="7"/>
        <v>Paid but No Scholarship</v>
      </c>
      <c r="O136" s="5" t="str">
        <f t="shared" si="8"/>
        <v>Other</v>
      </c>
    </row>
    <row r="137" spans="1:15">
      <c r="A137" s="8" t="s">
        <v>43</v>
      </c>
      <c r="B137" s="5">
        <v>22</v>
      </c>
      <c r="C137" s="5" t="s">
        <v>84</v>
      </c>
      <c r="D137" s="5" t="s">
        <v>87</v>
      </c>
      <c r="E137" s="5" t="s">
        <v>94</v>
      </c>
      <c r="F137" s="23">
        <v>45366</v>
      </c>
      <c r="G137" s="21">
        <f t="shared" si="6"/>
        <v>2024</v>
      </c>
      <c r="H137" s="5" t="s">
        <v>101</v>
      </c>
      <c r="I137" s="26" t="s">
        <v>103</v>
      </c>
      <c r="J137" s="10">
        <v>5284.3</v>
      </c>
      <c r="K137" s="5" t="s">
        <v>108</v>
      </c>
      <c r="L137" s="5" t="s">
        <v>111</v>
      </c>
      <c r="M137" s="5" t="s">
        <v>114</v>
      </c>
      <c r="N137" s="5" t="str">
        <f t="shared" si="7"/>
        <v>Paid but No Scholarship</v>
      </c>
      <c r="O137" s="5" t="str">
        <f t="shared" si="8"/>
        <v>Other</v>
      </c>
    </row>
    <row r="138" spans="1:15">
      <c r="A138" s="8" t="s">
        <v>32</v>
      </c>
      <c r="B138" s="5">
        <v>21</v>
      </c>
      <c r="C138" s="5" t="s">
        <v>84</v>
      </c>
      <c r="D138" s="5" t="s">
        <v>85</v>
      </c>
      <c r="E138" s="5" t="s">
        <v>94</v>
      </c>
      <c r="F138" s="23">
        <v>45321</v>
      </c>
      <c r="G138" s="21">
        <f t="shared" si="6"/>
        <v>2024</v>
      </c>
      <c r="H138" s="5" t="s">
        <v>102</v>
      </c>
      <c r="I138" s="26" t="s">
        <v>104</v>
      </c>
      <c r="J138" s="10">
        <v>6152.05</v>
      </c>
      <c r="K138" s="5" t="s">
        <v>109</v>
      </c>
      <c r="L138" s="5" t="s">
        <v>110</v>
      </c>
      <c r="M138" s="5" t="s">
        <v>117</v>
      </c>
      <c r="N138" s="5" t="str">
        <f t="shared" si="7"/>
        <v>No Need</v>
      </c>
      <c r="O138" s="5" t="str">
        <f t="shared" si="8"/>
        <v>Other</v>
      </c>
    </row>
    <row r="139" spans="1:15">
      <c r="A139" s="8" t="s">
        <v>18</v>
      </c>
      <c r="B139" s="5">
        <v>22</v>
      </c>
      <c r="C139" s="5" t="s">
        <v>83</v>
      </c>
      <c r="D139" s="5" t="s">
        <v>88</v>
      </c>
      <c r="E139" s="5" t="s">
        <v>95</v>
      </c>
      <c r="F139" s="23">
        <v>45017</v>
      </c>
      <c r="G139" s="21">
        <f t="shared" si="6"/>
        <v>2023</v>
      </c>
      <c r="H139" s="5" t="s">
        <v>101</v>
      </c>
      <c r="I139" s="26" t="s">
        <v>103</v>
      </c>
      <c r="J139" s="10">
        <v>2324.21</v>
      </c>
      <c r="K139" s="5" t="s">
        <v>109</v>
      </c>
      <c r="L139" s="5" t="s">
        <v>112</v>
      </c>
      <c r="M139" s="5" t="s">
        <v>117</v>
      </c>
      <c r="N139" s="5" t="str">
        <f t="shared" si="7"/>
        <v>Paid but No Scholarship</v>
      </c>
      <c r="O139" s="5" t="str">
        <f t="shared" si="8"/>
        <v>Other</v>
      </c>
    </row>
    <row r="140" spans="1:15">
      <c r="A140" s="8" t="s">
        <v>80</v>
      </c>
      <c r="B140" s="5">
        <v>26</v>
      </c>
      <c r="C140" s="5" t="s">
        <v>84</v>
      </c>
      <c r="D140" s="5" t="s">
        <v>90</v>
      </c>
      <c r="E140" s="5" t="s">
        <v>95</v>
      </c>
      <c r="F140" s="23">
        <v>43980</v>
      </c>
      <c r="G140" s="21">
        <f t="shared" si="6"/>
        <v>2020</v>
      </c>
      <c r="H140" s="5" t="s">
        <v>101</v>
      </c>
      <c r="I140" s="26" t="s">
        <v>103</v>
      </c>
      <c r="J140" s="10">
        <v>5517.26</v>
      </c>
      <c r="K140" s="5" t="s">
        <v>106</v>
      </c>
      <c r="L140" s="5" t="s">
        <v>111</v>
      </c>
      <c r="M140" s="5" t="s">
        <v>114</v>
      </c>
      <c r="N140" s="5" t="str">
        <f t="shared" si="7"/>
        <v>Paid but No Scholarship</v>
      </c>
      <c r="O140" s="5" t="str">
        <f t="shared" si="8"/>
        <v>Other</v>
      </c>
    </row>
    <row r="141" spans="1:15">
      <c r="A141" s="8" t="s">
        <v>67</v>
      </c>
      <c r="B141" s="5">
        <v>29</v>
      </c>
      <c r="C141" s="5" t="s">
        <v>84</v>
      </c>
      <c r="D141" s="5" t="s">
        <v>86</v>
      </c>
      <c r="E141" s="5" t="s">
        <v>93</v>
      </c>
      <c r="F141" s="23">
        <v>44705</v>
      </c>
      <c r="G141" s="21">
        <f t="shared" si="6"/>
        <v>2022</v>
      </c>
      <c r="H141" s="5" t="s">
        <v>99</v>
      </c>
      <c r="I141" s="26" t="s">
        <v>104</v>
      </c>
      <c r="J141" s="10">
        <v>2603.0300000000002</v>
      </c>
      <c r="K141" s="5" t="s">
        <v>108</v>
      </c>
      <c r="L141" s="5" t="s">
        <v>111</v>
      </c>
      <c r="M141" s="5" t="s">
        <v>117</v>
      </c>
      <c r="N141" s="5" t="str">
        <f t="shared" si="7"/>
        <v>No Need</v>
      </c>
      <c r="O141" s="5" t="str">
        <f t="shared" si="8"/>
        <v>Other</v>
      </c>
    </row>
    <row r="142" spans="1:15" ht="27.6">
      <c r="A142" s="8" t="s">
        <v>22</v>
      </c>
      <c r="B142" s="5">
        <v>18</v>
      </c>
      <c r="C142" s="5" t="s">
        <v>83</v>
      </c>
      <c r="D142" s="5" t="s">
        <v>88</v>
      </c>
      <c r="E142" s="5" t="s">
        <v>91</v>
      </c>
      <c r="F142" s="23">
        <v>45422</v>
      </c>
      <c r="G142" s="21">
        <f t="shared" si="6"/>
        <v>2024</v>
      </c>
      <c r="H142" s="5" t="s">
        <v>98</v>
      </c>
      <c r="I142" s="26" t="s">
        <v>103</v>
      </c>
      <c r="J142" s="10">
        <v>3295.93</v>
      </c>
      <c r="K142" s="5" t="s">
        <v>109</v>
      </c>
      <c r="L142" s="5" t="s">
        <v>112</v>
      </c>
      <c r="M142" s="5" t="s">
        <v>115</v>
      </c>
      <c r="N142" s="5" t="str">
        <f t="shared" si="7"/>
        <v>Paid but No Scholarship</v>
      </c>
      <c r="O142" s="5" t="str">
        <f t="shared" si="8"/>
        <v>Female in STEM</v>
      </c>
    </row>
    <row r="143" spans="1:15">
      <c r="A143" s="8" t="s">
        <v>33</v>
      </c>
      <c r="B143" s="5">
        <v>29</v>
      </c>
      <c r="C143" s="5" t="s">
        <v>83</v>
      </c>
      <c r="D143" s="5" t="s">
        <v>87</v>
      </c>
      <c r="E143" s="5" t="s">
        <v>93</v>
      </c>
      <c r="F143" s="23">
        <v>44538</v>
      </c>
      <c r="G143" s="21">
        <f t="shared" si="6"/>
        <v>2021</v>
      </c>
      <c r="H143" s="5" t="s">
        <v>102</v>
      </c>
      <c r="I143" s="26" t="s">
        <v>103</v>
      </c>
      <c r="J143" s="10">
        <v>3379.86</v>
      </c>
      <c r="K143" s="5" t="s">
        <v>108</v>
      </c>
      <c r="L143" s="5" t="s">
        <v>110</v>
      </c>
      <c r="M143" s="5" t="s">
        <v>114</v>
      </c>
      <c r="N143" s="5" t="str">
        <f t="shared" si="7"/>
        <v>Paid but No Scholarship</v>
      </c>
      <c r="O143" s="5" t="str">
        <f t="shared" si="8"/>
        <v>Other</v>
      </c>
    </row>
    <row r="144" spans="1:15">
      <c r="A144" s="8" t="s">
        <v>78</v>
      </c>
      <c r="B144" s="5">
        <v>24</v>
      </c>
      <c r="C144" s="5" t="s">
        <v>83</v>
      </c>
      <c r="D144" s="5" t="s">
        <v>87</v>
      </c>
      <c r="E144" s="5" t="s">
        <v>96</v>
      </c>
      <c r="F144" s="23">
        <v>45093</v>
      </c>
      <c r="G144" s="21">
        <f t="shared" si="6"/>
        <v>2023</v>
      </c>
      <c r="H144" s="5" t="s">
        <v>100</v>
      </c>
      <c r="I144" s="26" t="s">
        <v>103</v>
      </c>
      <c r="J144" s="10">
        <v>1553.39</v>
      </c>
      <c r="K144" s="5" t="s">
        <v>106</v>
      </c>
      <c r="L144" s="5" t="s">
        <v>112</v>
      </c>
      <c r="M144" s="5" t="s">
        <v>116</v>
      </c>
      <c r="N144" s="5" t="str">
        <f t="shared" si="7"/>
        <v>Paid but No Scholarship</v>
      </c>
      <c r="O144" s="5" t="str">
        <f t="shared" si="8"/>
        <v>Other</v>
      </c>
    </row>
    <row r="145" spans="1:15">
      <c r="A145" s="8" t="s">
        <v>47</v>
      </c>
      <c r="B145" s="5">
        <v>22</v>
      </c>
      <c r="C145" s="5" t="s">
        <v>84</v>
      </c>
      <c r="D145" s="5" t="s">
        <v>86</v>
      </c>
      <c r="E145" s="5" t="s">
        <v>94</v>
      </c>
      <c r="F145" s="23">
        <v>44527</v>
      </c>
      <c r="G145" s="21">
        <f t="shared" si="6"/>
        <v>2021</v>
      </c>
      <c r="H145" s="5" t="s">
        <v>97</v>
      </c>
      <c r="I145" s="26" t="s">
        <v>103</v>
      </c>
      <c r="J145" s="10">
        <v>3899.32</v>
      </c>
      <c r="K145" s="5" t="s">
        <v>108</v>
      </c>
      <c r="L145" s="5" t="s">
        <v>113</v>
      </c>
      <c r="M145" s="5" t="s">
        <v>117</v>
      </c>
      <c r="N145" s="5" t="str">
        <f t="shared" si="7"/>
        <v>Paid but No Scholarship</v>
      </c>
      <c r="O145" s="5" t="str">
        <f t="shared" si="8"/>
        <v>Other</v>
      </c>
    </row>
    <row r="146" spans="1:15">
      <c r="A146" s="8" t="s">
        <v>67</v>
      </c>
      <c r="B146" s="5">
        <v>19</v>
      </c>
      <c r="C146" s="5" t="s">
        <v>83</v>
      </c>
      <c r="D146" s="5" t="s">
        <v>88</v>
      </c>
      <c r="E146" s="5" t="s">
        <v>94</v>
      </c>
      <c r="F146" s="23">
        <v>44337</v>
      </c>
      <c r="G146" s="21">
        <f t="shared" si="6"/>
        <v>2021</v>
      </c>
      <c r="H146" s="5" t="s">
        <v>100</v>
      </c>
      <c r="I146" s="26" t="s">
        <v>103</v>
      </c>
      <c r="J146" s="10">
        <v>5120.74</v>
      </c>
      <c r="K146" s="5" t="s">
        <v>107</v>
      </c>
      <c r="L146" s="5" t="s">
        <v>111</v>
      </c>
      <c r="M146" s="5" t="s">
        <v>115</v>
      </c>
      <c r="N146" s="5" t="str">
        <f t="shared" si="7"/>
        <v>Paid but No Scholarship</v>
      </c>
      <c r="O146" s="5" t="str">
        <f t="shared" si="8"/>
        <v>Other</v>
      </c>
    </row>
    <row r="147" spans="1:15">
      <c r="A147" s="8" t="s">
        <v>81</v>
      </c>
      <c r="B147" s="5">
        <v>25</v>
      </c>
      <c r="C147" s="5" t="s">
        <v>84</v>
      </c>
      <c r="D147" s="5" t="s">
        <v>88</v>
      </c>
      <c r="E147" s="5" t="s">
        <v>93</v>
      </c>
      <c r="F147" s="23">
        <v>45160</v>
      </c>
      <c r="G147" s="21">
        <f t="shared" si="6"/>
        <v>2023</v>
      </c>
      <c r="H147" s="5" t="s">
        <v>98</v>
      </c>
      <c r="I147" s="26" t="s">
        <v>103</v>
      </c>
      <c r="J147" s="10">
        <v>4234.6899999999996</v>
      </c>
      <c r="K147" s="5" t="s">
        <v>105</v>
      </c>
      <c r="L147" s="5" t="s">
        <v>113</v>
      </c>
      <c r="M147" s="5" t="s">
        <v>116</v>
      </c>
      <c r="N147" s="5" t="str">
        <f t="shared" si="7"/>
        <v>Paid but No Scholarship</v>
      </c>
      <c r="O147" s="5" t="str">
        <f t="shared" si="8"/>
        <v>Other</v>
      </c>
    </row>
    <row r="148" spans="1:15" ht="27.6">
      <c r="A148" s="8" t="s">
        <v>82</v>
      </c>
      <c r="B148" s="5">
        <v>24</v>
      </c>
      <c r="C148" s="5" t="s">
        <v>83</v>
      </c>
      <c r="D148" s="5" t="s">
        <v>87</v>
      </c>
      <c r="E148" s="5" t="s">
        <v>92</v>
      </c>
      <c r="F148" s="23">
        <v>44120</v>
      </c>
      <c r="G148" s="21">
        <f t="shared" si="6"/>
        <v>2020</v>
      </c>
      <c r="H148" s="5" t="s">
        <v>97</v>
      </c>
      <c r="I148" s="26" t="s">
        <v>103</v>
      </c>
      <c r="J148" s="10">
        <v>2204.91</v>
      </c>
      <c r="K148" s="5" t="s">
        <v>105</v>
      </c>
      <c r="L148" s="5" t="s">
        <v>113</v>
      </c>
      <c r="M148" s="5" t="s">
        <v>114</v>
      </c>
      <c r="N148" s="5" t="str">
        <f t="shared" si="7"/>
        <v>Paid but No Scholarship</v>
      </c>
      <c r="O148" s="5" t="str">
        <f t="shared" si="8"/>
        <v>Female in STEM</v>
      </c>
    </row>
    <row r="149" spans="1:15" ht="27.6">
      <c r="A149" s="8" t="s">
        <v>47</v>
      </c>
      <c r="B149" s="5">
        <v>18</v>
      </c>
      <c r="C149" s="5" t="s">
        <v>83</v>
      </c>
      <c r="D149" s="5" t="s">
        <v>86</v>
      </c>
      <c r="E149" s="5" t="s">
        <v>91</v>
      </c>
      <c r="F149" s="23">
        <v>44744</v>
      </c>
      <c r="G149" s="21">
        <f t="shared" si="6"/>
        <v>2022</v>
      </c>
      <c r="H149" s="5" t="s">
        <v>102</v>
      </c>
      <c r="I149" s="26" t="s">
        <v>104</v>
      </c>
      <c r="J149" s="10">
        <v>5048.9399999999996</v>
      </c>
      <c r="K149" s="5" t="s">
        <v>105</v>
      </c>
      <c r="L149" s="5" t="s">
        <v>111</v>
      </c>
      <c r="M149" s="5" t="s">
        <v>116</v>
      </c>
      <c r="N149" s="5" t="str">
        <f t="shared" si="7"/>
        <v>No Need</v>
      </c>
      <c r="O149" s="5" t="str">
        <f t="shared" si="8"/>
        <v>Female in STEM</v>
      </c>
    </row>
    <row r="150" spans="1:15">
      <c r="A150" s="8" t="s">
        <v>28</v>
      </c>
      <c r="B150" s="5">
        <v>20</v>
      </c>
      <c r="C150" s="5" t="s">
        <v>84</v>
      </c>
      <c r="D150" s="5" t="s">
        <v>86</v>
      </c>
      <c r="E150" s="5" t="s">
        <v>94</v>
      </c>
      <c r="F150" s="23">
        <v>44510</v>
      </c>
      <c r="G150" s="21">
        <f t="shared" si="6"/>
        <v>2021</v>
      </c>
      <c r="H150" s="5" t="s">
        <v>98</v>
      </c>
      <c r="I150" s="26" t="s">
        <v>104</v>
      </c>
      <c r="J150" s="10">
        <v>2157.11</v>
      </c>
      <c r="K150" s="5" t="s">
        <v>105</v>
      </c>
      <c r="L150" s="5" t="s">
        <v>112</v>
      </c>
      <c r="M150" s="5" t="s">
        <v>115</v>
      </c>
      <c r="N150" s="5" t="str">
        <f t="shared" si="7"/>
        <v>No Need</v>
      </c>
      <c r="O150" s="5" t="str">
        <f t="shared" si="8"/>
        <v>Other</v>
      </c>
    </row>
    <row r="151" spans="1:15">
      <c r="A151" s="8" t="s">
        <v>59</v>
      </c>
      <c r="B151" s="5">
        <v>18</v>
      </c>
      <c r="C151" s="5" t="s">
        <v>84</v>
      </c>
      <c r="D151" s="5" t="s">
        <v>86</v>
      </c>
      <c r="E151" s="5" t="s">
        <v>92</v>
      </c>
      <c r="F151" s="23">
        <v>45188</v>
      </c>
      <c r="G151" s="21">
        <f t="shared" si="6"/>
        <v>2023</v>
      </c>
      <c r="H151" s="5" t="s">
        <v>101</v>
      </c>
      <c r="I151" s="26" t="s">
        <v>104</v>
      </c>
      <c r="J151" s="10">
        <v>1374.61</v>
      </c>
      <c r="K151" s="5" t="s">
        <v>106</v>
      </c>
      <c r="L151" s="5" t="s">
        <v>110</v>
      </c>
      <c r="M151" s="5" t="s">
        <v>117</v>
      </c>
      <c r="N151" s="5" t="str">
        <f t="shared" si="7"/>
        <v>No Need</v>
      </c>
      <c r="O151" s="5" t="str">
        <f t="shared" si="8"/>
        <v>Other</v>
      </c>
    </row>
  </sheetData>
  <phoneticPr fontId="7" type="noConversion"/>
  <conditionalFormatting sqref="I1:I1048576">
    <cfRule type="containsText" dxfId="2" priority="6" operator="containsText" text="YES">
      <formula>NOT(ISERROR(SEARCH("YES",I1)))</formula>
    </cfRule>
  </conditionalFormatting>
  <conditionalFormatting sqref="N1:N1048576">
    <cfRule type="containsText" dxfId="1" priority="1" operator="containsText" text="No need">
      <formula>NOT(ISERROR(SEARCH("No need",N1)))</formula>
    </cfRule>
  </conditionalFormatting>
  <conditionalFormatting sqref="O1:O1048576">
    <cfRule type="containsText" dxfId="0" priority="3" operator="containsText" text="Female in STEM">
      <formula>NOT(ISERROR(SEARCH("Female in STEM",O1)))</formula>
    </cfRule>
  </conditionalFormatting>
  <dataValidations count="4">
    <dataValidation type="list" allowBlank="1" showInputMessage="1" showErrorMessage="1" prompt="Select Yes or No " sqref="I1 I152:I1048576" xr:uid="{0E84C1A2-6D7A-4A46-875F-5DC5E368F376}">
      <formula1>" Yes, no"</formula1>
    </dataValidation>
    <dataValidation type="list" allowBlank="1" showInputMessage="1" showErrorMessage="1" error="“Invalid entry. Please select Yes or No”" prompt="Please select Yes or No" sqref="I2:I151" xr:uid="{696F82A1-F11E-4AA0-A064-9F04D197C58E}">
      <formula1>"Yes,No"</formula1>
    </dataValidation>
    <dataValidation type="list" allowBlank="1" showInputMessage="1" showErrorMessage="1" sqref="C2:C151" xr:uid="{22660045-DAF4-42AF-89DB-5592722C6236}">
      <formula1>"Male,Female"</formula1>
    </dataValidation>
    <dataValidation type="date" allowBlank="1" showInputMessage="1" showErrorMessage="1" error="Invalid date. Please enter a valid admission date”" sqref="F2:F151" xr:uid="{D5233772-3CBD-453C-87B9-3E9F7DEACF12}">
      <formula1>36526</formula1>
      <formula2>45611</formula2>
    </dataValidation>
  </dataValidations>
  <pageMargins left="0.7" right="0.7" top="0.75" bottom="0.75" header="0.3" footer="0.3"/>
  <ignoredErrors>
    <ignoredError sqref="I1" listDataValidation="1"/>
  </ignoredErrors>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EA9F11-4BFF-46CF-8667-5BA5E2271AA3}">
  <dimension ref="A1:A100"/>
  <sheetViews>
    <sheetView workbookViewId="0">
      <selection activeCell="E77" sqref="E77"/>
    </sheetView>
  </sheetViews>
  <sheetFormatPr defaultRowHeight="14.4"/>
  <sheetData>
    <row r="1" spans="1:1" ht="18">
      <c r="A1" s="32" t="s">
        <v>147</v>
      </c>
    </row>
    <row r="3" spans="1:1">
      <c r="A3" t="s">
        <v>148</v>
      </c>
    </row>
    <row r="4" spans="1:1">
      <c r="A4" s="19"/>
    </row>
    <row r="5" spans="1:1">
      <c r="A5" s="19" t="s">
        <v>149</v>
      </c>
    </row>
    <row r="6" spans="1:1">
      <c r="A6" s="19" t="s">
        <v>150</v>
      </c>
    </row>
    <row r="7" spans="1:1">
      <c r="A7" s="19" t="s">
        <v>151</v>
      </c>
    </row>
    <row r="8" spans="1:1">
      <c r="A8" s="19" t="s">
        <v>152</v>
      </c>
    </row>
    <row r="9" spans="1:1">
      <c r="A9" s="19" t="s">
        <v>153</v>
      </c>
    </row>
    <row r="10" spans="1:1">
      <c r="A10" s="19" t="s">
        <v>154</v>
      </c>
    </row>
    <row r="12" spans="1:1" ht="18">
      <c r="A12" s="32" t="s">
        <v>155</v>
      </c>
    </row>
    <row r="14" spans="1:1">
      <c r="A14" t="s">
        <v>156</v>
      </c>
    </row>
    <row r="16" spans="1:1" ht="15.6">
      <c r="A16" s="33" t="s">
        <v>157</v>
      </c>
    </row>
    <row r="18" spans="1:1">
      <c r="A18" s="16" t="s">
        <v>158</v>
      </c>
    </row>
    <row r="19" spans="1:1">
      <c r="A19" s="19"/>
    </row>
    <row r="20" spans="1:1">
      <c r="A20" s="19" t="s">
        <v>159</v>
      </c>
    </row>
    <row r="21" spans="1:1">
      <c r="A21" s="19" t="s">
        <v>160</v>
      </c>
    </row>
    <row r="23" spans="1:1" ht="15.6">
      <c r="A23" s="33" t="s">
        <v>161</v>
      </c>
    </row>
    <row r="25" spans="1:1">
      <c r="A25" s="16" t="s">
        <v>162</v>
      </c>
    </row>
    <row r="26" spans="1:1">
      <c r="A26" s="19"/>
    </row>
    <row r="27" spans="1:1">
      <c r="A27" s="19" t="s">
        <v>163</v>
      </c>
    </row>
    <row r="28" spans="1:1">
      <c r="A28" s="19" t="s">
        <v>164</v>
      </c>
    </row>
    <row r="30" spans="1:1" ht="15.6">
      <c r="A30" s="33" t="s">
        <v>165</v>
      </c>
    </row>
    <row r="32" spans="1:1">
      <c r="A32" s="16" t="s">
        <v>166</v>
      </c>
    </row>
    <row r="33" spans="1:1">
      <c r="A33" s="19"/>
    </row>
    <row r="34" spans="1:1">
      <c r="A34" s="19" t="s">
        <v>167</v>
      </c>
    </row>
    <row r="36" spans="1:1" ht="15.6">
      <c r="A36" s="33" t="s">
        <v>168</v>
      </c>
    </row>
    <row r="38" spans="1:1">
      <c r="A38" s="16" t="s">
        <v>169</v>
      </c>
    </row>
    <row r="39" spans="1:1">
      <c r="A39" s="19"/>
    </row>
    <row r="40" spans="1:1">
      <c r="A40" s="19" t="s">
        <v>170</v>
      </c>
    </row>
    <row r="41" spans="1:1">
      <c r="A41" s="19" t="s">
        <v>171</v>
      </c>
    </row>
    <row r="43" spans="1:1" ht="15.6">
      <c r="A43" s="33" t="s">
        <v>172</v>
      </c>
    </row>
    <row r="45" spans="1:1">
      <c r="A45" s="16" t="s">
        <v>173</v>
      </c>
    </row>
    <row r="46" spans="1:1">
      <c r="A46" s="19"/>
    </row>
    <row r="47" spans="1:1">
      <c r="A47" s="19" t="s">
        <v>174</v>
      </c>
    </row>
    <row r="48" spans="1:1">
      <c r="A48" s="19" t="s">
        <v>175</v>
      </c>
    </row>
    <row r="50" spans="1:1" ht="15.6">
      <c r="A50" s="33" t="s">
        <v>176</v>
      </c>
    </row>
    <row r="52" spans="1:1">
      <c r="A52" s="16" t="s">
        <v>177</v>
      </c>
    </row>
    <row r="53" spans="1:1">
      <c r="A53" s="19"/>
    </row>
    <row r="54" spans="1:1">
      <c r="A54" s="19" t="s">
        <v>178</v>
      </c>
    </row>
    <row r="56" spans="1:1" ht="15.6">
      <c r="A56" s="33" t="s">
        <v>179</v>
      </c>
    </row>
    <row r="58" spans="1:1">
      <c r="A58" s="16" t="s">
        <v>180</v>
      </c>
    </row>
    <row r="59" spans="1:1">
      <c r="A59" s="19"/>
    </row>
    <row r="60" spans="1:1">
      <c r="A60" s="19" t="s">
        <v>181</v>
      </c>
    </row>
    <row r="62" spans="1:1" ht="15.6">
      <c r="A62" s="33" t="s">
        <v>182</v>
      </c>
    </row>
    <row r="64" spans="1:1">
      <c r="A64" s="16" t="s">
        <v>183</v>
      </c>
    </row>
    <row r="65" spans="1:1">
      <c r="A65" s="19"/>
    </row>
    <row r="66" spans="1:1">
      <c r="A66" s="19" t="s">
        <v>184</v>
      </c>
    </row>
    <row r="68" spans="1:1" ht="15.6">
      <c r="A68" s="33" t="s">
        <v>185</v>
      </c>
    </row>
    <row r="70" spans="1:1">
      <c r="A70" s="16" t="s">
        <v>186</v>
      </c>
    </row>
    <row r="71" spans="1:1">
      <c r="A71" s="19"/>
    </row>
    <row r="72" spans="1:1">
      <c r="A72" s="19" t="s">
        <v>187</v>
      </c>
    </row>
    <row r="74" spans="1:1" ht="18">
      <c r="A74" s="32" t="s">
        <v>188</v>
      </c>
    </row>
    <row r="76" spans="1:1">
      <c r="A76" t="s">
        <v>189</v>
      </c>
    </row>
    <row r="77" spans="1:1">
      <c r="A77" s="19"/>
    </row>
    <row r="78" spans="1:1">
      <c r="A78" s="20" t="s">
        <v>190</v>
      </c>
    </row>
    <row r="79" spans="1:1">
      <c r="A79" s="20" t="s">
        <v>191</v>
      </c>
    </row>
    <row r="80" spans="1:1">
      <c r="A80" s="20" t="s">
        <v>192</v>
      </c>
    </row>
    <row r="81" spans="1:1">
      <c r="A81" s="20" t="s">
        <v>193</v>
      </c>
    </row>
    <row r="82" spans="1:1">
      <c r="A82" s="20" t="s">
        <v>194</v>
      </c>
    </row>
    <row r="84" spans="1:1" ht="18">
      <c r="A84" s="32" t="s">
        <v>195</v>
      </c>
    </row>
    <row r="86" spans="1:1">
      <c r="A86" t="s">
        <v>196</v>
      </c>
    </row>
    <row r="87" spans="1:1">
      <c r="A87" s="19"/>
    </row>
    <row r="88" spans="1:1">
      <c r="A88" s="20" t="s">
        <v>197</v>
      </c>
    </row>
    <row r="89" spans="1:1">
      <c r="A89" s="20" t="s">
        <v>198</v>
      </c>
    </row>
    <row r="90" spans="1:1">
      <c r="A90" s="20" t="s">
        <v>199</v>
      </c>
    </row>
    <row r="92" spans="1:1" ht="18">
      <c r="A92" s="32" t="s">
        <v>200</v>
      </c>
    </row>
    <row r="94" spans="1:1">
      <c r="A94" t="s">
        <v>201</v>
      </c>
    </row>
    <row r="95" spans="1:1">
      <c r="A95" s="19"/>
    </row>
    <row r="96" spans="1:1">
      <c r="A96" s="20" t="s">
        <v>202</v>
      </c>
    </row>
    <row r="97" spans="1:1">
      <c r="A97" s="20" t="s">
        <v>203</v>
      </c>
    </row>
    <row r="98" spans="1:1">
      <c r="A98" s="20" t="s">
        <v>204</v>
      </c>
    </row>
    <row r="100" spans="1:1">
      <c r="A100" t="s">
        <v>205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3BC101-D7C6-4E4F-9600-2EA9525848B9}">
  <sheetPr>
    <pageSetUpPr fitToPage="1"/>
  </sheetPr>
  <dimension ref="A1:BH129"/>
  <sheetViews>
    <sheetView topLeftCell="A17" zoomScale="54" zoomScaleNormal="52" workbookViewId="0">
      <selection activeCell="AK38" sqref="AK38"/>
    </sheetView>
  </sheetViews>
  <sheetFormatPr defaultRowHeight="14.4"/>
  <cols>
    <col min="1" max="2" width="8.88671875" style="38"/>
    <col min="3" max="41" width="8.88671875" style="37"/>
    <col min="42" max="43" width="8.88671875" style="38"/>
    <col min="44" max="16384" width="8.88671875" style="37"/>
  </cols>
  <sheetData>
    <row r="1" spans="1:60">
      <c r="AR1" s="38"/>
      <c r="AS1" s="38"/>
      <c r="AT1" s="38"/>
      <c r="AU1" s="38"/>
      <c r="AV1" s="38"/>
      <c r="AW1" s="38"/>
      <c r="AX1" s="38"/>
      <c r="AY1" s="38"/>
      <c r="AZ1" s="38"/>
      <c r="BA1" s="38"/>
      <c r="BB1" s="38"/>
      <c r="BC1" s="38"/>
      <c r="BD1" s="38"/>
      <c r="BE1" s="38"/>
      <c r="BF1" s="38"/>
      <c r="BG1" s="38"/>
      <c r="BH1" s="38"/>
    </row>
    <row r="2" spans="1:60">
      <c r="AR2" s="38"/>
      <c r="AS2" s="38"/>
      <c r="AT2" s="38"/>
      <c r="AU2" s="38"/>
      <c r="AV2" s="38"/>
      <c r="AW2" s="38"/>
      <c r="AX2" s="38"/>
      <c r="AY2" s="38"/>
      <c r="AZ2" s="38"/>
      <c r="BA2" s="38"/>
      <c r="BB2" s="38"/>
      <c r="BC2" s="38"/>
      <c r="BD2" s="38"/>
      <c r="BE2" s="38"/>
      <c r="BF2" s="38"/>
      <c r="BG2" s="38"/>
      <c r="BH2" s="38"/>
    </row>
    <row r="3" spans="1:60">
      <c r="AR3" s="38"/>
      <c r="AS3" s="38"/>
      <c r="AT3" s="38"/>
      <c r="AU3" s="38"/>
      <c r="AV3" s="38"/>
      <c r="AW3" s="38"/>
      <c r="AX3" s="38"/>
      <c r="AY3" s="38"/>
      <c r="AZ3" s="38"/>
      <c r="BA3" s="38"/>
      <c r="BB3" s="38"/>
      <c r="BC3" s="38"/>
      <c r="BD3" s="38"/>
      <c r="BE3" s="38"/>
      <c r="BF3" s="38"/>
      <c r="BG3" s="38"/>
      <c r="BH3" s="38"/>
    </row>
    <row r="4" spans="1:60">
      <c r="AC4"/>
      <c r="AR4" s="38"/>
      <c r="AS4" s="38"/>
      <c r="AT4" s="38"/>
      <c r="AU4" s="38"/>
      <c r="AV4" s="38"/>
      <c r="AW4" s="38"/>
      <c r="AX4" s="38"/>
      <c r="AY4" s="38"/>
      <c r="AZ4" s="38"/>
      <c r="BA4" s="38"/>
      <c r="BB4" s="38"/>
      <c r="BC4" s="38"/>
      <c r="BD4" s="38"/>
      <c r="BE4" s="38"/>
      <c r="BF4" s="38"/>
      <c r="BG4" s="38"/>
      <c r="BH4" s="38"/>
    </row>
    <row r="5" spans="1:60">
      <c r="AR5" s="38"/>
      <c r="AS5" s="38"/>
      <c r="AT5" s="38"/>
      <c r="AU5" s="38"/>
      <c r="AV5" s="38"/>
      <c r="AW5" s="38"/>
      <c r="AX5" s="38"/>
      <c r="AY5" s="38"/>
      <c r="AZ5" s="38"/>
      <c r="BA5" s="38"/>
      <c r="BB5" s="38"/>
      <c r="BC5" s="38"/>
      <c r="BD5" s="38"/>
      <c r="BE5" s="38"/>
      <c r="BF5" s="38"/>
      <c r="BG5" s="38"/>
      <c r="BH5" s="38"/>
    </row>
    <row r="6" spans="1:60">
      <c r="AR6" s="38"/>
      <c r="AS6" s="38"/>
      <c r="AT6" s="38"/>
      <c r="AU6" s="38"/>
      <c r="AV6" s="38"/>
      <c r="AW6" s="38"/>
      <c r="AX6" s="38"/>
      <c r="AY6" s="38"/>
      <c r="AZ6" s="38"/>
      <c r="BA6" s="38"/>
      <c r="BB6" s="38"/>
      <c r="BC6" s="38"/>
      <c r="BD6" s="38"/>
      <c r="BE6" s="38"/>
      <c r="BF6" s="38"/>
      <c r="BG6" s="38"/>
      <c r="BH6" s="38"/>
    </row>
    <row r="7" spans="1:60">
      <c r="AR7" s="38"/>
      <c r="AS7" s="38"/>
      <c r="AT7" s="38"/>
      <c r="AU7" s="38"/>
      <c r="AV7" s="38"/>
      <c r="AW7" s="38"/>
      <c r="AX7" s="38"/>
      <c r="AY7" s="38"/>
      <c r="AZ7" s="38"/>
      <c r="BA7" s="38"/>
      <c r="BB7" s="38"/>
      <c r="BC7" s="38"/>
      <c r="BD7" s="38"/>
      <c r="BE7" s="38"/>
      <c r="BF7" s="38"/>
      <c r="BG7" s="38"/>
      <c r="BH7" s="38"/>
    </row>
    <row r="8" spans="1:60">
      <c r="AR8" s="38"/>
      <c r="AS8" s="38"/>
      <c r="AT8" s="38"/>
      <c r="AU8" s="38"/>
      <c r="AV8" s="38"/>
      <c r="AW8" s="38"/>
      <c r="AX8" s="38"/>
      <c r="AY8" s="38"/>
      <c r="AZ8" s="38"/>
      <c r="BA8" s="38"/>
      <c r="BB8" s="38"/>
      <c r="BC8" s="38"/>
      <c r="BD8" s="38"/>
      <c r="BE8" s="38"/>
      <c r="BF8" s="38"/>
      <c r="BG8" s="38"/>
      <c r="BH8" s="38"/>
    </row>
    <row r="9" spans="1:60">
      <c r="AR9" s="38"/>
      <c r="AS9" s="38"/>
      <c r="AT9" s="38"/>
      <c r="AU9" s="38"/>
      <c r="AV9" s="38"/>
      <c r="AW9" s="38"/>
      <c r="AX9" s="38"/>
      <c r="AY9" s="38"/>
      <c r="AZ9" s="38"/>
      <c r="BA9" s="38"/>
      <c r="BB9" s="38"/>
      <c r="BC9" s="38"/>
      <c r="BD9" s="38"/>
      <c r="BE9" s="38"/>
      <c r="BF9" s="38"/>
      <c r="BG9" s="38"/>
      <c r="BH9" s="38"/>
    </row>
    <row r="10" spans="1:60">
      <c r="AR10" s="38"/>
      <c r="AS10" s="38"/>
      <c r="AT10" s="38"/>
      <c r="AU10" s="38"/>
      <c r="AV10" s="38"/>
      <c r="AW10" s="38"/>
      <c r="AX10" s="38"/>
      <c r="AY10" s="38"/>
      <c r="AZ10" s="38"/>
      <c r="BA10" s="38"/>
      <c r="BB10" s="38"/>
      <c r="BC10" s="38"/>
      <c r="BD10" s="38"/>
      <c r="BE10" s="38"/>
      <c r="BF10" s="38"/>
      <c r="BG10" s="38"/>
      <c r="BH10" s="38"/>
    </row>
    <row r="11" spans="1:60">
      <c r="AR11" s="38"/>
      <c r="AS11" s="38"/>
      <c r="AT11" s="38"/>
      <c r="AU11" s="38"/>
      <c r="AV11" s="38"/>
      <c r="AW11" s="38"/>
      <c r="AX11" s="38"/>
      <c r="AY11" s="38"/>
      <c r="AZ11" s="38"/>
      <c r="BA11" s="38"/>
      <c r="BB11" s="38"/>
      <c r="BC11" s="38"/>
      <c r="BD11" s="38"/>
      <c r="BE11" s="38"/>
      <c r="BF11" s="38"/>
      <c r="BG11" s="38"/>
      <c r="BH11" s="38"/>
    </row>
    <row r="12" spans="1:60">
      <c r="AR12" s="38"/>
      <c r="AS12" s="38"/>
      <c r="AT12" s="38"/>
      <c r="AU12" s="38"/>
      <c r="AV12" s="38"/>
      <c r="AW12" s="38"/>
      <c r="AX12" s="38"/>
      <c r="AY12" s="38"/>
      <c r="AZ12" s="38"/>
      <c r="BA12" s="38"/>
      <c r="BB12" s="38"/>
      <c r="BC12" s="38"/>
      <c r="BD12" s="38"/>
      <c r="BE12" s="38"/>
      <c r="BF12" s="38"/>
      <c r="BG12" s="38"/>
      <c r="BH12" s="38"/>
    </row>
    <row r="13" spans="1:60">
      <c r="B13" s="40"/>
      <c r="AR13" s="38"/>
      <c r="AS13" s="38"/>
      <c r="AT13" s="38"/>
      <c r="AU13" s="38"/>
      <c r="AV13" s="38"/>
      <c r="AW13" s="38"/>
      <c r="AX13" s="38"/>
      <c r="AY13" s="38"/>
      <c r="AZ13" s="38"/>
      <c r="BA13" s="38"/>
      <c r="BB13" s="38"/>
      <c r="BC13" s="38"/>
      <c r="BD13" s="38"/>
      <c r="BE13" s="38"/>
      <c r="BF13" s="38"/>
      <c r="BG13" s="38"/>
      <c r="BH13" s="38"/>
    </row>
    <row r="14" spans="1:60">
      <c r="A14" s="40"/>
      <c r="B14" s="40"/>
      <c r="AR14" s="38"/>
      <c r="AS14" s="38"/>
      <c r="AT14" s="38"/>
      <c r="AU14" s="38"/>
      <c r="AV14" s="38"/>
      <c r="AW14" s="38"/>
      <c r="AX14" s="38"/>
      <c r="AY14" s="38"/>
      <c r="AZ14" s="38"/>
      <c r="BA14" s="38"/>
      <c r="BB14" s="38"/>
      <c r="BC14" s="38"/>
      <c r="BD14" s="38"/>
      <c r="BE14" s="38"/>
      <c r="BF14" s="38"/>
      <c r="BG14" s="38"/>
      <c r="BH14" s="38"/>
    </row>
    <row r="15" spans="1:60">
      <c r="A15" s="40"/>
      <c r="B15" s="40"/>
      <c r="AR15" s="38"/>
      <c r="AS15" s="38"/>
      <c r="AT15" s="38"/>
      <c r="AU15" s="38"/>
      <c r="AV15" s="38"/>
      <c r="AW15" s="38"/>
      <c r="AX15" s="38"/>
      <c r="AY15" s="38"/>
      <c r="AZ15" s="38"/>
      <c r="BA15" s="38"/>
      <c r="BB15" s="38"/>
      <c r="BC15" s="38"/>
      <c r="BD15" s="38"/>
      <c r="BE15" s="38"/>
      <c r="BF15" s="38"/>
      <c r="BG15" s="38"/>
      <c r="BH15" s="38"/>
    </row>
    <row r="16" spans="1:60">
      <c r="A16" s="40"/>
      <c r="B16" s="40"/>
      <c r="AR16" s="38"/>
      <c r="AS16" s="38"/>
      <c r="AT16" s="38"/>
      <c r="AU16" s="38"/>
      <c r="AV16" s="38"/>
      <c r="AW16" s="38"/>
      <c r="AX16" s="38"/>
      <c r="AY16" s="38"/>
      <c r="AZ16" s="38"/>
      <c r="BA16" s="38"/>
      <c r="BB16" s="38"/>
      <c r="BC16" s="38"/>
      <c r="BD16" s="38"/>
      <c r="BE16" s="38"/>
      <c r="BF16" s="38"/>
      <c r="BG16" s="38"/>
      <c r="BH16" s="38"/>
    </row>
    <row r="17" spans="1:60">
      <c r="A17" s="40"/>
      <c r="B17" s="40"/>
      <c r="AR17" s="38"/>
      <c r="AS17" s="38"/>
      <c r="AT17" s="38"/>
      <c r="AU17" s="38"/>
      <c r="AV17" s="38"/>
      <c r="AW17" s="38"/>
      <c r="AX17" s="38"/>
      <c r="AY17" s="38"/>
      <c r="AZ17" s="38"/>
      <c r="BA17" s="38"/>
      <c r="BB17" s="38"/>
      <c r="BC17" s="38"/>
      <c r="BD17" s="38"/>
      <c r="BE17" s="38"/>
      <c r="BF17" s="38"/>
      <c r="BG17" s="38"/>
      <c r="BH17" s="38"/>
    </row>
    <row r="18" spans="1:60">
      <c r="A18" s="40"/>
      <c r="B18" s="40"/>
      <c r="AR18" s="38"/>
      <c r="AS18" s="38"/>
      <c r="AT18" s="38"/>
      <c r="AU18" s="38"/>
      <c r="AV18" s="38"/>
      <c r="AW18" s="38"/>
      <c r="AX18" s="38"/>
      <c r="AY18" s="38"/>
      <c r="AZ18" s="38"/>
      <c r="BA18" s="38"/>
      <c r="BB18" s="38"/>
      <c r="BC18" s="38"/>
      <c r="BD18" s="38"/>
      <c r="BE18" s="38"/>
      <c r="BF18" s="38"/>
      <c r="BG18" s="38"/>
      <c r="BH18" s="38"/>
    </row>
    <row r="19" spans="1:60">
      <c r="AR19" s="38"/>
      <c r="AS19" s="38"/>
      <c r="AT19" s="38"/>
      <c r="AU19" s="38"/>
      <c r="AV19" s="38"/>
      <c r="AW19" s="38"/>
      <c r="AX19" s="38"/>
      <c r="AY19" s="38"/>
      <c r="AZ19" s="38"/>
      <c r="BA19" s="38"/>
      <c r="BB19" s="38"/>
      <c r="BC19" s="38"/>
      <c r="BD19" s="38"/>
      <c r="BE19" s="38"/>
      <c r="BF19" s="38"/>
      <c r="BG19" s="38"/>
      <c r="BH19" s="38"/>
    </row>
    <row r="20" spans="1:60">
      <c r="AR20" s="38"/>
      <c r="AS20" s="38"/>
      <c r="AT20" s="38"/>
      <c r="AU20" s="38"/>
      <c r="AV20" s="38"/>
      <c r="AW20" s="38"/>
      <c r="AX20" s="38"/>
      <c r="AY20" s="38"/>
      <c r="AZ20" s="38"/>
      <c r="BA20" s="38"/>
      <c r="BB20" s="38"/>
      <c r="BC20" s="38"/>
      <c r="BD20" s="38"/>
      <c r="BE20" s="38"/>
      <c r="BF20" s="38"/>
      <c r="BG20" s="38"/>
      <c r="BH20" s="38"/>
    </row>
    <row r="21" spans="1:60">
      <c r="B21" s="39"/>
      <c r="AR21" s="38"/>
      <c r="AS21" s="38"/>
      <c r="AT21" s="38"/>
      <c r="AU21" s="38"/>
      <c r="AV21" s="38"/>
      <c r="AW21" s="38"/>
      <c r="AX21" s="38"/>
      <c r="AY21" s="38"/>
      <c r="AZ21" s="38"/>
      <c r="BA21" s="38"/>
      <c r="BB21" s="38"/>
      <c r="BC21" s="38"/>
      <c r="BD21" s="38"/>
      <c r="BE21" s="38"/>
      <c r="BF21" s="38"/>
      <c r="BG21" s="38"/>
      <c r="BH21" s="38"/>
    </row>
    <row r="22" spans="1:60">
      <c r="AR22" s="38"/>
      <c r="AS22" s="38"/>
      <c r="AT22" s="38"/>
      <c r="AU22" s="38"/>
      <c r="AV22" s="38"/>
      <c r="AW22" s="38"/>
      <c r="AX22" s="38"/>
      <c r="AY22" s="38"/>
      <c r="AZ22" s="38"/>
      <c r="BA22" s="38"/>
      <c r="BB22" s="38"/>
      <c r="BC22" s="38"/>
      <c r="BD22" s="38"/>
      <c r="BE22" s="38"/>
      <c r="BF22" s="38"/>
      <c r="BG22" s="38"/>
      <c r="BH22" s="38"/>
    </row>
    <row r="23" spans="1:60">
      <c r="AR23" s="38"/>
      <c r="AS23" s="38"/>
      <c r="AT23" s="38"/>
      <c r="AU23" s="38"/>
      <c r="AV23" s="38"/>
      <c r="AW23" s="38"/>
      <c r="AX23" s="38"/>
      <c r="AY23" s="38"/>
      <c r="AZ23" s="38"/>
      <c r="BA23" s="38"/>
      <c r="BB23" s="38"/>
      <c r="BC23" s="38"/>
      <c r="BD23" s="38"/>
      <c r="BE23" s="38"/>
      <c r="BF23" s="38"/>
      <c r="BG23" s="38"/>
      <c r="BH23" s="38"/>
    </row>
    <row r="24" spans="1:60">
      <c r="AR24" s="38"/>
      <c r="AS24" s="38"/>
      <c r="AT24" s="38"/>
      <c r="AU24" s="38"/>
      <c r="AV24" s="38"/>
      <c r="AW24" s="38"/>
      <c r="AX24" s="38"/>
      <c r="AY24" s="38"/>
      <c r="AZ24" s="38"/>
      <c r="BA24" s="38"/>
      <c r="BB24" s="38"/>
      <c r="BC24" s="38"/>
      <c r="BD24" s="38"/>
      <c r="BE24" s="38"/>
      <c r="BF24" s="38"/>
      <c r="BG24" s="38"/>
      <c r="BH24" s="38"/>
    </row>
    <row r="25" spans="1:60">
      <c r="AR25" s="38"/>
      <c r="AS25" s="38"/>
      <c r="AT25" s="38"/>
      <c r="AU25" s="38"/>
      <c r="AV25" s="38"/>
      <c r="AW25" s="38"/>
      <c r="AX25" s="38"/>
      <c r="AY25" s="38"/>
      <c r="AZ25" s="38"/>
      <c r="BA25" s="38"/>
      <c r="BB25" s="38"/>
      <c r="BC25" s="38"/>
      <c r="BD25" s="38"/>
      <c r="BE25" s="38"/>
      <c r="BF25" s="38"/>
      <c r="BG25" s="38"/>
      <c r="BH25" s="38"/>
    </row>
    <row r="26" spans="1:60">
      <c r="AR26" s="38"/>
      <c r="AS26" s="38"/>
      <c r="AT26" s="38"/>
      <c r="AU26" s="38"/>
      <c r="AV26" s="38"/>
      <c r="AW26" s="38"/>
      <c r="AX26" s="38"/>
      <c r="AY26" s="38"/>
      <c r="AZ26" s="38"/>
      <c r="BA26" s="38"/>
      <c r="BB26" s="38"/>
      <c r="BC26" s="38"/>
      <c r="BD26" s="38"/>
      <c r="BE26" s="38"/>
      <c r="BF26" s="38"/>
      <c r="BG26" s="38"/>
      <c r="BH26" s="38"/>
    </row>
    <row r="27" spans="1:60">
      <c r="AR27" s="38"/>
      <c r="AS27" s="38"/>
      <c r="AT27" s="38"/>
      <c r="AU27" s="38"/>
      <c r="AV27" s="38"/>
      <c r="AW27" s="38"/>
      <c r="AX27" s="38"/>
      <c r="AY27" s="38"/>
      <c r="AZ27" s="38"/>
      <c r="BA27" s="38"/>
      <c r="BB27" s="38"/>
      <c r="BC27" s="38"/>
      <c r="BD27" s="38"/>
      <c r="BE27" s="38"/>
      <c r="BF27" s="38"/>
      <c r="BG27" s="38"/>
      <c r="BH27" s="38"/>
    </row>
    <row r="28" spans="1:60">
      <c r="AR28" s="38"/>
      <c r="AS28" s="38"/>
      <c r="AT28" s="38"/>
      <c r="AU28" s="38"/>
      <c r="AV28" s="38"/>
      <c r="AW28" s="38"/>
      <c r="AX28" s="38"/>
      <c r="AY28" s="38"/>
      <c r="AZ28" s="38"/>
      <c r="BA28" s="38"/>
      <c r="BB28" s="38"/>
      <c r="BC28" s="38"/>
      <c r="BD28" s="38"/>
      <c r="BE28" s="38"/>
      <c r="BF28" s="38"/>
      <c r="BG28" s="38"/>
      <c r="BH28" s="38"/>
    </row>
    <row r="29" spans="1:60">
      <c r="A29"/>
      <c r="AR29" s="38"/>
      <c r="AS29" s="38"/>
      <c r="AT29" s="38"/>
      <c r="AU29" s="38"/>
      <c r="AV29" s="38"/>
      <c r="AW29" s="38"/>
      <c r="AX29" s="38"/>
      <c r="AY29" s="38"/>
      <c r="AZ29" s="38"/>
      <c r="BA29" s="38"/>
      <c r="BB29" s="38"/>
      <c r="BC29" s="38"/>
      <c r="BD29" s="38"/>
      <c r="BE29" s="38"/>
      <c r="BF29" s="38"/>
      <c r="BG29" s="38"/>
      <c r="BH29" s="38"/>
    </row>
    <row r="30" spans="1:60">
      <c r="AR30" s="38"/>
      <c r="AS30" s="38"/>
      <c r="AT30" s="38"/>
      <c r="AU30" s="38"/>
      <c r="AV30" s="38"/>
      <c r="AW30" s="38"/>
      <c r="AX30" s="38"/>
      <c r="AY30" s="38"/>
      <c r="AZ30" s="38"/>
      <c r="BA30" s="38"/>
      <c r="BB30" s="38"/>
      <c r="BC30" s="38"/>
      <c r="BD30" s="38"/>
      <c r="BE30" s="38"/>
      <c r="BF30" s="38"/>
      <c r="BG30" s="38"/>
      <c r="BH30" s="38"/>
    </row>
    <row r="31" spans="1:60">
      <c r="AR31" s="38"/>
      <c r="AS31" s="38"/>
      <c r="AT31" s="38"/>
      <c r="AU31" s="38"/>
      <c r="AV31" s="38"/>
      <c r="AW31" s="38"/>
      <c r="AX31" s="38"/>
      <c r="AY31" s="38"/>
      <c r="AZ31" s="38"/>
      <c r="BA31" s="38"/>
      <c r="BB31" s="38"/>
      <c r="BC31" s="38"/>
      <c r="BD31" s="38"/>
      <c r="BE31" s="38"/>
      <c r="BF31" s="38"/>
      <c r="BG31" s="38"/>
      <c r="BH31" s="38"/>
    </row>
    <row r="32" spans="1:60">
      <c r="AR32" s="38"/>
      <c r="AS32" s="38"/>
      <c r="AT32" s="38"/>
      <c r="AU32" s="38"/>
      <c r="AV32" s="38"/>
      <c r="AW32" s="38"/>
      <c r="AX32" s="38"/>
      <c r="AY32" s="38"/>
      <c r="AZ32" s="38"/>
      <c r="BA32" s="38"/>
      <c r="BB32" s="38"/>
      <c r="BC32" s="38"/>
      <c r="BD32" s="38"/>
      <c r="BE32" s="38"/>
      <c r="BF32" s="38"/>
      <c r="BG32" s="38"/>
      <c r="BH32" s="38"/>
    </row>
    <row r="33" spans="1:60">
      <c r="AR33" s="38"/>
      <c r="AS33" s="38"/>
      <c r="AT33" s="38"/>
      <c r="AU33" s="38"/>
      <c r="AV33" s="38"/>
      <c r="AW33" s="38"/>
      <c r="AX33" s="38"/>
      <c r="AY33" s="38"/>
      <c r="AZ33" s="38"/>
      <c r="BA33" s="38"/>
      <c r="BB33" s="38"/>
      <c r="BC33" s="38"/>
      <c r="BD33" s="38"/>
      <c r="BE33" s="38"/>
      <c r="BF33" s="38"/>
      <c r="BG33" s="38"/>
      <c r="BH33" s="38"/>
    </row>
    <row r="34" spans="1:60">
      <c r="AR34" s="38"/>
      <c r="AS34" s="38"/>
      <c r="AT34" s="38"/>
      <c r="AU34" s="38"/>
      <c r="AV34" s="38"/>
      <c r="AW34" s="38"/>
      <c r="AX34" s="38"/>
      <c r="AY34" s="38"/>
      <c r="AZ34" s="38"/>
      <c r="BA34" s="38"/>
      <c r="BB34" s="38"/>
      <c r="BC34" s="38"/>
      <c r="BD34" s="38"/>
      <c r="BE34" s="38"/>
      <c r="BF34" s="38"/>
      <c r="BG34" s="38"/>
      <c r="BH34" s="38"/>
    </row>
    <row r="35" spans="1:60">
      <c r="AR35" s="38"/>
      <c r="AS35" s="38"/>
      <c r="AT35" s="38"/>
      <c r="AU35" s="38"/>
      <c r="AV35" s="38"/>
      <c r="AW35" s="38"/>
      <c r="AX35" s="38"/>
      <c r="AY35" s="38"/>
      <c r="AZ35" s="38"/>
      <c r="BA35" s="38"/>
      <c r="BB35" s="38"/>
      <c r="BC35" s="38"/>
      <c r="BD35" s="38"/>
      <c r="BE35" s="38"/>
      <c r="BF35" s="38"/>
      <c r="BG35" s="38"/>
      <c r="BH35" s="38"/>
    </row>
    <row r="36" spans="1:60">
      <c r="AR36" s="38"/>
      <c r="AS36" s="38"/>
      <c r="AT36" s="38"/>
      <c r="AU36" s="38"/>
      <c r="AV36" s="38"/>
      <c r="AW36" s="38"/>
      <c r="AX36" s="38"/>
      <c r="AY36" s="38"/>
      <c r="AZ36" s="38"/>
      <c r="BA36" s="38"/>
      <c r="BB36" s="38"/>
      <c r="BC36" s="38"/>
      <c r="BD36" s="38"/>
      <c r="BE36" s="38"/>
      <c r="BF36" s="38"/>
      <c r="BG36" s="38"/>
      <c r="BH36" s="38"/>
    </row>
    <row r="37" spans="1:60">
      <c r="AR37" s="38"/>
      <c r="AS37" s="38"/>
      <c r="AT37" s="38"/>
      <c r="AU37" s="38"/>
      <c r="AV37" s="38"/>
      <c r="AW37" s="38"/>
      <c r="AX37" s="38"/>
      <c r="AY37" s="38"/>
      <c r="AZ37" s="38"/>
      <c r="BA37" s="38"/>
      <c r="BB37" s="38"/>
      <c r="BC37" s="38"/>
      <c r="BD37" s="38"/>
      <c r="BE37" s="38"/>
      <c r="BF37" s="38"/>
      <c r="BG37" s="38"/>
      <c r="BH37" s="38"/>
    </row>
    <row r="38" spans="1:60">
      <c r="AR38" s="38"/>
      <c r="AS38" s="38"/>
      <c r="AT38" s="38"/>
      <c r="AU38" s="38"/>
      <c r="AV38" s="38"/>
      <c r="AW38" s="38"/>
      <c r="AX38" s="38"/>
      <c r="AY38" s="38"/>
      <c r="AZ38" s="38"/>
      <c r="BA38" s="38"/>
      <c r="BB38" s="38"/>
      <c r="BC38" s="38"/>
      <c r="BD38" s="38"/>
      <c r="BE38" s="38"/>
      <c r="BF38" s="38"/>
      <c r="BG38" s="38"/>
      <c r="BH38" s="38"/>
    </row>
    <row r="39" spans="1:60">
      <c r="AR39" s="38"/>
      <c r="AS39" s="38"/>
      <c r="AT39" s="38"/>
      <c r="AU39" s="38"/>
      <c r="AV39" s="38"/>
      <c r="AW39" s="38"/>
      <c r="AX39" s="38"/>
      <c r="AY39" s="38"/>
      <c r="AZ39" s="38"/>
      <c r="BA39" s="38"/>
      <c r="BB39" s="38"/>
      <c r="BC39" s="38"/>
      <c r="BD39" s="38"/>
      <c r="BE39" s="38"/>
      <c r="BF39" s="38"/>
      <c r="BG39" s="38"/>
      <c r="BH39" s="38"/>
    </row>
    <row r="40" spans="1:60">
      <c r="A40"/>
      <c r="AR40" s="38"/>
      <c r="AS40" s="38"/>
      <c r="AT40" s="38"/>
      <c r="AU40" s="38"/>
      <c r="AV40" s="38"/>
      <c r="AW40" s="38"/>
      <c r="AX40" s="38"/>
      <c r="AY40" s="38"/>
      <c r="AZ40" s="38"/>
      <c r="BA40" s="38"/>
      <c r="BB40" s="38"/>
      <c r="BC40" s="38"/>
      <c r="BD40" s="38"/>
      <c r="BE40" s="38"/>
      <c r="BF40" s="38"/>
      <c r="BG40" s="38"/>
      <c r="BH40" s="38"/>
    </row>
    <row r="41" spans="1:60">
      <c r="AR41" s="38"/>
      <c r="AS41" s="38"/>
      <c r="AT41" s="38"/>
      <c r="AU41" s="38"/>
      <c r="AV41" s="38"/>
      <c r="AW41" s="38"/>
      <c r="AX41" s="38"/>
      <c r="AY41" s="38"/>
      <c r="AZ41" s="38"/>
      <c r="BA41" s="38"/>
      <c r="BB41" s="38"/>
      <c r="BC41" s="38"/>
      <c r="BD41" s="38"/>
      <c r="BE41" s="38"/>
      <c r="BF41" s="38"/>
      <c r="BG41" s="38"/>
      <c r="BH41" s="38"/>
    </row>
    <row r="42" spans="1:60">
      <c r="AR42" s="38"/>
      <c r="AS42" s="38"/>
      <c r="AT42" s="38"/>
      <c r="AU42" s="38"/>
      <c r="AV42" s="38"/>
      <c r="AW42" s="38"/>
      <c r="AX42" s="38"/>
      <c r="AY42" s="38"/>
      <c r="AZ42" s="38"/>
      <c r="BA42" s="38"/>
      <c r="BB42" s="38"/>
      <c r="BC42" s="38"/>
      <c r="BD42" s="38"/>
      <c r="BE42" s="38"/>
      <c r="BF42" s="38"/>
      <c r="BG42" s="38"/>
      <c r="BH42" s="38"/>
    </row>
    <row r="43" spans="1:60">
      <c r="AR43" s="38"/>
      <c r="AS43" s="38"/>
      <c r="AT43" s="38"/>
      <c r="AU43" s="38"/>
      <c r="AV43" s="38"/>
      <c r="AW43" s="38"/>
      <c r="AX43" s="38"/>
      <c r="AY43" s="38"/>
      <c r="AZ43" s="38"/>
      <c r="BA43" s="38"/>
      <c r="BB43" s="38"/>
      <c r="BC43" s="38"/>
      <c r="BD43" s="38"/>
      <c r="BE43" s="38"/>
      <c r="BF43" s="38"/>
      <c r="BG43" s="38"/>
      <c r="BH43" s="38"/>
    </row>
    <row r="44" spans="1:60">
      <c r="AR44" s="38"/>
      <c r="AS44" s="38"/>
      <c r="AT44" s="38"/>
      <c r="AU44" s="38"/>
      <c r="AV44" s="38"/>
      <c r="AW44" s="38"/>
      <c r="AX44" s="38"/>
      <c r="AY44" s="38"/>
      <c r="AZ44" s="38"/>
      <c r="BA44" s="38"/>
      <c r="BB44" s="38"/>
      <c r="BC44" s="38"/>
      <c r="BD44" s="38"/>
      <c r="BE44" s="38"/>
      <c r="BF44" s="38"/>
      <c r="BG44" s="38"/>
      <c r="BH44" s="38"/>
    </row>
    <row r="45" spans="1:60">
      <c r="AR45" s="38"/>
      <c r="AS45" s="38"/>
      <c r="AT45" s="38"/>
      <c r="AU45" s="38"/>
      <c r="AV45" s="38"/>
      <c r="AW45" s="38"/>
      <c r="AX45" s="38"/>
      <c r="AY45" s="38"/>
      <c r="AZ45" s="38"/>
      <c r="BA45" s="38"/>
      <c r="BB45" s="38"/>
      <c r="BC45" s="38"/>
      <c r="BD45" s="38"/>
      <c r="BE45" s="38"/>
      <c r="BF45" s="38"/>
      <c r="BG45" s="38"/>
      <c r="BH45" s="38"/>
    </row>
    <row r="46" spans="1:60">
      <c r="AR46" s="38"/>
      <c r="AS46" s="38"/>
      <c r="AT46" s="38"/>
      <c r="AU46" s="38"/>
      <c r="AV46" s="38"/>
      <c r="AW46" s="38"/>
      <c r="AX46" s="38"/>
      <c r="AY46" s="38"/>
      <c r="AZ46" s="38"/>
      <c r="BA46" s="38"/>
      <c r="BB46" s="38"/>
      <c r="BC46" s="38"/>
      <c r="BD46" s="38"/>
      <c r="BE46" s="38"/>
      <c r="BF46" s="38"/>
      <c r="BG46" s="38"/>
      <c r="BH46" s="38"/>
    </row>
    <row r="47" spans="1:60">
      <c r="AR47" s="38"/>
      <c r="AS47" s="38"/>
      <c r="AT47" s="38"/>
      <c r="AU47" s="38"/>
      <c r="AV47" s="38"/>
      <c r="AW47" s="38"/>
      <c r="AX47" s="38"/>
      <c r="AY47" s="38"/>
      <c r="AZ47" s="38"/>
      <c r="BA47" s="38"/>
      <c r="BB47" s="38"/>
      <c r="BC47" s="38"/>
      <c r="BD47" s="38"/>
      <c r="BE47" s="38"/>
      <c r="BF47" s="38"/>
      <c r="BG47" s="38"/>
      <c r="BH47" s="38"/>
    </row>
    <row r="48" spans="1:60">
      <c r="AR48" s="38"/>
      <c r="AS48" s="38"/>
      <c r="AT48" s="38"/>
      <c r="AU48" s="38"/>
      <c r="AV48" s="38"/>
      <c r="AW48" s="38"/>
      <c r="AX48" s="38"/>
      <c r="AY48" s="38"/>
      <c r="AZ48" s="38"/>
      <c r="BA48" s="38"/>
      <c r="BB48" s="38"/>
      <c r="BC48" s="38"/>
      <c r="BD48" s="38"/>
      <c r="BE48" s="38"/>
      <c r="BF48" s="38"/>
      <c r="BG48" s="38"/>
      <c r="BH48" s="38"/>
    </row>
    <row r="49" spans="44:60">
      <c r="AR49" s="38"/>
      <c r="AS49" s="38"/>
      <c r="AT49" s="38"/>
      <c r="AU49" s="38"/>
      <c r="AV49" s="38"/>
      <c r="AW49" s="38"/>
      <c r="AX49" s="38"/>
      <c r="AY49" s="38"/>
      <c r="AZ49" s="38"/>
      <c r="BA49" s="38"/>
      <c r="BB49" s="38"/>
      <c r="BC49" s="38"/>
      <c r="BD49" s="38"/>
      <c r="BE49" s="38"/>
      <c r="BF49" s="38"/>
      <c r="BG49" s="38"/>
      <c r="BH49" s="38"/>
    </row>
    <row r="50" spans="44:60">
      <c r="AR50" s="38"/>
      <c r="AS50" s="38"/>
      <c r="AT50" s="38"/>
      <c r="AU50" s="38"/>
      <c r="AV50" s="38"/>
      <c r="AW50" s="38"/>
      <c r="AX50" s="38"/>
      <c r="AY50" s="38"/>
      <c r="AZ50" s="38"/>
      <c r="BA50" s="38"/>
      <c r="BB50" s="38"/>
      <c r="BC50" s="38"/>
      <c r="BD50" s="38"/>
      <c r="BE50" s="38"/>
      <c r="BF50" s="38"/>
      <c r="BG50" s="38"/>
      <c r="BH50" s="38"/>
    </row>
    <row r="51" spans="44:60">
      <c r="AR51" s="38"/>
      <c r="AS51" s="38"/>
      <c r="AT51" s="38"/>
      <c r="AU51" s="38"/>
      <c r="AV51" s="38"/>
      <c r="AW51" s="38"/>
      <c r="AX51" s="38"/>
      <c r="AY51" s="38"/>
      <c r="AZ51" s="38"/>
      <c r="BA51" s="38"/>
      <c r="BB51" s="38"/>
      <c r="BC51" s="38"/>
      <c r="BD51" s="38"/>
      <c r="BE51" s="38"/>
      <c r="BF51" s="38"/>
      <c r="BG51" s="38"/>
      <c r="BH51" s="38"/>
    </row>
    <row r="52" spans="44:60">
      <c r="AR52" s="38"/>
      <c r="AS52" s="38"/>
      <c r="AT52" s="38"/>
      <c r="AU52" s="38"/>
      <c r="AV52" s="38"/>
      <c r="AW52" s="38"/>
      <c r="AX52" s="38"/>
      <c r="AY52" s="38"/>
      <c r="AZ52" s="38"/>
      <c r="BA52" s="38"/>
      <c r="BB52" s="38"/>
      <c r="BC52" s="38"/>
      <c r="BD52" s="38"/>
      <c r="BE52" s="38"/>
      <c r="BF52" s="38"/>
      <c r="BG52" s="38"/>
      <c r="BH52" s="38"/>
    </row>
    <row r="53" spans="44:60">
      <c r="AR53" s="38"/>
      <c r="AS53" s="38"/>
      <c r="AT53" s="38"/>
      <c r="AU53" s="38"/>
      <c r="AV53" s="38"/>
      <c r="AW53" s="38"/>
      <c r="AX53" s="38"/>
      <c r="AY53" s="38"/>
      <c r="AZ53" s="38"/>
      <c r="BA53" s="38"/>
      <c r="BB53" s="38"/>
      <c r="BC53" s="38"/>
      <c r="BD53" s="38"/>
      <c r="BE53" s="38"/>
      <c r="BF53" s="38"/>
      <c r="BG53" s="38"/>
      <c r="BH53" s="38"/>
    </row>
    <row r="54" spans="44:60">
      <c r="AR54" s="38"/>
      <c r="AS54" s="38"/>
      <c r="AT54" s="38"/>
      <c r="AU54" s="38"/>
      <c r="AV54" s="38"/>
      <c r="AW54" s="38"/>
      <c r="AX54" s="38"/>
      <c r="AY54" s="38"/>
      <c r="AZ54" s="38"/>
      <c r="BA54" s="38"/>
      <c r="BB54" s="38"/>
      <c r="BC54" s="38"/>
      <c r="BD54" s="38"/>
      <c r="BE54" s="38"/>
      <c r="BF54" s="38"/>
      <c r="BG54" s="38"/>
      <c r="BH54" s="38"/>
    </row>
    <row r="55" spans="44:60">
      <c r="AR55" s="38"/>
      <c r="AS55" s="38"/>
      <c r="AT55" s="38"/>
      <c r="AU55" s="38"/>
      <c r="AV55" s="38"/>
      <c r="AW55" s="38"/>
      <c r="AX55" s="38"/>
      <c r="AY55" s="38"/>
      <c r="AZ55" s="38"/>
      <c r="BA55" s="38"/>
      <c r="BB55" s="38"/>
      <c r="BC55" s="38"/>
      <c r="BD55" s="38"/>
      <c r="BE55" s="38"/>
      <c r="BF55" s="38"/>
      <c r="BG55" s="38"/>
      <c r="BH55" s="38"/>
    </row>
    <row r="56" spans="44:60">
      <c r="AR56" s="38"/>
      <c r="AS56" s="38"/>
      <c r="AT56" s="38"/>
      <c r="AU56" s="38"/>
      <c r="AV56" s="38"/>
      <c r="AW56" s="38"/>
      <c r="AX56" s="38"/>
      <c r="AY56" s="38"/>
      <c r="AZ56" s="38"/>
      <c r="BA56" s="38"/>
      <c r="BB56" s="38"/>
      <c r="BC56" s="38"/>
      <c r="BD56" s="38"/>
      <c r="BE56" s="38"/>
      <c r="BF56" s="38"/>
      <c r="BG56" s="38"/>
      <c r="BH56" s="38"/>
    </row>
    <row r="57" spans="44:60">
      <c r="AR57" s="38"/>
      <c r="AS57" s="38"/>
      <c r="AT57" s="38"/>
      <c r="AU57" s="38"/>
      <c r="AV57" s="38"/>
      <c r="AW57" s="38"/>
      <c r="AX57" s="38"/>
      <c r="AY57" s="38"/>
      <c r="AZ57" s="38"/>
      <c r="BA57" s="38"/>
      <c r="BB57" s="38"/>
      <c r="BC57" s="38"/>
      <c r="BD57" s="38"/>
      <c r="BE57" s="38"/>
      <c r="BF57" s="38"/>
      <c r="BG57" s="38"/>
      <c r="BH57" s="38"/>
    </row>
    <row r="58" spans="44:60">
      <c r="AR58" s="38"/>
      <c r="AS58" s="38"/>
      <c r="AT58" s="38"/>
      <c r="AU58" s="38"/>
      <c r="AV58" s="38"/>
      <c r="AW58" s="38"/>
      <c r="AX58" s="38"/>
      <c r="AY58" s="38"/>
      <c r="AZ58" s="38"/>
      <c r="BA58" s="38"/>
      <c r="BB58" s="38"/>
      <c r="BC58" s="38"/>
      <c r="BD58" s="38"/>
      <c r="BE58" s="38"/>
      <c r="BF58" s="38"/>
      <c r="BG58" s="38"/>
      <c r="BH58" s="38"/>
    </row>
    <row r="59" spans="44:60">
      <c r="AR59" s="38"/>
      <c r="AS59" s="38"/>
      <c r="AT59" s="38"/>
      <c r="AU59" s="38"/>
      <c r="AV59" s="38"/>
      <c r="AW59" s="38"/>
      <c r="AX59" s="38"/>
      <c r="AY59" s="38"/>
      <c r="AZ59" s="38"/>
      <c r="BA59" s="38"/>
      <c r="BB59" s="38"/>
      <c r="BC59" s="38"/>
      <c r="BD59" s="38"/>
      <c r="BE59" s="38"/>
      <c r="BF59" s="38"/>
      <c r="BG59" s="38"/>
      <c r="BH59" s="38"/>
    </row>
    <row r="60" spans="44:60">
      <c r="AR60" s="38"/>
      <c r="AS60" s="38"/>
      <c r="AT60" s="38"/>
      <c r="AU60" s="38"/>
      <c r="AV60" s="38"/>
      <c r="AW60" s="38"/>
      <c r="AX60" s="38"/>
      <c r="AY60" s="38"/>
      <c r="AZ60" s="38"/>
      <c r="BA60" s="38"/>
      <c r="BB60" s="38"/>
      <c r="BC60" s="38"/>
      <c r="BD60" s="38"/>
      <c r="BE60" s="38"/>
      <c r="BF60" s="38"/>
      <c r="BG60" s="38"/>
      <c r="BH60" s="38"/>
    </row>
    <row r="61" spans="44:60">
      <c r="AR61" s="38"/>
      <c r="AS61" s="38"/>
      <c r="AT61" s="38"/>
      <c r="AU61" s="38"/>
      <c r="AV61" s="38"/>
      <c r="AW61" s="38"/>
      <c r="AX61" s="38"/>
      <c r="AY61" s="38"/>
      <c r="AZ61" s="38"/>
      <c r="BA61" s="38"/>
      <c r="BB61" s="38"/>
      <c r="BC61" s="38"/>
      <c r="BD61" s="38"/>
      <c r="BE61" s="38"/>
      <c r="BF61" s="38"/>
      <c r="BG61" s="38"/>
      <c r="BH61" s="38"/>
    </row>
    <row r="62" spans="44:60">
      <c r="AR62" s="38"/>
      <c r="AS62" s="38"/>
      <c r="AT62" s="38"/>
      <c r="AU62" s="38"/>
      <c r="AV62" s="38"/>
      <c r="AW62" s="38"/>
      <c r="AX62" s="38"/>
      <c r="AY62" s="38"/>
      <c r="AZ62" s="38"/>
      <c r="BA62" s="38"/>
      <c r="BB62" s="38"/>
      <c r="BC62" s="38"/>
      <c r="BD62" s="38"/>
      <c r="BE62" s="38"/>
      <c r="BF62" s="38"/>
      <c r="BG62" s="38"/>
      <c r="BH62" s="38"/>
    </row>
    <row r="63" spans="44:60">
      <c r="AR63" s="38"/>
      <c r="AS63" s="38"/>
      <c r="AT63" s="38"/>
      <c r="AU63" s="38"/>
      <c r="AV63" s="38"/>
      <c r="AW63" s="38"/>
      <c r="AX63" s="38"/>
      <c r="AY63" s="38"/>
      <c r="AZ63" s="38"/>
      <c r="BA63" s="38"/>
      <c r="BB63" s="38"/>
      <c r="BC63" s="38"/>
      <c r="BD63" s="38"/>
      <c r="BE63" s="38"/>
      <c r="BF63" s="38"/>
      <c r="BG63" s="38"/>
      <c r="BH63" s="38"/>
    </row>
    <row r="64" spans="44:60">
      <c r="AR64" s="38"/>
      <c r="AS64" s="38"/>
      <c r="AT64" s="38"/>
      <c r="AU64" s="38"/>
      <c r="AV64" s="38"/>
      <c r="AW64" s="38"/>
      <c r="AX64" s="38"/>
      <c r="AY64" s="38"/>
      <c r="AZ64" s="38"/>
      <c r="BA64" s="38"/>
      <c r="BB64" s="38"/>
      <c r="BC64" s="38"/>
      <c r="BD64" s="38"/>
      <c r="BE64" s="38"/>
      <c r="BF64" s="38"/>
      <c r="BG64" s="38"/>
      <c r="BH64" s="38"/>
    </row>
    <row r="65" spans="44:60">
      <c r="AR65" s="38"/>
      <c r="AS65" s="38"/>
      <c r="AT65" s="38"/>
      <c r="AU65" s="38"/>
      <c r="AV65" s="38"/>
      <c r="AW65" s="38"/>
      <c r="AX65" s="38"/>
      <c r="AY65" s="38"/>
      <c r="AZ65" s="38"/>
      <c r="BA65" s="38"/>
      <c r="BB65" s="38"/>
      <c r="BC65" s="38"/>
      <c r="BD65" s="38"/>
      <c r="BE65" s="38"/>
      <c r="BF65" s="38"/>
      <c r="BG65" s="38"/>
      <c r="BH65" s="38"/>
    </row>
    <row r="66" spans="44:60">
      <c r="AR66" s="38"/>
      <c r="AS66" s="38"/>
      <c r="AT66" s="38"/>
      <c r="AU66" s="38"/>
      <c r="AV66" s="38"/>
      <c r="AW66" s="38"/>
      <c r="AX66" s="38"/>
      <c r="AY66" s="38"/>
      <c r="AZ66" s="38"/>
      <c r="BA66" s="38"/>
      <c r="BB66" s="38"/>
      <c r="BC66" s="38"/>
      <c r="BD66" s="38"/>
      <c r="BE66" s="38"/>
      <c r="BF66" s="38"/>
      <c r="BG66" s="38"/>
      <c r="BH66" s="38"/>
    </row>
    <row r="67" spans="44:60">
      <c r="AR67" s="38"/>
      <c r="AS67" s="38"/>
      <c r="AT67" s="38"/>
      <c r="AU67" s="38"/>
      <c r="AV67" s="38"/>
      <c r="AW67" s="38"/>
      <c r="AX67" s="38"/>
      <c r="AY67" s="38"/>
      <c r="AZ67" s="38"/>
      <c r="BA67" s="38"/>
      <c r="BB67" s="38"/>
      <c r="BC67" s="38"/>
      <c r="BD67" s="38"/>
      <c r="BE67" s="38"/>
      <c r="BF67" s="38"/>
      <c r="BG67" s="38"/>
      <c r="BH67" s="38"/>
    </row>
    <row r="68" spans="44:60">
      <c r="AR68" s="38"/>
      <c r="AS68" s="38"/>
      <c r="AT68" s="38"/>
      <c r="AU68" s="38"/>
      <c r="AV68" s="38"/>
      <c r="AW68" s="38"/>
      <c r="AX68" s="38"/>
      <c r="AY68" s="38"/>
      <c r="AZ68" s="38"/>
      <c r="BA68" s="38"/>
      <c r="BB68" s="38"/>
      <c r="BC68" s="38"/>
      <c r="BD68" s="38"/>
      <c r="BE68" s="38"/>
      <c r="BF68" s="38"/>
      <c r="BG68" s="38"/>
      <c r="BH68" s="38"/>
    </row>
    <row r="69" spans="44:60">
      <c r="AR69" s="38"/>
      <c r="AS69" s="38"/>
      <c r="AT69" s="38"/>
      <c r="AU69" s="38"/>
      <c r="AV69" s="38"/>
      <c r="AW69" s="38"/>
      <c r="AX69" s="38"/>
      <c r="AY69" s="38"/>
      <c r="AZ69" s="38"/>
      <c r="BA69" s="38"/>
      <c r="BB69" s="38"/>
      <c r="BC69" s="38"/>
      <c r="BD69" s="38"/>
      <c r="BE69" s="38"/>
      <c r="BF69" s="38"/>
      <c r="BG69" s="38"/>
      <c r="BH69" s="38"/>
    </row>
    <row r="70" spans="44:60">
      <c r="AR70" s="38"/>
      <c r="AS70" s="38"/>
      <c r="AT70" s="38"/>
      <c r="AU70" s="38"/>
      <c r="AV70" s="38"/>
      <c r="AW70" s="38"/>
      <c r="AX70" s="38"/>
      <c r="AY70" s="38"/>
      <c r="AZ70" s="38"/>
      <c r="BA70" s="38"/>
      <c r="BB70" s="38"/>
      <c r="BC70" s="38"/>
      <c r="BD70" s="38"/>
      <c r="BE70" s="38"/>
      <c r="BF70" s="38"/>
      <c r="BG70" s="38"/>
      <c r="BH70" s="38"/>
    </row>
    <row r="71" spans="44:60">
      <c r="AR71" s="38"/>
      <c r="AS71" s="38"/>
      <c r="AT71" s="38"/>
      <c r="AU71" s="38"/>
      <c r="AV71" s="38"/>
      <c r="AW71" s="38"/>
      <c r="AX71" s="38"/>
      <c r="AY71" s="38"/>
      <c r="AZ71" s="38"/>
      <c r="BA71" s="38"/>
      <c r="BB71" s="38"/>
      <c r="BC71" s="38"/>
      <c r="BD71" s="38"/>
      <c r="BE71" s="38"/>
      <c r="BF71" s="38"/>
      <c r="BG71" s="38"/>
      <c r="BH71" s="38"/>
    </row>
    <row r="72" spans="44:60">
      <c r="AR72" s="38"/>
      <c r="AS72" s="38"/>
      <c r="AT72" s="38"/>
      <c r="AU72" s="38"/>
      <c r="AV72" s="38"/>
      <c r="AW72" s="38"/>
      <c r="AX72" s="38"/>
      <c r="AY72" s="38"/>
      <c r="AZ72" s="38"/>
      <c r="BA72" s="38"/>
      <c r="BB72" s="38"/>
      <c r="BC72" s="38"/>
      <c r="BD72" s="38"/>
      <c r="BE72" s="38"/>
      <c r="BF72" s="38"/>
      <c r="BG72" s="38"/>
      <c r="BH72" s="38"/>
    </row>
    <row r="73" spans="44:60">
      <c r="AR73" s="38"/>
      <c r="AS73" s="38"/>
      <c r="AT73" s="38"/>
      <c r="AU73" s="38"/>
      <c r="AV73" s="38"/>
      <c r="AW73" s="38"/>
      <c r="AX73" s="38"/>
      <c r="AY73" s="38"/>
      <c r="AZ73" s="38"/>
      <c r="BA73" s="38"/>
      <c r="BB73" s="38"/>
      <c r="BC73" s="38"/>
      <c r="BD73" s="38"/>
      <c r="BE73" s="38"/>
      <c r="BF73" s="38"/>
      <c r="BG73" s="38"/>
      <c r="BH73" s="38"/>
    </row>
    <row r="74" spans="44:60">
      <c r="AR74" s="38"/>
      <c r="AS74" s="38"/>
      <c r="AT74" s="38"/>
      <c r="AU74" s="38"/>
      <c r="AV74" s="38"/>
      <c r="AW74" s="38"/>
      <c r="AX74" s="38"/>
      <c r="AY74" s="38"/>
      <c r="AZ74" s="38"/>
      <c r="BA74" s="38"/>
      <c r="BB74" s="38"/>
      <c r="BC74" s="38"/>
      <c r="BD74" s="38"/>
      <c r="BE74" s="38"/>
      <c r="BF74" s="38"/>
      <c r="BG74" s="38"/>
      <c r="BH74" s="38"/>
    </row>
    <row r="75" spans="44:60">
      <c r="AR75" s="38"/>
      <c r="AS75" s="38"/>
      <c r="AT75" s="38"/>
      <c r="AU75" s="38"/>
      <c r="AV75" s="38"/>
      <c r="AW75" s="38"/>
      <c r="AX75" s="38"/>
      <c r="AY75" s="38"/>
      <c r="AZ75" s="38"/>
      <c r="BA75" s="38"/>
      <c r="BB75" s="38"/>
      <c r="BC75" s="38"/>
      <c r="BD75" s="38"/>
      <c r="BE75" s="38"/>
      <c r="BF75" s="38"/>
      <c r="BG75" s="38"/>
      <c r="BH75" s="38"/>
    </row>
    <row r="76" spans="44:60">
      <c r="AR76" s="38"/>
      <c r="AS76" s="38"/>
      <c r="AT76" s="38"/>
      <c r="AU76" s="38"/>
      <c r="AV76" s="38"/>
      <c r="AW76" s="38"/>
      <c r="AX76" s="38"/>
      <c r="AY76" s="38"/>
      <c r="AZ76" s="38"/>
      <c r="BA76" s="38"/>
      <c r="BB76" s="38"/>
      <c r="BC76" s="38"/>
      <c r="BD76" s="38"/>
      <c r="BE76" s="38"/>
      <c r="BF76" s="38"/>
      <c r="BG76" s="38"/>
      <c r="BH76" s="38"/>
    </row>
    <row r="77" spans="44:60">
      <c r="AR77" s="38"/>
      <c r="AS77" s="38"/>
      <c r="AT77" s="38"/>
      <c r="AU77" s="38"/>
      <c r="AV77" s="38"/>
      <c r="AW77" s="38"/>
      <c r="AX77" s="38"/>
      <c r="AY77" s="38"/>
      <c r="AZ77" s="38"/>
      <c r="BA77" s="38"/>
      <c r="BB77" s="38"/>
      <c r="BC77" s="38"/>
      <c r="BD77" s="38"/>
      <c r="BE77" s="38"/>
      <c r="BF77" s="38"/>
      <c r="BG77" s="38"/>
      <c r="BH77" s="38"/>
    </row>
    <row r="78" spans="44:60">
      <c r="AR78" s="38"/>
      <c r="AS78" s="38"/>
      <c r="AT78" s="38"/>
      <c r="AU78" s="38"/>
      <c r="AV78" s="38"/>
      <c r="AW78" s="38"/>
      <c r="AX78" s="38"/>
      <c r="AY78" s="38"/>
      <c r="AZ78" s="38"/>
      <c r="BA78" s="38"/>
      <c r="BB78" s="38"/>
      <c r="BC78" s="38"/>
      <c r="BD78" s="38"/>
      <c r="BE78" s="38"/>
      <c r="BF78" s="38"/>
      <c r="BG78" s="38"/>
      <c r="BH78" s="38"/>
    </row>
    <row r="79" spans="44:60">
      <c r="AR79" s="38"/>
      <c r="AS79" s="38"/>
      <c r="AT79" s="38"/>
      <c r="AU79" s="38"/>
      <c r="AV79" s="38"/>
      <c r="AW79" s="38"/>
      <c r="AX79" s="38"/>
      <c r="AY79" s="38"/>
      <c r="AZ79" s="38"/>
      <c r="BA79" s="38"/>
      <c r="BB79" s="38"/>
      <c r="BC79" s="38"/>
      <c r="BD79" s="38"/>
      <c r="BE79" s="38"/>
      <c r="BF79" s="38"/>
      <c r="BG79" s="38"/>
      <c r="BH79" s="38"/>
    </row>
    <row r="80" spans="44:60">
      <c r="AR80" s="38"/>
      <c r="AS80" s="38"/>
      <c r="AT80" s="38"/>
      <c r="AU80" s="38"/>
      <c r="AV80" s="38"/>
      <c r="AW80" s="38"/>
      <c r="AX80" s="38"/>
      <c r="AY80" s="38"/>
      <c r="AZ80" s="38"/>
      <c r="BA80" s="38"/>
      <c r="BB80" s="38"/>
      <c r="BC80" s="38"/>
      <c r="BD80" s="38"/>
      <c r="BE80" s="38"/>
      <c r="BF80" s="38"/>
      <c r="BG80" s="38"/>
      <c r="BH80" s="38"/>
    </row>
    <row r="81" spans="44:60">
      <c r="AR81" s="38"/>
      <c r="AS81" s="38"/>
      <c r="AT81" s="38"/>
      <c r="AU81" s="38"/>
      <c r="AV81" s="38"/>
      <c r="AW81" s="38"/>
      <c r="AX81" s="38"/>
      <c r="AY81" s="38"/>
      <c r="AZ81" s="38"/>
      <c r="BA81" s="38"/>
      <c r="BB81" s="38"/>
      <c r="BC81" s="38"/>
      <c r="BD81" s="38"/>
      <c r="BE81" s="38"/>
      <c r="BF81" s="38"/>
      <c r="BG81" s="38"/>
      <c r="BH81" s="38"/>
    </row>
    <row r="82" spans="44:60">
      <c r="AR82" s="38"/>
      <c r="AS82" s="38"/>
      <c r="AT82" s="38"/>
      <c r="AU82" s="38"/>
      <c r="AV82" s="38"/>
      <c r="AW82" s="38"/>
      <c r="AX82" s="38"/>
      <c r="AY82" s="38"/>
      <c r="AZ82" s="38"/>
      <c r="BA82" s="38"/>
      <c r="BB82" s="38"/>
      <c r="BC82" s="38"/>
      <c r="BD82" s="38"/>
      <c r="BE82" s="38"/>
      <c r="BF82" s="38"/>
      <c r="BG82" s="38"/>
      <c r="BH82" s="38"/>
    </row>
    <row r="83" spans="44:60">
      <c r="AR83" s="38"/>
      <c r="AS83" s="38"/>
      <c r="AT83" s="38"/>
      <c r="AU83" s="38"/>
      <c r="AV83" s="38"/>
      <c r="AW83" s="38"/>
      <c r="AX83" s="38"/>
      <c r="AY83" s="38"/>
      <c r="AZ83" s="38"/>
      <c r="BA83" s="38"/>
      <c r="BB83" s="38"/>
      <c r="BC83" s="38"/>
      <c r="BD83" s="38"/>
      <c r="BE83" s="38"/>
      <c r="BF83" s="38"/>
      <c r="BG83" s="38"/>
      <c r="BH83" s="38"/>
    </row>
    <row r="84" spans="44:60">
      <c r="AR84" s="38"/>
      <c r="AS84" s="38"/>
      <c r="AT84" s="38"/>
      <c r="AU84" s="38"/>
      <c r="AV84" s="38"/>
      <c r="AW84" s="38"/>
      <c r="AX84" s="38"/>
      <c r="AY84" s="38"/>
      <c r="AZ84" s="38"/>
      <c r="BA84" s="38"/>
      <c r="BB84" s="38"/>
      <c r="BC84" s="38"/>
      <c r="BD84" s="38"/>
      <c r="BE84" s="38"/>
      <c r="BF84" s="38"/>
      <c r="BG84" s="38"/>
      <c r="BH84" s="38"/>
    </row>
    <row r="85" spans="44:60">
      <c r="AR85" s="38"/>
      <c r="AS85" s="38"/>
      <c r="AT85" s="38"/>
      <c r="AU85" s="38"/>
      <c r="AV85" s="38"/>
      <c r="AW85" s="38"/>
      <c r="AX85" s="38"/>
      <c r="AY85" s="38"/>
      <c r="AZ85" s="38"/>
      <c r="BA85" s="38"/>
      <c r="BB85" s="38"/>
      <c r="BC85" s="38"/>
      <c r="BD85" s="38"/>
      <c r="BE85" s="38"/>
      <c r="BF85" s="38"/>
      <c r="BG85" s="38"/>
      <c r="BH85" s="38"/>
    </row>
    <row r="86" spans="44:60">
      <c r="AR86" s="38"/>
      <c r="AS86" s="38"/>
      <c r="AT86" s="38"/>
      <c r="AU86" s="38"/>
      <c r="AV86" s="38"/>
      <c r="AW86" s="38"/>
      <c r="AX86" s="38"/>
      <c r="AY86" s="38"/>
      <c r="AZ86" s="38"/>
      <c r="BA86" s="38"/>
      <c r="BB86" s="38"/>
      <c r="BC86" s="38"/>
      <c r="BD86" s="38"/>
      <c r="BE86" s="38"/>
      <c r="BF86" s="38"/>
      <c r="BG86" s="38"/>
      <c r="BH86" s="38"/>
    </row>
    <row r="87" spans="44:60">
      <c r="AR87" s="38"/>
      <c r="AS87" s="38"/>
      <c r="AT87" s="38"/>
      <c r="AU87" s="38"/>
      <c r="AV87" s="38"/>
      <c r="AW87" s="38"/>
      <c r="AX87" s="38"/>
      <c r="AY87" s="38"/>
      <c r="AZ87" s="38"/>
      <c r="BA87" s="38"/>
      <c r="BB87" s="38"/>
      <c r="BC87" s="38"/>
      <c r="BD87" s="38"/>
      <c r="BE87" s="38"/>
      <c r="BF87" s="38"/>
      <c r="BG87" s="38"/>
      <c r="BH87" s="38"/>
    </row>
    <row r="88" spans="44:60">
      <c r="AR88" s="38"/>
      <c r="AS88" s="38"/>
      <c r="AT88" s="38"/>
      <c r="AU88" s="38"/>
      <c r="AV88" s="38"/>
      <c r="AW88" s="38"/>
      <c r="AX88" s="38"/>
      <c r="AY88" s="38"/>
      <c r="AZ88" s="38"/>
      <c r="BA88" s="38"/>
      <c r="BB88" s="38"/>
      <c r="BC88" s="38"/>
      <c r="BD88" s="38"/>
      <c r="BE88" s="38"/>
      <c r="BF88" s="38"/>
      <c r="BG88" s="38"/>
      <c r="BH88" s="38"/>
    </row>
    <row r="89" spans="44:60">
      <c r="AR89" s="38"/>
      <c r="AS89" s="38"/>
      <c r="AT89" s="38"/>
      <c r="AU89" s="38"/>
      <c r="AV89" s="38"/>
      <c r="AW89" s="38"/>
      <c r="AX89" s="38"/>
      <c r="AY89" s="38"/>
      <c r="AZ89" s="38"/>
      <c r="BA89" s="38"/>
      <c r="BB89" s="38"/>
      <c r="BC89" s="38"/>
      <c r="BD89" s="38"/>
      <c r="BE89" s="38"/>
      <c r="BF89" s="38"/>
      <c r="BG89" s="38"/>
      <c r="BH89" s="38"/>
    </row>
    <row r="90" spans="44:60">
      <c r="AR90" s="38"/>
      <c r="AS90" s="38"/>
      <c r="AT90" s="38"/>
      <c r="AU90" s="38"/>
      <c r="AV90" s="38"/>
      <c r="AW90" s="38"/>
      <c r="AX90" s="38"/>
      <c r="AY90" s="38"/>
      <c r="AZ90" s="38"/>
      <c r="BA90" s="38"/>
      <c r="BB90" s="38"/>
      <c r="BC90" s="38"/>
      <c r="BD90" s="38"/>
      <c r="BE90" s="38"/>
      <c r="BF90" s="38"/>
      <c r="BG90" s="38"/>
      <c r="BH90" s="38"/>
    </row>
    <row r="91" spans="44:60">
      <c r="AR91" s="38"/>
      <c r="AS91" s="38"/>
      <c r="AT91" s="38"/>
      <c r="AU91" s="38"/>
      <c r="AV91" s="38"/>
      <c r="AW91" s="38"/>
      <c r="AX91" s="38"/>
      <c r="AY91" s="38"/>
      <c r="AZ91" s="38"/>
      <c r="BA91" s="38"/>
      <c r="BB91" s="38"/>
      <c r="BC91" s="38"/>
      <c r="BD91" s="38"/>
      <c r="BE91" s="38"/>
      <c r="BF91" s="38"/>
      <c r="BG91" s="38"/>
      <c r="BH91" s="38"/>
    </row>
    <row r="92" spans="44:60">
      <c r="AR92" s="38"/>
      <c r="AS92" s="38"/>
      <c r="AT92" s="38"/>
      <c r="AU92" s="38"/>
      <c r="AV92" s="38"/>
      <c r="AW92" s="38"/>
      <c r="AX92" s="38"/>
      <c r="AY92" s="38"/>
      <c r="AZ92" s="38"/>
      <c r="BA92" s="38"/>
      <c r="BB92" s="38"/>
      <c r="BC92" s="38"/>
      <c r="BD92" s="38"/>
      <c r="BE92" s="38"/>
      <c r="BF92" s="38"/>
      <c r="BG92" s="38"/>
      <c r="BH92" s="38"/>
    </row>
    <row r="93" spans="44:60">
      <c r="AR93" s="38"/>
      <c r="AS93" s="38"/>
      <c r="AT93" s="38"/>
      <c r="AU93" s="38"/>
      <c r="AV93" s="38"/>
      <c r="AW93" s="38"/>
      <c r="AX93" s="38"/>
      <c r="AY93" s="38"/>
      <c r="AZ93" s="38"/>
      <c r="BA93" s="38"/>
      <c r="BB93" s="38"/>
      <c r="BC93" s="38"/>
      <c r="BD93" s="38"/>
      <c r="BE93" s="38"/>
      <c r="BF93" s="38"/>
      <c r="BG93" s="38"/>
      <c r="BH93" s="38"/>
    </row>
    <row r="94" spans="44:60">
      <c r="AR94" s="38"/>
      <c r="AS94" s="38"/>
      <c r="AT94" s="38"/>
      <c r="AU94" s="38"/>
      <c r="AV94" s="38"/>
      <c r="AW94" s="38"/>
      <c r="AX94" s="38"/>
      <c r="AY94" s="38"/>
      <c r="AZ94" s="38"/>
      <c r="BA94" s="38"/>
      <c r="BB94" s="38"/>
      <c r="BC94" s="38"/>
      <c r="BD94" s="38"/>
      <c r="BE94" s="38"/>
      <c r="BF94" s="38"/>
      <c r="BG94" s="38"/>
      <c r="BH94" s="38"/>
    </row>
    <row r="95" spans="44:60">
      <c r="AR95" s="38"/>
      <c r="AS95" s="38"/>
      <c r="AT95" s="38"/>
      <c r="AU95" s="38"/>
      <c r="AV95" s="38"/>
      <c r="AW95" s="38"/>
      <c r="AX95" s="38"/>
      <c r="AY95" s="38"/>
      <c r="AZ95" s="38"/>
      <c r="BA95" s="38"/>
      <c r="BB95" s="38"/>
      <c r="BC95" s="38"/>
      <c r="BD95" s="38"/>
      <c r="BE95" s="38"/>
      <c r="BF95" s="38"/>
      <c r="BG95" s="38"/>
      <c r="BH95" s="38"/>
    </row>
    <row r="96" spans="44:60">
      <c r="AR96" s="38"/>
      <c r="AS96" s="38"/>
      <c r="AT96" s="38"/>
      <c r="AU96" s="38"/>
      <c r="AV96" s="38"/>
      <c r="AW96" s="38"/>
      <c r="AX96" s="38"/>
      <c r="AY96" s="38"/>
      <c r="AZ96" s="38"/>
      <c r="BA96" s="38"/>
      <c r="BB96" s="38"/>
      <c r="BC96" s="38"/>
      <c r="BD96" s="38"/>
      <c r="BE96" s="38"/>
      <c r="BF96" s="38"/>
      <c r="BG96" s="38"/>
      <c r="BH96" s="38"/>
    </row>
    <row r="97" spans="44:60">
      <c r="AR97" s="38"/>
      <c r="AS97" s="38"/>
      <c r="AT97" s="38"/>
      <c r="AU97" s="38"/>
      <c r="AV97" s="38"/>
      <c r="AW97" s="38"/>
      <c r="AX97" s="38"/>
      <c r="AY97" s="38"/>
      <c r="AZ97" s="38"/>
      <c r="BA97" s="38"/>
      <c r="BB97" s="38"/>
      <c r="BC97" s="38"/>
      <c r="BD97" s="38"/>
      <c r="BE97" s="38"/>
      <c r="BF97" s="38"/>
      <c r="BG97" s="38"/>
      <c r="BH97" s="38"/>
    </row>
    <row r="98" spans="44:60">
      <c r="AR98" s="38"/>
      <c r="AS98" s="38"/>
      <c r="AT98" s="38"/>
      <c r="AU98" s="38"/>
      <c r="AV98" s="38"/>
      <c r="AW98" s="38"/>
      <c r="AX98" s="38"/>
      <c r="AY98" s="38"/>
      <c r="AZ98" s="38"/>
      <c r="BA98" s="38"/>
      <c r="BB98" s="38"/>
      <c r="BC98" s="38"/>
      <c r="BD98" s="38"/>
      <c r="BE98" s="38"/>
      <c r="BF98" s="38"/>
      <c r="BG98" s="38"/>
      <c r="BH98" s="38"/>
    </row>
    <row r="99" spans="44:60">
      <c r="AR99" s="38"/>
      <c r="AS99" s="38"/>
      <c r="AT99" s="38"/>
      <c r="AU99" s="38"/>
      <c r="AV99" s="38"/>
      <c r="AW99" s="38"/>
      <c r="AX99" s="38"/>
      <c r="AY99" s="38"/>
      <c r="AZ99" s="38"/>
      <c r="BA99" s="38"/>
      <c r="BB99" s="38"/>
      <c r="BC99" s="38"/>
      <c r="BD99" s="38"/>
      <c r="BE99" s="38"/>
      <c r="BF99" s="38"/>
      <c r="BG99" s="38"/>
      <c r="BH99" s="38"/>
    </row>
    <row r="100" spans="44:60">
      <c r="AR100" s="38"/>
      <c r="AS100" s="38"/>
      <c r="AT100" s="38"/>
      <c r="AU100" s="38"/>
      <c r="AV100" s="38"/>
      <c r="AW100" s="38"/>
      <c r="AX100" s="38"/>
      <c r="AY100" s="38"/>
      <c r="AZ100" s="38"/>
      <c r="BA100" s="38"/>
      <c r="BB100" s="38"/>
      <c r="BC100" s="38"/>
      <c r="BD100" s="38"/>
      <c r="BE100" s="38"/>
      <c r="BF100" s="38"/>
      <c r="BG100" s="38"/>
      <c r="BH100" s="38"/>
    </row>
    <row r="101" spans="44:60">
      <c r="AR101" s="38"/>
      <c r="AS101" s="38"/>
      <c r="AT101" s="38"/>
      <c r="AU101" s="38"/>
      <c r="AV101" s="38"/>
      <c r="AW101" s="38"/>
      <c r="AX101" s="38"/>
      <c r="AY101" s="38"/>
      <c r="AZ101" s="38"/>
      <c r="BA101" s="38"/>
      <c r="BB101" s="38"/>
      <c r="BC101" s="38"/>
      <c r="BD101" s="38"/>
      <c r="BE101" s="38"/>
      <c r="BF101" s="38"/>
      <c r="BG101" s="38"/>
      <c r="BH101" s="38"/>
    </row>
    <row r="102" spans="44:60">
      <c r="AR102" s="38"/>
      <c r="AS102" s="38"/>
      <c r="AT102" s="38"/>
      <c r="AU102" s="38"/>
      <c r="AV102" s="38"/>
      <c r="AW102" s="38"/>
      <c r="AX102" s="38"/>
      <c r="AY102" s="38"/>
      <c r="AZ102" s="38"/>
      <c r="BA102" s="38"/>
      <c r="BB102" s="38"/>
      <c r="BC102" s="38"/>
      <c r="BD102" s="38"/>
      <c r="BE102" s="38"/>
      <c r="BF102" s="38"/>
      <c r="BG102" s="38"/>
      <c r="BH102" s="38"/>
    </row>
    <row r="103" spans="44:60">
      <c r="AR103" s="38"/>
      <c r="AS103" s="38"/>
      <c r="AT103" s="38"/>
      <c r="AU103" s="38"/>
      <c r="AV103" s="38"/>
      <c r="AW103" s="38"/>
      <c r="AX103" s="38"/>
      <c r="AY103" s="38"/>
      <c r="AZ103" s="38"/>
      <c r="BA103" s="38"/>
      <c r="BB103" s="38"/>
      <c r="BC103" s="38"/>
      <c r="BD103" s="38"/>
      <c r="BE103" s="38"/>
      <c r="BF103" s="38"/>
      <c r="BG103" s="38"/>
      <c r="BH103" s="38"/>
    </row>
    <row r="104" spans="44:60">
      <c r="AR104" s="38"/>
      <c r="AS104" s="38"/>
      <c r="AT104" s="38"/>
      <c r="AU104" s="38"/>
      <c r="AV104" s="38"/>
      <c r="AW104" s="38"/>
      <c r="AX104" s="38"/>
      <c r="AY104" s="38"/>
      <c r="AZ104" s="38"/>
      <c r="BA104" s="38"/>
      <c r="BB104" s="38"/>
      <c r="BC104" s="38"/>
      <c r="BD104" s="38"/>
      <c r="BE104" s="38"/>
      <c r="BF104" s="38"/>
      <c r="BG104" s="38"/>
      <c r="BH104" s="38"/>
    </row>
    <row r="105" spans="44:60">
      <c r="AR105" s="38"/>
      <c r="AS105" s="38"/>
      <c r="AT105" s="38"/>
      <c r="AU105" s="38"/>
      <c r="AV105" s="38"/>
      <c r="AW105" s="38"/>
      <c r="AX105" s="38"/>
      <c r="AY105" s="38"/>
      <c r="AZ105" s="38"/>
      <c r="BA105" s="38"/>
      <c r="BB105" s="38"/>
      <c r="BC105" s="38"/>
      <c r="BD105" s="38"/>
      <c r="BE105" s="38"/>
      <c r="BF105" s="38"/>
      <c r="BG105" s="38"/>
      <c r="BH105" s="38"/>
    </row>
    <row r="106" spans="44:60">
      <c r="AR106" s="38"/>
      <c r="AS106" s="38"/>
      <c r="AT106" s="38"/>
      <c r="AU106" s="38"/>
      <c r="AV106" s="38"/>
      <c r="AW106" s="38"/>
      <c r="AX106" s="38"/>
      <c r="AY106" s="38"/>
      <c r="AZ106" s="38"/>
      <c r="BA106" s="38"/>
      <c r="BB106" s="38"/>
      <c r="BC106" s="38"/>
      <c r="BD106" s="38"/>
      <c r="BE106" s="38"/>
      <c r="BF106" s="38"/>
      <c r="BG106" s="38"/>
      <c r="BH106" s="38"/>
    </row>
    <row r="107" spans="44:60">
      <c r="AR107" s="38"/>
      <c r="AS107" s="38"/>
      <c r="AT107" s="38"/>
      <c r="AU107" s="38"/>
      <c r="AV107" s="38"/>
      <c r="AW107" s="38"/>
      <c r="AX107" s="38"/>
      <c r="AY107" s="38"/>
      <c r="AZ107" s="38"/>
      <c r="BA107" s="38"/>
      <c r="BB107" s="38"/>
      <c r="BC107" s="38"/>
      <c r="BD107" s="38"/>
      <c r="BE107" s="38"/>
      <c r="BF107" s="38"/>
      <c r="BG107" s="38"/>
      <c r="BH107" s="38"/>
    </row>
    <row r="108" spans="44:60">
      <c r="AR108" s="38"/>
      <c r="AS108" s="38"/>
      <c r="AT108" s="38"/>
      <c r="AU108" s="38"/>
      <c r="AV108" s="38"/>
      <c r="AW108" s="38"/>
      <c r="AX108" s="38"/>
      <c r="AY108" s="38"/>
      <c r="AZ108" s="38"/>
      <c r="BA108" s="38"/>
      <c r="BB108" s="38"/>
      <c r="BC108" s="38"/>
      <c r="BD108" s="38"/>
      <c r="BE108" s="38"/>
      <c r="BF108" s="38"/>
      <c r="BG108" s="38"/>
      <c r="BH108" s="38"/>
    </row>
    <row r="109" spans="44:60">
      <c r="AR109" s="38"/>
      <c r="AS109" s="38"/>
      <c r="AT109" s="38"/>
      <c r="AU109" s="38"/>
      <c r="AV109" s="38"/>
      <c r="AW109" s="38"/>
      <c r="AX109" s="38"/>
      <c r="AY109" s="38"/>
      <c r="AZ109" s="38"/>
      <c r="BA109" s="38"/>
      <c r="BB109" s="38"/>
      <c r="BC109" s="38"/>
      <c r="BD109" s="38"/>
      <c r="BE109" s="38"/>
      <c r="BF109" s="38"/>
      <c r="BG109" s="38"/>
      <c r="BH109" s="38"/>
    </row>
    <row r="110" spans="44:60">
      <c r="AR110" s="38"/>
      <c r="AS110" s="38"/>
      <c r="AT110" s="38"/>
      <c r="AU110" s="38"/>
      <c r="AV110" s="38"/>
      <c r="AW110" s="38"/>
      <c r="AX110" s="38"/>
      <c r="AY110" s="38"/>
      <c r="AZ110" s="38"/>
      <c r="BA110" s="38"/>
      <c r="BB110" s="38"/>
      <c r="BC110" s="38"/>
      <c r="BD110" s="38"/>
      <c r="BE110" s="38"/>
      <c r="BF110" s="38"/>
      <c r="BG110" s="38"/>
      <c r="BH110" s="38"/>
    </row>
    <row r="111" spans="44:60">
      <c r="AR111" s="38"/>
      <c r="AS111" s="38"/>
      <c r="AT111" s="38"/>
      <c r="AU111" s="38"/>
      <c r="AV111" s="38"/>
      <c r="AW111" s="38"/>
      <c r="AX111" s="38"/>
      <c r="AY111" s="38"/>
      <c r="AZ111" s="38"/>
      <c r="BA111" s="38"/>
      <c r="BB111" s="38"/>
      <c r="BC111" s="38"/>
      <c r="BD111" s="38"/>
      <c r="BE111" s="38"/>
      <c r="BF111" s="38"/>
      <c r="BG111" s="38"/>
      <c r="BH111" s="38"/>
    </row>
    <row r="112" spans="44:60">
      <c r="AR112" s="38"/>
      <c r="AS112" s="38"/>
      <c r="AT112" s="38"/>
      <c r="AU112" s="38"/>
      <c r="AV112" s="38"/>
      <c r="AW112" s="38"/>
      <c r="AX112" s="38"/>
      <c r="AY112" s="38"/>
      <c r="AZ112" s="38"/>
      <c r="BA112" s="38"/>
      <c r="BB112" s="38"/>
      <c r="BC112" s="38"/>
      <c r="BD112" s="38"/>
      <c r="BE112" s="38"/>
      <c r="BF112" s="38"/>
      <c r="BG112" s="38"/>
      <c r="BH112" s="38"/>
    </row>
    <row r="113" spans="44:60">
      <c r="AR113" s="38"/>
      <c r="AS113" s="38"/>
      <c r="AT113" s="38"/>
      <c r="AU113" s="38"/>
      <c r="AV113" s="38"/>
      <c r="AW113" s="38"/>
      <c r="AX113" s="38"/>
      <c r="AY113" s="38"/>
      <c r="AZ113" s="38"/>
      <c r="BA113" s="38"/>
      <c r="BB113" s="38"/>
      <c r="BC113" s="38"/>
      <c r="BD113" s="38"/>
      <c r="BE113" s="38"/>
      <c r="BF113" s="38"/>
      <c r="BG113" s="38"/>
      <c r="BH113" s="38"/>
    </row>
    <row r="114" spans="44:60">
      <c r="AR114" s="38"/>
      <c r="AS114" s="38"/>
      <c r="AT114" s="38"/>
      <c r="AU114" s="38"/>
      <c r="AV114" s="38"/>
      <c r="AW114" s="38"/>
      <c r="AX114" s="38"/>
      <c r="AY114" s="38"/>
      <c r="AZ114" s="38"/>
      <c r="BA114" s="38"/>
      <c r="BB114" s="38"/>
      <c r="BC114" s="38"/>
      <c r="BD114" s="38"/>
      <c r="BE114" s="38"/>
      <c r="BF114" s="38"/>
      <c r="BG114" s="38"/>
      <c r="BH114" s="38"/>
    </row>
    <row r="115" spans="44:60">
      <c r="AR115" s="38"/>
      <c r="AS115" s="38"/>
      <c r="AT115" s="38"/>
      <c r="AU115" s="38"/>
      <c r="AV115" s="38"/>
      <c r="AW115" s="38"/>
      <c r="AX115" s="38"/>
      <c r="AY115" s="38"/>
      <c r="AZ115" s="38"/>
      <c r="BA115" s="38"/>
      <c r="BB115" s="38"/>
      <c r="BC115" s="38"/>
      <c r="BD115" s="38"/>
      <c r="BE115" s="38"/>
      <c r="BF115" s="38"/>
      <c r="BG115" s="38"/>
      <c r="BH115" s="38"/>
    </row>
    <row r="116" spans="44:60">
      <c r="AR116" s="38"/>
      <c r="AS116" s="38"/>
      <c r="AT116" s="38"/>
      <c r="AU116" s="38"/>
      <c r="AV116" s="38"/>
      <c r="AW116" s="38"/>
      <c r="AX116" s="38"/>
      <c r="AY116" s="38"/>
      <c r="AZ116" s="38"/>
      <c r="BA116" s="38"/>
      <c r="BB116" s="38"/>
      <c r="BC116" s="38"/>
      <c r="BD116" s="38"/>
      <c r="BE116" s="38"/>
      <c r="BF116" s="38"/>
      <c r="BG116" s="38"/>
      <c r="BH116" s="38"/>
    </row>
    <row r="117" spans="44:60">
      <c r="AR117" s="38"/>
      <c r="AS117" s="38"/>
      <c r="AT117" s="38"/>
      <c r="AU117" s="38"/>
      <c r="AV117" s="38"/>
      <c r="AW117" s="38"/>
      <c r="AX117" s="38"/>
      <c r="AY117" s="38"/>
      <c r="AZ117" s="38"/>
      <c r="BA117" s="38"/>
      <c r="BB117" s="38"/>
      <c r="BC117" s="38"/>
      <c r="BD117" s="38"/>
      <c r="BE117" s="38"/>
      <c r="BF117" s="38"/>
      <c r="BG117" s="38"/>
      <c r="BH117" s="38"/>
    </row>
    <row r="118" spans="44:60">
      <c r="AR118" s="38"/>
      <c r="AS118" s="38"/>
      <c r="AT118" s="38"/>
      <c r="AU118" s="38"/>
      <c r="AV118" s="38"/>
      <c r="AW118" s="38"/>
      <c r="AX118" s="38"/>
      <c r="AY118" s="38"/>
      <c r="AZ118" s="38"/>
      <c r="BA118" s="38"/>
      <c r="BB118" s="38"/>
      <c r="BC118" s="38"/>
      <c r="BD118" s="38"/>
      <c r="BE118" s="38"/>
      <c r="BF118" s="38"/>
      <c r="BG118" s="38"/>
      <c r="BH118" s="38"/>
    </row>
    <row r="119" spans="44:60">
      <c r="AR119" s="38"/>
      <c r="AS119" s="38"/>
      <c r="AT119" s="38"/>
      <c r="AU119" s="38"/>
      <c r="AV119" s="38"/>
      <c r="AW119" s="38"/>
      <c r="AX119" s="38"/>
      <c r="AY119" s="38"/>
      <c r="AZ119" s="38"/>
      <c r="BA119" s="38"/>
      <c r="BB119" s="38"/>
      <c r="BC119" s="38"/>
      <c r="BD119" s="38"/>
      <c r="BE119" s="38"/>
      <c r="BF119" s="38"/>
      <c r="BG119" s="38"/>
      <c r="BH119" s="38"/>
    </row>
    <row r="120" spans="44:60">
      <c r="AR120" s="38"/>
      <c r="AS120" s="38"/>
      <c r="AT120" s="38"/>
      <c r="AU120" s="38"/>
      <c r="AV120" s="38"/>
      <c r="AW120" s="38"/>
      <c r="AX120" s="38"/>
      <c r="AY120" s="38"/>
      <c r="AZ120" s="38"/>
      <c r="BA120" s="38"/>
      <c r="BB120" s="38"/>
      <c r="BC120" s="38"/>
      <c r="BD120" s="38"/>
      <c r="BE120" s="38"/>
      <c r="BF120" s="38"/>
      <c r="BG120" s="38"/>
      <c r="BH120" s="38"/>
    </row>
    <row r="121" spans="44:60">
      <c r="AR121" s="38"/>
      <c r="AS121" s="38"/>
      <c r="AT121" s="38"/>
      <c r="AU121" s="38"/>
      <c r="AV121" s="38"/>
      <c r="AW121" s="38"/>
      <c r="AX121" s="38"/>
      <c r="AY121" s="38"/>
      <c r="AZ121" s="38"/>
      <c r="BA121" s="38"/>
      <c r="BB121" s="38"/>
      <c r="BC121" s="38"/>
      <c r="BD121" s="38"/>
      <c r="BE121" s="38"/>
      <c r="BF121" s="38"/>
      <c r="BG121" s="38"/>
      <c r="BH121" s="38"/>
    </row>
    <row r="122" spans="44:60">
      <c r="AR122" s="38"/>
      <c r="AS122" s="38"/>
      <c r="AT122" s="38"/>
      <c r="AU122" s="38"/>
      <c r="AV122" s="38"/>
      <c r="AW122" s="38"/>
      <c r="AX122" s="38"/>
      <c r="AY122" s="38"/>
      <c r="AZ122" s="38"/>
      <c r="BA122" s="38"/>
      <c r="BB122" s="38"/>
      <c r="BC122" s="38"/>
      <c r="BD122" s="38"/>
      <c r="BE122" s="38"/>
      <c r="BF122" s="38"/>
      <c r="BG122" s="38"/>
      <c r="BH122" s="38"/>
    </row>
    <row r="123" spans="44:60">
      <c r="AR123" s="38"/>
      <c r="AS123" s="38"/>
      <c r="AT123" s="38"/>
      <c r="AU123" s="38"/>
      <c r="AV123" s="38"/>
      <c r="AW123" s="38"/>
      <c r="AX123" s="38"/>
      <c r="AY123" s="38"/>
      <c r="AZ123" s="38"/>
      <c r="BA123" s="38"/>
      <c r="BB123" s="38"/>
      <c r="BC123" s="38"/>
      <c r="BD123" s="38"/>
      <c r="BE123" s="38"/>
      <c r="BF123" s="38"/>
      <c r="BG123" s="38"/>
      <c r="BH123" s="38"/>
    </row>
    <row r="124" spans="44:60">
      <c r="AR124" s="38"/>
      <c r="AS124" s="38"/>
      <c r="AT124" s="38"/>
      <c r="AU124" s="38"/>
      <c r="AV124" s="38"/>
      <c r="AW124" s="38"/>
      <c r="AX124" s="38"/>
      <c r="AY124" s="38"/>
      <c r="AZ124" s="38"/>
      <c r="BA124" s="38"/>
      <c r="BB124" s="38"/>
      <c r="BC124" s="38"/>
      <c r="BD124" s="38"/>
      <c r="BE124" s="38"/>
      <c r="BF124" s="38"/>
      <c r="BG124" s="38"/>
      <c r="BH124" s="38"/>
    </row>
    <row r="125" spans="44:60">
      <c r="AR125" s="38"/>
      <c r="AS125" s="38"/>
      <c r="AT125" s="38"/>
      <c r="AU125" s="38"/>
      <c r="AV125" s="38"/>
      <c r="AW125" s="38"/>
      <c r="AX125" s="38"/>
      <c r="AY125" s="38"/>
      <c r="AZ125" s="38"/>
      <c r="BA125" s="38"/>
      <c r="BB125" s="38"/>
      <c r="BC125" s="38"/>
      <c r="BD125" s="38"/>
      <c r="BE125" s="38"/>
      <c r="BF125" s="38"/>
      <c r="BG125" s="38"/>
      <c r="BH125" s="38"/>
    </row>
    <row r="126" spans="44:60">
      <c r="AR126" s="38"/>
      <c r="AS126" s="38"/>
      <c r="AT126" s="38"/>
      <c r="AU126" s="38"/>
      <c r="AV126" s="38"/>
      <c r="AW126" s="38"/>
      <c r="AX126" s="38"/>
      <c r="AY126" s="38"/>
      <c r="AZ126" s="38"/>
      <c r="BA126" s="38"/>
      <c r="BB126" s="38"/>
      <c r="BC126" s="38"/>
      <c r="BD126" s="38"/>
      <c r="BE126" s="38"/>
      <c r="BF126" s="38"/>
      <c r="BG126" s="38"/>
      <c r="BH126" s="38"/>
    </row>
    <row r="127" spans="44:60">
      <c r="AR127" s="38"/>
      <c r="AS127" s="38"/>
      <c r="AT127" s="38"/>
      <c r="AU127" s="38"/>
      <c r="AV127" s="38"/>
      <c r="AW127" s="38"/>
      <c r="AX127" s="38"/>
      <c r="AY127" s="38"/>
      <c r="AZ127" s="38"/>
      <c r="BA127" s="38"/>
      <c r="BB127" s="38"/>
      <c r="BC127" s="38"/>
      <c r="BD127" s="38"/>
      <c r="BE127" s="38"/>
      <c r="BF127" s="38"/>
      <c r="BG127" s="38"/>
      <c r="BH127" s="38"/>
    </row>
    <row r="128" spans="44:60">
      <c r="AR128" s="38"/>
      <c r="AS128" s="38"/>
      <c r="AT128" s="38"/>
      <c r="AU128" s="38"/>
      <c r="AV128" s="38"/>
      <c r="AW128" s="38"/>
      <c r="AX128" s="38"/>
      <c r="AY128" s="38"/>
      <c r="AZ128" s="38"/>
      <c r="BA128" s="38"/>
      <c r="BB128" s="38"/>
      <c r="BC128" s="38"/>
      <c r="BD128" s="38"/>
      <c r="BE128" s="38"/>
      <c r="BF128" s="38"/>
      <c r="BG128" s="38"/>
      <c r="BH128" s="38"/>
    </row>
    <row r="129" spans="44:60">
      <c r="AR129" s="38"/>
      <c r="AS129" s="38"/>
      <c r="AT129" s="38"/>
      <c r="AU129" s="38"/>
      <c r="AV129" s="38"/>
      <c r="AW129" s="38"/>
      <c r="AX129" s="38"/>
      <c r="AY129" s="38"/>
      <c r="AZ129" s="38"/>
      <c r="BA129" s="38"/>
      <c r="BB129" s="38"/>
      <c r="BC129" s="38"/>
      <c r="BD129" s="38"/>
      <c r="BE129" s="38"/>
      <c r="BF129" s="38"/>
      <c r="BG129" s="38"/>
      <c r="BH129" s="38"/>
    </row>
  </sheetData>
  <pageMargins left="0.7" right="0.7" top="0.75" bottom="0.75" header="0.3" footer="0.3"/>
  <pageSetup scale="16" orientation="portrait"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A0C24A-8C38-4F16-A2B3-65039364FD19}">
  <dimension ref="A1:FJ22"/>
  <sheetViews>
    <sheetView zoomScale="91" workbookViewId="0">
      <selection activeCell="K12" sqref="K12:L12"/>
    </sheetView>
  </sheetViews>
  <sheetFormatPr defaultRowHeight="14.4"/>
  <cols>
    <col min="1" max="1" width="14" bestFit="1" customWidth="1"/>
    <col min="2" max="2" width="16" bestFit="1" customWidth="1"/>
    <col min="3" max="3" width="8.88671875" customWidth="1"/>
    <col min="4" max="4" width="20.109375" customWidth="1"/>
    <col min="5" max="5" width="16.21875" customWidth="1"/>
    <col min="6" max="6" width="6.109375" bestFit="1" customWidth="1"/>
    <col min="7" max="7" width="16.44140625" bestFit="1" customWidth="1"/>
    <col min="8" max="8" width="14" bestFit="1" customWidth="1"/>
    <col min="9" max="9" width="10.5546875" bestFit="1" customWidth="1"/>
    <col min="10" max="10" width="7.33203125" bestFit="1" customWidth="1"/>
    <col min="11" max="11" width="13.33203125" bestFit="1" customWidth="1"/>
    <col min="12" max="12" width="14" bestFit="1" customWidth="1"/>
    <col min="13" max="13" width="9.5546875" customWidth="1"/>
    <col min="14" max="14" width="11.109375" bestFit="1" customWidth="1"/>
    <col min="15" max="15" width="13.44140625" bestFit="1" customWidth="1"/>
    <col min="16" max="16" width="18.77734375" bestFit="1" customWidth="1"/>
    <col min="17" max="17" width="7.33203125" bestFit="1" customWidth="1"/>
    <col min="18" max="18" width="9" bestFit="1" customWidth="1"/>
    <col min="19" max="19" width="9.6640625" bestFit="1" customWidth="1"/>
    <col min="20" max="20" width="3.5546875" bestFit="1" customWidth="1"/>
    <col min="21" max="21" width="4.6640625" bestFit="1" customWidth="1"/>
    <col min="22" max="22" width="21.77734375" bestFit="1" customWidth="1"/>
    <col min="23" max="23" width="13.109375" bestFit="1" customWidth="1"/>
    <col min="24" max="24" width="7.33203125" bestFit="1" customWidth="1"/>
    <col min="25" max="25" width="9" bestFit="1" customWidth="1"/>
    <col min="26" max="26" width="9.6640625" bestFit="1" customWidth="1"/>
    <col min="27" max="27" width="3.5546875" bestFit="1" customWidth="1"/>
    <col min="28" max="28" width="4.6640625" bestFit="1" customWidth="1"/>
    <col min="29" max="29" width="16.109375" bestFit="1" customWidth="1"/>
    <col min="30" max="30" width="8.6640625" bestFit="1" customWidth="1"/>
    <col min="31" max="31" width="7.33203125" bestFit="1" customWidth="1"/>
    <col min="32" max="32" width="9" bestFit="1" customWidth="1"/>
    <col min="33" max="33" width="9.6640625" bestFit="1" customWidth="1"/>
    <col min="34" max="34" width="3.5546875" bestFit="1" customWidth="1"/>
    <col min="35" max="35" width="4.6640625" bestFit="1" customWidth="1"/>
    <col min="36" max="36" width="9.21875" bestFit="1" customWidth="1"/>
    <col min="37" max="37" width="11" bestFit="1" customWidth="1"/>
    <col min="38" max="38" width="7.33203125" bestFit="1" customWidth="1"/>
    <col min="39" max="39" width="9" bestFit="1" customWidth="1"/>
    <col min="40" max="40" width="9.6640625" bestFit="1" customWidth="1"/>
    <col min="41" max="41" width="3.5546875" bestFit="1" customWidth="1"/>
    <col min="42" max="42" width="4.6640625" bestFit="1" customWidth="1"/>
    <col min="43" max="43" width="13.88671875" bestFit="1" customWidth="1"/>
    <col min="44" max="44" width="11.109375" bestFit="1" customWidth="1"/>
  </cols>
  <sheetData>
    <row r="1" spans="1:166" ht="23.4" customHeight="1">
      <c r="A1" s="49" t="s">
        <v>206</v>
      </c>
      <c r="B1" s="49"/>
      <c r="D1" s="49" t="s">
        <v>207</v>
      </c>
      <c r="E1" s="49"/>
      <c r="G1" s="48" t="s">
        <v>208</v>
      </c>
      <c r="H1" s="48"/>
      <c r="FI1" s="25" t="s">
        <v>88</v>
      </c>
      <c r="FJ1">
        <v>38</v>
      </c>
    </row>
    <row r="2" spans="1:166">
      <c r="A2" s="24" t="s">
        <v>143</v>
      </c>
      <c r="B2" t="s">
        <v>146</v>
      </c>
      <c r="D2" s="24" t="s">
        <v>143</v>
      </c>
      <c r="E2" t="s">
        <v>146</v>
      </c>
      <c r="G2" s="24" t="s">
        <v>143</v>
      </c>
      <c r="H2" s="27" t="s">
        <v>146</v>
      </c>
      <c r="FI2" s="25" t="s">
        <v>90</v>
      </c>
      <c r="FJ2">
        <v>25</v>
      </c>
    </row>
    <row r="3" spans="1:166">
      <c r="A3" s="25" t="s">
        <v>83</v>
      </c>
      <c r="B3" s="27">
        <v>67</v>
      </c>
      <c r="D3" s="25" t="s">
        <v>88</v>
      </c>
      <c r="E3" s="27">
        <v>38</v>
      </c>
      <c r="G3" s="25" t="s">
        <v>93</v>
      </c>
      <c r="H3" s="27">
        <v>17</v>
      </c>
      <c r="FI3" s="25" t="s">
        <v>89</v>
      </c>
      <c r="FJ3">
        <v>20</v>
      </c>
    </row>
    <row r="4" spans="1:166">
      <c r="A4" s="25" t="s">
        <v>84</v>
      </c>
      <c r="B4" s="27">
        <v>83</v>
      </c>
      <c r="D4" s="25" t="s">
        <v>90</v>
      </c>
      <c r="E4" s="27">
        <v>25</v>
      </c>
      <c r="G4" s="25" t="s">
        <v>95</v>
      </c>
      <c r="H4" s="27">
        <v>8</v>
      </c>
      <c r="FI4" s="25" t="s">
        <v>86</v>
      </c>
      <c r="FJ4">
        <v>27</v>
      </c>
    </row>
    <row r="5" spans="1:166">
      <c r="A5" s="25" t="s">
        <v>144</v>
      </c>
      <c r="B5" s="27">
        <v>150</v>
      </c>
      <c r="D5" s="25" t="s">
        <v>89</v>
      </c>
      <c r="E5" s="27">
        <v>20</v>
      </c>
      <c r="G5" s="25" t="s">
        <v>94</v>
      </c>
      <c r="H5" s="27">
        <v>19</v>
      </c>
      <c r="FI5" s="25" t="s">
        <v>85</v>
      </c>
      <c r="FJ5">
        <v>15</v>
      </c>
    </row>
    <row r="6" spans="1:166">
      <c r="D6" s="25" t="s">
        <v>86</v>
      </c>
      <c r="E6" s="27">
        <v>27</v>
      </c>
      <c r="G6" s="25" t="s">
        <v>91</v>
      </c>
      <c r="H6" s="27">
        <v>15</v>
      </c>
      <c r="FI6" s="25" t="s">
        <v>87</v>
      </c>
      <c r="FJ6">
        <v>25</v>
      </c>
    </row>
    <row r="7" spans="1:166">
      <c r="D7" s="25" t="s">
        <v>85</v>
      </c>
      <c r="E7" s="27">
        <v>15</v>
      </c>
      <c r="G7" s="25" t="s">
        <v>96</v>
      </c>
      <c r="H7" s="27">
        <v>9</v>
      </c>
      <c r="FI7" s="34" t="s">
        <v>144</v>
      </c>
      <c r="FJ7" s="35">
        <v>150</v>
      </c>
    </row>
    <row r="8" spans="1:166">
      <c r="D8" s="25" t="s">
        <v>87</v>
      </c>
      <c r="E8" s="27">
        <v>25</v>
      </c>
      <c r="G8" s="25" t="s">
        <v>92</v>
      </c>
      <c r="H8" s="27">
        <v>15</v>
      </c>
    </row>
    <row r="9" spans="1:166">
      <c r="D9" s="25" t="s">
        <v>144</v>
      </c>
      <c r="E9" s="27">
        <v>150</v>
      </c>
      <c r="G9" s="25" t="s">
        <v>144</v>
      </c>
      <c r="H9" s="27">
        <v>83</v>
      </c>
    </row>
    <row r="12" spans="1:166" ht="14.4" customHeight="1">
      <c r="A12" s="47" t="s">
        <v>210</v>
      </c>
      <c r="B12" s="47"/>
      <c r="K12" s="48" t="s">
        <v>209</v>
      </c>
      <c r="L12" s="48"/>
    </row>
    <row r="13" spans="1:166">
      <c r="A13" s="47"/>
      <c r="B13" s="47"/>
      <c r="K13" s="36" t="s">
        <v>143</v>
      </c>
      <c r="L13" s="36" t="s">
        <v>146</v>
      </c>
    </row>
    <row r="14" spans="1:166">
      <c r="A14" s="24" t="s">
        <v>146</v>
      </c>
      <c r="B14" s="24" t="s">
        <v>145</v>
      </c>
      <c r="K14" s="25">
        <v>2019</v>
      </c>
      <c r="L14" s="27">
        <v>28</v>
      </c>
    </row>
    <row r="15" spans="1:166">
      <c r="A15" s="24" t="s">
        <v>143</v>
      </c>
      <c r="B15" s="11" t="s">
        <v>97</v>
      </c>
      <c r="C15" s="11" t="s">
        <v>102</v>
      </c>
      <c r="D15" s="11" t="s">
        <v>100</v>
      </c>
      <c r="E15" s="11" t="s">
        <v>98</v>
      </c>
      <c r="F15" s="11" t="s">
        <v>101</v>
      </c>
      <c r="G15" s="11" t="s">
        <v>99</v>
      </c>
      <c r="H15" s="11" t="s">
        <v>144</v>
      </c>
      <c r="K15" s="25">
        <v>2020</v>
      </c>
      <c r="L15" s="27">
        <v>5</v>
      </c>
    </row>
    <row r="16" spans="1:166">
      <c r="A16" s="25" t="s">
        <v>106</v>
      </c>
      <c r="B16" s="27">
        <v>6</v>
      </c>
      <c r="C16" s="27">
        <v>2</v>
      </c>
      <c r="D16" s="27">
        <v>2</v>
      </c>
      <c r="E16" s="27">
        <v>6</v>
      </c>
      <c r="F16" s="27">
        <v>7</v>
      </c>
      <c r="G16" s="27">
        <v>6</v>
      </c>
      <c r="H16" s="27">
        <v>29</v>
      </c>
      <c r="K16" s="25">
        <v>2021</v>
      </c>
      <c r="L16" s="27">
        <v>27</v>
      </c>
    </row>
    <row r="17" spans="1:12">
      <c r="A17" s="25" t="s">
        <v>108</v>
      </c>
      <c r="B17" s="27">
        <v>8</v>
      </c>
      <c r="C17" s="27">
        <v>5</v>
      </c>
      <c r="D17" s="27">
        <v>5</v>
      </c>
      <c r="E17" s="27">
        <v>4</v>
      </c>
      <c r="F17" s="27">
        <v>5</v>
      </c>
      <c r="G17" s="27">
        <v>6</v>
      </c>
      <c r="H17" s="27">
        <v>33</v>
      </c>
      <c r="K17" s="25">
        <v>2022</v>
      </c>
      <c r="L17" s="27">
        <v>25</v>
      </c>
    </row>
    <row r="18" spans="1:12">
      <c r="A18" s="25" t="s">
        <v>107</v>
      </c>
      <c r="B18" s="27">
        <v>1</v>
      </c>
      <c r="C18" s="27">
        <v>5</v>
      </c>
      <c r="D18" s="27">
        <v>4</v>
      </c>
      <c r="E18" s="27">
        <v>5</v>
      </c>
      <c r="F18" s="27">
        <v>4</v>
      </c>
      <c r="G18" s="27">
        <v>6</v>
      </c>
      <c r="H18" s="27">
        <v>25</v>
      </c>
      <c r="K18" s="25">
        <v>2023</v>
      </c>
      <c r="L18" s="27">
        <v>40</v>
      </c>
    </row>
    <row r="19" spans="1:12">
      <c r="A19" s="25" t="s">
        <v>105</v>
      </c>
      <c r="B19" s="27">
        <v>10</v>
      </c>
      <c r="C19" s="27">
        <v>7</v>
      </c>
      <c r="D19" s="27">
        <v>4</v>
      </c>
      <c r="E19" s="27">
        <v>4</v>
      </c>
      <c r="F19" s="27">
        <v>2</v>
      </c>
      <c r="G19" s="27">
        <v>5</v>
      </c>
      <c r="H19" s="27">
        <v>32</v>
      </c>
      <c r="K19" s="25">
        <v>2024</v>
      </c>
      <c r="L19" s="27">
        <v>25</v>
      </c>
    </row>
    <row r="20" spans="1:12">
      <c r="A20" s="25" t="s">
        <v>109</v>
      </c>
      <c r="B20" s="27">
        <v>9</v>
      </c>
      <c r="C20" s="27">
        <v>8</v>
      </c>
      <c r="D20" s="27">
        <v>3</v>
      </c>
      <c r="E20" s="27">
        <v>3</v>
      </c>
      <c r="F20" s="27">
        <v>5</v>
      </c>
      <c r="G20" s="27">
        <v>2</v>
      </c>
      <c r="H20" s="27">
        <v>30</v>
      </c>
      <c r="K20" s="34" t="s">
        <v>144</v>
      </c>
      <c r="L20" s="41">
        <v>150</v>
      </c>
    </row>
    <row r="21" spans="1:12">
      <c r="A21" s="25" t="s">
        <v>131</v>
      </c>
      <c r="B21" s="27"/>
      <c r="C21" s="27"/>
      <c r="D21" s="27"/>
      <c r="E21" s="27">
        <v>1</v>
      </c>
      <c r="F21" s="27"/>
      <c r="G21" s="27"/>
      <c r="H21" s="27">
        <v>1</v>
      </c>
    </row>
    <row r="22" spans="1:12">
      <c r="A22" s="25" t="s">
        <v>144</v>
      </c>
      <c r="B22" s="27">
        <v>34</v>
      </c>
      <c r="C22" s="27">
        <v>27</v>
      </c>
      <c r="D22" s="27">
        <v>18</v>
      </c>
      <c r="E22" s="27">
        <v>23</v>
      </c>
      <c r="F22" s="27">
        <v>23</v>
      </c>
      <c r="G22" s="27">
        <v>25</v>
      </c>
      <c r="H22" s="27">
        <v>150</v>
      </c>
    </row>
  </sheetData>
  <mergeCells count="5">
    <mergeCell ref="A12:B13"/>
    <mergeCell ref="K12:L12"/>
    <mergeCell ref="A1:B1"/>
    <mergeCell ref="D1:E1"/>
    <mergeCell ref="G1:H1"/>
  </mergeCells>
  <pageMargins left="0.7" right="0.7" top="0.75" bottom="0.75" header="0.3" footer="0.3"/>
  <legacyDrawing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B4BE45-E78A-486A-89A3-6B95EC455388}">
  <dimension ref="A1:BY22"/>
  <sheetViews>
    <sheetView zoomScale="96" workbookViewId="0">
      <selection activeCell="A3" sqref="A3:XFD3"/>
    </sheetView>
  </sheetViews>
  <sheetFormatPr defaultRowHeight="18"/>
  <cols>
    <col min="1" max="16384" width="8.88671875" style="42"/>
  </cols>
  <sheetData>
    <row r="1" spans="1:77">
      <c r="A1" s="51" t="s">
        <v>211</v>
      </c>
      <c r="B1" s="51"/>
    </row>
    <row r="2" spans="1:77">
      <c r="A2" s="43"/>
    </row>
    <row r="3" spans="1:77" s="52" customFormat="1">
      <c r="A3" s="52" t="s">
        <v>212</v>
      </c>
    </row>
    <row r="4" spans="1:77">
      <c r="A4" s="43"/>
    </row>
    <row r="5" spans="1:77">
      <c r="A5" s="50" t="s">
        <v>213</v>
      </c>
      <c r="B5" s="50"/>
      <c r="C5" s="50"/>
      <c r="D5" s="50"/>
      <c r="E5" s="50"/>
      <c r="F5" s="50"/>
      <c r="G5" s="50"/>
      <c r="H5" s="50"/>
      <c r="I5" s="50"/>
      <c r="J5" s="50"/>
      <c r="K5" s="50"/>
      <c r="L5" s="50"/>
      <c r="M5" s="50"/>
      <c r="N5" s="50"/>
      <c r="O5" s="50"/>
      <c r="P5" s="50"/>
      <c r="Q5" s="50"/>
      <c r="R5" s="50"/>
      <c r="S5" s="50"/>
      <c r="T5" s="50"/>
      <c r="U5" s="50"/>
      <c r="V5" s="50"/>
    </row>
    <row r="6" spans="1:77">
      <c r="A6" s="43"/>
    </row>
    <row r="7" spans="1:77" s="50" customFormat="1">
      <c r="A7" s="50" t="s">
        <v>214</v>
      </c>
    </row>
    <row r="8" spans="1:77">
      <c r="A8" s="43"/>
      <c r="BY8" s="44"/>
    </row>
    <row r="9" spans="1:77" s="50" customFormat="1">
      <c r="A9" s="50" t="s">
        <v>215</v>
      </c>
    </row>
    <row r="10" spans="1:77">
      <c r="A10" s="45"/>
      <c r="BY10" s="44"/>
    </row>
    <row r="11" spans="1:77">
      <c r="A11" s="43"/>
      <c r="BY11" s="44"/>
    </row>
    <row r="12" spans="1:77">
      <c r="A12" s="46"/>
      <c r="BY12" s="44"/>
    </row>
    <row r="13" spans="1:77">
      <c r="A13" s="46"/>
    </row>
    <row r="14" spans="1:77">
      <c r="A14" s="46"/>
    </row>
    <row r="15" spans="1:77">
      <c r="A15" s="46"/>
    </row>
    <row r="16" spans="1:77">
      <c r="A16" s="46"/>
    </row>
    <row r="18" spans="1:1">
      <c r="A18" s="45"/>
    </row>
    <row r="19" spans="1:1">
      <c r="A19" s="43"/>
    </row>
    <row r="20" spans="1:1">
      <c r="A20" s="46"/>
    </row>
    <row r="21" spans="1:1">
      <c r="A21" s="46"/>
    </row>
    <row r="22" spans="1:1">
      <c r="A22" s="46"/>
    </row>
  </sheetData>
  <mergeCells count="5">
    <mergeCell ref="A9:XFD9"/>
    <mergeCell ref="A1:B1"/>
    <mergeCell ref="A5:V5"/>
    <mergeCell ref="A7:XFD7"/>
    <mergeCell ref="A3:XFD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Data</vt:lpstr>
      <vt:lpstr>Sheet3</vt:lpstr>
      <vt:lpstr>Dashboard</vt:lpstr>
      <vt:lpstr>Pivot Table</vt:lpstr>
      <vt:lpstr>Insight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Diksha</dc:creator>
  <cp:lastModifiedBy>Diksha Singh</cp:lastModifiedBy>
  <dcterms:created xsi:type="dcterms:W3CDTF">2024-11-13T14:12:45Z</dcterms:created>
  <dcterms:modified xsi:type="dcterms:W3CDTF">2025-01-15T16:15:53Z</dcterms:modified>
</cp:coreProperties>
</file>