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C Consultores\IEDIGITAL\SG IEDIGITAL\3. DE APOYO\GESTIÓN INTEGRAL\Matrices\"/>
    </mc:Choice>
  </mc:AlternateContent>
  <xr:revisionPtr revIDLastSave="0" documentId="8_{8EA0A9F6-92E9-4199-9DE2-B820419C67E3}" xr6:coauthVersionLast="46" xr6:coauthVersionMax="46" xr10:uidLastSave="{00000000-0000-0000-0000-000000000000}"/>
  <bookViews>
    <workbookView xWindow="-120" yWindow="-120" windowWidth="20730" windowHeight="11160" activeTab="1" xr2:uid="{FA8C84F2-FBA7-49D0-A5BB-119CF04F8AD1}"/>
  </bookViews>
  <sheets>
    <sheet name="OPORTUNIDADES" sheetId="1" r:id="rId1"/>
    <sheet name="Valoración de oportunidad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1" l="1"/>
  <c r="T21" i="1"/>
  <c r="M21" i="1"/>
  <c r="L21" i="1"/>
  <c r="N21" i="1" s="1"/>
  <c r="O21" i="1" s="1"/>
  <c r="P21" i="1" s="1"/>
  <c r="K21" i="1"/>
  <c r="J21" i="1"/>
  <c r="I21" i="1"/>
  <c r="T20" i="1"/>
  <c r="U20" i="1" s="1"/>
  <c r="N20" i="1"/>
  <c r="O20" i="1" s="1"/>
  <c r="P20" i="1" s="1"/>
  <c r="M20" i="1"/>
  <c r="L20" i="1"/>
  <c r="K20" i="1"/>
  <c r="J20" i="1"/>
  <c r="I20" i="1"/>
  <c r="T19" i="1"/>
  <c r="U19" i="1" s="1"/>
  <c r="M19" i="1"/>
  <c r="L19" i="1"/>
  <c r="K19" i="1"/>
  <c r="J19" i="1"/>
  <c r="I19" i="1"/>
  <c r="N19" i="1" s="1"/>
  <c r="O19" i="1" s="1"/>
  <c r="P19" i="1" s="1"/>
  <c r="U18" i="1"/>
  <c r="T18" i="1"/>
  <c r="M18" i="1"/>
  <c r="L18" i="1"/>
  <c r="K18" i="1"/>
  <c r="J18" i="1"/>
  <c r="I18" i="1"/>
  <c r="N18" i="1" s="1"/>
  <c r="O18" i="1" s="1"/>
  <c r="P18" i="1" s="1"/>
  <c r="U17" i="1"/>
  <c r="T17" i="1"/>
  <c r="M17" i="1"/>
  <c r="L17" i="1"/>
  <c r="K17" i="1"/>
  <c r="J17" i="1"/>
  <c r="N17" i="1" s="1"/>
  <c r="O17" i="1" s="1"/>
  <c r="P17" i="1" s="1"/>
  <c r="I17" i="1"/>
  <c r="T16" i="1"/>
  <c r="U16" i="1" s="1"/>
  <c r="N16" i="1"/>
  <c r="O16" i="1" s="1"/>
  <c r="P16" i="1" s="1"/>
  <c r="M16" i="1"/>
  <c r="L16" i="1"/>
  <c r="K16" i="1"/>
  <c r="J16" i="1"/>
  <c r="I16" i="1"/>
  <c r="T15" i="1"/>
  <c r="U15" i="1" s="1"/>
  <c r="N15" i="1"/>
  <c r="O15" i="1" s="1"/>
  <c r="P15" i="1" s="1"/>
  <c r="M15" i="1"/>
  <c r="L15" i="1"/>
  <c r="K15" i="1"/>
  <c r="J15" i="1"/>
  <c r="I15" i="1"/>
  <c r="U14" i="1"/>
  <c r="T14" i="1"/>
  <c r="M14" i="1"/>
  <c r="L14" i="1"/>
  <c r="K14" i="1"/>
  <c r="J14" i="1"/>
  <c r="I14" i="1"/>
  <c r="N14" i="1" s="1"/>
  <c r="O14" i="1" s="1"/>
  <c r="P14" i="1" s="1"/>
  <c r="U13" i="1"/>
  <c r="T13" i="1"/>
  <c r="M13" i="1"/>
  <c r="L13" i="1"/>
  <c r="K13" i="1"/>
  <c r="J13" i="1"/>
  <c r="N13" i="1" s="1"/>
  <c r="O13" i="1" s="1"/>
  <c r="P13" i="1" s="1"/>
  <c r="I13" i="1"/>
  <c r="T12" i="1"/>
  <c r="U12" i="1" s="1"/>
  <c r="M12" i="1"/>
  <c r="L12" i="1"/>
  <c r="N12" i="1" s="1"/>
  <c r="O12" i="1" s="1"/>
  <c r="P12" i="1" s="1"/>
  <c r="K12" i="1"/>
  <c r="J12" i="1"/>
  <c r="I12" i="1"/>
  <c r="T11" i="1"/>
  <c r="U11" i="1" s="1"/>
  <c r="N11" i="1"/>
  <c r="O11" i="1" s="1"/>
  <c r="P11" i="1" s="1"/>
  <c r="M11" i="1"/>
  <c r="L11" i="1"/>
  <c r="K11" i="1"/>
  <c r="J11" i="1"/>
  <c r="I11" i="1"/>
  <c r="U10" i="1"/>
  <c r="T10" i="1"/>
  <c r="M10" i="1"/>
  <c r="L10" i="1"/>
  <c r="K10" i="1"/>
  <c r="J10" i="1"/>
  <c r="I10" i="1"/>
  <c r="N10" i="1" s="1"/>
  <c r="O10" i="1" s="1"/>
  <c r="P10" i="1" s="1"/>
  <c r="U9" i="1"/>
  <c r="T9" i="1"/>
  <c r="M9" i="1"/>
  <c r="L9" i="1"/>
  <c r="K9" i="1"/>
  <c r="J9" i="1"/>
  <c r="N9" i="1" s="1"/>
  <c r="O9" i="1" s="1"/>
  <c r="P9" i="1" s="1"/>
  <c r="I9" i="1"/>
  <c r="M8" i="1"/>
  <c r="L8" i="1"/>
  <c r="K8" i="1"/>
  <c r="J8" i="1"/>
  <c r="N8" i="1" s="1"/>
  <c r="O8" i="1" s="1"/>
  <c r="P8" i="1" s="1"/>
  <c r="I8" i="1"/>
  <c r="L7" i="1"/>
  <c r="K7" i="1"/>
  <c r="J7" i="1"/>
  <c r="I7" i="1"/>
  <c r="N7" i="1" s="1"/>
  <c r="O7" i="1" s="1"/>
  <c r="P7" i="1" s="1"/>
</calcChain>
</file>

<file path=xl/sharedStrings.xml><?xml version="1.0" encoding="utf-8"?>
<sst xmlns="http://schemas.openxmlformats.org/spreadsheetml/2006/main" count="127" uniqueCount="100">
  <si>
    <t>MATRIZ DE OPORTUNIDADES</t>
  </si>
  <si>
    <t>MT-GI-01</t>
  </si>
  <si>
    <t>Versión: 01</t>
  </si>
  <si>
    <t xml:space="preserve">GD </t>
  </si>
  <si>
    <t xml:space="preserve">GT </t>
  </si>
  <si>
    <t>Fecha: 01/06/2021</t>
  </si>
  <si>
    <t xml:space="preserve">SI </t>
  </si>
  <si>
    <t>IDENTIFICACIÓN</t>
  </si>
  <si>
    <t>ANALISIS</t>
  </si>
  <si>
    <t>PLAN DE ACCIÓN</t>
  </si>
  <si>
    <t>SEGUIMIENTO</t>
  </si>
  <si>
    <t>Proceso</t>
  </si>
  <si>
    <t>Descripción de la oportunidad</t>
  </si>
  <si>
    <t>Describir el beneficio</t>
  </si>
  <si>
    <t>Costo</t>
  </si>
  <si>
    <t>Tiempo</t>
  </si>
  <si>
    <t>Cambios necesarios</t>
  </si>
  <si>
    <t>Impacto en los resultados</t>
  </si>
  <si>
    <t>Alineación con la planeación estratégica</t>
  </si>
  <si>
    <t>C</t>
  </si>
  <si>
    <t>T</t>
  </si>
  <si>
    <t>CN</t>
  </si>
  <si>
    <t>I</t>
  </si>
  <si>
    <t>APE</t>
  </si>
  <si>
    <t>C*T*CN*I*APE</t>
  </si>
  <si>
    <t>Nivel de Oportunidad</t>
  </si>
  <si>
    <t>Tratamiento de la oportunidad</t>
  </si>
  <si>
    <t>Acciones a tomar</t>
  </si>
  <si>
    <t>Responsable</t>
  </si>
  <si>
    <t>Plazo</t>
  </si>
  <si>
    <t>Responsable del seguimiento</t>
  </si>
  <si>
    <t>Fecha</t>
  </si>
  <si>
    <t>Beneficio</t>
  </si>
  <si>
    <t>Descripción</t>
  </si>
  <si>
    <t>Se implemento el plan de acción</t>
  </si>
  <si>
    <t>Observaciones</t>
  </si>
  <si>
    <t>Gestión Académica</t>
  </si>
  <si>
    <t>Desarrollo e implementación de otras opciones del Software Académico para gestionar la operación sacando provecho a los beneficios que ofrece.</t>
  </si>
  <si>
    <t>● Optimización y mejora de los procesos
● Mejorar la disponibilidad de la información
● Mayor control y seguimiento a los procesos</t>
  </si>
  <si>
    <t>Medio</t>
  </si>
  <si>
    <t>Mediano plazo</t>
  </si>
  <si>
    <t>Varios</t>
  </si>
  <si>
    <t>Alto</t>
  </si>
  <si>
    <t>Alta</t>
  </si>
  <si>
    <t>Plan de trabajo con el proveedor del software académico Q10 con el fin de implementar actualización</t>
  </si>
  <si>
    <t>Rector</t>
  </si>
  <si>
    <t>Abril de 2020</t>
  </si>
  <si>
    <t>Director Administrativo</t>
  </si>
  <si>
    <t>Mayo de 2020</t>
  </si>
  <si>
    <t>Se ejecutó un plan a partir de la Acción de Mejora</t>
  </si>
  <si>
    <t>SI</t>
  </si>
  <si>
    <t>VALORACIÓN OPORTUNIDAD</t>
  </si>
  <si>
    <t>1. COSTO</t>
  </si>
  <si>
    <t>Tipo de oportunidad</t>
  </si>
  <si>
    <t>Calificación</t>
  </si>
  <si>
    <t>Nivel de oportunidad</t>
  </si>
  <si>
    <t>Tratamiento para oportunidades</t>
  </si>
  <si>
    <t>Nivel</t>
  </si>
  <si>
    <t>Aprovechable</t>
  </si>
  <si>
    <t>1 a 35</t>
  </si>
  <si>
    <t>Oportunidad alta</t>
  </si>
  <si>
    <t>Se implementan acciones para tomar la oportunidad.</t>
  </si>
  <si>
    <t>Bajo</t>
  </si>
  <si>
    <t>Costo insignificante o sin costo</t>
  </si>
  <si>
    <t>Aceptable</t>
  </si>
  <si>
    <t>36 a 95</t>
  </si>
  <si>
    <t>Oportunidad media</t>
  </si>
  <si>
    <t>Se reune el comité para determinar si se implementan las acciones para aprovechar la oportunidad.</t>
  </si>
  <si>
    <t>Costo menor</t>
  </si>
  <si>
    <t>No aprovechable</t>
  </si>
  <si>
    <t>&gt;95</t>
  </si>
  <si>
    <t>Oportunidad baja</t>
  </si>
  <si>
    <t>No se aprovecha la oportunidad o sujeta a aprobación por parte de la alta dirección.</t>
  </si>
  <si>
    <t>Costo alto</t>
  </si>
  <si>
    <t>2. TIEMPO</t>
  </si>
  <si>
    <t>Corto plazo</t>
  </si>
  <si>
    <t>Un mes</t>
  </si>
  <si>
    <t>Entre dos a seis meses</t>
  </si>
  <si>
    <t>Largo plazo</t>
  </si>
  <si>
    <t>Mayor a siete meses</t>
  </si>
  <si>
    <t>3. CAMBIOS NECESARIOS</t>
  </si>
  <si>
    <t>Pocos</t>
  </si>
  <si>
    <t>Cambios en uno o dos factores</t>
  </si>
  <si>
    <t>Cambios en tres o cuatro factores</t>
  </si>
  <si>
    <t>Muchos</t>
  </si>
  <si>
    <t>Cambios en cinco o más facores</t>
  </si>
  <si>
    <t>4. IMPACTO EN LOS RESULTADOS</t>
  </si>
  <si>
    <t>Impacta en gran medida la calidad del servicio / Impacta positivamente varios procesos</t>
  </si>
  <si>
    <t>Impacta levemente la calidad del servicio / Impacta positivamente algunos procesos</t>
  </si>
  <si>
    <t>Impacta rara vez la calidad del servicio / Impacta positivamente uno o ningún proceso</t>
  </si>
  <si>
    <t>5. RELACIÓN O ALINEACIÓN CON LA PLANEACIÓN ESTRATÉGICA</t>
  </si>
  <si>
    <t>Tiene relación directa con la planeación estratégica o con la proyección a mediano plazo de la institución</t>
  </si>
  <si>
    <t>Media</t>
  </si>
  <si>
    <t>Tiene alguna relación con la planeación estratégica o con la proyección a largo plazo de la institución</t>
  </si>
  <si>
    <t>Baja</t>
  </si>
  <si>
    <t>No tiene relación con la planeación estratégica o con la proyección a mediano plazo de la institución.</t>
  </si>
  <si>
    <t>BENEFICIOS</t>
  </si>
  <si>
    <t>Los beneficios fueron pocos</t>
  </si>
  <si>
    <t>Se evidenciaron varios beneficios</t>
  </si>
  <si>
    <t>Se evidenciaron los beneficios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</si>
</sst>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3" borderId="14" xfId="0" applyFont="1" applyFill="1" applyBorder="1" applyAlignment="1">
      <alignment horizontal="center" wrapText="1"/>
    </xf>
    <xf numFmtId="0" fontId="6" fillId="3" borderId="15" xfId="0" applyFont="1" applyFill="1" applyBorder="1"/>
    <xf numFmtId="0" fontId="6" fillId="3" borderId="16" xfId="0" applyFont="1" applyFill="1" applyBorder="1"/>
    <xf numFmtId="0" fontId="9" fillId="3" borderId="14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 wrapText="1"/>
    </xf>
    <xf numFmtId="17" fontId="10" fillId="0" borderId="14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0" borderId="0" xfId="0" applyFont="1"/>
    <xf numFmtId="0" fontId="11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1" fillId="3" borderId="25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vertical="center" wrapText="1"/>
    </xf>
    <xf numFmtId="0" fontId="10" fillId="4" borderId="21" xfId="0" applyFont="1" applyFill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6" borderId="21" xfId="0" applyFont="1" applyFill="1" applyBorder="1" applyAlignment="1">
      <alignment vertical="center" wrapText="1"/>
    </xf>
    <xf numFmtId="16" fontId="10" fillId="6" borderId="21" xfId="0" applyNumberFormat="1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vertical="center" wrapText="1"/>
    </xf>
    <xf numFmtId="0" fontId="14" fillId="7" borderId="21" xfId="0" applyFont="1" applyFill="1" applyBorder="1" applyAlignment="1">
      <alignment vertical="center" wrapText="1"/>
    </xf>
    <xf numFmtId="0" fontId="14" fillId="7" borderId="21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9" fontId="10" fillId="0" borderId="0" xfId="1" applyFont="1" applyAlignment="1" applyProtection="1">
      <alignment vertical="center"/>
    </xf>
    <xf numFmtId="0" fontId="11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vertic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Porcentaje 2" xfId="1" xr:uid="{BAA8081B-CBD9-483C-91D6-AA43DD3D7441}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248047</xdr:colOff>
      <xdr:row>0</xdr:row>
      <xdr:rowOff>19844</xdr:rowOff>
    </xdr:from>
    <xdr:to>
      <xdr:col>0</xdr:col>
      <xdr:colOff>1466373</xdr:colOff>
      <xdr:row>2</xdr:row>
      <xdr:rowOff>327591</xdr:rowOff>
    </xdr:to>
    <xdr:pic>
      <xdr:nvPicPr>
        <xdr:cNvPr id="2" name="Imagen 1" descr="Imagen que contiene Logotipo&#10;&#10;Descripción generada automáticamente">
          <a:extLst>
            <a:ext uri="{FF2B5EF4-FFF2-40B4-BE49-F238E27FC236}">
              <a16:creationId xmlns:a16="http://schemas.microsoft.com/office/drawing/2014/main" id="{1542F4C4-254B-4FB8-AB10-89BFD6729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047" y="19844"/>
          <a:ext cx="1218326" cy="8601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gacha%20Consultores/2021/Centro%20Don%20Bosco/Matriz%20de%20riesgos%20y%20oportunidades%20-%20Mode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W/Desktop/Implementaci&#243;n/Matriz%20de%20Riesgos%20MV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ORTUNIDADES"/>
      <sheetName val="RIESGOS"/>
      <sheetName val="MR Armenia"/>
      <sheetName val="MR Centro y Norte"/>
      <sheetName val="MR Plaza"/>
      <sheetName val="Valoración riesgo"/>
      <sheetName val="Valoración de oportunidad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 t="str">
            <v>Bajo</v>
          </cell>
          <cell r="B4">
            <v>1</v>
          </cell>
        </row>
        <row r="5">
          <cell r="A5" t="str">
            <v>Medio</v>
          </cell>
          <cell r="B5">
            <v>2</v>
          </cell>
        </row>
        <row r="6">
          <cell r="A6" t="str">
            <v>Alto</v>
          </cell>
          <cell r="B6">
            <v>3</v>
          </cell>
        </row>
        <row r="10">
          <cell r="A10" t="str">
            <v>Corto plazo</v>
          </cell>
          <cell r="B10">
            <v>1</v>
          </cell>
        </row>
        <row r="11">
          <cell r="A11" t="str">
            <v>Mediano plazo</v>
          </cell>
          <cell r="B11">
            <v>2</v>
          </cell>
        </row>
        <row r="12">
          <cell r="A12" t="str">
            <v>Largo plazo</v>
          </cell>
          <cell r="B12">
            <v>3</v>
          </cell>
        </row>
        <row r="16">
          <cell r="A16" t="str">
            <v>Pocos</v>
          </cell>
          <cell r="B16">
            <v>1</v>
          </cell>
        </row>
        <row r="17">
          <cell r="A17" t="str">
            <v>Varios</v>
          </cell>
          <cell r="B17">
            <v>2</v>
          </cell>
        </row>
        <row r="18">
          <cell r="A18" t="str">
            <v>Muchos</v>
          </cell>
          <cell r="B18">
            <v>3</v>
          </cell>
        </row>
        <row r="22">
          <cell r="A22" t="str">
            <v>Alto</v>
          </cell>
          <cell r="B22">
            <v>1</v>
          </cell>
        </row>
        <row r="23">
          <cell r="A23" t="str">
            <v>Medio</v>
          </cell>
          <cell r="B23">
            <v>2</v>
          </cell>
        </row>
        <row r="24">
          <cell r="A24" t="str">
            <v>Bajo</v>
          </cell>
          <cell r="B24">
            <v>3</v>
          </cell>
        </row>
        <row r="28">
          <cell r="A28" t="str">
            <v>Alta</v>
          </cell>
          <cell r="B28">
            <v>1</v>
          </cell>
        </row>
        <row r="29">
          <cell r="A29" t="str">
            <v>Media</v>
          </cell>
          <cell r="B29">
            <v>2</v>
          </cell>
        </row>
        <row r="30">
          <cell r="A30" t="str">
            <v>Baja</v>
          </cell>
          <cell r="B30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Riesgos"/>
      <sheetName val="Valoración riesgo"/>
      <sheetName val="Matriz de Oportunidades"/>
      <sheetName val="Valoración de oportunidad"/>
    </sheetNames>
    <sheetDataSet>
      <sheetData sheetId="0" refreshError="1"/>
      <sheetData sheetId="1" refreshError="1"/>
      <sheetData sheetId="2" refreshError="1"/>
      <sheetData sheetId="3" refreshError="1">
        <row r="2">
          <cell r="G2" t="str">
            <v>Oportunidad alta</v>
          </cell>
          <cell r="H2" t="str">
            <v>Se implementan acciones para tomar la oportunidad.</v>
          </cell>
        </row>
        <row r="3">
          <cell r="G3" t="str">
            <v>Oportunidad media</v>
          </cell>
          <cell r="H3" t="str">
            <v>Se reune el comité para determinar si se implementan las acciones para aprovechar la oportunidad.</v>
          </cell>
        </row>
        <row r="4">
          <cell r="G4" t="str">
            <v>Oportunidad baja</v>
          </cell>
          <cell r="H4" t="str">
            <v>No se aprovecha la oportunidad o sujeta a aprobación por parte de la alta dirección.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C360-54A2-4AEB-9C25-6929F84DA9F7}">
  <sheetPr>
    <tabColor theme="9" tint="0.39997558519241921"/>
  </sheetPr>
  <dimension ref="A1:AV802"/>
  <sheetViews>
    <sheetView showGridLines="0" zoomScale="96" zoomScaleNormal="96" workbookViewId="0">
      <pane xSplit="2" ySplit="6" topLeftCell="U7" activePane="bottomRight" state="frozen"/>
      <selection pane="topRight" activeCell="C1" sqref="C1"/>
      <selection pane="bottomLeft" activeCell="A7" sqref="A7"/>
      <selection pane="bottomRight" activeCell="X7" sqref="X7"/>
    </sheetView>
  </sheetViews>
  <sheetFormatPr baseColWidth="10" defaultColWidth="12.5703125" defaultRowHeight="15" x14ac:dyDescent="0.25"/>
  <cols>
    <col min="1" max="1" width="29.7109375" style="8" customWidth="1"/>
    <col min="2" max="2" width="45.140625" style="8" customWidth="1"/>
    <col min="3" max="3" width="44.28515625" style="8" customWidth="1"/>
    <col min="4" max="7" width="14.140625" style="8" customWidth="1"/>
    <col min="8" max="8" width="17.140625" style="8" customWidth="1"/>
    <col min="9" max="13" width="5.42578125" style="8" customWidth="1"/>
    <col min="14" max="14" width="8.5703125" style="8" customWidth="1"/>
    <col min="15" max="15" width="15.28515625" style="8" customWidth="1"/>
    <col min="16" max="16" width="27.5703125" style="8" customWidth="1"/>
    <col min="17" max="17" width="44.7109375" style="8" customWidth="1"/>
    <col min="18" max="18" width="16.42578125" style="8" customWidth="1"/>
    <col min="19" max="19" width="11.28515625" style="8" customWidth="1"/>
    <col min="20" max="20" width="16.42578125" style="8" customWidth="1"/>
    <col min="21" max="21" width="12" style="8" customWidth="1"/>
    <col min="22" max="22" width="15.140625" style="8" customWidth="1"/>
    <col min="23" max="23" width="31.42578125" style="8" customWidth="1"/>
    <col min="24" max="24" width="17" style="8" customWidth="1"/>
    <col min="25" max="25" width="30.85546875" style="8" customWidth="1"/>
    <col min="26" max="32" width="10" style="8" customWidth="1"/>
    <col min="33" max="16384" width="12.5703125" style="8"/>
  </cols>
  <sheetData>
    <row r="1" spans="1:48" ht="23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2" t="s">
        <v>1</v>
      </c>
      <c r="X1" s="4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 t="s">
        <v>3</v>
      </c>
    </row>
    <row r="2" spans="1:48" ht="20.25" customHeight="1" x14ac:dyDescent="0.25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14"/>
      <c r="Y2" s="15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16" t="s">
        <v>4</v>
      </c>
    </row>
    <row r="3" spans="1:48" ht="29.25" customHeight="1" x14ac:dyDescent="0.25">
      <c r="A3" s="9"/>
      <c r="B3" s="13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4"/>
      <c r="W3" s="18" t="s">
        <v>5</v>
      </c>
      <c r="X3" s="19"/>
      <c r="Y3" s="20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7" t="s">
        <v>6</v>
      </c>
    </row>
    <row r="4" spans="1:48" ht="23.25" customHeight="1" x14ac:dyDescent="0.25">
      <c r="A4" s="21"/>
      <c r="B4" s="21"/>
      <c r="C4" s="21"/>
      <c r="D4" s="21"/>
      <c r="E4" s="21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</row>
    <row r="5" spans="1:48" ht="23.25" customHeight="1" x14ac:dyDescent="0.25">
      <c r="A5" s="24" t="s">
        <v>7</v>
      </c>
      <c r="B5" s="25"/>
      <c r="C5" s="26"/>
      <c r="D5" s="27" t="s">
        <v>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  <c r="Q5" s="28" t="s">
        <v>9</v>
      </c>
      <c r="R5" s="25"/>
      <c r="S5" s="26"/>
      <c r="T5" s="29" t="s">
        <v>10</v>
      </c>
      <c r="U5" s="25"/>
      <c r="V5" s="25"/>
      <c r="W5" s="25"/>
      <c r="X5" s="25"/>
      <c r="Y5" s="26"/>
      <c r="Z5" s="30"/>
      <c r="AA5" s="30"/>
      <c r="AB5" s="30"/>
      <c r="AC5" s="30"/>
      <c r="AD5" s="30"/>
      <c r="AE5" s="30"/>
      <c r="AF5" s="31"/>
    </row>
    <row r="6" spans="1:48" ht="45" x14ac:dyDescent="0.25">
      <c r="A6" s="32" t="s">
        <v>11</v>
      </c>
      <c r="B6" s="32" t="s">
        <v>12</v>
      </c>
      <c r="C6" s="32" t="s">
        <v>13</v>
      </c>
      <c r="D6" s="32" t="s">
        <v>14</v>
      </c>
      <c r="E6" s="32" t="s">
        <v>15</v>
      </c>
      <c r="F6" s="32" t="s">
        <v>16</v>
      </c>
      <c r="G6" s="32" t="s">
        <v>17</v>
      </c>
      <c r="H6" s="32" t="s">
        <v>18</v>
      </c>
      <c r="I6" s="32" t="s">
        <v>19</v>
      </c>
      <c r="J6" s="32" t="s">
        <v>20</v>
      </c>
      <c r="K6" s="32" t="s">
        <v>21</v>
      </c>
      <c r="L6" s="32" t="s">
        <v>22</v>
      </c>
      <c r="M6" s="32" t="s">
        <v>23</v>
      </c>
      <c r="N6" s="32" t="s">
        <v>24</v>
      </c>
      <c r="O6" s="32" t="s">
        <v>25</v>
      </c>
      <c r="P6" s="32" t="s">
        <v>26</v>
      </c>
      <c r="Q6" s="32" t="s">
        <v>27</v>
      </c>
      <c r="R6" s="32" t="s">
        <v>28</v>
      </c>
      <c r="S6" s="33" t="s">
        <v>29</v>
      </c>
      <c r="T6" s="32" t="s">
        <v>30</v>
      </c>
      <c r="U6" s="32" t="s">
        <v>31</v>
      </c>
      <c r="V6" s="34" t="s">
        <v>32</v>
      </c>
      <c r="W6" s="35" t="s">
        <v>33</v>
      </c>
      <c r="X6" s="32" t="s">
        <v>34</v>
      </c>
      <c r="Y6" s="32" t="s">
        <v>35</v>
      </c>
      <c r="Z6" s="30"/>
      <c r="AC6" s="30"/>
      <c r="AD6" s="30"/>
      <c r="AE6" s="30"/>
      <c r="AF6" s="31"/>
    </row>
    <row r="7" spans="1:48" s="45" customFormat="1" ht="54.75" customHeight="1" x14ac:dyDescent="0.25">
      <c r="A7" s="36" t="s">
        <v>36</v>
      </c>
      <c r="B7" s="36" t="s">
        <v>37</v>
      </c>
      <c r="C7" s="36" t="s">
        <v>38</v>
      </c>
      <c r="D7" s="37" t="s">
        <v>39</v>
      </c>
      <c r="E7" s="38" t="s">
        <v>40</v>
      </c>
      <c r="F7" s="37" t="s">
        <v>41</v>
      </c>
      <c r="G7" s="37" t="s">
        <v>42</v>
      </c>
      <c r="H7" s="37" t="s">
        <v>43</v>
      </c>
      <c r="I7" s="37">
        <f>IFERROR(VLOOKUP(D7,'[1]Valoración de oportunidad'!$A$4:$B$6,2,FALSE),"")</f>
        <v>2</v>
      </c>
      <c r="J7" s="37">
        <f>IFERROR(VLOOKUP(E7,'[1]Valoración de oportunidad'!$A$10:$B$12,2,FALSE),"")</f>
        <v>2</v>
      </c>
      <c r="K7" s="37">
        <f>IFERROR(VLOOKUP(F7,'[1]Valoración de oportunidad'!$A$16:$B$18,2,FALSE),"")</f>
        <v>2</v>
      </c>
      <c r="L7" s="37">
        <f>IFERROR(VLOOKUP(G7,'[1]Valoración de oportunidad'!$A$22:$B$24,2,FALSE),"")</f>
        <v>1</v>
      </c>
      <c r="M7" s="37">
        <v>3</v>
      </c>
      <c r="N7" s="37">
        <f t="shared" ref="N7:N21" si="0">PRODUCT(I7:M7)</f>
        <v>24</v>
      </c>
      <c r="O7" s="38" t="str">
        <f t="shared" ref="O7:O21" si="1">IF(AND(N7&lt;36,N7&gt;0),"Oportunidad alta",IF(AND(N7&gt;35,N7&lt;95),"Oportunidad media",IF(N7&gt;94,"Oportunidad baja","")))</f>
        <v>Oportunidad alta</v>
      </c>
      <c r="P7" s="39" t="str">
        <f>IFERROR(VLOOKUP(O7,'[2]Valoración de oportunidad'!$G$2:$H$4,2,FALSE),"")</f>
        <v>Se implementan acciones para tomar la oportunidad.</v>
      </c>
      <c r="Q7" s="39" t="s">
        <v>44</v>
      </c>
      <c r="R7" s="39" t="s">
        <v>45</v>
      </c>
      <c r="S7" s="40" t="s">
        <v>46</v>
      </c>
      <c r="T7" s="39" t="s">
        <v>47</v>
      </c>
      <c r="U7" s="41" t="s">
        <v>48</v>
      </c>
      <c r="V7" s="42"/>
      <c r="W7" s="39" t="s">
        <v>49</v>
      </c>
      <c r="X7" s="39" t="s">
        <v>50</v>
      </c>
      <c r="Y7" s="39"/>
      <c r="Z7" s="43"/>
      <c r="AA7" s="43"/>
      <c r="AB7" s="43"/>
      <c r="AC7" s="43"/>
      <c r="AD7" s="43"/>
      <c r="AE7" s="43"/>
      <c r="AF7" s="44"/>
    </row>
    <row r="8" spans="1:48" s="45" customFormat="1" ht="12.75" x14ac:dyDescent="0.25">
      <c r="A8" s="36"/>
      <c r="B8" s="36"/>
      <c r="C8" s="36"/>
      <c r="D8" s="37"/>
      <c r="E8" s="38"/>
      <c r="F8" s="37"/>
      <c r="G8" s="37"/>
      <c r="H8" s="37"/>
      <c r="I8" s="37" t="str">
        <f>IFERROR(VLOOKUP(D8,'[1]Valoración de oportunidad'!$A$4:$B$6,2,FALSE),"")</f>
        <v/>
      </c>
      <c r="J8" s="37" t="str">
        <f>IFERROR(VLOOKUP(E8,'[1]Valoración de oportunidad'!$A$10:$B$12,2,FALSE),"")</f>
        <v/>
      </c>
      <c r="K8" s="37" t="str">
        <f>IFERROR(VLOOKUP(F8,'[1]Valoración de oportunidad'!$A$16:$B$18,2,FALSE),"")</f>
        <v/>
      </c>
      <c r="L8" s="37" t="str">
        <f>IFERROR(VLOOKUP(G8,'[1]Valoración de oportunidad'!$A$22:$B$24,2,FALSE),"")</f>
        <v/>
      </c>
      <c r="M8" s="37" t="str">
        <f>IFERROR(VLOOKUP(H8,'[1]Valoración de oportunidad'!$A$28:$B$30,2,FALSE),"")</f>
        <v/>
      </c>
      <c r="N8" s="37">
        <f t="shared" si="0"/>
        <v>0</v>
      </c>
      <c r="O8" s="38" t="str">
        <f t="shared" si="1"/>
        <v/>
      </c>
      <c r="P8" s="39" t="str">
        <f>IFERROR(VLOOKUP(O8,'[2]Valoración de oportunidad'!$G$2:$H$4,2,FALSE),"")</f>
        <v/>
      </c>
      <c r="Q8" s="39"/>
      <c r="R8" s="39"/>
      <c r="S8" s="40"/>
      <c r="T8" s="39"/>
      <c r="U8" s="40"/>
      <c r="V8" s="42"/>
      <c r="W8" s="39"/>
      <c r="X8" s="39" t="s">
        <v>50</v>
      </c>
      <c r="Y8" s="39"/>
      <c r="Z8" s="43"/>
      <c r="AA8" s="43"/>
      <c r="AB8" s="43"/>
      <c r="AC8" s="43"/>
      <c r="AD8" s="43"/>
      <c r="AE8" s="43"/>
      <c r="AF8" s="44"/>
    </row>
    <row r="9" spans="1:48" s="45" customFormat="1" ht="12.75" x14ac:dyDescent="0.25">
      <c r="A9" s="36"/>
      <c r="B9" s="36"/>
      <c r="C9" s="36"/>
      <c r="D9" s="37"/>
      <c r="E9" s="38"/>
      <c r="F9" s="37"/>
      <c r="G9" s="37"/>
      <c r="H9" s="37"/>
      <c r="I9" s="37" t="str">
        <f>IFERROR(VLOOKUP(D9,'[1]Valoración de oportunidad'!$A$4:$B$6,2,FALSE),"")</f>
        <v/>
      </c>
      <c r="J9" s="37" t="str">
        <f>IFERROR(VLOOKUP(E9,'[1]Valoración de oportunidad'!$A$10:$B$12,2,FALSE),"")</f>
        <v/>
      </c>
      <c r="K9" s="37" t="str">
        <f>IFERROR(VLOOKUP(F9,'[1]Valoración de oportunidad'!$A$16:$B$18,2,FALSE),"")</f>
        <v/>
      </c>
      <c r="L9" s="37" t="str">
        <f>IFERROR(VLOOKUP(G9,'[1]Valoración de oportunidad'!$A$22:$B$24,2,FALSE),"")</f>
        <v/>
      </c>
      <c r="M9" s="37" t="str">
        <f>IFERROR(VLOOKUP(H9,'[1]Valoración de oportunidad'!$A$28:$B$30,2,FALSE),"")</f>
        <v/>
      </c>
      <c r="N9" s="37">
        <f t="shared" si="0"/>
        <v>0</v>
      </c>
      <c r="O9" s="38" t="str">
        <f t="shared" si="1"/>
        <v/>
      </c>
      <c r="P9" s="39" t="str">
        <f>IFERROR(VLOOKUP(O9,'[2]Valoración de oportunidad'!G27:H29,2,FALSE),"")</f>
        <v/>
      </c>
      <c r="Q9" s="39"/>
      <c r="R9" s="39"/>
      <c r="S9" s="40"/>
      <c r="T9" s="42" t="str">
        <f>IFERROR(VLOOKUP(S9,'[2]Valoración de oportunidad'!#REF!,3,FALSE),"")</f>
        <v/>
      </c>
      <c r="U9" s="41" t="str">
        <f>IFERROR(VLOOKUP(T9,'[2]Valoración de oportunidad'!A51:C54,3,FALSE),"")</f>
        <v/>
      </c>
      <c r="V9" s="42"/>
      <c r="W9" s="39"/>
      <c r="X9" s="39"/>
      <c r="Y9" s="39"/>
      <c r="Z9" s="43"/>
      <c r="AA9" s="43"/>
      <c r="AB9" s="43"/>
      <c r="AC9" s="43"/>
      <c r="AD9" s="43"/>
      <c r="AE9" s="43"/>
      <c r="AF9" s="44"/>
    </row>
    <row r="10" spans="1:48" s="45" customFormat="1" ht="12.75" x14ac:dyDescent="0.25">
      <c r="A10" s="36"/>
      <c r="B10" s="36"/>
      <c r="C10" s="36"/>
      <c r="D10" s="37"/>
      <c r="E10" s="38"/>
      <c r="F10" s="37"/>
      <c r="G10" s="37"/>
      <c r="H10" s="37"/>
      <c r="I10" s="37" t="str">
        <f>IFERROR(VLOOKUP(D10,'[1]Valoración de oportunidad'!$A$4:$B$6,2,FALSE),"")</f>
        <v/>
      </c>
      <c r="J10" s="37" t="str">
        <f>IFERROR(VLOOKUP(E10,'[1]Valoración de oportunidad'!$A$10:$B$12,2,FALSE),"")</f>
        <v/>
      </c>
      <c r="K10" s="37" t="str">
        <f>IFERROR(VLOOKUP(F10,'[1]Valoración de oportunidad'!$A$16:$B$18,2,FALSE),"")</f>
        <v/>
      </c>
      <c r="L10" s="37" t="str">
        <f>IFERROR(VLOOKUP(G10,'[1]Valoración de oportunidad'!$A$22:$B$24,2,FALSE),"")</f>
        <v/>
      </c>
      <c r="M10" s="37" t="str">
        <f>IFERROR(VLOOKUP(H10,'[1]Valoración de oportunidad'!$A$28:$B$30,2,FALSE),"")</f>
        <v/>
      </c>
      <c r="N10" s="37">
        <f t="shared" si="0"/>
        <v>0</v>
      </c>
      <c r="O10" s="38" t="str">
        <f t="shared" si="1"/>
        <v/>
      </c>
      <c r="P10" s="39" t="str">
        <f>IFERROR(VLOOKUP(O10,'[2]Valoración de oportunidad'!G28:H30,2,FALSE),"")</f>
        <v/>
      </c>
      <c r="Q10" s="39"/>
      <c r="R10" s="39"/>
      <c r="S10" s="40"/>
      <c r="T10" s="42" t="str">
        <f>IFERROR(VLOOKUP(S10,'[2]Valoración de oportunidad'!#REF!,3,FALSE),"")</f>
        <v/>
      </c>
      <c r="U10" s="41" t="str">
        <f>IFERROR(VLOOKUP(T10,'[2]Valoración de oportunidad'!A52:C55,3,FALSE),"")</f>
        <v/>
      </c>
      <c r="V10" s="42"/>
      <c r="W10" s="39"/>
      <c r="X10" s="39"/>
      <c r="Y10" s="39"/>
      <c r="Z10" s="43"/>
      <c r="AA10" s="43"/>
      <c r="AB10" s="43"/>
      <c r="AC10" s="43"/>
      <c r="AD10" s="43"/>
      <c r="AE10" s="43"/>
      <c r="AF10" s="44"/>
    </row>
    <row r="11" spans="1:48" s="45" customFormat="1" ht="12.75" x14ac:dyDescent="0.25">
      <c r="A11" s="36"/>
      <c r="B11" s="36"/>
      <c r="C11" s="36"/>
      <c r="D11" s="37"/>
      <c r="E11" s="38"/>
      <c r="F11" s="37"/>
      <c r="G11" s="37"/>
      <c r="H11" s="37"/>
      <c r="I11" s="37" t="str">
        <f>IFERROR(VLOOKUP(D11,'[1]Valoración de oportunidad'!$A$4:$B$6,2,FALSE),"")</f>
        <v/>
      </c>
      <c r="J11" s="37" t="str">
        <f>IFERROR(VLOOKUP(E11,'[1]Valoración de oportunidad'!$A$10:$B$12,2,FALSE),"")</f>
        <v/>
      </c>
      <c r="K11" s="37" t="str">
        <f>IFERROR(VLOOKUP(F11,'[1]Valoración de oportunidad'!$A$16:$B$18,2,FALSE),"")</f>
        <v/>
      </c>
      <c r="L11" s="37" t="str">
        <f>IFERROR(VLOOKUP(G11,'[1]Valoración de oportunidad'!$A$22:$B$24,2,FALSE),"")</f>
        <v/>
      </c>
      <c r="M11" s="37" t="str">
        <f>IFERROR(VLOOKUP(H11,'[1]Valoración de oportunidad'!$A$28:$B$30,2,FALSE),"")</f>
        <v/>
      </c>
      <c r="N11" s="37">
        <f t="shared" si="0"/>
        <v>0</v>
      </c>
      <c r="O11" s="38" t="str">
        <f t="shared" si="1"/>
        <v/>
      </c>
      <c r="P11" s="39" t="str">
        <f>IFERROR(VLOOKUP(O11,'[2]Valoración de oportunidad'!G29:H31,2,FALSE),"")</f>
        <v/>
      </c>
      <c r="Q11" s="39"/>
      <c r="R11" s="39"/>
      <c r="S11" s="40"/>
      <c r="T11" s="42" t="str">
        <f>IFERROR(VLOOKUP(S11,'[2]Valoración de oportunidad'!#REF!,3,FALSE),"")</f>
        <v/>
      </c>
      <c r="U11" s="41" t="str">
        <f>IFERROR(VLOOKUP(T11,'[2]Valoración de oportunidad'!A53:C56,3,FALSE),"")</f>
        <v/>
      </c>
      <c r="V11" s="42"/>
      <c r="W11" s="39"/>
      <c r="X11" s="39"/>
      <c r="Y11" s="39"/>
      <c r="Z11" s="43"/>
      <c r="AA11" s="43"/>
      <c r="AB11" s="43"/>
      <c r="AC11" s="43"/>
      <c r="AD11" s="43"/>
      <c r="AE11" s="43"/>
      <c r="AF11" s="44"/>
    </row>
    <row r="12" spans="1:48" s="45" customFormat="1" ht="12.75" x14ac:dyDescent="0.25">
      <c r="A12" s="36"/>
      <c r="B12" s="36"/>
      <c r="C12" s="36"/>
      <c r="D12" s="37"/>
      <c r="E12" s="38"/>
      <c r="F12" s="37"/>
      <c r="G12" s="37"/>
      <c r="H12" s="37"/>
      <c r="I12" s="37" t="str">
        <f>IFERROR(VLOOKUP(D12,'[1]Valoración de oportunidad'!$A$4:$B$6,2,FALSE),"")</f>
        <v/>
      </c>
      <c r="J12" s="37" t="str">
        <f>IFERROR(VLOOKUP(E12,'[1]Valoración de oportunidad'!$A$10:$B$12,2,FALSE),"")</f>
        <v/>
      </c>
      <c r="K12" s="37" t="str">
        <f>IFERROR(VLOOKUP(F12,'[1]Valoración de oportunidad'!$A$16:$B$18,2,FALSE),"")</f>
        <v/>
      </c>
      <c r="L12" s="37" t="str">
        <f>IFERROR(VLOOKUP(G12,'[1]Valoración de oportunidad'!$A$22:$B$24,2,FALSE),"")</f>
        <v/>
      </c>
      <c r="M12" s="37" t="str">
        <f>IFERROR(VLOOKUP(H12,'[1]Valoración de oportunidad'!$A$28:$B$30,2,FALSE),"")</f>
        <v/>
      </c>
      <c r="N12" s="37">
        <f t="shared" si="0"/>
        <v>0</v>
      </c>
      <c r="O12" s="38" t="str">
        <f t="shared" si="1"/>
        <v/>
      </c>
      <c r="P12" s="39" t="str">
        <f>IFERROR(VLOOKUP(O12,'[2]Valoración de oportunidad'!G40:H42,2,FALSE),"")</f>
        <v/>
      </c>
      <c r="Q12" s="39"/>
      <c r="R12" s="39"/>
      <c r="S12" s="40"/>
      <c r="T12" s="42" t="str">
        <f>IFERROR(VLOOKUP(S12,'[2]Valoración de oportunidad'!#REF!,3,FALSE),"")</f>
        <v/>
      </c>
      <c r="U12" s="41" t="str">
        <f>IFERROR(VLOOKUP(T12,'[2]Valoración de oportunidad'!A64:C67,3,FALSE),"")</f>
        <v/>
      </c>
      <c r="V12" s="42"/>
      <c r="W12" s="39"/>
      <c r="X12" s="39"/>
      <c r="Y12" s="39"/>
      <c r="Z12" s="43"/>
      <c r="AA12" s="43"/>
      <c r="AB12" s="43"/>
      <c r="AC12" s="43"/>
      <c r="AD12" s="43"/>
      <c r="AE12" s="43"/>
      <c r="AF12" s="44"/>
    </row>
    <row r="13" spans="1:48" s="45" customFormat="1" ht="12.75" x14ac:dyDescent="0.25">
      <c r="A13" s="36"/>
      <c r="B13" s="36"/>
      <c r="C13" s="36"/>
      <c r="D13" s="37"/>
      <c r="E13" s="38"/>
      <c r="F13" s="37"/>
      <c r="G13" s="37"/>
      <c r="H13" s="37"/>
      <c r="I13" s="37" t="str">
        <f>IFERROR(VLOOKUP(D13,'[1]Valoración de oportunidad'!$A$4:$B$6,2,FALSE),"")</f>
        <v/>
      </c>
      <c r="J13" s="37" t="str">
        <f>IFERROR(VLOOKUP(E13,'[1]Valoración de oportunidad'!$A$10:$B$12,2,FALSE),"")</f>
        <v/>
      </c>
      <c r="K13" s="37" t="str">
        <f>IFERROR(VLOOKUP(F13,'[1]Valoración de oportunidad'!$A$16:$B$18,2,FALSE),"")</f>
        <v/>
      </c>
      <c r="L13" s="37" t="str">
        <f>IFERROR(VLOOKUP(G13,'[1]Valoración de oportunidad'!$A$22:$B$24,2,FALSE),"")</f>
        <v/>
      </c>
      <c r="M13" s="37" t="str">
        <f>IFERROR(VLOOKUP(H13,'[1]Valoración de oportunidad'!$A$28:$B$30,2,FALSE),"")</f>
        <v/>
      </c>
      <c r="N13" s="37">
        <f t="shared" si="0"/>
        <v>0</v>
      </c>
      <c r="O13" s="38" t="str">
        <f t="shared" si="1"/>
        <v/>
      </c>
      <c r="P13" s="39" t="str">
        <f>IFERROR(VLOOKUP(O13,'[2]Valoración de oportunidad'!G41:H43,2,FALSE),"")</f>
        <v/>
      </c>
      <c r="Q13" s="39"/>
      <c r="R13" s="39"/>
      <c r="S13" s="40"/>
      <c r="T13" s="42" t="str">
        <f>IFERROR(VLOOKUP(S13,'[2]Valoración de oportunidad'!#REF!,3,FALSE),"")</f>
        <v/>
      </c>
      <c r="U13" s="41" t="str">
        <f>IFERROR(VLOOKUP(T13,'[2]Valoración de oportunidad'!A65:C68,3,FALSE),"")</f>
        <v/>
      </c>
      <c r="V13" s="42"/>
      <c r="W13" s="39"/>
      <c r="X13" s="39"/>
      <c r="Y13" s="39"/>
      <c r="Z13" s="43"/>
      <c r="AA13" s="43"/>
      <c r="AB13" s="43"/>
      <c r="AC13" s="43"/>
      <c r="AD13" s="43"/>
      <c r="AE13" s="43"/>
      <c r="AF13" s="44"/>
    </row>
    <row r="14" spans="1:48" s="45" customFormat="1" ht="12.75" x14ac:dyDescent="0.25">
      <c r="A14" s="36"/>
      <c r="B14" s="36"/>
      <c r="C14" s="36"/>
      <c r="D14" s="37"/>
      <c r="E14" s="38"/>
      <c r="F14" s="37"/>
      <c r="G14" s="37"/>
      <c r="H14" s="37"/>
      <c r="I14" s="37" t="str">
        <f>IFERROR(VLOOKUP(D14,'[1]Valoración de oportunidad'!$A$4:$B$6,2,FALSE),"")</f>
        <v/>
      </c>
      <c r="J14" s="37" t="str">
        <f>IFERROR(VLOOKUP(E14,'[1]Valoración de oportunidad'!$A$10:$B$12,2,FALSE),"")</f>
        <v/>
      </c>
      <c r="K14" s="37" t="str">
        <f>IFERROR(VLOOKUP(F14,'[1]Valoración de oportunidad'!$A$16:$B$18,2,FALSE),"")</f>
        <v/>
      </c>
      <c r="L14" s="37" t="str">
        <f>IFERROR(VLOOKUP(G14,'[1]Valoración de oportunidad'!$A$22:$B$24,2,FALSE),"")</f>
        <v/>
      </c>
      <c r="M14" s="37" t="str">
        <f>IFERROR(VLOOKUP(H14,'[1]Valoración de oportunidad'!$A$28:$B$30,2,FALSE),"")</f>
        <v/>
      </c>
      <c r="N14" s="37">
        <f t="shared" si="0"/>
        <v>0</v>
      </c>
      <c r="O14" s="38" t="str">
        <f t="shared" si="1"/>
        <v/>
      </c>
      <c r="P14" s="39" t="str">
        <f>IFERROR(VLOOKUP(O14,'[2]Valoración de oportunidad'!G42:H44,2,FALSE),"")</f>
        <v/>
      </c>
      <c r="Q14" s="39"/>
      <c r="R14" s="39"/>
      <c r="S14" s="40"/>
      <c r="T14" s="42" t="str">
        <f>IFERROR(VLOOKUP(S14,'[2]Valoración de oportunidad'!#REF!,3,FALSE),"")</f>
        <v/>
      </c>
      <c r="U14" s="41" t="str">
        <f>IFERROR(VLOOKUP(T14,'[2]Valoración de oportunidad'!A66:C69,3,FALSE),"")</f>
        <v/>
      </c>
      <c r="V14" s="42"/>
      <c r="W14" s="39"/>
      <c r="X14" s="39"/>
      <c r="Y14" s="39"/>
      <c r="Z14" s="43"/>
      <c r="AA14" s="43"/>
      <c r="AB14" s="43"/>
      <c r="AC14" s="43"/>
      <c r="AD14" s="43"/>
      <c r="AE14" s="43"/>
      <c r="AF14" s="44"/>
    </row>
    <row r="15" spans="1:48" s="45" customFormat="1" ht="12.75" x14ac:dyDescent="0.25">
      <c r="A15" s="36"/>
      <c r="B15" s="36"/>
      <c r="C15" s="36"/>
      <c r="D15" s="37"/>
      <c r="E15" s="38"/>
      <c r="F15" s="37"/>
      <c r="G15" s="37"/>
      <c r="H15" s="37"/>
      <c r="I15" s="37" t="str">
        <f>IFERROR(VLOOKUP(D15,'[1]Valoración de oportunidad'!$A$4:$B$6,2,FALSE),"")</f>
        <v/>
      </c>
      <c r="J15" s="37" t="str">
        <f>IFERROR(VLOOKUP(E15,'[1]Valoración de oportunidad'!$A$10:$B$12,2,FALSE),"")</f>
        <v/>
      </c>
      <c r="K15" s="37" t="str">
        <f>IFERROR(VLOOKUP(F15,'[1]Valoración de oportunidad'!$A$16:$B$18,2,FALSE),"")</f>
        <v/>
      </c>
      <c r="L15" s="37" t="str">
        <f>IFERROR(VLOOKUP(G15,'[1]Valoración de oportunidad'!$A$22:$B$24,2,FALSE),"")</f>
        <v/>
      </c>
      <c r="M15" s="37" t="str">
        <f>IFERROR(VLOOKUP(H15,'[1]Valoración de oportunidad'!$A$28:$B$30,2,FALSE),"")</f>
        <v/>
      </c>
      <c r="N15" s="37">
        <f t="shared" si="0"/>
        <v>0</v>
      </c>
      <c r="O15" s="38" t="str">
        <f t="shared" si="1"/>
        <v/>
      </c>
      <c r="P15" s="39" t="str">
        <f>IFERROR(VLOOKUP(O15,'[2]Valoración de oportunidad'!G43:H45,2,FALSE),"")</f>
        <v/>
      </c>
      <c r="Q15" s="39"/>
      <c r="R15" s="39"/>
      <c r="S15" s="40"/>
      <c r="T15" s="42" t="str">
        <f>IFERROR(VLOOKUP(S15,'[2]Valoración de oportunidad'!#REF!,3,FALSE),"")</f>
        <v/>
      </c>
      <c r="U15" s="41" t="str">
        <f>IFERROR(VLOOKUP(T15,'[2]Valoración de oportunidad'!A67:C70,3,FALSE),"")</f>
        <v/>
      </c>
      <c r="V15" s="42"/>
      <c r="W15" s="39"/>
      <c r="X15" s="39"/>
      <c r="Y15" s="39"/>
      <c r="Z15" s="43"/>
      <c r="AA15" s="43"/>
      <c r="AB15" s="43"/>
      <c r="AC15" s="43"/>
      <c r="AD15" s="43"/>
      <c r="AE15" s="43"/>
      <c r="AF15" s="44"/>
    </row>
    <row r="16" spans="1:48" s="45" customFormat="1" ht="12.75" x14ac:dyDescent="0.25">
      <c r="A16" s="36"/>
      <c r="B16" s="36"/>
      <c r="C16" s="36"/>
      <c r="D16" s="37"/>
      <c r="E16" s="38"/>
      <c r="F16" s="37"/>
      <c r="G16" s="37"/>
      <c r="H16" s="37"/>
      <c r="I16" s="37" t="str">
        <f>IFERROR(VLOOKUP(D16,'[1]Valoración de oportunidad'!$A$4:$B$6,2,FALSE),"")</f>
        <v/>
      </c>
      <c r="J16" s="37" t="str">
        <f>IFERROR(VLOOKUP(E16,'[1]Valoración de oportunidad'!$A$10:$B$12,2,FALSE),"")</f>
        <v/>
      </c>
      <c r="K16" s="37" t="str">
        <f>IFERROR(VLOOKUP(F16,'[1]Valoración de oportunidad'!$A$16:$B$18,2,FALSE),"")</f>
        <v/>
      </c>
      <c r="L16" s="37" t="str">
        <f>IFERROR(VLOOKUP(G16,'[1]Valoración de oportunidad'!$A$22:$B$24,2,FALSE),"")</f>
        <v/>
      </c>
      <c r="M16" s="37" t="str">
        <f>IFERROR(VLOOKUP(H16,'[1]Valoración de oportunidad'!$A$28:$B$30,2,FALSE),"")</f>
        <v/>
      </c>
      <c r="N16" s="37">
        <f t="shared" si="0"/>
        <v>0</v>
      </c>
      <c r="O16" s="38" t="str">
        <f t="shared" si="1"/>
        <v/>
      </c>
      <c r="P16" s="39" t="str">
        <f>IFERROR(VLOOKUP(O16,'[2]Valoración de oportunidad'!G44:H46,2,FALSE),"")</f>
        <v/>
      </c>
      <c r="Q16" s="39"/>
      <c r="R16" s="39"/>
      <c r="S16" s="40"/>
      <c r="T16" s="42" t="str">
        <f>IFERROR(VLOOKUP(S16,'[2]Valoración de oportunidad'!#REF!,3,FALSE),"")</f>
        <v/>
      </c>
      <c r="U16" s="41" t="str">
        <f>IFERROR(VLOOKUP(T16,'[2]Valoración de oportunidad'!A68:C71,3,FALSE),"")</f>
        <v/>
      </c>
      <c r="V16" s="42"/>
      <c r="W16" s="39"/>
      <c r="X16" s="39"/>
      <c r="Y16" s="39"/>
      <c r="Z16" s="43"/>
      <c r="AA16" s="43"/>
      <c r="AB16" s="43"/>
      <c r="AC16" s="43"/>
      <c r="AD16" s="43"/>
      <c r="AE16" s="43"/>
      <c r="AF16" s="44"/>
    </row>
    <row r="17" spans="1:32" s="45" customFormat="1" ht="12.75" x14ac:dyDescent="0.25">
      <c r="A17" s="36"/>
      <c r="B17" s="36"/>
      <c r="C17" s="36"/>
      <c r="D17" s="37"/>
      <c r="E17" s="38"/>
      <c r="F17" s="37"/>
      <c r="G17" s="37"/>
      <c r="H17" s="37"/>
      <c r="I17" s="37" t="str">
        <f>IFERROR(VLOOKUP(D17,'[1]Valoración de oportunidad'!$A$4:$B$6,2,FALSE),"")</f>
        <v/>
      </c>
      <c r="J17" s="37" t="str">
        <f>IFERROR(VLOOKUP(E17,'[1]Valoración de oportunidad'!$A$10:$B$12,2,FALSE),"")</f>
        <v/>
      </c>
      <c r="K17" s="37" t="str">
        <f>IFERROR(VLOOKUP(F17,'[1]Valoración de oportunidad'!$A$16:$B$18,2,FALSE),"")</f>
        <v/>
      </c>
      <c r="L17" s="37" t="str">
        <f>IFERROR(VLOOKUP(G17,'[1]Valoración de oportunidad'!$A$22:$B$24,2,FALSE),"")</f>
        <v/>
      </c>
      <c r="M17" s="37" t="str">
        <f>IFERROR(VLOOKUP(H17,'[1]Valoración de oportunidad'!$A$28:$B$30,2,FALSE),"")</f>
        <v/>
      </c>
      <c r="N17" s="37">
        <f t="shared" si="0"/>
        <v>0</v>
      </c>
      <c r="O17" s="38" t="str">
        <f t="shared" si="1"/>
        <v/>
      </c>
      <c r="P17" s="39" t="str">
        <f>IFERROR(VLOOKUP(O17,'[2]Valoración de oportunidad'!G45:H47,2,FALSE),"")</f>
        <v/>
      </c>
      <c r="Q17" s="39"/>
      <c r="R17" s="39"/>
      <c r="S17" s="40"/>
      <c r="T17" s="42" t="str">
        <f>IFERROR(VLOOKUP(S17,'[2]Valoración de oportunidad'!#REF!,3,FALSE),"")</f>
        <v/>
      </c>
      <c r="U17" s="41" t="str">
        <f>IFERROR(VLOOKUP(T17,'[2]Valoración de oportunidad'!A69:C72,3,FALSE),"")</f>
        <v/>
      </c>
      <c r="V17" s="42"/>
      <c r="W17" s="39"/>
      <c r="X17" s="39"/>
      <c r="Y17" s="39"/>
      <c r="Z17" s="43"/>
      <c r="AA17" s="43"/>
      <c r="AB17" s="43"/>
      <c r="AC17" s="43"/>
      <c r="AD17" s="43"/>
      <c r="AE17" s="43"/>
      <c r="AF17" s="44"/>
    </row>
    <row r="18" spans="1:32" s="45" customFormat="1" ht="12.75" x14ac:dyDescent="0.25">
      <c r="A18" s="36"/>
      <c r="B18" s="36"/>
      <c r="C18" s="36"/>
      <c r="D18" s="37"/>
      <c r="E18" s="38"/>
      <c r="F18" s="37"/>
      <c r="G18" s="37"/>
      <c r="H18" s="37"/>
      <c r="I18" s="37" t="str">
        <f>IFERROR(VLOOKUP(D18,'[1]Valoración de oportunidad'!$A$4:$B$6,2,FALSE),"")</f>
        <v/>
      </c>
      <c r="J18" s="37" t="str">
        <f>IFERROR(VLOOKUP(E18,'[1]Valoración de oportunidad'!$A$10:$B$12,2,FALSE),"")</f>
        <v/>
      </c>
      <c r="K18" s="37" t="str">
        <f>IFERROR(VLOOKUP(F18,'[1]Valoración de oportunidad'!$A$16:$B$18,2,FALSE),"")</f>
        <v/>
      </c>
      <c r="L18" s="37" t="str">
        <f>IFERROR(VLOOKUP(G18,'[1]Valoración de oportunidad'!$A$22:$B$24,2,FALSE),"")</f>
        <v/>
      </c>
      <c r="M18" s="37" t="str">
        <f>IFERROR(VLOOKUP(H18,'[1]Valoración de oportunidad'!$A$28:$B$30,2,FALSE),"")</f>
        <v/>
      </c>
      <c r="N18" s="37">
        <f t="shared" si="0"/>
        <v>0</v>
      </c>
      <c r="O18" s="38" t="str">
        <f t="shared" si="1"/>
        <v/>
      </c>
      <c r="P18" s="39" t="str">
        <f>IFERROR(VLOOKUP(O18,'[2]Valoración de oportunidad'!G46:H48,2,FALSE),"")</f>
        <v/>
      </c>
      <c r="Q18" s="39"/>
      <c r="R18" s="39"/>
      <c r="S18" s="40"/>
      <c r="T18" s="42" t="str">
        <f>IFERROR(VLOOKUP(S18,'[2]Valoración de oportunidad'!#REF!,3,FALSE),"")</f>
        <v/>
      </c>
      <c r="U18" s="41" t="str">
        <f>IFERROR(VLOOKUP(T18,'[2]Valoración de oportunidad'!A70:C73,3,FALSE),"")</f>
        <v/>
      </c>
      <c r="V18" s="42"/>
      <c r="W18" s="39"/>
      <c r="X18" s="39"/>
      <c r="Y18" s="39"/>
      <c r="Z18" s="43"/>
      <c r="AA18" s="43"/>
      <c r="AB18" s="43"/>
      <c r="AC18" s="43"/>
      <c r="AD18" s="43"/>
      <c r="AE18" s="43"/>
      <c r="AF18" s="44"/>
    </row>
    <row r="19" spans="1:32" s="45" customFormat="1" ht="12.75" x14ac:dyDescent="0.25">
      <c r="A19" s="36"/>
      <c r="B19" s="36"/>
      <c r="C19" s="36"/>
      <c r="D19" s="37"/>
      <c r="E19" s="38"/>
      <c r="F19" s="37"/>
      <c r="G19" s="37"/>
      <c r="H19" s="37"/>
      <c r="I19" s="37" t="str">
        <f>IFERROR(VLOOKUP(D19,'[1]Valoración de oportunidad'!$A$4:$B$6,2,FALSE),"")</f>
        <v/>
      </c>
      <c r="J19" s="37" t="str">
        <f>IFERROR(VLOOKUP(E19,'[1]Valoración de oportunidad'!$A$10:$B$12,2,FALSE),"")</f>
        <v/>
      </c>
      <c r="K19" s="37" t="str">
        <f>IFERROR(VLOOKUP(F19,'[1]Valoración de oportunidad'!$A$16:$B$18,2,FALSE),"")</f>
        <v/>
      </c>
      <c r="L19" s="37" t="str">
        <f>IFERROR(VLOOKUP(G19,'[1]Valoración de oportunidad'!$A$22:$B$24,2,FALSE),"")</f>
        <v/>
      </c>
      <c r="M19" s="37" t="str">
        <f>IFERROR(VLOOKUP(H19,'[1]Valoración de oportunidad'!$A$28:$B$30,2,FALSE),"")</f>
        <v/>
      </c>
      <c r="N19" s="37">
        <f t="shared" si="0"/>
        <v>0</v>
      </c>
      <c r="O19" s="38" t="str">
        <f t="shared" si="1"/>
        <v/>
      </c>
      <c r="P19" s="39" t="str">
        <f>IFERROR(VLOOKUP(O19,'[2]Valoración de oportunidad'!G47:H49,2,FALSE),"")</f>
        <v/>
      </c>
      <c r="Q19" s="39"/>
      <c r="R19" s="39"/>
      <c r="S19" s="40"/>
      <c r="T19" s="42" t="str">
        <f>IFERROR(VLOOKUP(S19,'[2]Valoración de oportunidad'!#REF!,3,FALSE),"")</f>
        <v/>
      </c>
      <c r="U19" s="41" t="str">
        <f>IFERROR(VLOOKUP(T19,'[2]Valoración de oportunidad'!A71:C74,3,FALSE),"")</f>
        <v/>
      </c>
      <c r="V19" s="42"/>
      <c r="W19" s="39"/>
      <c r="X19" s="39"/>
      <c r="Y19" s="39"/>
      <c r="Z19" s="43"/>
      <c r="AA19" s="43"/>
      <c r="AB19" s="43"/>
      <c r="AC19" s="43"/>
      <c r="AD19" s="43"/>
      <c r="AE19" s="43"/>
      <c r="AF19" s="44"/>
    </row>
    <row r="20" spans="1:32" s="45" customFormat="1" ht="12.75" x14ac:dyDescent="0.25">
      <c r="A20" s="36"/>
      <c r="B20" s="36"/>
      <c r="C20" s="36"/>
      <c r="D20" s="37"/>
      <c r="E20" s="38"/>
      <c r="F20" s="37"/>
      <c r="G20" s="37"/>
      <c r="H20" s="37"/>
      <c r="I20" s="37" t="str">
        <f>IFERROR(VLOOKUP(D20,'[1]Valoración de oportunidad'!$A$4:$B$6,2,FALSE),"")</f>
        <v/>
      </c>
      <c r="J20" s="37" t="str">
        <f>IFERROR(VLOOKUP(E20,'[1]Valoración de oportunidad'!$A$10:$B$12,2,FALSE),"")</f>
        <v/>
      </c>
      <c r="K20" s="37" t="str">
        <f>IFERROR(VLOOKUP(F20,'[1]Valoración de oportunidad'!$A$16:$B$18,2,FALSE),"")</f>
        <v/>
      </c>
      <c r="L20" s="37" t="str">
        <f>IFERROR(VLOOKUP(G20,'[1]Valoración de oportunidad'!$A$22:$B$24,2,FALSE),"")</f>
        <v/>
      </c>
      <c r="M20" s="37" t="str">
        <f>IFERROR(VLOOKUP(H20,'[1]Valoración de oportunidad'!$A$28:$B$30,2,FALSE),"")</f>
        <v/>
      </c>
      <c r="N20" s="37">
        <f t="shared" si="0"/>
        <v>0</v>
      </c>
      <c r="O20" s="38" t="str">
        <f t="shared" si="1"/>
        <v/>
      </c>
      <c r="P20" s="39" t="str">
        <f>IFERROR(VLOOKUP(O20,'[2]Valoración de oportunidad'!G48:H50,2,FALSE),"")</f>
        <v/>
      </c>
      <c r="Q20" s="39"/>
      <c r="R20" s="39"/>
      <c r="S20" s="40"/>
      <c r="T20" s="42" t="str">
        <f>IFERROR(VLOOKUP(S20,'[2]Valoración de oportunidad'!#REF!,3,FALSE),"")</f>
        <v/>
      </c>
      <c r="U20" s="41" t="str">
        <f>IFERROR(VLOOKUP(T20,'[2]Valoración de oportunidad'!A72:C75,3,FALSE),"")</f>
        <v/>
      </c>
      <c r="V20" s="42"/>
      <c r="W20" s="39"/>
      <c r="X20" s="39"/>
      <c r="Y20" s="39"/>
      <c r="Z20" s="43"/>
      <c r="AA20" s="43"/>
      <c r="AB20" s="43"/>
      <c r="AC20" s="43"/>
      <c r="AD20" s="43"/>
      <c r="AE20" s="43"/>
      <c r="AF20" s="44"/>
    </row>
    <row r="21" spans="1:32" s="45" customFormat="1" ht="12.75" x14ac:dyDescent="0.25">
      <c r="A21" s="36"/>
      <c r="B21" s="36"/>
      <c r="C21" s="36"/>
      <c r="D21" s="37"/>
      <c r="E21" s="38"/>
      <c r="F21" s="37"/>
      <c r="G21" s="37"/>
      <c r="H21" s="37"/>
      <c r="I21" s="37" t="str">
        <f>IFERROR(VLOOKUP(D21,'[1]Valoración de oportunidad'!$A$4:$B$6,2,FALSE),"")</f>
        <v/>
      </c>
      <c r="J21" s="37" t="str">
        <f>IFERROR(VLOOKUP(E21,'[1]Valoración de oportunidad'!$A$10:$B$12,2,FALSE),"")</f>
        <v/>
      </c>
      <c r="K21" s="37" t="str">
        <f>IFERROR(VLOOKUP(F21,'[1]Valoración de oportunidad'!$A$16:$B$18,2,FALSE),"")</f>
        <v/>
      </c>
      <c r="L21" s="37" t="str">
        <f>IFERROR(VLOOKUP(G21,'[1]Valoración de oportunidad'!$A$22:$B$24,2,FALSE),"")</f>
        <v/>
      </c>
      <c r="M21" s="37" t="str">
        <f>IFERROR(VLOOKUP(H21,'[1]Valoración de oportunidad'!$A$28:$B$30,2,FALSE),"")</f>
        <v/>
      </c>
      <c r="N21" s="37">
        <f t="shared" si="0"/>
        <v>0</v>
      </c>
      <c r="O21" s="38" t="str">
        <f t="shared" si="1"/>
        <v/>
      </c>
      <c r="P21" s="39" t="str">
        <f>IFERROR(VLOOKUP(O21,'[2]Valoración de oportunidad'!G49:H51,2,FALSE),"")</f>
        <v/>
      </c>
      <c r="Q21" s="39"/>
      <c r="R21" s="39"/>
      <c r="S21" s="40"/>
      <c r="T21" s="42" t="str">
        <f>IFERROR(VLOOKUP(S21,'[2]Valoración de oportunidad'!#REF!,3,FALSE),"")</f>
        <v/>
      </c>
      <c r="U21" s="41" t="str">
        <f>IFERROR(VLOOKUP(T21,'[2]Valoración de oportunidad'!A73:C76,3,FALSE),"")</f>
        <v/>
      </c>
      <c r="V21" s="42"/>
      <c r="W21" s="39"/>
      <c r="X21" s="39"/>
      <c r="Y21" s="39"/>
      <c r="Z21" s="43"/>
      <c r="AA21" s="43"/>
      <c r="AB21" s="43"/>
      <c r="AC21" s="43"/>
      <c r="AD21" s="43"/>
      <c r="AE21" s="43"/>
      <c r="AF21" s="44"/>
    </row>
    <row r="22" spans="1:32" ht="23.2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ht="23.2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ht="23.2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ht="23.2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ht="23.2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ht="23.2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ht="23.2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ht="23.2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ht="23.2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ht="23.2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ht="23.2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ht="23.2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ht="23.2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ht="23.2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ht="23.2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ht="23.2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23.2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ht="23.2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ht="23.2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ht="23.2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ht="23.2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ht="23.2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ht="23.2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ht="23.2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ht="23.2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ht="23.2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ht="23.2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ht="23.2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ht="23.2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ht="23.2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ht="23.2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ht="23.2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 ht="23.2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 ht="23.2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ht="23.2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ht="23.2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ht="23.2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ht="23.2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ht="23.2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ht="23.2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ht="23.2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ht="23.2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ht="23.2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ht="23.2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ht="23.2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ht="23.2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ht="23.2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ht="23.2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2" ht="23.2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ht="23.2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ht="23.2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ht="23.2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ht="23.2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ht="23.2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ht="23.2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ht="23.2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ht="23.2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ht="23.2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ht="23.2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ht="23.2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ht="23.2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ht="23.2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ht="23.2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ht="23.2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ht="23.2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ht="23.2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ht="23.2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ht="23.2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ht="23.2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ht="23.2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ht="23.2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ht="23.2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ht="23.2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ht="23.2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ht="23.2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ht="23.2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ht="23.2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ht="23.2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ht="23.2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ht="23.2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ht="23.2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ht="23.2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ht="23.2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ht="23.2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 spans="1:32" ht="23.2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ht="23.2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ht="23.2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ht="23.2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ht="23.2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ht="23.2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ht="23.2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ht="23.2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ht="23.2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ht="23.2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ht="23.2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ht="23.2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ht="23.2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ht="23.2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ht="23.2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ht="23.2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ht="23.2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ht="23.2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ht="23.2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ht="23.2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ht="23.2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ht="23.2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ht="23.2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ht="23.2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ht="23.2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ht="23.2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ht="23.2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ht="23.2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ht="23.2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spans="1:32" ht="23.2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 spans="1:32" ht="23.2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spans="1:32" ht="23.2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 spans="1:32" ht="23.2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spans="1:32" ht="23.2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 spans="1:32" ht="23.2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spans="1:32" ht="23.2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 spans="1:32" ht="23.2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spans="1:32" ht="23.2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 spans="1:32" ht="23.2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spans="1:32" ht="23.2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ht="23.2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spans="1:32" ht="23.2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 spans="1:32" ht="23.2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ht="23.2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ht="23.2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ht="23.2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ht="23.2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ht="23.2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ht="23.2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ht="23.2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spans="1:32" ht="23.2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spans="1:32" ht="23.2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spans="1:32" ht="23.2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spans="1:32" ht="23.2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spans="1:32" ht="23.2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spans="1:32" ht="23.2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spans="1:32" ht="23.2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spans="1:32" ht="23.2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spans="1:32" ht="23.2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spans="1:32" ht="23.2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spans="1:32" ht="23.2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spans="1:32" ht="23.2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spans="1:32" ht="23.2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spans="1:32" ht="23.2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spans="1:32" ht="23.2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spans="1:32" ht="23.2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spans="1:32" ht="23.2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spans="1:32" ht="23.2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spans="1:32" ht="23.2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spans="1:32" ht="23.2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ht="23.2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spans="1:32" ht="23.2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spans="1:32" ht="23.2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ht="23.2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ht="23.2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spans="1:32" ht="23.2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spans="1:32" ht="23.2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spans="1:32" ht="23.2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spans="1:32" ht="23.2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spans="1:32" ht="23.2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spans="1:32" ht="23.2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spans="1:32" ht="23.2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spans="1:32" ht="23.2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spans="1:32" ht="23.2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spans="1:32" ht="23.2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spans="1:32" ht="23.2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spans="1:32" ht="23.2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spans="1:32" ht="23.2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spans="1:32" ht="23.2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spans="1:32" ht="23.2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spans="1:32" ht="23.2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spans="1:32" ht="23.2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spans="1:32" ht="23.2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spans="1:32" ht="23.2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spans="1:32" ht="23.2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spans="1:32" ht="23.2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spans="1:32" ht="23.2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spans="1:32" ht="23.2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spans="1:32" ht="23.2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spans="1:32" ht="23.2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spans="1:32" ht="23.2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spans="1:32" ht="23.2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spans="1:32" ht="23.2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spans="1:32" ht="23.2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spans="1:32" ht="23.2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spans="1:32" ht="23.2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spans="1:32" ht="23.2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spans="1:32" ht="23.2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spans="1:32" ht="23.2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spans="1:32" ht="23.2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spans="1:32" ht="23.2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spans="1:32" ht="23.2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spans="1:32" ht="23.2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spans="1:32" ht="23.2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spans="1:32" ht="23.2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spans="1:32" ht="23.2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spans="1:32" ht="23.2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spans="1:32" ht="23.2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spans="1:32" ht="23.2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spans="1:32" ht="23.2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spans="1:32" ht="23.2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spans="1:32" ht="23.2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spans="1:32" ht="23.2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spans="1:32" ht="23.2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spans="1:32" ht="23.2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spans="1:32" ht="23.2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spans="1:32" ht="23.2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spans="1:32" ht="23.2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spans="1:32" ht="23.2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spans="1:32" ht="23.2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spans="1:32" ht="23.2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spans="1:32" ht="23.2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spans="1:32" ht="23.2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spans="1:32" ht="23.2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spans="1:32" ht="23.2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spans="1:32" ht="23.2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spans="1:32" ht="23.2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spans="1:32" ht="23.2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spans="1:32" ht="23.2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spans="1:32" ht="23.2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spans="1:32" ht="23.2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spans="1:32" ht="23.2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spans="1:32" ht="23.2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spans="1:32" ht="23.2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spans="1:32" ht="23.2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spans="1:32" ht="23.2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spans="1:32" ht="23.2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 spans="1:32" ht="23.2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 spans="1:32" ht="23.2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 spans="1:32" ht="23.2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 spans="1:32" ht="23.2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 spans="1:32" ht="23.2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 spans="1:32" ht="23.2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 spans="1:32" ht="23.2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 spans="1:32" ht="23.2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 spans="1:32" ht="23.2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 spans="1:32" ht="23.2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 spans="1:32" ht="23.2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 spans="1:32" ht="23.2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 spans="1:32" ht="23.2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spans="1:32" ht="23.2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 spans="1:32" ht="23.2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 spans="1:32" ht="23.2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spans="1:32" ht="23.2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spans="1:32" ht="23.2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spans="1:32" ht="23.2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spans="1:32" ht="23.2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spans="1:32" ht="23.2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spans="1:32" ht="23.2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spans="1:32" ht="23.2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 spans="1:32" ht="23.2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 spans="1:32" ht="23.2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 spans="1:32" ht="23.2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 spans="1:32" ht="23.2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spans="1:32" ht="23.2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 spans="1:32" ht="23.2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 spans="1:32" ht="23.2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 spans="1:32" ht="23.2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 spans="1:32" ht="23.2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 spans="1:32" ht="23.2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 spans="1:32" ht="23.2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 spans="1:32" ht="23.2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 spans="1:32" ht="23.2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 spans="1:32" ht="23.2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 spans="1:32" ht="23.2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 spans="1:32" ht="23.2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 spans="1:32" ht="23.2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 spans="1:32" ht="23.2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 spans="1:32" ht="23.2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 spans="1:32" ht="23.2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spans="1:32" ht="23.2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 spans="1:32" ht="23.2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 spans="1:32" ht="23.2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 spans="1:32" ht="23.2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 spans="1:32" ht="23.2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 spans="1:32" ht="23.2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 spans="1:32" ht="23.2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 spans="1:32" ht="23.2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 spans="1:32" ht="23.2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 spans="1:32" ht="23.2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spans="1:32" ht="23.2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spans="1:32" ht="23.2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 spans="1:32" ht="23.2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 spans="1:32" ht="23.2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spans="1:32" ht="23.2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spans="1:32" ht="23.2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spans="1:32" ht="23.2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 spans="1:32" ht="23.2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 spans="1:32" ht="23.2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 spans="1:32" ht="23.2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 spans="1:32" ht="23.2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 spans="1:32" ht="23.2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 spans="1:32" ht="23.2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 spans="1:32" ht="23.2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 spans="1:32" ht="23.2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 spans="1:32" ht="23.2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 spans="1:32" ht="23.2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 spans="1:32" ht="23.2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 spans="1:32" ht="23.2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 spans="1:32" ht="23.2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spans="1:32" ht="23.2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 spans="1:32" ht="23.2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 spans="1:32" ht="23.2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 spans="1:32" ht="23.2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 spans="1:32" ht="23.2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 spans="1:32" ht="23.2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 spans="1:32" ht="23.2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 spans="1:32" ht="23.2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 spans="1:32" ht="23.2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spans="1:32" ht="23.2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spans="1:32" ht="23.2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spans="1:32" ht="23.2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 spans="1:32" ht="23.2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 spans="1:32" ht="23.2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 spans="1:32" ht="23.2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 spans="1:32" ht="23.2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 spans="1:32" ht="23.2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 spans="1:32" ht="23.2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 spans="1:32" ht="23.2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 spans="1:32" ht="23.2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 spans="1:32" ht="23.2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 spans="1:32" ht="23.2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 spans="1:32" ht="23.2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 spans="1:32" ht="23.2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 spans="1:32" ht="23.2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 spans="1:32" ht="23.2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 spans="1:32" ht="23.2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 spans="1:32" ht="23.2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 spans="1:32" ht="23.2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 spans="1:32" ht="23.2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spans="1:32" ht="23.2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 spans="1:32" ht="23.2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 spans="1:32" ht="23.2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 spans="1:32" ht="23.2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 spans="1:32" ht="23.2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 spans="1:32" ht="23.2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 spans="1:32" ht="23.2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 spans="1:32" ht="23.2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 spans="1:32" ht="23.2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spans="1:32" ht="23.2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spans="1:32" ht="23.2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spans="1:32" ht="23.2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 spans="1:32" ht="23.2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 spans="1:32" ht="23.2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 spans="1:32" ht="23.2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spans="1:32" ht="23.2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spans="1:32" ht="23.2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spans="1:32" ht="23.2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spans="1:32" ht="23.2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spans="1:32" ht="23.2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spans="1:32" ht="23.2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spans="1:32" ht="23.2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spans="1:32" ht="23.2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spans="1:32" ht="23.2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spans="1:32" ht="23.2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spans="1:32" ht="23.2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spans="1:32" ht="23.2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spans="1:32" ht="23.2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spans="1:32" ht="23.2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spans="1:32" ht="23.2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1:32" ht="23.2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spans="1:32" ht="23.2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spans="1:32" ht="23.2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spans="1:32" ht="23.2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spans="1:32" ht="23.2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spans="1:32" ht="23.2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spans="1:32" ht="23.2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spans="1:32" ht="23.2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spans="1:32" ht="23.2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1:32" ht="23.2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1:32" ht="23.2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1:32" ht="23.2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spans="1:32" ht="23.2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spans="1:32" ht="23.2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spans="1:32" ht="23.2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spans="1:32" ht="23.2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spans="1:32" ht="23.2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spans="1:32" ht="23.2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spans="1:32" ht="23.2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spans="1:32" ht="23.2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spans="1:32" ht="23.2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spans="1:32" ht="23.2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spans="1:32" ht="23.2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spans="1:32" ht="23.2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spans="1:32" ht="23.2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spans="1:32" ht="23.2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spans="1:32" ht="23.2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spans="1:32" ht="23.2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spans="1:32" ht="23.2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spans="1:32" ht="23.2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1:32" ht="23.2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spans="1:32" ht="23.2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spans="1:32" ht="23.2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spans="1:32" ht="23.2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spans="1:32" ht="23.2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spans="1:32" ht="23.2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spans="1:32" ht="23.2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spans="1:32" ht="23.2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spans="1:32" ht="23.2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1:32" ht="23.2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1:32" ht="23.2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1:32" ht="23.2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spans="1:32" ht="23.2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spans="1:32" ht="23.2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spans="1:32" ht="23.2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spans="1:32" ht="23.2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spans="1:32" ht="23.2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spans="1:32" ht="23.2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spans="1:32" ht="23.2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spans="1:32" ht="23.2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spans="1:32" ht="23.2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spans="1:32" ht="23.2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spans="1:32" ht="23.2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spans="1:32" ht="23.2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spans="1:32" ht="23.2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spans="1:32" ht="23.2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spans="1:32" ht="23.2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spans="1:32" ht="23.2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spans="1:32" ht="23.2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spans="1:32" ht="23.2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1:32" ht="23.2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spans="1:32" ht="23.2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spans="1:32" ht="23.2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spans="1:32" ht="23.2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spans="1:32" ht="23.2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spans="1:32" ht="23.2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spans="1:32" ht="23.2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spans="1:32" ht="23.2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spans="1:32" ht="23.2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1:32" ht="23.2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1:32" ht="23.2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1:32" ht="23.2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spans="1:32" ht="23.2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spans="1:32" ht="23.2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spans="1:32" ht="23.2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spans="1:32" ht="23.2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spans="1:32" ht="23.2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spans="1:32" ht="23.2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spans="1:32" ht="23.2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spans="1:32" ht="23.2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spans="1:32" ht="23.2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spans="1:32" ht="23.2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spans="1:32" ht="23.2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spans="1:32" ht="23.2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spans="1:32" ht="23.2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spans="1:32" ht="23.2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spans="1:32" ht="23.2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spans="1:32" ht="23.2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spans="1:32" ht="23.2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spans="1:32" ht="23.2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1:32" ht="23.2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spans="1:32" ht="23.2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spans="1:32" ht="23.2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spans="1:32" ht="23.2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spans="1:32" ht="23.2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spans="1:32" ht="23.2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spans="1:32" ht="23.2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spans="1:32" ht="23.2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spans="1:32" ht="23.2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1:32" ht="23.2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1:32" ht="23.2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1:32" ht="23.2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spans="1:32" ht="23.2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spans="1:32" ht="23.2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spans="1:32" ht="23.2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spans="1:32" ht="23.2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spans="1:32" ht="23.2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spans="1:32" ht="23.2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spans="1:32" ht="23.2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spans="1:32" ht="23.2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spans="1:32" ht="23.2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spans="1:32" ht="23.2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spans="1:32" ht="23.2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spans="1:32" ht="23.2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spans="1:32" ht="23.2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spans="1:32" ht="23.2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spans="1:32" ht="23.2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spans="1:32" ht="23.2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spans="1:32" ht="23.2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spans="1:32" ht="23.2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1:32" ht="23.2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spans="1:32" ht="23.2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spans="1:32" ht="23.2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spans="1:32" ht="23.2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spans="1:32" ht="23.2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spans="1:32" ht="23.2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spans="1:32" ht="23.2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spans="1:32" ht="23.2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spans="1:32" ht="23.2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1:32" ht="23.2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1:32" ht="23.2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1:32" ht="23.2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spans="1:32" ht="23.2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spans="1:32" ht="23.2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spans="1:32" ht="23.2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spans="1:32" ht="23.2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spans="1:32" ht="23.2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spans="1:32" ht="23.2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spans="1:32" ht="23.2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spans="1:32" ht="23.2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spans="1:32" ht="23.2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spans="1:32" ht="23.2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spans="1:32" ht="23.2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spans="1:32" ht="23.2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spans="1:32" ht="23.2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spans="1:32" ht="23.2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spans="1:32" ht="23.2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spans="1:32" ht="23.2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spans="1:32" ht="23.2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spans="1:32" ht="23.2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1:32" ht="23.2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spans="1:32" ht="23.2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spans="1:32" ht="23.2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spans="1:32" ht="23.2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spans="1:32" ht="23.2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spans="1:32" ht="23.2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spans="1:32" ht="23.2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spans="1:32" ht="23.2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spans="1:32" ht="23.2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1:32" ht="23.2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1:32" ht="23.2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1:32" ht="23.2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spans="1:32" ht="23.2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spans="1:32" ht="23.2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spans="1:32" ht="23.2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spans="1:32" ht="23.2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spans="1:32" ht="23.2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spans="1:32" ht="23.2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spans="1:32" ht="23.2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spans="1:32" ht="23.2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spans="1:32" ht="23.2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spans="1:32" ht="23.2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spans="1:32" ht="23.2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spans="1:32" ht="23.2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spans="1:32" ht="23.2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spans="1:32" ht="23.2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spans="1:32" ht="23.2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spans="1:32" ht="23.2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spans="1:32" ht="23.2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spans="1:32" ht="23.2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1:32" ht="23.2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spans="1:32" ht="23.2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spans="1:32" ht="23.2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spans="1:32" ht="23.2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spans="1:32" ht="23.2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spans="1:32" ht="23.2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spans="1:32" ht="23.2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spans="1:32" ht="23.2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spans="1:32" ht="23.2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1:32" ht="23.2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spans="1:32" ht="23.2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spans="1:32" ht="23.2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spans="1:32" ht="23.2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spans="1:32" ht="23.2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spans="1:32" ht="23.2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spans="1:32" ht="23.2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spans="1:32" ht="23.2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spans="1:32" ht="23.2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spans="1:32" ht="23.2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spans="1:32" ht="23.2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spans="1:32" ht="23.2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spans="1:32" ht="23.2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spans="1:32" ht="23.2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1:32" ht="23.2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1:32" ht="23.2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spans="1:32" ht="23.2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spans="1:32" ht="23.2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spans="1:32" ht="23.2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spans="1:32" ht="23.2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spans="1:32" ht="23.2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1:32" ht="23.2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spans="1:32" ht="23.2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spans="1:32" ht="23.2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1:32" ht="23.2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1:32" ht="23.2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1:32" ht="23.2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1:32" ht="23.2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1:32" ht="23.2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1:32" ht="23.2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1:32" ht="23.2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spans="1:32" ht="23.2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spans="1:32" ht="23.2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spans="1:32" ht="23.2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spans="1:32" ht="23.2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spans="1:32" ht="23.2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spans="1:32" ht="23.2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spans="1:32" ht="23.2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spans="1:32" ht="23.2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spans="1:32" ht="23.2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spans="1:32" ht="23.2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spans="1:32" ht="23.2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spans="1:32" ht="23.2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spans="1:32" ht="23.2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spans="1:32" ht="23.2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spans="1:32" ht="23.2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spans="1:32" ht="23.2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spans="1:32" ht="23.2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spans="1:32" ht="23.2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spans="1:32" ht="23.2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spans="1:32" ht="23.2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1:32" ht="23.2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spans="1:32" ht="23.2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spans="1:32" ht="23.2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1:32" ht="23.2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1:32" ht="23.2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1:32" ht="23.2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1:32" ht="23.2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1:32" ht="23.2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1:32" ht="23.2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1:32" ht="23.2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spans="1:32" ht="23.2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spans="1:32" ht="23.2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spans="1:32" ht="23.2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spans="1:32" ht="23.2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spans="1:32" ht="23.2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spans="1:32" ht="23.2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spans="1:32" ht="23.2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spans="1:32" ht="23.2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spans="1:32" ht="23.2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spans="1:32" ht="23.2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spans="1:32" ht="23.2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spans="1:32" ht="23.2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spans="1:32" ht="23.2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spans="1:32" ht="23.2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spans="1:32" ht="23.2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spans="1:32" ht="23.2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spans="1:32" ht="23.2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spans="1:32" ht="23.2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spans="1:32" ht="23.2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spans="1:32" ht="23.2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1:32" ht="23.2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spans="1:32" ht="23.2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spans="1:32" ht="23.2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1:32" ht="23.2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1:32" ht="23.2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1:32" ht="23.2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1:32" ht="23.2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1:32" ht="23.2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1:32" ht="23.2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1:32" ht="23.2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spans="1:32" ht="23.2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spans="1:32" ht="23.2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spans="1:32" ht="23.2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spans="1:32" ht="23.2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spans="1:32" ht="23.2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spans="1:32" ht="23.2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spans="1:32" ht="23.2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spans="1:32" ht="23.2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spans="1:32" ht="23.2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spans="1:32" ht="23.2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spans="1:32" ht="23.2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spans="1:32" ht="23.2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spans="1:32" ht="23.2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spans="1:32" ht="23.2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spans="1:32" ht="23.2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spans="1:32" ht="23.2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spans="1:32" ht="23.2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spans="1:32" ht="23.2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spans="1:32" ht="23.2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spans="1:32" ht="23.2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1:32" ht="23.2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spans="1:32" ht="23.2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spans="1:32" ht="23.2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1:32" ht="23.2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1:32" ht="23.2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1:32" ht="23.2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1:32" ht="23.2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1:32" ht="23.2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1:32" ht="23.2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1:32" ht="23.2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spans="1:32" ht="23.2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spans="1:32" ht="23.2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spans="1:32" ht="23.2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spans="1:32" ht="23.2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spans="1:32" ht="23.2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spans="1:32" ht="23.2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spans="1:32" ht="23.2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spans="1:32" ht="23.2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spans="1:32" ht="23.2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spans="1:32" ht="23.2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spans="1:32" ht="23.2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spans="1:32" ht="23.2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spans="1:32" ht="23.2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spans="1:32" ht="23.2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spans="1:32" ht="23.2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spans="1:32" ht="23.2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spans="1:32" ht="23.2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spans="1:32" ht="23.2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spans="1:32" ht="23.2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spans="1:32" ht="23.2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1:32" ht="23.2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spans="1:32" ht="23.2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spans="1:32" ht="23.2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1:32" ht="23.2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1:32" ht="23.2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1:32" ht="23.2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1:32" ht="23.2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1:32" ht="23.2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1:32" ht="23.2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1:32" ht="23.2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spans="1:32" ht="23.2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spans="1:32" ht="23.2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spans="1:32" ht="23.2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spans="1:32" ht="23.2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 spans="1:32" ht="23.2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spans="1:32" ht="23.2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 spans="1:32" ht="23.2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spans="1:32" ht="23.2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 spans="1:32" ht="23.2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spans="1:32" ht="23.2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 spans="1:32" ht="23.2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spans="1:32" ht="23.2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 spans="1:32" ht="23.2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spans="1:32" ht="23.2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 spans="1:32" ht="23.2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spans="1:32" ht="23.2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 spans="1:32" ht="23.2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spans="1:32" ht="23.2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 spans="1:32" ht="23.2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spans="1:32" ht="23.2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spans="1:32" ht="23.2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spans="1:32" ht="23.2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 spans="1:32" ht="23.2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spans="1:32" ht="23.2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 spans="1:32" ht="23.2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 spans="1:32" ht="23.2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 spans="1:32" ht="23.2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 spans="1:32" ht="23.2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 spans="1:32" ht="23.2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 spans="1:32" ht="23.2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 spans="1:32" ht="23.2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 spans="1:32" ht="23.2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 spans="1:32" ht="23.2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 spans="1:32" ht="23.2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 spans="1:32" ht="23.2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 spans="1:32" ht="23.2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 spans="1:32" ht="23.2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 spans="1:32" ht="23.2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spans="1:32" ht="23.2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 spans="1:32" ht="23.2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 spans="1:32" ht="23.2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 spans="1:32" ht="23.2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 spans="1:32" ht="23.2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spans="1:32" ht="23.2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 spans="1:32" ht="23.2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 spans="1:32" ht="23.2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 spans="1:32" ht="23.2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spans="1:32" ht="23.2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 spans="1:32" ht="23.2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 spans="1:32" ht="23.2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spans="1:32" ht="23.2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 spans="1:32" ht="23.2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 spans="1:32" ht="23.2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spans="1:32" ht="23.2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spans="1:32" ht="23.2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spans="1:32" ht="23.2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spans="1:32" ht="23.2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spans="1:32" ht="23.2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spans="1:32" ht="23.2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spans="1:32" ht="23.2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 spans="1:32" ht="23.2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 spans="1:32" ht="23.2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 spans="1:32" ht="23.2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 spans="1:32" ht="23.2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 spans="1:32" ht="23.2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 spans="1:32" ht="23.2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 spans="1:32" ht="23.2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 spans="1:32" ht="23.2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 spans="1:32" ht="23.2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 spans="1:32" ht="23.2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 spans="1:32" ht="23.2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 spans="1:32" ht="23.2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 spans="1:32" ht="23.2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spans="1:32" ht="23.2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 spans="1:32" ht="23.2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spans="1:32" ht="23.2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 spans="1:32" ht="23.2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</sheetData>
  <mergeCells count="9">
    <mergeCell ref="A1:A3"/>
    <mergeCell ref="B1:V3"/>
    <mergeCell ref="W1:X2"/>
    <mergeCell ref="Y1:Y2"/>
    <mergeCell ref="W3:Y3"/>
    <mergeCell ref="A5:C5"/>
    <mergeCell ref="D5:P5"/>
    <mergeCell ref="Q5:S5"/>
    <mergeCell ref="T5:Y5"/>
  </mergeCells>
  <conditionalFormatting sqref="O7:O21">
    <cfRule type="cellIs" dxfId="2" priority="1" operator="equal">
      <formula>"Oportunidad baja"</formula>
    </cfRule>
    <cfRule type="cellIs" dxfId="1" priority="2" operator="equal">
      <formula>"Oportunidad media"</formula>
    </cfRule>
    <cfRule type="cellIs" dxfId="0" priority="3" operator="equal">
      <formula>"Oportunidad alta"</formula>
    </cfRule>
  </conditionalFormatting>
  <dataValidations count="4">
    <dataValidation type="list" allowBlank="1" showErrorMessage="1" sqref="Y7:Y21" xr:uid="{6135EBBB-5C67-42CF-88C0-6B1267DFAB2D}">
      <formula1>"Si,No,"</formula1>
    </dataValidation>
    <dataValidation type="list" allowBlank="1" showInputMessage="1" showErrorMessage="1" sqref="H17:H21 D17:F21 V7:V21" xr:uid="{2005FD2F-546F-4F06-B06D-C55D75404E6F}">
      <formula1>#REF!</formula1>
    </dataValidation>
    <dataValidation type="list" allowBlank="1" showErrorMessage="1" sqref="G4:H4 G22:H802" xr:uid="{555BA8B9-5C67-49CA-B7EF-488802B815F3}">
      <formula1>"Insignificante,Moderado,Catastrofico"</formula1>
    </dataValidation>
    <dataValidation type="list" allowBlank="1" showErrorMessage="1" sqref="D4:F4 D22:F802" xr:uid="{B7AC2F88-7D4A-4301-8E87-7BBC150252A0}">
      <formula1>"Improbable,Posible,Casi seguro"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E345-5906-42F4-8652-0A970596233B}">
  <dimension ref="A1:H36"/>
  <sheetViews>
    <sheetView showGridLines="0" tabSelected="1" workbookViewId="0">
      <selection activeCell="F16" sqref="F16"/>
    </sheetView>
  </sheetViews>
  <sheetFormatPr baseColWidth="10" defaultColWidth="12.5703125" defaultRowHeight="12.75" x14ac:dyDescent="0.2"/>
  <cols>
    <col min="1" max="1" width="14.5703125" style="49" bestFit="1" customWidth="1"/>
    <col min="2" max="2" width="6" style="79" bestFit="1" customWidth="1"/>
    <col min="3" max="3" width="43.140625" style="49" customWidth="1"/>
    <col min="4" max="4" width="5" style="49" customWidth="1"/>
    <col min="5" max="5" width="18" style="49" customWidth="1"/>
    <col min="6" max="6" width="10.7109375" style="49" customWidth="1"/>
    <col min="7" max="7" width="16.85546875" style="49" bestFit="1" customWidth="1"/>
    <col min="8" max="8" width="58.85546875" style="49" customWidth="1"/>
    <col min="9" max="26" width="9.42578125" style="49" customWidth="1"/>
    <col min="27" max="16384" width="12.5703125" style="49"/>
  </cols>
  <sheetData>
    <row r="1" spans="1:8" ht="32.25" customHeight="1" x14ac:dyDescent="0.2">
      <c r="A1" s="46" t="s">
        <v>51</v>
      </c>
      <c r="B1" s="47"/>
      <c r="C1" s="47"/>
      <c r="D1" s="47"/>
      <c r="E1" s="47"/>
      <c r="F1" s="47"/>
      <c r="G1" s="47"/>
      <c r="H1" s="48"/>
    </row>
    <row r="2" spans="1:8" ht="25.5" x14ac:dyDescent="0.2">
      <c r="A2" s="50" t="s">
        <v>52</v>
      </c>
      <c r="B2" s="51"/>
      <c r="C2" s="52"/>
      <c r="E2" s="53" t="s">
        <v>53</v>
      </c>
      <c r="F2" s="53" t="s">
        <v>54</v>
      </c>
      <c r="G2" s="53" t="s">
        <v>55</v>
      </c>
      <c r="H2" s="53" t="s">
        <v>56</v>
      </c>
    </row>
    <row r="3" spans="1:8" s="45" customFormat="1" x14ac:dyDescent="0.25">
      <c r="A3" s="54" t="s">
        <v>33</v>
      </c>
      <c r="B3" s="54" t="s">
        <v>57</v>
      </c>
      <c r="C3" s="54" t="s">
        <v>33</v>
      </c>
      <c r="E3" s="55" t="s">
        <v>58</v>
      </c>
      <c r="F3" s="56" t="s">
        <v>59</v>
      </c>
      <c r="G3" s="57" t="s">
        <v>60</v>
      </c>
      <c r="H3" s="37" t="s">
        <v>61</v>
      </c>
    </row>
    <row r="4" spans="1:8" s="45" customFormat="1" ht="25.5" x14ac:dyDescent="0.25">
      <c r="A4" s="58" t="s">
        <v>62</v>
      </c>
      <c r="B4" s="54">
        <v>1</v>
      </c>
      <c r="C4" s="59" t="s">
        <v>63</v>
      </c>
      <c r="E4" s="60" t="s">
        <v>64</v>
      </c>
      <c r="F4" s="61" t="s">
        <v>65</v>
      </c>
      <c r="G4" s="62" t="s">
        <v>66</v>
      </c>
      <c r="H4" s="37" t="s">
        <v>67</v>
      </c>
    </row>
    <row r="5" spans="1:8" s="45" customFormat="1" ht="25.5" x14ac:dyDescent="0.25">
      <c r="A5" s="58" t="s">
        <v>39</v>
      </c>
      <c r="B5" s="54">
        <v>2</v>
      </c>
      <c r="C5" s="37" t="s">
        <v>68</v>
      </c>
      <c r="E5" s="63" t="s">
        <v>69</v>
      </c>
      <c r="F5" s="64" t="s">
        <v>70</v>
      </c>
      <c r="G5" s="65" t="s">
        <v>71</v>
      </c>
      <c r="H5" s="37" t="s">
        <v>72</v>
      </c>
    </row>
    <row r="6" spans="1:8" s="45" customFormat="1" x14ac:dyDescent="0.25">
      <c r="A6" s="58" t="s">
        <v>42</v>
      </c>
      <c r="B6" s="54">
        <v>3</v>
      </c>
      <c r="C6" s="59" t="s">
        <v>73</v>
      </c>
    </row>
    <row r="7" spans="1:8" s="45" customFormat="1" x14ac:dyDescent="0.25">
      <c r="B7" s="66"/>
      <c r="F7" s="67"/>
    </row>
    <row r="8" spans="1:8" s="45" customFormat="1" x14ac:dyDescent="0.25">
      <c r="A8" s="68" t="s">
        <v>74</v>
      </c>
      <c r="B8" s="69"/>
      <c r="C8" s="70"/>
      <c r="F8" s="67"/>
    </row>
    <row r="9" spans="1:8" s="45" customFormat="1" x14ac:dyDescent="0.25">
      <c r="A9" s="54" t="s">
        <v>33</v>
      </c>
      <c r="B9" s="54" t="s">
        <v>57</v>
      </c>
      <c r="C9" s="54" t="s">
        <v>33</v>
      </c>
    </row>
    <row r="10" spans="1:8" s="45" customFormat="1" x14ac:dyDescent="0.25">
      <c r="A10" s="58" t="s">
        <v>75</v>
      </c>
      <c r="B10" s="54">
        <v>1</v>
      </c>
      <c r="C10" s="59" t="s">
        <v>76</v>
      </c>
    </row>
    <row r="11" spans="1:8" s="45" customFormat="1" x14ac:dyDescent="0.25">
      <c r="A11" s="58" t="s">
        <v>40</v>
      </c>
      <c r="B11" s="54">
        <v>2</v>
      </c>
      <c r="C11" s="37" t="s">
        <v>77</v>
      </c>
    </row>
    <row r="12" spans="1:8" s="45" customFormat="1" x14ac:dyDescent="0.25">
      <c r="A12" s="58" t="s">
        <v>78</v>
      </c>
      <c r="B12" s="54">
        <v>3</v>
      </c>
      <c r="C12" s="59" t="s">
        <v>79</v>
      </c>
    </row>
    <row r="13" spans="1:8" s="45" customFormat="1" x14ac:dyDescent="0.25">
      <c r="B13" s="66"/>
    </row>
    <row r="14" spans="1:8" s="45" customFormat="1" x14ac:dyDescent="0.25">
      <c r="A14" s="68" t="s">
        <v>80</v>
      </c>
      <c r="B14" s="69"/>
      <c r="C14" s="70"/>
    </row>
    <row r="15" spans="1:8" s="45" customFormat="1" x14ac:dyDescent="0.25">
      <c r="A15" s="54" t="s">
        <v>33</v>
      </c>
      <c r="B15" s="54" t="s">
        <v>57</v>
      </c>
      <c r="C15" s="54" t="s">
        <v>33</v>
      </c>
    </row>
    <row r="16" spans="1:8" s="45" customFormat="1" x14ac:dyDescent="0.25">
      <c r="A16" s="58" t="s">
        <v>81</v>
      </c>
      <c r="B16" s="54">
        <v>1</v>
      </c>
      <c r="C16" s="59" t="s">
        <v>82</v>
      </c>
    </row>
    <row r="17" spans="1:3" s="45" customFormat="1" x14ac:dyDescent="0.25">
      <c r="A17" s="58" t="s">
        <v>41</v>
      </c>
      <c r="B17" s="54">
        <v>2</v>
      </c>
      <c r="C17" s="37" t="s">
        <v>83</v>
      </c>
    </row>
    <row r="18" spans="1:3" s="45" customFormat="1" x14ac:dyDescent="0.25">
      <c r="A18" s="58" t="s">
        <v>84</v>
      </c>
      <c r="B18" s="54">
        <v>3</v>
      </c>
      <c r="C18" s="37" t="s">
        <v>85</v>
      </c>
    </row>
    <row r="19" spans="1:3" s="45" customFormat="1" x14ac:dyDescent="0.25">
      <c r="B19" s="66"/>
    </row>
    <row r="20" spans="1:3" s="45" customFormat="1" x14ac:dyDescent="0.25">
      <c r="A20" s="68" t="s">
        <v>86</v>
      </c>
      <c r="B20" s="69"/>
      <c r="C20" s="70"/>
    </row>
    <row r="21" spans="1:3" s="45" customFormat="1" x14ac:dyDescent="0.25">
      <c r="A21" s="54" t="s">
        <v>33</v>
      </c>
      <c r="B21" s="54" t="s">
        <v>57</v>
      </c>
      <c r="C21" s="54" t="s">
        <v>33</v>
      </c>
    </row>
    <row r="22" spans="1:3" s="45" customFormat="1" ht="25.5" x14ac:dyDescent="0.25">
      <c r="A22" s="58" t="s">
        <v>42</v>
      </c>
      <c r="B22" s="54">
        <v>1</v>
      </c>
      <c r="C22" s="37" t="s">
        <v>87</v>
      </c>
    </row>
    <row r="23" spans="1:3" s="45" customFormat="1" ht="25.5" x14ac:dyDescent="0.25">
      <c r="A23" s="58" t="s">
        <v>39</v>
      </c>
      <c r="B23" s="54">
        <v>2</v>
      </c>
      <c r="C23" s="37" t="s">
        <v>88</v>
      </c>
    </row>
    <row r="24" spans="1:3" s="45" customFormat="1" ht="25.5" x14ac:dyDescent="0.25">
      <c r="A24" s="58" t="s">
        <v>62</v>
      </c>
      <c r="B24" s="54">
        <v>3</v>
      </c>
      <c r="C24" s="37" t="s">
        <v>89</v>
      </c>
    </row>
    <row r="25" spans="1:3" s="45" customFormat="1" x14ac:dyDescent="0.25">
      <c r="A25" s="43"/>
      <c r="B25" s="43"/>
      <c r="C25" s="43"/>
    </row>
    <row r="26" spans="1:3" s="45" customFormat="1" x14ac:dyDescent="0.25">
      <c r="A26" s="68" t="s">
        <v>90</v>
      </c>
      <c r="B26" s="69"/>
      <c r="C26" s="70"/>
    </row>
    <row r="27" spans="1:3" s="45" customFormat="1" x14ac:dyDescent="0.25">
      <c r="A27" s="71" t="s">
        <v>33</v>
      </c>
      <c r="B27" s="72"/>
      <c r="C27" s="54" t="s">
        <v>33</v>
      </c>
    </row>
    <row r="28" spans="1:3" s="45" customFormat="1" ht="38.25" x14ac:dyDescent="0.25">
      <c r="A28" s="73" t="s">
        <v>43</v>
      </c>
      <c r="B28" s="74">
        <v>1</v>
      </c>
      <c r="C28" s="75" t="s">
        <v>91</v>
      </c>
    </row>
    <row r="29" spans="1:3" s="45" customFormat="1" ht="25.5" x14ac:dyDescent="0.25">
      <c r="A29" s="73" t="s">
        <v>92</v>
      </c>
      <c r="B29" s="74">
        <v>2</v>
      </c>
      <c r="C29" s="75" t="s">
        <v>93</v>
      </c>
    </row>
    <row r="30" spans="1:3" s="45" customFormat="1" ht="25.5" x14ac:dyDescent="0.25">
      <c r="A30" s="73" t="s">
        <v>94</v>
      </c>
      <c r="B30" s="74">
        <v>3</v>
      </c>
      <c r="C30" s="75" t="s">
        <v>95</v>
      </c>
    </row>
    <row r="31" spans="1:3" s="45" customFormat="1" x14ac:dyDescent="0.25">
      <c r="B31" s="66"/>
    </row>
    <row r="32" spans="1:3" s="45" customFormat="1" x14ac:dyDescent="0.25">
      <c r="A32" s="68" t="s">
        <v>96</v>
      </c>
      <c r="B32" s="69"/>
      <c r="C32" s="70"/>
    </row>
    <row r="33" spans="1:3" s="45" customFormat="1" x14ac:dyDescent="0.25">
      <c r="A33" s="76" t="s">
        <v>33</v>
      </c>
      <c r="B33" s="77"/>
      <c r="C33" s="54" t="s">
        <v>33</v>
      </c>
    </row>
    <row r="34" spans="1:3" s="45" customFormat="1" x14ac:dyDescent="0.25">
      <c r="A34" s="78" t="s">
        <v>62</v>
      </c>
      <c r="B34" s="77"/>
      <c r="C34" s="37" t="s">
        <v>97</v>
      </c>
    </row>
    <row r="35" spans="1:3" s="45" customFormat="1" x14ac:dyDescent="0.25">
      <c r="A35" s="78" t="s">
        <v>39</v>
      </c>
      <c r="B35" s="77"/>
      <c r="C35" s="37" t="s">
        <v>98</v>
      </c>
    </row>
    <row r="36" spans="1:3" s="45" customFormat="1" x14ac:dyDescent="0.25">
      <c r="A36" s="78" t="s">
        <v>42</v>
      </c>
      <c r="B36" s="77"/>
      <c r="C36" s="37" t="s">
        <v>99</v>
      </c>
    </row>
  </sheetData>
  <sheetProtection algorithmName="SHA-512" hashValue="eVAIhIeCAY4sANMyKh4JzJxcIiZwQ7bm4Xf339qUXKv/Do22HQJ/hPfD1EJwqRNVkypNTuiiK9R4JMTQ9CUHHg==" saltValue="k/TwUvVCOLS4lk91mGXLXQ==" spinCount="100000" sheet="1" objects="1" scenarios="1"/>
  <mergeCells count="7">
    <mergeCell ref="A32:C32"/>
    <mergeCell ref="A1:H1"/>
    <mergeCell ref="A2:C2"/>
    <mergeCell ref="A8:C8"/>
    <mergeCell ref="A14:C14"/>
    <mergeCell ref="A20:C20"/>
    <mergeCell ref="A26:C2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OPORTUNIDADES</vt:lpstr>
      <vt:lpstr>Valoración de oportunidad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Vargas</dc:creator>
  <cp:lastModifiedBy>Henry Vargas</cp:lastModifiedBy>
  <dcterms:created xsi:type="dcterms:W3CDTF">2021-05-08T09:44:22Z</dcterms:created>
  <dcterms:modified xsi:type="dcterms:W3CDTF">2021-05-08T09:50:12Z</dcterms:modified>
</cp:coreProperties>
</file>