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dilee\Desktop\"/>
    </mc:Choice>
  </mc:AlternateContent>
  <xr:revisionPtr revIDLastSave="0" documentId="13_ncr:1_{8D6E43B4-3873-4EEE-AA9B-02EA418B4501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Data" sheetId="1" r:id="rId1"/>
    <sheet name="Datasets" sheetId="2" r:id="rId2"/>
    <sheet name="LR" sheetId="3" r:id="rId3"/>
    <sheet name="important" sheetId="4" r:id="rId4"/>
    <sheet name="Age-range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63" i="1" l="1"/>
  <c r="L59" i="1"/>
  <c r="J71" i="1"/>
  <c r="K68" i="1" s="1"/>
  <c r="D71" i="1"/>
  <c r="E68" i="1" s="1"/>
  <c r="K16" i="1"/>
  <c r="K5" i="1"/>
  <c r="K58" i="1"/>
  <c r="J67" i="1"/>
  <c r="J68" i="1"/>
  <c r="D68" i="1"/>
  <c r="D67" i="1"/>
  <c r="C58" i="1"/>
  <c r="D58" i="1"/>
  <c r="G58" i="1"/>
  <c r="H58" i="1"/>
  <c r="C57" i="1"/>
  <c r="D57" i="1"/>
  <c r="G57" i="1"/>
  <c r="H57" i="1"/>
  <c r="K57" i="1"/>
  <c r="C56" i="1"/>
  <c r="D56" i="1"/>
  <c r="G56" i="1"/>
  <c r="H56" i="1"/>
  <c r="K56" i="1"/>
  <c r="C55" i="1"/>
  <c r="D55" i="1"/>
  <c r="G55" i="1"/>
  <c r="H55" i="1"/>
  <c r="K55" i="1"/>
  <c r="K54" i="1"/>
  <c r="G54" i="1"/>
  <c r="H54" i="1"/>
  <c r="C54" i="1"/>
  <c r="D54" i="1"/>
  <c r="C53" i="1"/>
  <c r="D53" i="1"/>
  <c r="G53" i="1"/>
  <c r="H53" i="1"/>
  <c r="K53" i="1"/>
  <c r="C52" i="1"/>
  <c r="D52" i="1"/>
  <c r="G52" i="1"/>
  <c r="H52" i="1"/>
  <c r="K52" i="1"/>
  <c r="K10" i="1"/>
  <c r="K11" i="1"/>
  <c r="K12" i="1"/>
  <c r="K13" i="1"/>
  <c r="K14" i="1"/>
  <c r="K15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9" i="1"/>
  <c r="K6" i="1"/>
  <c r="K7" i="1"/>
  <c r="K8" i="1"/>
  <c r="K4" i="1"/>
  <c r="C51" i="1"/>
  <c r="D51" i="1"/>
  <c r="G51" i="1"/>
  <c r="H51" i="1"/>
  <c r="C50" i="1"/>
  <c r="D50" i="1"/>
  <c r="G50" i="1"/>
  <c r="H50" i="1"/>
  <c r="C49" i="1"/>
  <c r="D49" i="1"/>
  <c r="G49" i="1"/>
  <c r="H49" i="1"/>
  <c r="C48" i="1"/>
  <c r="D48" i="1"/>
  <c r="G48" i="1"/>
  <c r="H48" i="1"/>
  <c r="C47" i="1"/>
  <c r="D47" i="1"/>
  <c r="G47" i="1"/>
  <c r="H47" i="1"/>
  <c r="C46" i="1"/>
  <c r="D46" i="1"/>
  <c r="G46" i="1"/>
  <c r="H46" i="1"/>
  <c r="C45" i="1"/>
  <c r="D45" i="1"/>
  <c r="G45" i="1"/>
  <c r="H45" i="1"/>
  <c r="G44" i="1"/>
  <c r="C44" i="1"/>
  <c r="D44" i="1"/>
  <c r="H44" i="1"/>
  <c r="C43" i="1"/>
  <c r="D43" i="1"/>
  <c r="G43" i="1"/>
  <c r="H43" i="1"/>
  <c r="D42" i="1"/>
  <c r="C42" i="1"/>
  <c r="G42" i="1"/>
  <c r="H42" i="1"/>
  <c r="C41" i="1"/>
  <c r="D41" i="1"/>
  <c r="G41" i="1"/>
  <c r="H41" i="1"/>
  <c r="C40" i="1"/>
  <c r="D40" i="1"/>
  <c r="G40" i="1"/>
  <c r="H40" i="1"/>
  <c r="C39" i="1"/>
  <c r="D39" i="1"/>
  <c r="G39" i="1"/>
  <c r="H39" i="1"/>
  <c r="C38" i="1"/>
  <c r="D38" i="1"/>
  <c r="G38" i="1"/>
  <c r="H38" i="1"/>
  <c r="C37" i="1"/>
  <c r="D37" i="1"/>
  <c r="G37" i="1"/>
  <c r="H37" i="1"/>
  <c r="C36" i="1"/>
  <c r="D36" i="1"/>
  <c r="G36" i="1"/>
  <c r="H36" i="1"/>
  <c r="C35" i="1"/>
  <c r="D35" i="1"/>
  <c r="G35" i="1"/>
  <c r="H35" i="1"/>
  <c r="C34" i="1"/>
  <c r="D34" i="1"/>
  <c r="G34" i="1"/>
  <c r="H34" i="1"/>
  <c r="C33" i="1"/>
  <c r="D33" i="1"/>
  <c r="G33" i="1"/>
  <c r="H33" i="1"/>
  <c r="C32" i="1"/>
  <c r="D32" i="1"/>
  <c r="G32" i="1"/>
  <c r="H32" i="1"/>
  <c r="C31" i="1"/>
  <c r="D31" i="1"/>
  <c r="G31" i="1"/>
  <c r="H31" i="1"/>
  <c r="C30" i="1"/>
  <c r="D30" i="1"/>
  <c r="G30" i="1"/>
  <c r="H30" i="1"/>
  <c r="C29" i="1"/>
  <c r="D29" i="1"/>
  <c r="G29" i="1"/>
  <c r="H29" i="1"/>
  <c r="C28" i="1"/>
  <c r="D28" i="1"/>
  <c r="G28" i="1"/>
  <c r="H28" i="1"/>
  <c r="C27" i="1"/>
  <c r="D27" i="1"/>
  <c r="G27" i="1"/>
  <c r="H27" i="1"/>
  <c r="C26" i="1"/>
  <c r="D26" i="1"/>
  <c r="G26" i="1"/>
  <c r="H26" i="1"/>
  <c r="C25" i="1"/>
  <c r="D25" i="1"/>
  <c r="G25" i="1"/>
  <c r="H25" i="1"/>
  <c r="G24" i="1"/>
  <c r="H24" i="1"/>
  <c r="C24" i="1"/>
  <c r="D24" i="1"/>
  <c r="C23" i="1"/>
  <c r="D23" i="1"/>
  <c r="G23" i="1"/>
  <c r="H23" i="1"/>
  <c r="C22" i="1"/>
  <c r="D22" i="1"/>
  <c r="G22" i="1"/>
  <c r="H22" i="1"/>
  <c r="C21" i="1"/>
  <c r="D21" i="1"/>
  <c r="G21" i="1"/>
  <c r="H21" i="1"/>
  <c r="C20" i="1"/>
  <c r="D20" i="1"/>
  <c r="G20" i="1"/>
  <c r="H20" i="1"/>
  <c r="C19" i="1"/>
  <c r="H19" i="1"/>
  <c r="G19" i="1"/>
  <c r="D19" i="1"/>
  <c r="C18" i="1"/>
  <c r="D18" i="1"/>
  <c r="G18" i="1"/>
  <c r="H18" i="1"/>
  <c r="C17" i="1"/>
  <c r="D17" i="1"/>
  <c r="C16" i="1"/>
  <c r="G17" i="1"/>
  <c r="H17" i="1"/>
  <c r="D16" i="1"/>
  <c r="G16" i="1"/>
  <c r="H16" i="1"/>
  <c r="C15" i="1"/>
  <c r="D15" i="1"/>
  <c r="G15" i="1"/>
  <c r="H15" i="1"/>
  <c r="K69" i="1" l="1"/>
  <c r="K67" i="1"/>
  <c r="E67" i="1"/>
  <c r="E71" i="1" s="1"/>
  <c r="C14" i="1"/>
  <c r="D14" i="1"/>
  <c r="G14" i="1"/>
  <c r="H14" i="1"/>
  <c r="C13" i="1"/>
  <c r="D13" i="1"/>
  <c r="G13" i="1"/>
  <c r="H13" i="1"/>
  <c r="C12" i="1"/>
  <c r="D12" i="1"/>
  <c r="G12" i="1"/>
  <c r="H12" i="1"/>
  <c r="C11" i="1"/>
  <c r="D11" i="1"/>
  <c r="G11" i="1"/>
  <c r="H11" i="1"/>
  <c r="C10" i="1"/>
  <c r="D10" i="1"/>
  <c r="G10" i="1"/>
  <c r="H10" i="1"/>
  <c r="C9" i="1"/>
  <c r="D9" i="1"/>
  <c r="G9" i="1"/>
  <c r="H9" i="1"/>
  <c r="C8" i="1"/>
  <c r="D8" i="1"/>
  <c r="G8" i="1"/>
  <c r="H8" i="1"/>
  <c r="H7" i="1"/>
  <c r="G7" i="1"/>
  <c r="C7" i="1"/>
  <c r="D7" i="1"/>
  <c r="D5" i="1"/>
  <c r="C5" i="1"/>
  <c r="D6" i="1"/>
  <c r="C6" i="1"/>
  <c r="G6" i="1"/>
  <c r="H6" i="1"/>
  <c r="H5" i="1"/>
  <c r="G5" i="1"/>
  <c r="G4" i="1"/>
  <c r="H4" i="1"/>
  <c r="K71" i="1" l="1"/>
</calcChain>
</file>

<file path=xl/sharedStrings.xml><?xml version="1.0" encoding="utf-8"?>
<sst xmlns="http://schemas.openxmlformats.org/spreadsheetml/2006/main" count="167" uniqueCount="143">
  <si>
    <t>Range of files</t>
  </si>
  <si>
    <t>0-100</t>
  </si>
  <si>
    <t>[)</t>
  </si>
  <si>
    <t>cropped</t>
  </si>
  <si>
    <t>missed</t>
  </si>
  <si>
    <t>100-200</t>
  </si>
  <si>
    <t>Cumulative</t>
  </si>
  <si>
    <t>cropped%</t>
  </si>
  <si>
    <t>missed%</t>
  </si>
  <si>
    <t>200-500</t>
  </si>
  <si>
    <t>time</t>
  </si>
  <si>
    <t>15 mins</t>
  </si>
  <si>
    <t>45 mins</t>
  </si>
  <si>
    <t>500-600</t>
  </si>
  <si>
    <t>600-710</t>
  </si>
  <si>
    <t>not processed</t>
  </si>
  <si>
    <t>710-750</t>
  </si>
  <si>
    <t>750-800</t>
  </si>
  <si>
    <t>800-900</t>
  </si>
  <si>
    <t>900-1000</t>
  </si>
  <si>
    <t>1000-1014</t>
  </si>
  <si>
    <t>1135-1200</t>
  </si>
  <si>
    <t>1200-1300</t>
  </si>
  <si>
    <t>1300-1320</t>
  </si>
  <si>
    <t>1320-1345</t>
  </si>
  <si>
    <t>1345-1400</t>
  </si>
  <si>
    <t>1400-1500</t>
  </si>
  <si>
    <t>1500-1600</t>
  </si>
  <si>
    <t>1600-1700</t>
  </si>
  <si>
    <t>1700-1800</t>
  </si>
  <si>
    <t>1800-1850</t>
  </si>
  <si>
    <t>1850-1900</t>
  </si>
  <si>
    <t>1900-2000</t>
  </si>
  <si>
    <t>2000-2050</t>
  </si>
  <si>
    <t>2050-2200</t>
  </si>
  <si>
    <t>2200-2500</t>
  </si>
  <si>
    <t>2500-3000</t>
  </si>
  <si>
    <t>3000-3500</t>
  </si>
  <si>
    <t>3500-5000</t>
  </si>
  <si>
    <t>The experimental results on two large facial aging datasets, the MORPH and FERET sets</t>
  </si>
  <si>
    <t>5000-5648</t>
  </si>
  <si>
    <t>5648-7000</t>
  </si>
  <si>
    <t>7000-7483</t>
  </si>
  <si>
    <t>7483-7548</t>
  </si>
  <si>
    <t>7548-7704</t>
  </si>
  <si>
    <t>not proceesed</t>
  </si>
  <si>
    <t>7704-8000</t>
  </si>
  <si>
    <t>8000-8381</t>
  </si>
  <si>
    <t>8381-8787</t>
  </si>
  <si>
    <t>8787-9000</t>
  </si>
  <si>
    <t>9000-10000</t>
  </si>
  <si>
    <t>10000-11000</t>
  </si>
  <si>
    <t>11000-12000</t>
  </si>
  <si>
    <t>Paper</t>
  </si>
  <si>
    <t>Year</t>
  </si>
  <si>
    <t>Conf/Journal</t>
  </si>
  <si>
    <t>Dataset</t>
  </si>
  <si>
    <t>Contribution</t>
  </si>
  <si>
    <t>Methods</t>
  </si>
  <si>
    <t>Results</t>
  </si>
  <si>
    <t>Future Direction</t>
  </si>
  <si>
    <t>Area</t>
  </si>
  <si>
    <t>Other</t>
  </si>
  <si>
    <t>Age group classification</t>
  </si>
  <si>
    <t>No</t>
  </si>
  <si>
    <t>A space and time efficient convolutional
 neural network for age group estimation
 from facial image</t>
  </si>
  <si>
    <t>Authors</t>
  </si>
  <si>
    <t>AhmadAlsaleh and Cahit Perkgoz</t>
  </si>
  <si>
    <t>PeerJ Computer Science</t>
  </si>
  <si>
    <t>Space-time efficient cnn</t>
  </si>
  <si>
    <t>UTKFace</t>
  </si>
  <si>
    <t>Facial-age</t>
  </si>
  <si>
    <t>12000-13000</t>
  </si>
  <si>
    <t>UTKFace/Facial-age</t>
  </si>
  <si>
    <t>Overall weighted F1-score =87.84%</t>
  </si>
  <si>
    <t>Agenet</t>
  </si>
  <si>
    <t>13000-14000</t>
  </si>
  <si>
    <t>14000-15000</t>
  </si>
  <si>
    <t>15000-16000</t>
  </si>
  <si>
    <t>16000-17000</t>
  </si>
  <si>
    <t>17000-18000</t>
  </si>
  <si>
    <t>Selection of age groups, combined dataset, custom cnn, experiments for different resolutions, comparison of metrics</t>
  </si>
  <si>
    <t>custom cnn</t>
  </si>
  <si>
    <t>Metrics</t>
  </si>
  <si>
    <t>Precision, Recall, F1-Score</t>
  </si>
  <si>
    <t>18000-20000</t>
  </si>
  <si>
    <t>cumsum</t>
  </si>
  <si>
    <t>1014-1135</t>
  </si>
  <si>
    <t>Processed</t>
  </si>
  <si>
    <t>IDs</t>
  </si>
  <si>
    <t>20000-20200</t>
  </si>
  <si>
    <t>20200-20855</t>
  </si>
  <si>
    <t>20855-22000</t>
  </si>
  <si>
    <t>Total:</t>
  </si>
  <si>
    <t>22000-22860</t>
  </si>
  <si>
    <t>23424-24000</t>
  </si>
  <si>
    <t>22860-23424</t>
  </si>
  <si>
    <t>24000-24109</t>
  </si>
  <si>
    <t>Face not detected</t>
  </si>
  <si>
    <t>Face detected</t>
  </si>
  <si>
    <t>Image not processed</t>
  </si>
  <si>
    <t>Total</t>
  </si>
  <si>
    <t>Freq</t>
  </si>
  <si>
    <t>Summary: Based on what is prossessed</t>
  </si>
  <si>
    <t>Summary: Considering all images</t>
  </si>
  <si>
    <t>Paper-1</t>
  </si>
  <si>
    <t>0-2</t>
  </si>
  <si>
    <t>15-20</t>
  </si>
  <si>
    <t>21-27</t>
  </si>
  <si>
    <t>28-45</t>
  </si>
  <si>
    <t>46-65</t>
  </si>
  <si>
    <t>66+</t>
  </si>
  <si>
    <t>Paper-2</t>
  </si>
  <si>
    <t>36-50</t>
  </si>
  <si>
    <t>2-3</t>
  </si>
  <si>
    <t>4-6</t>
  </si>
  <si>
    <t>7-8</t>
  </si>
  <si>
    <t>9-11</t>
  </si>
  <si>
    <t>12-20</t>
  </si>
  <si>
    <t>21-35</t>
  </si>
  <si>
    <t>3-7</t>
  </si>
  <si>
    <t>8-14</t>
  </si>
  <si>
    <t>51-80</t>
  </si>
  <si>
    <t>Infancy</t>
  </si>
  <si>
    <t>Early Childhood</t>
  </si>
  <si>
    <t>Middle Childhood</t>
  </si>
  <si>
    <t>Late Childhood</t>
  </si>
  <si>
    <t>Adolescence</t>
  </si>
  <si>
    <t>Early Adulthood</t>
  </si>
  <si>
    <t>Mature Adulthood</t>
  </si>
  <si>
    <t>Midlife</t>
  </si>
  <si>
    <t>Paper-3</t>
  </si>
  <si>
    <t>&lt;14</t>
  </si>
  <si>
    <t>Child</t>
  </si>
  <si>
    <t>14-25</t>
  </si>
  <si>
    <t>Youth</t>
  </si>
  <si>
    <t>25-40</t>
  </si>
  <si>
    <t>Adult</t>
  </si>
  <si>
    <t>40-60</t>
  </si>
  <si>
    <t>Middleage</t>
  </si>
  <si>
    <t>60+</t>
  </si>
  <si>
    <t>Old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</si>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</sst>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7"/>
      <color rgb="FF212121"/>
      <name val="Courier New"/>
      <family val="3"/>
    </font>
    <font>
      <sz val="8"/>
      <color rgb="FF2E2E2E"/>
      <name val="Georgia"/>
      <family val="1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wrapText="1"/>
    </xf>
    <xf numFmtId="0" fontId="3" fillId="0" borderId="0" xfId="0" applyFont="1"/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2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6" fontId="0" fillId="0" borderId="0" xfId="0" quotePrefix="1" applyNumberFormat="1"/>
    <xf numFmtId="0" fontId="0" fillId="0" borderId="0" xfId="0" quotePrefix="1"/>
    <xf numFmtId="17" fontId="0" fillId="0" borderId="0" xfId="0" quotePrefix="1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T71"/>
  <sheetViews>
    <sheetView tabSelected="1" topLeftCell="A48" workbookViewId="0">
      <selection activeCell="M64" sqref="M64"/>
    </sheetView>
  </sheetViews>
  <sheetFormatPr defaultRowHeight="14.5" x14ac:dyDescent="0.35"/>
  <cols>
    <col min="2" max="2" width="11.90625" bestFit="1" customWidth="1"/>
    <col min="3" max="3" width="8.26953125" customWidth="1"/>
    <col min="4" max="4" width="8.453125" customWidth="1"/>
    <col min="5" max="5" width="10.26953125" customWidth="1"/>
    <col min="11" max="11" width="9.7265625" customWidth="1"/>
    <col min="12" max="12" width="12.54296875" bestFit="1" customWidth="1"/>
  </cols>
  <sheetData>
    <row r="1" spans="2:14" x14ac:dyDescent="0.35">
      <c r="E1" s="20" t="s">
        <v>88</v>
      </c>
      <c r="F1" s="20"/>
      <c r="G1" s="20" t="s">
        <v>88</v>
      </c>
      <c r="H1" s="20"/>
    </row>
    <row r="2" spans="2:14" x14ac:dyDescent="0.35">
      <c r="B2" t="s">
        <v>2</v>
      </c>
      <c r="E2" s="20" t="s">
        <v>6</v>
      </c>
      <c r="F2" s="20"/>
      <c r="G2" s="20" t="s">
        <v>6</v>
      </c>
      <c r="H2" s="20"/>
    </row>
    <row r="3" spans="2:14" x14ac:dyDescent="0.35">
      <c r="B3" t="s">
        <v>0</v>
      </c>
      <c r="C3" t="s">
        <v>3</v>
      </c>
      <c r="D3" t="s">
        <v>4</v>
      </c>
      <c r="E3" t="s">
        <v>3</v>
      </c>
      <c r="F3" t="s">
        <v>4</v>
      </c>
      <c r="G3" t="s">
        <v>7</v>
      </c>
      <c r="H3" t="s">
        <v>8</v>
      </c>
      <c r="I3" t="s">
        <v>10</v>
      </c>
      <c r="K3" t="s">
        <v>86</v>
      </c>
      <c r="L3" t="s">
        <v>15</v>
      </c>
      <c r="M3" t="s">
        <v>89</v>
      </c>
    </row>
    <row r="4" spans="2:14" x14ac:dyDescent="0.35">
      <c r="B4" t="s">
        <v>1</v>
      </c>
      <c r="C4">
        <v>96</v>
      </c>
      <c r="D4">
        <v>4</v>
      </c>
      <c r="E4">
        <v>96</v>
      </c>
      <c r="F4">
        <v>4</v>
      </c>
      <c r="G4">
        <f t="shared" ref="G4:G43" si="0">E4/(E4+F4)*100</f>
        <v>96</v>
      </c>
      <c r="H4">
        <f t="shared" ref="H4:H53" si="1">F4/(E4+F4)*100</f>
        <v>4</v>
      </c>
      <c r="I4" t="s">
        <v>11</v>
      </c>
      <c r="K4">
        <f>E4+F4</f>
        <v>100</v>
      </c>
    </row>
    <row r="5" spans="2:14" x14ac:dyDescent="0.35">
      <c r="B5" t="s">
        <v>5</v>
      </c>
      <c r="C5">
        <f t="shared" ref="C5:C20" si="2">E5-E4</f>
        <v>96</v>
      </c>
      <c r="D5">
        <f t="shared" ref="D5:D20" si="3">F5-F4</f>
        <v>4</v>
      </c>
      <c r="E5">
        <v>192</v>
      </c>
      <c r="F5">
        <v>8</v>
      </c>
      <c r="G5">
        <f t="shared" si="0"/>
        <v>96</v>
      </c>
      <c r="H5">
        <f t="shared" si="1"/>
        <v>4</v>
      </c>
      <c r="I5" t="s">
        <v>11</v>
      </c>
      <c r="K5">
        <f>E5+F5</f>
        <v>200</v>
      </c>
    </row>
    <row r="6" spans="2:14" x14ac:dyDescent="0.35">
      <c r="B6" t="s">
        <v>9</v>
      </c>
      <c r="C6">
        <f t="shared" si="2"/>
        <v>291</v>
      </c>
      <c r="D6">
        <f t="shared" si="3"/>
        <v>9</v>
      </c>
      <c r="E6">
        <v>483</v>
      </c>
      <c r="F6">
        <v>17</v>
      </c>
      <c r="G6">
        <f t="shared" si="0"/>
        <v>96.6</v>
      </c>
      <c r="H6">
        <f t="shared" si="1"/>
        <v>3.4000000000000004</v>
      </c>
      <c r="I6" t="s">
        <v>12</v>
      </c>
      <c r="K6">
        <f t="shared" ref="K6:K8" si="4">E6+F6</f>
        <v>500</v>
      </c>
      <c r="N6" s="1"/>
    </row>
    <row r="7" spans="2:14" x14ac:dyDescent="0.35">
      <c r="B7" t="s">
        <v>13</v>
      </c>
      <c r="C7">
        <f t="shared" si="2"/>
        <v>98</v>
      </c>
      <c r="D7">
        <f t="shared" si="3"/>
        <v>2</v>
      </c>
      <c r="E7">
        <v>581</v>
      </c>
      <c r="F7">
        <v>19</v>
      </c>
      <c r="G7">
        <f t="shared" si="0"/>
        <v>96.833333333333343</v>
      </c>
      <c r="H7">
        <f t="shared" si="1"/>
        <v>3.166666666666667</v>
      </c>
      <c r="I7" t="s">
        <v>11</v>
      </c>
      <c r="K7">
        <f t="shared" si="4"/>
        <v>600</v>
      </c>
    </row>
    <row r="8" spans="2:14" x14ac:dyDescent="0.35">
      <c r="B8" t="s">
        <v>14</v>
      </c>
      <c r="C8">
        <f t="shared" si="2"/>
        <v>106</v>
      </c>
      <c r="D8">
        <f t="shared" si="3"/>
        <v>3</v>
      </c>
      <c r="E8">
        <v>687</v>
      </c>
      <c r="F8">
        <v>22</v>
      </c>
      <c r="G8">
        <f t="shared" si="0"/>
        <v>96.897038081805363</v>
      </c>
      <c r="H8">
        <f t="shared" si="1"/>
        <v>3.1029619181946404</v>
      </c>
      <c r="K8">
        <f t="shared" si="4"/>
        <v>709</v>
      </c>
      <c r="L8">
        <v>1</v>
      </c>
      <c r="M8" s="7">
        <v>701</v>
      </c>
      <c r="N8" t="s">
        <v>15</v>
      </c>
    </row>
    <row r="9" spans="2:14" x14ac:dyDescent="0.35">
      <c r="B9" t="s">
        <v>16</v>
      </c>
      <c r="C9">
        <f t="shared" si="2"/>
        <v>37</v>
      </c>
      <c r="D9">
        <f t="shared" si="3"/>
        <v>2</v>
      </c>
      <c r="E9">
        <v>724</v>
      </c>
      <c r="F9">
        <v>24</v>
      </c>
      <c r="G9">
        <f t="shared" si="0"/>
        <v>96.791443850267385</v>
      </c>
      <c r="H9">
        <f t="shared" si="1"/>
        <v>3.2085561497326207</v>
      </c>
      <c r="K9">
        <f>E9+F9</f>
        <v>748</v>
      </c>
      <c r="L9">
        <v>1</v>
      </c>
      <c r="M9" s="7">
        <v>743</v>
      </c>
      <c r="N9" t="s">
        <v>15</v>
      </c>
    </row>
    <row r="10" spans="2:14" x14ac:dyDescent="0.35">
      <c r="B10" t="s">
        <v>17</v>
      </c>
      <c r="C10">
        <f t="shared" si="2"/>
        <v>50</v>
      </c>
      <c r="D10">
        <f t="shared" si="3"/>
        <v>0</v>
      </c>
      <c r="E10">
        <v>774</v>
      </c>
      <c r="F10">
        <v>24</v>
      </c>
      <c r="G10">
        <f t="shared" si="0"/>
        <v>96.992481203007515</v>
      </c>
      <c r="H10">
        <f t="shared" si="1"/>
        <v>3.007518796992481</v>
      </c>
      <c r="K10">
        <f t="shared" ref="K10:K57" si="5">E10+F10</f>
        <v>798</v>
      </c>
    </row>
    <row r="11" spans="2:14" x14ac:dyDescent="0.35">
      <c r="B11" t="s">
        <v>18</v>
      </c>
      <c r="C11">
        <f t="shared" si="2"/>
        <v>97</v>
      </c>
      <c r="D11">
        <f t="shared" si="3"/>
        <v>3</v>
      </c>
      <c r="E11">
        <v>871</v>
      </c>
      <c r="F11">
        <v>27</v>
      </c>
      <c r="G11">
        <f t="shared" si="0"/>
        <v>96.993318485523389</v>
      </c>
      <c r="H11">
        <f t="shared" si="1"/>
        <v>3.0066815144766146</v>
      </c>
      <c r="K11">
        <f t="shared" si="5"/>
        <v>898</v>
      </c>
    </row>
    <row r="12" spans="2:14" x14ac:dyDescent="0.35">
      <c r="B12" t="s">
        <v>19</v>
      </c>
      <c r="C12">
        <f t="shared" si="2"/>
        <v>97</v>
      </c>
      <c r="D12">
        <f t="shared" si="3"/>
        <v>3</v>
      </c>
      <c r="E12">
        <v>968</v>
      </c>
      <c r="F12">
        <v>30</v>
      </c>
      <c r="G12">
        <f t="shared" si="0"/>
        <v>96.993987975951896</v>
      </c>
      <c r="H12">
        <f t="shared" si="1"/>
        <v>3.0060120240480961</v>
      </c>
      <c r="K12">
        <f t="shared" si="5"/>
        <v>998</v>
      </c>
    </row>
    <row r="13" spans="2:14" x14ac:dyDescent="0.35">
      <c r="B13" t="s">
        <v>20</v>
      </c>
      <c r="C13">
        <f t="shared" si="2"/>
        <v>13</v>
      </c>
      <c r="D13">
        <f t="shared" si="3"/>
        <v>0</v>
      </c>
      <c r="E13">
        <v>981</v>
      </c>
      <c r="F13">
        <v>30</v>
      </c>
      <c r="G13">
        <f t="shared" si="0"/>
        <v>97.032640949554889</v>
      </c>
      <c r="H13">
        <f t="shared" si="1"/>
        <v>2.9673590504451042</v>
      </c>
      <c r="K13">
        <f t="shared" si="5"/>
        <v>1011</v>
      </c>
      <c r="L13">
        <v>1</v>
      </c>
      <c r="M13" s="7">
        <v>1013</v>
      </c>
      <c r="N13" t="s">
        <v>15</v>
      </c>
    </row>
    <row r="14" spans="2:14" x14ac:dyDescent="0.35">
      <c r="B14" t="s">
        <v>87</v>
      </c>
      <c r="C14">
        <f t="shared" si="2"/>
        <v>120</v>
      </c>
      <c r="D14">
        <f t="shared" si="3"/>
        <v>0</v>
      </c>
      <c r="E14">
        <v>1101</v>
      </c>
      <c r="F14">
        <v>30</v>
      </c>
      <c r="G14">
        <f t="shared" si="0"/>
        <v>97.347480106100789</v>
      </c>
      <c r="H14">
        <f t="shared" si="1"/>
        <v>2.6525198938992043</v>
      </c>
      <c r="K14">
        <f t="shared" si="5"/>
        <v>1131</v>
      </c>
      <c r="L14">
        <v>1</v>
      </c>
      <c r="M14" s="7">
        <v>1134</v>
      </c>
      <c r="N14" t="s">
        <v>15</v>
      </c>
    </row>
    <row r="15" spans="2:14" x14ac:dyDescent="0.35">
      <c r="B15" t="s">
        <v>21</v>
      </c>
      <c r="C15">
        <f t="shared" si="2"/>
        <v>62</v>
      </c>
      <c r="D15">
        <f t="shared" si="3"/>
        <v>3</v>
      </c>
      <c r="E15">
        <v>1163</v>
      </c>
      <c r="F15">
        <v>33</v>
      </c>
      <c r="G15">
        <f t="shared" si="0"/>
        <v>97.240802675585286</v>
      </c>
      <c r="H15">
        <f t="shared" si="1"/>
        <v>2.7591973244147154</v>
      </c>
      <c r="K15">
        <f t="shared" si="5"/>
        <v>1196</v>
      </c>
    </row>
    <row r="16" spans="2:14" x14ac:dyDescent="0.35">
      <c r="B16" t="s">
        <v>22</v>
      </c>
      <c r="C16">
        <f t="shared" si="2"/>
        <v>97</v>
      </c>
      <c r="D16">
        <f t="shared" si="3"/>
        <v>3</v>
      </c>
      <c r="E16">
        <v>1260</v>
      </c>
      <c r="F16">
        <v>36</v>
      </c>
      <c r="G16">
        <f t="shared" si="0"/>
        <v>97.222222222222214</v>
      </c>
      <c r="H16">
        <f t="shared" si="1"/>
        <v>2.7777777777777777</v>
      </c>
      <c r="K16">
        <f>E16+F16</f>
        <v>1296</v>
      </c>
    </row>
    <row r="17" spans="2:15" x14ac:dyDescent="0.35">
      <c r="B17" t="s">
        <v>23</v>
      </c>
      <c r="C17">
        <f t="shared" si="2"/>
        <v>20</v>
      </c>
      <c r="D17">
        <f t="shared" si="3"/>
        <v>0</v>
      </c>
      <c r="E17">
        <v>1280</v>
      </c>
      <c r="F17">
        <v>36</v>
      </c>
      <c r="G17">
        <f t="shared" si="0"/>
        <v>97.264437689969611</v>
      </c>
      <c r="H17">
        <f t="shared" si="1"/>
        <v>2.735562310030395</v>
      </c>
      <c r="K17">
        <f t="shared" si="5"/>
        <v>1316</v>
      </c>
    </row>
    <row r="18" spans="2:15" x14ac:dyDescent="0.35">
      <c r="B18" t="s">
        <v>24</v>
      </c>
      <c r="C18">
        <f t="shared" si="2"/>
        <v>24</v>
      </c>
      <c r="D18">
        <f t="shared" si="3"/>
        <v>0</v>
      </c>
      <c r="E18">
        <v>1304</v>
      </c>
      <c r="F18">
        <v>36</v>
      </c>
      <c r="G18">
        <f t="shared" si="0"/>
        <v>97.31343283582089</v>
      </c>
      <c r="H18">
        <f t="shared" si="1"/>
        <v>2.6865671641791042</v>
      </c>
      <c r="K18">
        <f t="shared" si="5"/>
        <v>1340</v>
      </c>
      <c r="L18">
        <v>1</v>
      </c>
      <c r="M18" s="7">
        <v>1320</v>
      </c>
      <c r="N18" t="s">
        <v>15</v>
      </c>
    </row>
    <row r="19" spans="2:15" x14ac:dyDescent="0.35">
      <c r="B19" t="s">
        <v>25</v>
      </c>
      <c r="C19">
        <f t="shared" si="2"/>
        <v>51</v>
      </c>
      <c r="D19">
        <f t="shared" si="3"/>
        <v>2</v>
      </c>
      <c r="E19">
        <v>1355</v>
      </c>
      <c r="F19">
        <v>38</v>
      </c>
      <c r="G19">
        <f t="shared" si="0"/>
        <v>97.272074659009334</v>
      </c>
      <c r="H19">
        <f t="shared" si="1"/>
        <v>2.7279253409906676</v>
      </c>
      <c r="K19">
        <f t="shared" si="5"/>
        <v>1393</v>
      </c>
      <c r="L19">
        <v>2</v>
      </c>
      <c r="M19" s="7">
        <v>1345</v>
      </c>
      <c r="N19" s="7">
        <v>1350</v>
      </c>
      <c r="O19" t="s">
        <v>15</v>
      </c>
    </row>
    <row r="20" spans="2:15" x14ac:dyDescent="0.35">
      <c r="B20" t="s">
        <v>26</v>
      </c>
      <c r="C20">
        <f t="shared" si="2"/>
        <v>93</v>
      </c>
      <c r="D20">
        <f t="shared" si="3"/>
        <v>7</v>
      </c>
      <c r="E20">
        <v>1448</v>
      </c>
      <c r="F20">
        <v>45</v>
      </c>
      <c r="G20">
        <f t="shared" si="0"/>
        <v>96.985934360348296</v>
      </c>
      <c r="H20">
        <f t="shared" si="1"/>
        <v>3.014065639651708</v>
      </c>
      <c r="K20">
        <f t="shared" si="5"/>
        <v>1493</v>
      </c>
    </row>
    <row r="21" spans="2:15" x14ac:dyDescent="0.35">
      <c r="B21" t="s">
        <v>27</v>
      </c>
      <c r="C21">
        <f t="shared" ref="C21" si="6">E21-E20</f>
        <v>98</v>
      </c>
      <c r="D21">
        <f t="shared" ref="D21" si="7">F21-F20</f>
        <v>2</v>
      </c>
      <c r="E21">
        <v>1546</v>
      </c>
      <c r="F21">
        <v>47</v>
      </c>
      <c r="G21">
        <f t="shared" si="0"/>
        <v>97.049591964846201</v>
      </c>
      <c r="H21">
        <f t="shared" si="1"/>
        <v>2.9504080351537976</v>
      </c>
      <c r="K21">
        <f t="shared" si="5"/>
        <v>1593</v>
      </c>
    </row>
    <row r="22" spans="2:15" x14ac:dyDescent="0.35">
      <c r="B22" t="s">
        <v>28</v>
      </c>
      <c r="C22">
        <f t="shared" ref="C22" si="8">E22-E21</f>
        <v>100</v>
      </c>
      <c r="D22">
        <f t="shared" ref="D22" si="9">F22-F21</f>
        <v>0</v>
      </c>
      <c r="E22">
        <v>1646</v>
      </c>
      <c r="F22">
        <v>47</v>
      </c>
      <c r="G22">
        <f t="shared" si="0"/>
        <v>97.223862965150616</v>
      </c>
      <c r="H22">
        <f t="shared" si="1"/>
        <v>2.7761370348493797</v>
      </c>
      <c r="K22">
        <f t="shared" si="5"/>
        <v>1693</v>
      </c>
    </row>
    <row r="23" spans="2:15" x14ac:dyDescent="0.35">
      <c r="B23" t="s">
        <v>29</v>
      </c>
      <c r="C23">
        <f t="shared" ref="C23" si="10">E23-E22</f>
        <v>100</v>
      </c>
      <c r="D23">
        <f t="shared" ref="D23" si="11">F23-F22</f>
        <v>0</v>
      </c>
      <c r="E23">
        <v>1746</v>
      </c>
      <c r="F23">
        <v>47</v>
      </c>
      <c r="G23">
        <f t="shared" si="0"/>
        <v>97.378694924707204</v>
      </c>
      <c r="H23">
        <f t="shared" si="1"/>
        <v>2.6213050752928053</v>
      </c>
      <c r="K23">
        <f t="shared" si="5"/>
        <v>1793</v>
      </c>
    </row>
    <row r="24" spans="2:15" x14ac:dyDescent="0.35">
      <c r="B24" t="s">
        <v>30</v>
      </c>
      <c r="C24">
        <f t="shared" ref="C24" si="12">E24-E23</f>
        <v>50</v>
      </c>
      <c r="D24">
        <f t="shared" ref="D24" si="13">F24-F23</f>
        <v>0</v>
      </c>
      <c r="E24">
        <v>1796</v>
      </c>
      <c r="F24">
        <v>47</v>
      </c>
      <c r="G24">
        <f t="shared" si="0"/>
        <v>97.449810092240909</v>
      </c>
      <c r="H24">
        <f t="shared" si="1"/>
        <v>2.5501899077590884</v>
      </c>
      <c r="K24">
        <f t="shared" si="5"/>
        <v>1843</v>
      </c>
    </row>
    <row r="25" spans="2:15" x14ac:dyDescent="0.35">
      <c r="B25" t="s">
        <v>31</v>
      </c>
      <c r="C25">
        <f t="shared" ref="C25" si="14">E25-E24</f>
        <v>48</v>
      </c>
      <c r="D25">
        <f t="shared" ref="D25" si="15">F25-F24</f>
        <v>2</v>
      </c>
      <c r="E25">
        <v>1844</v>
      </c>
      <c r="F25">
        <v>49</v>
      </c>
      <c r="G25">
        <f t="shared" si="0"/>
        <v>97.411516111991546</v>
      </c>
      <c r="H25">
        <f t="shared" si="1"/>
        <v>2.5884838880084522</v>
      </c>
      <c r="K25">
        <f t="shared" si="5"/>
        <v>1893</v>
      </c>
    </row>
    <row r="26" spans="2:15" x14ac:dyDescent="0.35">
      <c r="B26" t="s">
        <v>32</v>
      </c>
      <c r="C26">
        <f t="shared" ref="C26" si="16">E26-E25</f>
        <v>100</v>
      </c>
      <c r="D26">
        <f t="shared" ref="D26" si="17">F26-F25</f>
        <v>0</v>
      </c>
      <c r="E26">
        <v>1944</v>
      </c>
      <c r="F26">
        <v>49</v>
      </c>
      <c r="G26">
        <f t="shared" si="0"/>
        <v>97.541394882087303</v>
      </c>
      <c r="H26">
        <f t="shared" si="1"/>
        <v>2.4586051179126942</v>
      </c>
      <c r="K26">
        <f t="shared" si="5"/>
        <v>1993</v>
      </c>
    </row>
    <row r="27" spans="2:15" x14ac:dyDescent="0.35">
      <c r="B27" t="s">
        <v>33</v>
      </c>
      <c r="C27">
        <f t="shared" ref="C27" si="18">E27-E26</f>
        <v>48</v>
      </c>
      <c r="D27">
        <f t="shared" ref="D27" si="19">F27-F26</f>
        <v>2</v>
      </c>
      <c r="E27">
        <v>1992</v>
      </c>
      <c r="F27">
        <v>51</v>
      </c>
      <c r="G27">
        <f t="shared" si="0"/>
        <v>97.503671071953008</v>
      </c>
      <c r="H27">
        <f t="shared" si="1"/>
        <v>2.4963289280469896</v>
      </c>
      <c r="K27">
        <f t="shared" si="5"/>
        <v>2043</v>
      </c>
    </row>
    <row r="28" spans="2:15" x14ac:dyDescent="0.35">
      <c r="B28" t="s">
        <v>34</v>
      </c>
      <c r="C28">
        <f t="shared" ref="C28" si="20">E28-E27</f>
        <v>141</v>
      </c>
      <c r="D28">
        <f t="shared" ref="D28" si="21">F28-F27</f>
        <v>9</v>
      </c>
      <c r="E28">
        <v>2133</v>
      </c>
      <c r="F28">
        <v>60</v>
      </c>
      <c r="G28">
        <f t="shared" si="0"/>
        <v>97.264021887824896</v>
      </c>
      <c r="H28">
        <f t="shared" si="1"/>
        <v>2.7359781121751023</v>
      </c>
      <c r="K28">
        <f t="shared" si="5"/>
        <v>2193</v>
      </c>
    </row>
    <row r="29" spans="2:15" x14ac:dyDescent="0.35">
      <c r="B29" t="s">
        <v>35</v>
      </c>
      <c r="C29">
        <f t="shared" ref="C29" si="22">E29-E28</f>
        <v>295</v>
      </c>
      <c r="D29">
        <f t="shared" ref="D29" si="23">F29-F28</f>
        <v>5</v>
      </c>
      <c r="E29">
        <v>2428</v>
      </c>
      <c r="F29">
        <v>65</v>
      </c>
      <c r="G29">
        <f t="shared" si="0"/>
        <v>97.392699558764534</v>
      </c>
      <c r="H29">
        <f t="shared" si="1"/>
        <v>2.6073004412354592</v>
      </c>
      <c r="K29">
        <f t="shared" si="5"/>
        <v>2493</v>
      </c>
    </row>
    <row r="30" spans="2:15" x14ac:dyDescent="0.35">
      <c r="B30" t="s">
        <v>36</v>
      </c>
      <c r="C30">
        <f t="shared" ref="C30" si="24">E30-E29</f>
        <v>489</v>
      </c>
      <c r="D30">
        <f t="shared" ref="D30" si="25">F30-F29</f>
        <v>11</v>
      </c>
      <c r="E30">
        <v>2917</v>
      </c>
      <c r="F30">
        <v>76</v>
      </c>
      <c r="G30">
        <f t="shared" si="0"/>
        <v>97.460741730704981</v>
      </c>
      <c r="H30">
        <f t="shared" si="1"/>
        <v>2.5392582692950216</v>
      </c>
      <c r="K30">
        <f t="shared" si="5"/>
        <v>2993</v>
      </c>
    </row>
    <row r="31" spans="2:15" x14ac:dyDescent="0.35">
      <c r="B31" t="s">
        <v>37</v>
      </c>
      <c r="C31">
        <f t="shared" ref="C31" si="26">E31-E30</f>
        <v>489</v>
      </c>
      <c r="D31">
        <f t="shared" ref="D31" si="27">F31-F30</f>
        <v>11</v>
      </c>
      <c r="E31">
        <v>3406</v>
      </c>
      <c r="F31">
        <v>87</v>
      </c>
      <c r="G31">
        <f t="shared" si="0"/>
        <v>97.509304322931584</v>
      </c>
      <c r="H31">
        <f t="shared" si="1"/>
        <v>2.4906956770684228</v>
      </c>
      <c r="K31">
        <f t="shared" si="5"/>
        <v>3493</v>
      </c>
    </row>
    <row r="32" spans="2:15" x14ac:dyDescent="0.35">
      <c r="B32" t="s">
        <v>38</v>
      </c>
      <c r="C32">
        <f t="shared" ref="C32" si="28">E32-E31</f>
        <v>1482</v>
      </c>
      <c r="D32">
        <f t="shared" ref="D32" si="29">F32-F31</f>
        <v>18</v>
      </c>
      <c r="E32">
        <v>4888</v>
      </c>
      <c r="F32">
        <v>105</v>
      </c>
      <c r="G32">
        <f t="shared" si="0"/>
        <v>97.897055878229523</v>
      </c>
      <c r="H32">
        <f t="shared" si="1"/>
        <v>2.102944121770479</v>
      </c>
      <c r="K32">
        <f t="shared" si="5"/>
        <v>4993</v>
      </c>
    </row>
    <row r="33" spans="2:20" x14ac:dyDescent="0.35">
      <c r="B33" t="s">
        <v>40</v>
      </c>
      <c r="C33">
        <f t="shared" ref="C33" si="30">E33-E32</f>
        <v>647</v>
      </c>
      <c r="D33">
        <f t="shared" ref="D33" si="31">F33-F32</f>
        <v>1</v>
      </c>
      <c r="E33">
        <v>5535</v>
      </c>
      <c r="F33">
        <v>106</v>
      </c>
      <c r="G33">
        <f t="shared" si="0"/>
        <v>98.120900549547954</v>
      </c>
      <c r="H33">
        <f t="shared" si="1"/>
        <v>1.8790994504520475</v>
      </c>
      <c r="K33">
        <f t="shared" si="5"/>
        <v>5641</v>
      </c>
    </row>
    <row r="34" spans="2:20" x14ac:dyDescent="0.35">
      <c r="B34" t="s">
        <v>41</v>
      </c>
      <c r="C34">
        <f t="shared" ref="C34" si="32">E34-E33</f>
        <v>1336</v>
      </c>
      <c r="D34">
        <f t="shared" ref="D34" si="33">F34-F33</f>
        <v>15</v>
      </c>
      <c r="E34">
        <v>6871</v>
      </c>
      <c r="F34">
        <v>121</v>
      </c>
      <c r="G34">
        <f t="shared" si="0"/>
        <v>98.269450800915337</v>
      </c>
      <c r="H34">
        <f t="shared" si="1"/>
        <v>1.7305491990846682</v>
      </c>
      <c r="K34">
        <f t="shared" si="5"/>
        <v>6992</v>
      </c>
      <c r="L34">
        <v>1</v>
      </c>
      <c r="M34" s="7">
        <v>5648</v>
      </c>
      <c r="N34" t="s">
        <v>15</v>
      </c>
    </row>
    <row r="35" spans="2:20" x14ac:dyDescent="0.35">
      <c r="B35" t="s">
        <v>42</v>
      </c>
      <c r="C35">
        <f t="shared" ref="C35" si="34">E35-E34</f>
        <v>481</v>
      </c>
      <c r="D35">
        <f t="shared" ref="D35" si="35">F35-F34</f>
        <v>2</v>
      </c>
      <c r="E35">
        <v>7352</v>
      </c>
      <c r="F35">
        <v>123</v>
      </c>
      <c r="G35">
        <f t="shared" si="0"/>
        <v>98.354515050167223</v>
      </c>
      <c r="H35">
        <f t="shared" si="1"/>
        <v>1.6454849498327757</v>
      </c>
      <c r="K35">
        <f t="shared" si="5"/>
        <v>7475</v>
      </c>
      <c r="L35">
        <v>1</v>
      </c>
      <c r="M35" s="7">
        <v>7483</v>
      </c>
      <c r="N35" t="s">
        <v>15</v>
      </c>
    </row>
    <row r="36" spans="2:20" x14ac:dyDescent="0.35">
      <c r="B36" t="s">
        <v>43</v>
      </c>
      <c r="C36">
        <f t="shared" ref="C36" si="36">E36-E35</f>
        <v>65</v>
      </c>
      <c r="D36">
        <f t="shared" ref="D36" si="37">F36-F35</f>
        <v>0</v>
      </c>
      <c r="E36">
        <v>7417</v>
      </c>
      <c r="F36">
        <v>123</v>
      </c>
      <c r="G36">
        <f t="shared" si="0"/>
        <v>98.368700265251988</v>
      </c>
      <c r="H36">
        <f t="shared" si="1"/>
        <v>1.6312997347480107</v>
      </c>
      <c r="K36">
        <f t="shared" si="5"/>
        <v>7540</v>
      </c>
    </row>
    <row r="37" spans="2:20" x14ac:dyDescent="0.35">
      <c r="B37" t="s">
        <v>44</v>
      </c>
      <c r="C37">
        <f t="shared" ref="C37" si="38">E37-E36</f>
        <v>155</v>
      </c>
      <c r="D37">
        <f t="shared" ref="D37" si="39">F37-F36</f>
        <v>1</v>
      </c>
      <c r="E37">
        <v>7572</v>
      </c>
      <c r="F37">
        <v>124</v>
      </c>
      <c r="G37">
        <f t="shared" si="0"/>
        <v>98.388773388773387</v>
      </c>
      <c r="H37">
        <f t="shared" si="1"/>
        <v>1.6112266112266114</v>
      </c>
      <c r="K37">
        <f t="shared" si="5"/>
        <v>7696</v>
      </c>
      <c r="L37">
        <v>1</v>
      </c>
      <c r="M37" s="7">
        <v>7549</v>
      </c>
      <c r="N37" t="s">
        <v>45</v>
      </c>
    </row>
    <row r="38" spans="2:20" x14ac:dyDescent="0.35">
      <c r="B38" t="s">
        <v>46</v>
      </c>
      <c r="C38">
        <f t="shared" ref="C38" si="40">E38-E37</f>
        <v>288</v>
      </c>
      <c r="D38">
        <f t="shared" ref="D38" si="41">F38-F37</f>
        <v>5</v>
      </c>
      <c r="E38">
        <v>7860</v>
      </c>
      <c r="F38">
        <v>129</v>
      </c>
      <c r="G38">
        <f t="shared" si="0"/>
        <v>98.385279759669544</v>
      </c>
      <c r="H38">
        <f t="shared" si="1"/>
        <v>1.6147202403304546</v>
      </c>
      <c r="K38">
        <f t="shared" si="5"/>
        <v>7989</v>
      </c>
      <c r="L38">
        <v>1</v>
      </c>
      <c r="M38" s="7">
        <v>7706</v>
      </c>
      <c r="N38" t="s">
        <v>15</v>
      </c>
    </row>
    <row r="39" spans="2:20" x14ac:dyDescent="0.35">
      <c r="B39" t="s">
        <v>47</v>
      </c>
      <c r="C39">
        <f t="shared" ref="C39" si="42">E39-E38</f>
        <v>368</v>
      </c>
      <c r="D39">
        <f t="shared" ref="D39" si="43">F39-F38</f>
        <v>13</v>
      </c>
      <c r="E39">
        <v>8228</v>
      </c>
      <c r="F39">
        <v>142</v>
      </c>
      <c r="G39">
        <f t="shared" si="0"/>
        <v>98.30346475507767</v>
      </c>
      <c r="H39">
        <f t="shared" si="1"/>
        <v>1.6965352449223419</v>
      </c>
      <c r="K39">
        <f t="shared" si="5"/>
        <v>8370</v>
      </c>
      <c r="L39">
        <v>1</v>
      </c>
      <c r="M39" s="7">
        <v>8381</v>
      </c>
      <c r="N39" t="s">
        <v>15</v>
      </c>
    </row>
    <row r="40" spans="2:20" x14ac:dyDescent="0.35">
      <c r="B40" t="s">
        <v>48</v>
      </c>
      <c r="C40">
        <f t="shared" ref="C40" si="44">E40-E39</f>
        <v>401</v>
      </c>
      <c r="D40">
        <f t="shared" ref="D40" si="45">F40-F39</f>
        <v>5</v>
      </c>
      <c r="E40">
        <v>8629</v>
      </c>
      <c r="F40">
        <v>147</v>
      </c>
      <c r="G40">
        <f t="shared" si="0"/>
        <v>98.324977210574289</v>
      </c>
      <c r="H40">
        <f t="shared" si="1"/>
        <v>1.6750227894257064</v>
      </c>
      <c r="K40">
        <f t="shared" si="5"/>
        <v>8776</v>
      </c>
      <c r="L40">
        <v>1</v>
      </c>
      <c r="M40" s="7">
        <v>8788</v>
      </c>
      <c r="N40" t="s">
        <v>15</v>
      </c>
    </row>
    <row r="41" spans="2:20" x14ac:dyDescent="0.35">
      <c r="B41" t="s">
        <v>49</v>
      </c>
      <c r="C41">
        <f t="shared" ref="C41" si="46">E41-E40</f>
        <v>201</v>
      </c>
      <c r="D41">
        <f t="shared" ref="D41" si="47">F41-F40</f>
        <v>10</v>
      </c>
      <c r="E41">
        <v>8830</v>
      </c>
      <c r="F41">
        <v>157</v>
      </c>
      <c r="G41">
        <f t="shared" si="0"/>
        <v>98.253032157560924</v>
      </c>
      <c r="H41">
        <f t="shared" si="1"/>
        <v>1.7469678424390784</v>
      </c>
      <c r="K41">
        <f t="shared" si="5"/>
        <v>8987</v>
      </c>
    </row>
    <row r="42" spans="2:20" x14ac:dyDescent="0.35">
      <c r="B42" t="s">
        <v>50</v>
      </c>
      <c r="C42">
        <f t="shared" ref="C42:C51" si="48">E42-E41</f>
        <v>938</v>
      </c>
      <c r="D42">
        <f t="shared" ref="D42:D51" si="49">F42-F41</f>
        <v>55</v>
      </c>
      <c r="E42">
        <v>9768</v>
      </c>
      <c r="F42">
        <v>212</v>
      </c>
      <c r="G42">
        <f t="shared" si="0"/>
        <v>97.875751503006015</v>
      </c>
      <c r="H42">
        <f t="shared" si="1"/>
        <v>2.1242484969939879</v>
      </c>
      <c r="K42">
        <f t="shared" si="5"/>
        <v>9980</v>
      </c>
      <c r="L42">
        <v>7</v>
      </c>
      <c r="M42" s="7">
        <v>9005</v>
      </c>
      <c r="N42" s="7">
        <v>9109</v>
      </c>
      <c r="O42" s="7">
        <v>9130</v>
      </c>
      <c r="P42" s="7">
        <v>9343</v>
      </c>
      <c r="Q42" s="7">
        <v>9411</v>
      </c>
      <c r="R42" s="7">
        <v>9450</v>
      </c>
      <c r="S42" s="7">
        <v>9931</v>
      </c>
      <c r="T42" t="s">
        <v>15</v>
      </c>
    </row>
    <row r="43" spans="2:20" x14ac:dyDescent="0.35">
      <c r="B43" t="s">
        <v>51</v>
      </c>
      <c r="C43">
        <f t="shared" si="48"/>
        <v>961</v>
      </c>
      <c r="D43">
        <f t="shared" si="49"/>
        <v>39</v>
      </c>
      <c r="E43">
        <v>10729</v>
      </c>
      <c r="F43">
        <v>251</v>
      </c>
      <c r="G43">
        <f t="shared" si="0"/>
        <v>97.714025500910751</v>
      </c>
      <c r="H43">
        <f t="shared" si="1"/>
        <v>2.2859744990892534</v>
      </c>
      <c r="K43">
        <f t="shared" si="5"/>
        <v>10980</v>
      </c>
    </row>
    <row r="44" spans="2:20" x14ac:dyDescent="0.35">
      <c r="B44" t="s">
        <v>52</v>
      </c>
      <c r="C44">
        <f t="shared" si="48"/>
        <v>977</v>
      </c>
      <c r="D44">
        <f t="shared" si="49"/>
        <v>23</v>
      </c>
      <c r="E44">
        <v>11706</v>
      </c>
      <c r="F44">
        <v>274</v>
      </c>
      <c r="G44">
        <f t="shared" ref="G44:G53" si="50">E44/(E44+F44)*100</f>
        <v>97.712854757929875</v>
      </c>
      <c r="H44">
        <f t="shared" si="1"/>
        <v>2.287145242070117</v>
      </c>
      <c r="K44">
        <f t="shared" si="5"/>
        <v>11980</v>
      </c>
    </row>
    <row r="45" spans="2:20" x14ac:dyDescent="0.35">
      <c r="B45" t="s">
        <v>72</v>
      </c>
      <c r="C45">
        <f t="shared" si="48"/>
        <v>985</v>
      </c>
      <c r="D45">
        <f t="shared" si="49"/>
        <v>15</v>
      </c>
      <c r="E45">
        <v>12691</v>
      </c>
      <c r="F45">
        <v>289</v>
      </c>
      <c r="G45">
        <f t="shared" si="50"/>
        <v>97.773497688751931</v>
      </c>
      <c r="H45">
        <f t="shared" si="1"/>
        <v>2.226502311248074</v>
      </c>
      <c r="K45">
        <f t="shared" si="5"/>
        <v>12980</v>
      </c>
    </row>
    <row r="46" spans="2:20" x14ac:dyDescent="0.35">
      <c r="B46" t="s">
        <v>76</v>
      </c>
      <c r="C46">
        <f t="shared" si="48"/>
        <v>988</v>
      </c>
      <c r="D46">
        <f t="shared" si="49"/>
        <v>12</v>
      </c>
      <c r="E46">
        <v>13679</v>
      </c>
      <c r="F46">
        <v>301</v>
      </c>
      <c r="G46">
        <f t="shared" si="50"/>
        <v>97.846924177396275</v>
      </c>
      <c r="H46">
        <f t="shared" si="1"/>
        <v>2.1530758226037197</v>
      </c>
      <c r="K46">
        <f t="shared" si="5"/>
        <v>13980</v>
      </c>
    </row>
    <row r="47" spans="2:20" x14ac:dyDescent="0.35">
      <c r="B47" t="s">
        <v>77</v>
      </c>
      <c r="C47">
        <f t="shared" si="48"/>
        <v>981</v>
      </c>
      <c r="D47">
        <f t="shared" si="49"/>
        <v>19</v>
      </c>
      <c r="E47">
        <v>14660</v>
      </c>
      <c r="F47">
        <v>320</v>
      </c>
      <c r="G47">
        <f t="shared" si="50"/>
        <v>97.863818424566091</v>
      </c>
      <c r="H47">
        <f t="shared" si="1"/>
        <v>2.1361815754339117</v>
      </c>
      <c r="K47">
        <f t="shared" si="5"/>
        <v>14980</v>
      </c>
    </row>
    <row r="48" spans="2:20" x14ac:dyDescent="0.35">
      <c r="B48" t="s">
        <v>78</v>
      </c>
      <c r="C48">
        <f t="shared" si="48"/>
        <v>987</v>
      </c>
      <c r="D48">
        <f t="shared" si="49"/>
        <v>13</v>
      </c>
      <c r="E48">
        <v>15647</v>
      </c>
      <c r="F48">
        <v>333</v>
      </c>
      <c r="G48">
        <f t="shared" si="50"/>
        <v>97.91614518147685</v>
      </c>
      <c r="H48">
        <f t="shared" si="1"/>
        <v>2.0838548185231542</v>
      </c>
      <c r="K48">
        <f t="shared" si="5"/>
        <v>15980</v>
      </c>
    </row>
    <row r="49" spans="2:14" x14ac:dyDescent="0.35">
      <c r="B49" t="s">
        <v>79</v>
      </c>
      <c r="C49">
        <f t="shared" si="48"/>
        <v>979</v>
      </c>
      <c r="D49">
        <f t="shared" si="49"/>
        <v>21</v>
      </c>
      <c r="E49">
        <v>16626</v>
      </c>
      <c r="F49">
        <v>354</v>
      </c>
      <c r="G49">
        <f t="shared" si="50"/>
        <v>97.915194346289752</v>
      </c>
      <c r="H49">
        <f t="shared" si="1"/>
        <v>2.0848056537102475</v>
      </c>
      <c r="K49">
        <f t="shared" si="5"/>
        <v>16980</v>
      </c>
    </row>
    <row r="50" spans="2:14" x14ac:dyDescent="0.35">
      <c r="B50" t="s">
        <v>80</v>
      </c>
      <c r="C50">
        <f t="shared" si="48"/>
        <v>987</v>
      </c>
      <c r="D50">
        <f t="shared" si="49"/>
        <v>13</v>
      </c>
      <c r="E50">
        <v>17613</v>
      </c>
      <c r="F50">
        <v>367</v>
      </c>
      <c r="G50">
        <f t="shared" si="50"/>
        <v>97.958843159065637</v>
      </c>
      <c r="H50">
        <f t="shared" si="1"/>
        <v>2.0411568409343719</v>
      </c>
      <c r="K50">
        <f t="shared" si="5"/>
        <v>17980</v>
      </c>
    </row>
    <row r="51" spans="2:14" x14ac:dyDescent="0.35">
      <c r="B51" t="s">
        <v>85</v>
      </c>
      <c r="C51">
        <f t="shared" si="48"/>
        <v>1947</v>
      </c>
      <c r="D51">
        <f t="shared" si="49"/>
        <v>53</v>
      </c>
      <c r="E51">
        <v>19560</v>
      </c>
      <c r="F51">
        <v>420</v>
      </c>
      <c r="G51">
        <f t="shared" si="50"/>
        <v>97.897897897897906</v>
      </c>
      <c r="H51">
        <f t="shared" si="1"/>
        <v>2.1021021021021022</v>
      </c>
      <c r="K51">
        <f t="shared" si="5"/>
        <v>19980</v>
      </c>
    </row>
    <row r="52" spans="2:14" x14ac:dyDescent="0.35">
      <c r="B52" t="s">
        <v>90</v>
      </c>
      <c r="C52">
        <f t="shared" ref="C52" si="51">E52-E51</f>
        <v>199</v>
      </c>
      <c r="D52">
        <f t="shared" ref="D52" si="52">F52-F51</f>
        <v>1</v>
      </c>
      <c r="E52">
        <v>19759</v>
      </c>
      <c r="F52">
        <v>421</v>
      </c>
      <c r="G52">
        <f t="shared" si="50"/>
        <v>97.91377601585728</v>
      </c>
      <c r="H52">
        <f t="shared" si="1"/>
        <v>2.0862239841427153</v>
      </c>
      <c r="K52">
        <f t="shared" si="5"/>
        <v>20180</v>
      </c>
    </row>
    <row r="53" spans="2:14" x14ac:dyDescent="0.35">
      <c r="B53" t="s">
        <v>91</v>
      </c>
      <c r="C53">
        <f t="shared" ref="C53" si="53">E53-E52</f>
        <v>623</v>
      </c>
      <c r="D53">
        <f t="shared" ref="D53" si="54">F53-F52</f>
        <v>33</v>
      </c>
      <c r="E53">
        <v>20382</v>
      </c>
      <c r="F53">
        <v>454</v>
      </c>
      <c r="G53">
        <f t="shared" si="50"/>
        <v>97.821078901900563</v>
      </c>
      <c r="H53">
        <f t="shared" si="1"/>
        <v>2.1789210980994431</v>
      </c>
      <c r="K53">
        <f t="shared" si="5"/>
        <v>20836</v>
      </c>
    </row>
    <row r="54" spans="2:14" x14ac:dyDescent="0.35">
      <c r="B54" t="s">
        <v>92</v>
      </c>
      <c r="C54">
        <f t="shared" ref="C54" si="55">E54-E53</f>
        <v>1118</v>
      </c>
      <c r="D54">
        <f t="shared" ref="D54" si="56">F54-F53</f>
        <v>25</v>
      </c>
      <c r="E54">
        <v>21500</v>
      </c>
      <c r="F54">
        <v>479</v>
      </c>
      <c r="G54">
        <f t="shared" ref="G54:G58" si="57">E54/(E54+F54)*100</f>
        <v>97.820646981209336</v>
      </c>
      <c r="H54">
        <f t="shared" ref="H54:H58" si="58">F54/(E54+F54)*100</f>
        <v>2.1793530187906636</v>
      </c>
      <c r="K54">
        <f t="shared" si="5"/>
        <v>21979</v>
      </c>
      <c r="L54">
        <v>1</v>
      </c>
      <c r="M54" s="7">
        <v>20856</v>
      </c>
      <c r="N54" t="s">
        <v>15</v>
      </c>
    </row>
    <row r="55" spans="2:14" x14ac:dyDescent="0.35">
      <c r="B55" t="s">
        <v>94</v>
      </c>
      <c r="C55">
        <f t="shared" ref="C55" si="59">E55-E54</f>
        <v>844</v>
      </c>
      <c r="D55">
        <f t="shared" ref="D55" si="60">F55-F54</f>
        <v>16</v>
      </c>
      <c r="E55">
        <v>22344</v>
      </c>
      <c r="F55">
        <v>495</v>
      </c>
      <c r="G55">
        <f t="shared" si="57"/>
        <v>97.832654669644029</v>
      </c>
      <c r="H55">
        <f t="shared" si="58"/>
        <v>2.1673453303559702</v>
      </c>
      <c r="K55">
        <f t="shared" si="5"/>
        <v>22839</v>
      </c>
    </row>
    <row r="56" spans="2:14" x14ac:dyDescent="0.35">
      <c r="B56" t="s">
        <v>96</v>
      </c>
      <c r="C56">
        <f t="shared" ref="C56" si="61">E56-E55</f>
        <v>554</v>
      </c>
      <c r="D56">
        <f t="shared" ref="D56" si="62">F56-F55</f>
        <v>10</v>
      </c>
      <c r="E56">
        <v>22898</v>
      </c>
      <c r="F56">
        <v>505</v>
      </c>
      <c r="G56">
        <f t="shared" si="57"/>
        <v>97.8421569884203</v>
      </c>
      <c r="H56">
        <f t="shared" si="58"/>
        <v>2.157843011579712</v>
      </c>
      <c r="K56">
        <f t="shared" si="5"/>
        <v>23403</v>
      </c>
      <c r="L56">
        <v>1</v>
      </c>
      <c r="M56" s="7">
        <v>22860</v>
      </c>
    </row>
    <row r="57" spans="2:14" x14ac:dyDescent="0.35">
      <c r="B57" t="s">
        <v>95</v>
      </c>
      <c r="C57">
        <f t="shared" ref="C57" si="63">E57-E56</f>
        <v>561</v>
      </c>
      <c r="D57">
        <f t="shared" ref="D57" si="64">F57-F56</f>
        <v>13</v>
      </c>
      <c r="E57">
        <v>23459</v>
      </c>
      <c r="F57">
        <v>518</v>
      </c>
      <c r="G57">
        <f t="shared" si="57"/>
        <v>97.839596279768116</v>
      </c>
      <c r="H57">
        <f t="shared" si="58"/>
        <v>2.1604037202318889</v>
      </c>
      <c r="K57">
        <f t="shared" si="5"/>
        <v>23977</v>
      </c>
      <c r="L57">
        <v>1</v>
      </c>
      <c r="M57" s="7">
        <v>23425</v>
      </c>
    </row>
    <row r="58" spans="2:14" x14ac:dyDescent="0.35">
      <c r="B58" t="s">
        <v>97</v>
      </c>
      <c r="C58">
        <f t="shared" ref="C58" si="65">E58-E57</f>
        <v>106</v>
      </c>
      <c r="D58">
        <f t="shared" ref="D58" si="66">F58-F57</f>
        <v>3</v>
      </c>
      <c r="E58">
        <v>23565</v>
      </c>
      <c r="F58">
        <v>521</v>
      </c>
      <c r="G58">
        <f t="shared" si="57"/>
        <v>97.836917711533673</v>
      </c>
      <c r="H58">
        <f t="shared" si="58"/>
        <v>2.1630822884663292</v>
      </c>
      <c r="K58">
        <f>E58+F58</f>
        <v>24086</v>
      </c>
    </row>
    <row r="59" spans="2:14" ht="15" thickBot="1" x14ac:dyDescent="0.4">
      <c r="L59" s="8">
        <f>SUM(L4:L58)</f>
        <v>23</v>
      </c>
    </row>
    <row r="60" spans="2:14" ht="15" thickTop="1" x14ac:dyDescent="0.35"/>
    <row r="63" spans="2:14" x14ac:dyDescent="0.35">
      <c r="L63" t="s">
        <v>93</v>
      </c>
      <c r="M63">
        <f>K58+L59</f>
        <v>24109</v>
      </c>
    </row>
    <row r="64" spans="2:14" ht="15" thickBot="1" x14ac:dyDescent="0.4"/>
    <row r="65" spans="2:11" x14ac:dyDescent="0.35">
      <c r="B65" s="9" t="s">
        <v>103</v>
      </c>
      <c r="C65" s="10"/>
      <c r="D65" s="10"/>
      <c r="E65" s="11"/>
      <c r="H65" s="9" t="s">
        <v>104</v>
      </c>
      <c r="I65" s="10"/>
      <c r="J65" s="10"/>
      <c r="K65" s="11"/>
    </row>
    <row r="66" spans="2:11" x14ac:dyDescent="0.35">
      <c r="B66" s="12"/>
      <c r="D66" t="s">
        <v>102</v>
      </c>
      <c r="E66" s="13" t="s">
        <v>142</v>
      </c>
      <c r="H66" s="12"/>
      <c r="J66" t="s">
        <v>102</v>
      </c>
      <c r="K66" s="13" t="s">
        <v>142</v>
      </c>
    </row>
    <row r="67" spans="2:11" x14ac:dyDescent="0.35">
      <c r="B67" s="12" t="s">
        <v>99</v>
      </c>
      <c r="D67">
        <f>E58</f>
        <v>23565</v>
      </c>
      <c r="E67" s="13">
        <f>D67/D71*100</f>
        <v>97.836917711533673</v>
      </c>
      <c r="H67" s="12" t="s">
        <v>99</v>
      </c>
      <c r="J67">
        <f>E58</f>
        <v>23565</v>
      </c>
      <c r="K67" s="13">
        <f>J67/J71*100</f>
        <v>97.74358123522336</v>
      </c>
    </row>
    <row r="68" spans="2:11" x14ac:dyDescent="0.35">
      <c r="B68" s="12" t="s">
        <v>98</v>
      </c>
      <c r="D68">
        <f>F58</f>
        <v>521</v>
      </c>
      <c r="E68" s="13">
        <f>D68/D71*100</f>
        <v>2.1630822884663292</v>
      </c>
      <c r="H68" s="12" t="s">
        <v>98</v>
      </c>
      <c r="J68">
        <f>F58</f>
        <v>521</v>
      </c>
      <c r="K68" s="13">
        <f>J68/J71*100</f>
        <v>2.161018706707039</v>
      </c>
    </row>
    <row r="69" spans="2:11" x14ac:dyDescent="0.35">
      <c r="B69" s="12"/>
      <c r="E69" s="13"/>
      <c r="H69" s="12" t="s">
        <v>100</v>
      </c>
      <c r="J69">
        <v>23</v>
      </c>
      <c r="K69" s="13">
        <f>J69/J71*100</f>
        <v>9.5400058069600557E-2</v>
      </c>
    </row>
    <row r="70" spans="2:11" x14ac:dyDescent="0.35">
      <c r="B70" s="12"/>
      <c r="E70" s="13"/>
      <c r="H70" s="12"/>
      <c r="K70" s="13"/>
    </row>
    <row r="71" spans="2:11" ht="15" thickBot="1" x14ac:dyDescent="0.4">
      <c r="B71" s="14" t="s">
        <v>101</v>
      </c>
      <c r="C71" s="15"/>
      <c r="D71" s="15">
        <f>SUM(D67:D70)</f>
        <v>24086</v>
      </c>
      <c r="E71" s="16">
        <f>SUM(E67:E70)</f>
        <v>100</v>
      </c>
      <c r="H71" s="14" t="s">
        <v>101</v>
      </c>
      <c r="I71" s="15"/>
      <c r="J71" s="15">
        <f>SUM(J67:J70)</f>
        <v>24109</v>
      </c>
      <c r="K71" s="16">
        <f>SUM(K67:K70)</f>
        <v>100</v>
      </c>
    </row>
  </sheetData>
  <mergeCells count="4">
    <mergeCell ref="E2:F2"/>
    <mergeCell ref="G2:H2"/>
    <mergeCell ref="E1:F1"/>
    <mergeCell ref="G1:H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42373-5C5A-464E-879D-424B31A57918}">
  <dimension ref="B1:B4"/>
  <sheetViews>
    <sheetView workbookViewId="0">
      <selection activeCell="B5" sqref="B5"/>
    </sheetView>
  </sheetViews>
  <sheetFormatPr defaultRowHeight="14.5" x14ac:dyDescent="0.35"/>
  <sheetData>
    <row r="1" spans="2:2" x14ac:dyDescent="0.35">
      <c r="B1" s="2" t="s">
        <v>39</v>
      </c>
    </row>
    <row r="3" spans="2:2" x14ac:dyDescent="0.35">
      <c r="B3" t="s">
        <v>70</v>
      </c>
    </row>
    <row r="4" spans="2:2" x14ac:dyDescent="0.35">
      <c r="B4" t="s">
        <v>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F92BE-2A91-4BB6-BFDA-9614FFCB8537}">
  <dimension ref="B1:N2"/>
  <sheetViews>
    <sheetView workbookViewId="0">
      <selection activeCell="A3" sqref="A3"/>
    </sheetView>
  </sheetViews>
  <sheetFormatPr defaultRowHeight="14.5" x14ac:dyDescent="0.35"/>
  <cols>
    <col min="2" max="2" width="8.7265625" style="6"/>
    <col min="3" max="3" width="12.7265625" customWidth="1"/>
    <col min="4" max="4" width="35.453125" bestFit="1" customWidth="1"/>
    <col min="5" max="5" width="15.54296875" customWidth="1"/>
    <col min="7" max="7" width="17" customWidth="1"/>
    <col min="8" max="8" width="16.26953125" customWidth="1"/>
    <col min="9" max="9" width="20.7265625" customWidth="1"/>
    <col min="10" max="10" width="18" bestFit="1" customWidth="1"/>
    <col min="11" max="11" width="16" customWidth="1"/>
    <col min="12" max="12" width="29.1796875" customWidth="1"/>
    <col min="13" max="13" width="14.36328125" bestFit="1" customWidth="1"/>
    <col min="14" max="14" width="12.1796875" customWidth="1"/>
  </cols>
  <sheetData>
    <row r="1" spans="2:14" x14ac:dyDescent="0.35">
      <c r="B1" s="5" t="s">
        <v>64</v>
      </c>
      <c r="C1" s="4" t="s">
        <v>61</v>
      </c>
      <c r="D1" s="4" t="s">
        <v>53</v>
      </c>
      <c r="E1" s="4" t="s">
        <v>66</v>
      </c>
      <c r="F1" s="4" t="s">
        <v>54</v>
      </c>
      <c r="G1" s="4" t="s">
        <v>55</v>
      </c>
      <c r="H1" s="4" t="s">
        <v>56</v>
      </c>
      <c r="I1" s="4" t="s">
        <v>57</v>
      </c>
      <c r="J1" s="4" t="s">
        <v>58</v>
      </c>
      <c r="K1" s="4" t="s">
        <v>59</v>
      </c>
      <c r="L1" s="4" t="s">
        <v>62</v>
      </c>
      <c r="M1" s="4" t="s">
        <v>60</v>
      </c>
      <c r="N1" s="4" t="s">
        <v>83</v>
      </c>
    </row>
    <row r="2" spans="2:14" ht="72.5" x14ac:dyDescent="0.35">
      <c r="B2" s="6">
        <v>1</v>
      </c>
      <c r="C2" s="3" t="s">
        <v>63</v>
      </c>
      <c r="D2" s="3" t="s">
        <v>65</v>
      </c>
      <c r="E2" s="3" t="s">
        <v>67</v>
      </c>
      <c r="F2">
        <v>2023</v>
      </c>
      <c r="G2" s="3" t="s">
        <v>68</v>
      </c>
      <c r="H2" s="3" t="s">
        <v>73</v>
      </c>
      <c r="I2" s="3" t="s">
        <v>69</v>
      </c>
      <c r="J2" s="3" t="s">
        <v>82</v>
      </c>
      <c r="K2" s="3" t="s">
        <v>74</v>
      </c>
      <c r="L2" s="3" t="s">
        <v>81</v>
      </c>
      <c r="N2" s="3" t="s">
        <v>84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42F30-9F9D-4278-BB5B-F3CCFED28964}">
  <dimension ref="B2:C2"/>
  <sheetViews>
    <sheetView workbookViewId="0">
      <selection activeCell="E10" sqref="E10"/>
    </sheetView>
  </sheetViews>
  <sheetFormatPr defaultRowHeight="14.5" x14ac:dyDescent="0.35"/>
  <sheetData>
    <row r="2" spans="2:3" x14ac:dyDescent="0.35">
      <c r="B2" t="s">
        <v>75</v>
      </c>
      <c r="C2">
        <v>2015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9AAB3-9155-444F-80EF-E61C8896FD5D}">
  <dimension ref="B2:H10"/>
  <sheetViews>
    <sheetView workbookViewId="0">
      <selection activeCell="E8" sqref="E8"/>
    </sheetView>
  </sheetViews>
  <sheetFormatPr defaultRowHeight="14.5" x14ac:dyDescent="0.35"/>
  <sheetData>
    <row r="2" spans="2:8" x14ac:dyDescent="0.35">
      <c r="B2" t="s">
        <v>105</v>
      </c>
      <c r="D2" t="s">
        <v>112</v>
      </c>
      <c r="G2" t="s">
        <v>131</v>
      </c>
    </row>
    <row r="3" spans="2:8" x14ac:dyDescent="0.35">
      <c r="B3" s="18" t="s">
        <v>106</v>
      </c>
      <c r="D3" s="17" t="s">
        <v>114</v>
      </c>
      <c r="E3" t="s">
        <v>123</v>
      </c>
      <c r="G3" t="s">
        <v>132</v>
      </c>
      <c r="H3" t="s">
        <v>133</v>
      </c>
    </row>
    <row r="4" spans="2:8" x14ac:dyDescent="0.35">
      <c r="B4" s="17" t="s">
        <v>120</v>
      </c>
      <c r="D4" s="18" t="s">
        <v>115</v>
      </c>
      <c r="E4" t="s">
        <v>124</v>
      </c>
      <c r="G4" t="s">
        <v>134</v>
      </c>
      <c r="H4" t="s">
        <v>135</v>
      </c>
    </row>
    <row r="5" spans="2:8" x14ac:dyDescent="0.35">
      <c r="B5" s="18" t="s">
        <v>121</v>
      </c>
      <c r="D5" s="18" t="s">
        <v>116</v>
      </c>
      <c r="E5" t="s">
        <v>125</v>
      </c>
      <c r="G5" t="s">
        <v>136</v>
      </c>
      <c r="H5" t="s">
        <v>137</v>
      </c>
    </row>
    <row r="6" spans="2:8" x14ac:dyDescent="0.35">
      <c r="B6" t="s">
        <v>107</v>
      </c>
      <c r="D6" s="18" t="s">
        <v>117</v>
      </c>
      <c r="E6" t="s">
        <v>126</v>
      </c>
      <c r="G6" t="s">
        <v>138</v>
      </c>
      <c r="H6" t="s">
        <v>139</v>
      </c>
    </row>
    <row r="7" spans="2:8" x14ac:dyDescent="0.35">
      <c r="B7" t="s">
        <v>108</v>
      </c>
      <c r="D7" s="19" t="s">
        <v>118</v>
      </c>
      <c r="E7" t="s">
        <v>127</v>
      </c>
      <c r="G7" t="s">
        <v>140</v>
      </c>
      <c r="H7" t="s">
        <v>141</v>
      </c>
    </row>
    <row r="8" spans="2:8" x14ac:dyDescent="0.35">
      <c r="B8" t="s">
        <v>109</v>
      </c>
      <c r="D8" s="18" t="s">
        <v>119</v>
      </c>
      <c r="E8" t="s">
        <v>128</v>
      </c>
    </row>
    <row r="9" spans="2:8" x14ac:dyDescent="0.35">
      <c r="B9" t="s">
        <v>110</v>
      </c>
      <c r="D9" t="s">
        <v>113</v>
      </c>
      <c r="E9" t="s">
        <v>130</v>
      </c>
    </row>
    <row r="10" spans="2:8" x14ac:dyDescent="0.35">
      <c r="B10" t="s">
        <v>111</v>
      </c>
      <c r="D10" t="s">
        <v>122</v>
      </c>
      <c r="E10" t="s">
        <v>129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Datasets</vt:lpstr>
      <vt:lpstr>LR</vt:lpstr>
      <vt:lpstr>important</vt:lpstr>
      <vt:lpstr>Age-range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Dileepa Jayamanne</dc:creator>
  <cp:lastModifiedBy>Dileepa Jayamane</cp:lastModifiedBy>
  <dcterms:created xsi:type="dcterms:W3CDTF">2015-06-05T18:17:20Z</dcterms:created>
  <dcterms:modified xsi:type="dcterms:W3CDTF">2024-10-27T23:01:40Z</dcterms:modified>
</cp:coreProperties>
</file>