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ya\Desktop\Dilek\gitthub\"/>
    </mc:Choice>
  </mc:AlternateContent>
  <bookViews>
    <workbookView xWindow="0" yWindow="0" windowWidth="23040" windowHeight="9204" tabRatio="816" activeTab="11"/>
  </bookViews>
  <sheets>
    <sheet name="1" sheetId="18" r:id="rId1"/>
    <sheet name="2" sheetId="21" r:id="rId2"/>
    <sheet name="3" sheetId="1" r:id="rId3"/>
    <sheet name="4" sheetId="3" r:id="rId4"/>
    <sheet name="5" sheetId="25" r:id="rId5"/>
    <sheet name="6" sheetId="27" r:id="rId6"/>
    <sheet name="7&amp;8" sheetId="7" r:id="rId7"/>
    <sheet name="9" sheetId="11" r:id="rId8"/>
    <sheet name="10" sheetId="5" r:id="rId9"/>
    <sheet name="11&amp;12 " sheetId="45" r:id="rId10"/>
    <sheet name="13" sheetId="48" r:id="rId11"/>
    <sheet name="14C" sheetId="46" r:id="rId12"/>
  </sheets>
  <externalReferences>
    <externalReference r:id="rId13"/>
  </externalReferences>
  <definedNames>
    <definedName name="_xlcn.WorksheetConnection_T9A2C161" hidden="1">#REF!</definedName>
    <definedName name="AccountDV">[1]CTable!$C$4:$C$37</definedName>
    <definedName name="ColumnNumM">[1]CTable!$C$3:$G$3</definedName>
    <definedName name="Customer">'[1]Functions(2)'!$E$2:$E$106</definedName>
    <definedName name="CustomerDataV">[1]CTable!$C$4:$G$37</definedName>
    <definedName name="DateAN">#REF!:INDEX(#REF!,COUNT(#REF!))</definedName>
    <definedName name="Product">'[1]Functions(2)'!$B$2:$B$106</definedName>
    <definedName name="Region">'[1]Functions(2)'!$C$2:$C$106</definedName>
    <definedName name="Sales">'[1]Functions(2)'!$G$2:$G$106</definedName>
    <definedName name="SalesAN">#REF!:INDEX(#REF!,COUNT(#REF!))</definedName>
    <definedName name="SalesRep">'[1]Functions(2)'!$D$2:$D$106</definedName>
    <definedName name="Units">'[1]Functions(2)'!$F$2:$F$106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6" i="48" l="1"/>
  <c r="H6" i="48"/>
  <c r="F6" i="48"/>
  <c r="D7" i="48"/>
  <c r="D8" i="48"/>
  <c r="D9" i="48"/>
  <c r="D10" i="48"/>
  <c r="D11" i="48"/>
  <c r="D12" i="48"/>
  <c r="D13" i="48"/>
  <c r="D6" i="48"/>
  <c r="C6" i="5"/>
  <c r="C3" i="5" s="1"/>
  <c r="B3" i="11"/>
  <c r="I3" i="11"/>
  <c r="B4" i="7"/>
  <c r="B5" i="27"/>
  <c r="D3" i="25"/>
  <c r="H4" i="3"/>
  <c r="H5" i="3"/>
  <c r="H6" i="3"/>
  <c r="H7" i="3"/>
  <c r="H8" i="3"/>
  <c r="H9" i="3"/>
  <c r="H10" i="3"/>
  <c r="H11" i="3"/>
  <c r="H12" i="3"/>
  <c r="H13" i="3"/>
  <c r="H14" i="3"/>
  <c r="H3" i="3"/>
  <c r="G4" i="3"/>
  <c r="G5" i="3"/>
  <c r="G6" i="3"/>
  <c r="G7" i="3"/>
  <c r="G8" i="3"/>
  <c r="G9" i="3"/>
  <c r="G10" i="3"/>
  <c r="G11" i="3"/>
  <c r="G12" i="3"/>
  <c r="G13" i="3"/>
  <c r="G14" i="3"/>
  <c r="G3" i="3"/>
  <c r="B31" i="1"/>
  <c r="A31" i="1"/>
  <c r="C15" i="1"/>
  <c r="B13" i="21"/>
  <c r="C12" i="21"/>
  <c r="C11" i="21"/>
  <c r="E5" i="18" l="1"/>
  <c r="D5" i="18"/>
  <c r="C5" i="18"/>
  <c r="B5" i="18"/>
  <c r="B20" i="46" l="1" a="1"/>
  <c r="B20" i="46" s="1"/>
  <c r="A13" i="46" l="1"/>
  <c r="B13" i="46" s="1"/>
  <c r="C13" i="46" s="1" a="1"/>
  <c r="C13" i="46" s="1"/>
  <c r="D10" i="46"/>
  <c r="C10" i="46"/>
  <c r="D9" i="46"/>
  <c r="C9" i="46"/>
  <c r="D8" i="46"/>
  <c r="C8" i="46"/>
  <c r="D7" i="46"/>
  <c r="C7" i="46"/>
  <c r="D6" i="46"/>
  <c r="C6" i="46"/>
  <c r="D5" i="46"/>
  <c r="C5" i="46"/>
  <c r="D4" i="46"/>
  <c r="C4" i="46"/>
  <c r="D3" i="46"/>
  <c r="C3" i="46"/>
  <c r="A9" i="45"/>
  <c r="A8" i="45"/>
  <c r="A7" i="45"/>
  <c r="A4" i="45"/>
  <c r="A4" i="45" a="1"/>
  <c r="A3" i="45" a="1"/>
  <c r="A3" i="45" s="1"/>
  <c r="A2" i="45"/>
  <c r="A2" i="45" a="1"/>
  <c r="B12" i="7"/>
  <c r="B3" i="7"/>
  <c r="C15" i="46" l="1" a="1"/>
  <c r="C15" i="46" s="1"/>
  <c r="C16" i="46" a="1"/>
  <c r="C16" i="46" s="1"/>
  <c r="C14" i="46" a="1"/>
  <c r="C14" i="46" s="1"/>
  <c r="B21" i="46" a="1"/>
  <c r="B21" i="46" s="1"/>
  <c r="C21" i="46" s="1"/>
  <c r="C20" i="46"/>
  <c r="B22" i="46" l="1" a="1"/>
  <c r="B22" i="46" s="1"/>
  <c r="C22" i="46" s="1"/>
  <c r="E22" i="46" s="1"/>
  <c r="F20" i="46"/>
  <c r="E20" i="46"/>
  <c r="D20" i="46"/>
  <c r="D21" i="46"/>
  <c r="E21" i="46"/>
  <c r="F21" i="46"/>
  <c r="D22" i="46" l="1"/>
  <c r="F22" i="46"/>
  <c r="D7" i="18" a="1"/>
  <c r="D7" i="18" s="1"/>
  <c r="A14" i="7" a="1"/>
  <c r="D17" i="7" s="1"/>
  <c r="K7" i="18" l="1"/>
  <c r="G7" i="18"/>
  <c r="I7" i="18"/>
  <c r="E7" i="18"/>
  <c r="J7" i="18"/>
  <c r="H7" i="18"/>
  <c r="F7" i="18"/>
  <c r="C14" i="7"/>
  <c r="C15" i="7"/>
  <c r="C16" i="7"/>
  <c r="C17" i="7"/>
  <c r="A14" i="7"/>
  <c r="A15" i="7"/>
  <c r="A16" i="7"/>
  <c r="A17" i="7"/>
  <c r="B14" i="7"/>
  <c r="D14" i="7"/>
  <c r="B15" i="7"/>
  <c r="D15" i="7"/>
  <c r="B16" i="7"/>
  <c r="D16" i="7"/>
  <c r="B17" i="7"/>
</calcChain>
</file>

<file path=xl/comments1.xml><?xml version="1.0" encoding="utf-8"?>
<comments xmlns="http://schemas.openxmlformats.org/spreadsheetml/2006/main">
  <authors>
    <author>Oya</author>
  </authors>
  <commentList>
    <comment ref="B3" authorId="0" shapeId="0">
      <text>
        <r>
          <rPr>
            <b/>
            <sz val="9"/>
            <color indexed="81"/>
            <rFont val="Tahoma"/>
            <family val="2"/>
            <charset val="162"/>
          </rPr>
          <t xml:space="preserve">Dilek:
Yani aslında 10.000-5.555
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MuStAfA</author>
  </authors>
  <commentList>
    <comment ref="D4" authorId="0" shapeId="0">
      <text>
        <r>
          <rPr>
            <sz val="9"/>
            <color indexed="81"/>
            <rFont val="Tahoma"/>
            <family val="2"/>
          </rPr>
          <t xml:space="preserve">
Buraya Rank formülü kullanarak notların genel listede kaçıncı olduğunu getirelim.</t>
        </r>
      </text>
    </comment>
    <comment ref="F4" authorId="0" shapeId="0">
      <text>
        <r>
          <rPr>
            <sz val="14"/>
            <color indexed="81"/>
            <rFont val="Tahoma"/>
            <family val="2"/>
            <charset val="162"/>
          </rPr>
          <t xml:space="preserve">
Seçilen alanın kaç satırdan oluştuğunu gösterir.
Notların hepsini seçip toplam kaç satır not var bakalım.</t>
        </r>
      </text>
    </comment>
    <comment ref="H4" authorId="0" shapeId="0">
      <text>
        <r>
          <rPr>
            <sz val="9"/>
            <color indexed="81"/>
            <rFont val="Tahoma"/>
            <family val="2"/>
          </rPr>
          <t xml:space="preserve">
Seçilen alanın kaç sütundan oluştuğunu gösterir.
Notların hepsini seçip toplam kaç sütun not var bakalım.</t>
        </r>
      </text>
    </comment>
    <comment ref="J4" authorId="0" shapeId="0">
      <text>
        <r>
          <rPr>
            <sz val="9"/>
            <color indexed="81"/>
            <rFont val="Tahoma"/>
            <family val="2"/>
          </rPr>
          <t xml:space="preserve">
Bir hücrenin kaçıncı satırda olduğunu gösterir.
Bir hücre girip satır sayısını öğrenelim.</t>
        </r>
      </text>
    </comment>
  </commentList>
</comments>
</file>

<file path=xl/sharedStrings.xml><?xml version="1.0" encoding="utf-8"?>
<sst xmlns="http://schemas.openxmlformats.org/spreadsheetml/2006/main" count="209" uniqueCount="148">
  <si>
    <t>Boom01</t>
  </si>
  <si>
    <t>Boom02</t>
  </si>
  <si>
    <t>Boom03</t>
  </si>
  <si>
    <t>Boom04</t>
  </si>
  <si>
    <t>Boom05</t>
  </si>
  <si>
    <t>Boom06</t>
  </si>
  <si>
    <t>Boom07</t>
  </si>
  <si>
    <t>Boom08</t>
  </si>
  <si>
    <t>Boom09</t>
  </si>
  <si>
    <t>Max</t>
  </si>
  <si>
    <t>Name Selected:</t>
  </si>
  <si>
    <t>Sioux</t>
  </si>
  <si>
    <t>Dave</t>
  </si>
  <si>
    <t>Isaac</t>
  </si>
  <si>
    <t>Sue</t>
  </si>
  <si>
    <t>Luong</t>
  </si>
  <si>
    <t>Commission Table</t>
  </si>
  <si>
    <t>Joe</t>
  </si>
  <si>
    <t>Jo</t>
  </si>
  <si>
    <t>Tom</t>
  </si>
  <si>
    <t>List 1</t>
  </si>
  <si>
    <t xml:space="preserve"> &lt;&lt;==</t>
  </si>
  <si>
    <t>No</t>
  </si>
  <si>
    <t>Pozisyonu</t>
  </si>
  <si>
    <t>Listede tek</t>
  </si>
  <si>
    <t>Listede tekrarlanan</t>
  </si>
  <si>
    <t>Listede olmayan</t>
  </si>
  <si>
    <t>Yatay arama</t>
  </si>
  <si>
    <t>Arayacağımız Değer</t>
  </si>
  <si>
    <t>"Kaçıncı" Formülü Kullanalım</t>
  </si>
  <si>
    <t>İndirim % Tablosu</t>
  </si>
  <si>
    <t>Parça Kod No</t>
  </si>
  <si>
    <t>Parça1</t>
  </si>
  <si>
    <t>Parça2</t>
  </si>
  <si>
    <t>Parça3</t>
  </si>
  <si>
    <t>Parça4</t>
  </si>
  <si>
    <t>Parça5</t>
  </si>
  <si>
    <t>Parça6</t>
  </si>
  <si>
    <t>Adet</t>
  </si>
  <si>
    <t>İndirim</t>
  </si>
  <si>
    <t xml:space="preserve"> &lt;&lt;== Satır</t>
  </si>
  <si>
    <t xml:space="preserve"> &lt;&lt;==Kolon</t>
  </si>
  <si>
    <t>Bulacağımız Değer</t>
  </si>
  <si>
    <t>Aradığımız veri eğer tablonun solunda kalıyorsa "İNDİS" kullanmalıyız.</t>
  </si>
  <si>
    <t>Ürün</t>
  </si>
  <si>
    <t>Fiyat</t>
  </si>
  <si>
    <t>Açıklama</t>
  </si>
  <si>
    <t>Uçuş menzili 10</t>
  </si>
  <si>
    <t>Uçuş menzili 20</t>
  </si>
  <si>
    <t>Uçuş menzili 50</t>
  </si>
  <si>
    <t>Uçuş menzili 60</t>
  </si>
  <si>
    <t>Uçuş menzili 70</t>
  </si>
  <si>
    <t>Uçuş menzili 80</t>
  </si>
  <si>
    <t>Uçuş menzili 85</t>
  </si>
  <si>
    <t>Uçuş menzili 110</t>
  </si>
  <si>
    <t>Uçuş menzili 160</t>
  </si>
  <si>
    <t>İndis ve Kaçıncı formülü içiçe kullanılacak</t>
  </si>
  <si>
    <t>Aşağıdaki Açıklamaya ait Ürünü bulunuz.</t>
  </si>
  <si>
    <t>Maksimum Not</t>
  </si>
  <si>
    <t>Öğrenci Adı</t>
  </si>
  <si>
    <t>Öğrenci 1</t>
  </si>
  <si>
    <t>Öğrenci 2</t>
  </si>
  <si>
    <t>Öğrenci 3</t>
  </si>
  <si>
    <t>Öğrenci 4</t>
  </si>
  <si>
    <t>Öğrenci 5</t>
  </si>
  <si>
    <t>Öğrenci 6</t>
  </si>
  <si>
    <t>Öğrenci 7</t>
  </si>
  <si>
    <t>Öğrenci 8</t>
  </si>
  <si>
    <t>İsim</t>
  </si>
  <si>
    <t>Not</t>
  </si>
  <si>
    <t>&lt;== En büyük nota sahip öğrenci adını buraya getiriniz.</t>
  </si>
  <si>
    <t>&lt;--------------</t>
  </si>
  <si>
    <t>Ürün1</t>
  </si>
  <si>
    <t>Ürün2</t>
  </si>
  <si>
    <t>Ürün3</t>
  </si>
  <si>
    <t>Ürün4</t>
  </si>
  <si>
    <t>Ürün5</t>
  </si>
  <si>
    <t>Ürün6</t>
  </si>
  <si>
    <t>Ürün7</t>
  </si>
  <si>
    <t>Ürün8</t>
  </si>
  <si>
    <t>Ürün9</t>
  </si>
  <si>
    <t>Ürün10</t>
  </si>
  <si>
    <t>Ürün11</t>
  </si>
  <si>
    <t>Ürün12</t>
  </si>
  <si>
    <t>Ürünler/Satıcılar</t>
  </si>
  <si>
    <t>Satıcı1</t>
  </si>
  <si>
    <t>Satıcı2</t>
  </si>
  <si>
    <t>Satıcı3</t>
  </si>
  <si>
    <t>Satıcı4</t>
  </si>
  <si>
    <t>Satıcı5</t>
  </si>
  <si>
    <t>En Düşük Teklif</t>
  </si>
  <si>
    <t>En Düşük Fiyat Teklifi veren Satıcı</t>
  </si>
  <si>
    <t>Min formülü kullanalım.</t>
  </si>
  <si>
    <t>İndis ve Kaçıncı formülleri kullanalım</t>
  </si>
  <si>
    <t>Dikey ve Yatay olarak "İndis" ve "Kaçıncı" formüllerini kullanacağız.</t>
  </si>
  <si>
    <t>İndis ve "Kaçıncı" formüllerini kullanacağız.</t>
  </si>
  <si>
    <t>Boru Uzunluğu</t>
  </si>
  <si>
    <t>Yağmur Gücünü Seçiniz</t>
  </si>
  <si>
    <t>Metrekareye Düşen Yağmur Miktarı</t>
  </si>
  <si>
    <t>Yağmur Gücü</t>
  </si>
  <si>
    <t>Eklenecek "Ay"</t>
  </si>
  <si>
    <t>Ocak</t>
  </si>
  <si>
    <t>Şubat</t>
  </si>
  <si>
    <t>Mart</t>
  </si>
  <si>
    <t>Nisan</t>
  </si>
  <si>
    <t>"İndis" formülünde eğer kolon olarak "0" yazarsak bize, seçtiğimiz satırın tüm değerlerini verir.</t>
  </si>
  <si>
    <t>"İndis" formülünde eğer satır olarak "0" yazarsak bize, seçtiğimiz kolonun tüm değerlerini verir.</t>
  </si>
  <si>
    <t>Satış Tutarı</t>
  </si>
  <si>
    <t>Bir sonraki scala aralığına ulaşmak için</t>
  </si>
  <si>
    <t>Komisyon Tablosu</t>
  </si>
  <si>
    <t>Komisyon Oranı (%)</t>
  </si>
  <si>
    <t>1 ile 5 arasında Rastgelearada formülünün verdiği değer</t>
  </si>
  <si>
    <t>&lt;----------</t>
  </si>
  <si>
    <t>F9 tuşu ile Rastgelearada kullanarak gelen sayı değiştirilebilir.</t>
  </si>
  <si>
    <t>"C6" hücresindeki sıraya göre isim listesinden isim getirilecek.</t>
  </si>
  <si>
    <t>İsim Listesi</t>
  </si>
  <si>
    <t>"İndis"  ve "Rastgelearada" formülleri kullanarak</t>
  </si>
  <si>
    <t>"İndis" , "Kaçıncı" ve "Topla" formüllerini kullanacağız.</t>
  </si>
  <si>
    <t>İndis , "Kaçıncı" ve "Topla" formüllerini kullanacağız.</t>
  </si>
  <si>
    <t>Sıra formülleri, formül yazıldıktan sonra  Ctrl + Shift + Enter basarak oluşturulur. Böylece formülün başında ve sonunda "{" ve "}" gelir.</t>
  </si>
  <si>
    <t>İndis formülü Ctrl + Shift + Enter basmadan da oluşturulabilinir. İlgili Satırdaki ilk veriyi getirelim.</t>
  </si>
  <si>
    <t>İlgili Satırdaki ilk veriyi "İndis" ve "Kaçıncı"  ile getirelim.</t>
  </si>
  <si>
    <t>"İndis" "Min" ve "Kaçıncı" formülleri kullanarak bir sonraki scalaya ulaşmak için kaç daha lazım olduğunu bulacağız.</t>
  </si>
  <si>
    <t>"İndis" "Min" ve "Kaçıncı" formülleri kullanarak yapınız.</t>
  </si>
  <si>
    <t>"İndis" - "Mak" ve "Kaçıncı" formülleri kullanılacak</t>
  </si>
  <si>
    <t>Büyükten Küçüğe</t>
  </si>
  <si>
    <t>Kaç tane var?</t>
  </si>
  <si>
    <t>İsim 1</t>
  </si>
  <si>
    <t>İsim 2</t>
  </si>
  <si>
    <t>İsim 3</t>
  </si>
  <si>
    <t>"İndis" , "Kaçıncı", " Mak" , "Eğersay" , "Rank" , "Satırsay"  , "Sütunsay"  ,"Satır" ve "Eğer" formüllerini kullanarak en yüksek notu alan öğrenciyi getirelim.</t>
  </si>
  <si>
    <t>Kaç Tane (Say)</t>
  </si>
  <si>
    <t>Hangi Öğrenciler bu puanı aldı</t>
  </si>
  <si>
    <t>&lt;== Düşeyara ile yapamayız.</t>
  </si>
  <si>
    <t>"Rank" , "Satırsay"  , "Sütunsay"  ,"Satır" formüllerini öğrenelim.(Bir sonraki egzersizde lazım olacak)</t>
  </si>
  <si>
    <t>Rank Formülü</t>
  </si>
  <si>
    <t>Satırsay Formülü</t>
  </si>
  <si>
    <t>Okul</t>
  </si>
  <si>
    <t>Doğa Koleji</t>
  </si>
  <si>
    <t>Ted</t>
  </si>
  <si>
    <t>Mektebim</t>
  </si>
  <si>
    <t>Uğru</t>
  </si>
  <si>
    <t>Kültür</t>
  </si>
  <si>
    <t>Acıbadem</t>
  </si>
  <si>
    <t>Yeditepe</t>
  </si>
  <si>
    <t>Maltepe</t>
  </si>
  <si>
    <t>Sütunsay Formülü</t>
  </si>
  <si>
    <t>Satır Formülü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</si>
</sst>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&quot;$&quot;#,##0.00_);[Red]\(&quot;$&quot;#,##0.00\)"/>
    <numFmt numFmtId="165" formatCode="_(* #,##0.00_);_(* \(#,##0.00\);_(* &quot;-&quot;??_);_(@_)"/>
    <numFmt numFmtId="166" formatCode="_(* #,##0_);_(* \(#,##0\);_(* &quot;-&quot;??_);_(@_)"/>
    <numFmt numFmtId="168" formatCode="#,##0.00;[Red]#,##0.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indexed="81"/>
      <name val="Tahoma"/>
      <family val="2"/>
    </font>
    <font>
      <sz val="16"/>
      <color theme="1"/>
      <name val="Calibri"/>
      <family val="2"/>
      <scheme val="minor"/>
    </font>
    <font>
      <sz val="9"/>
      <color indexed="81"/>
      <name val="Tahoma"/>
      <family val="2"/>
      <charset val="162"/>
    </font>
    <font>
      <b/>
      <sz val="9"/>
      <color indexed="81"/>
      <name val="Tahoma"/>
      <family val="2"/>
      <charset val="162"/>
    </font>
    <font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4"/>
      <color indexed="81"/>
      <name val="Tahoma"/>
      <family val="2"/>
      <charset val="162"/>
    </font>
  </fonts>
  <fills count="1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6" fillId="0" borderId="0"/>
    <xf numFmtId="165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</cellStyleXfs>
  <cellXfs count="86">
    <xf numFmtId="0" fontId="0" fillId="0" borderId="0" xfId="0"/>
    <xf numFmtId="0" fontId="4" fillId="2" borderId="1" xfId="0" applyFont="1" applyFill="1" applyBorder="1" applyAlignment="1">
      <alignment horizontal="centerContinuous" wrapText="1"/>
    </xf>
    <xf numFmtId="0" fontId="4" fillId="2" borderId="2" xfId="0" applyFont="1" applyFill="1" applyBorder="1" applyAlignment="1">
      <alignment horizontal="centerContinuous" wrapText="1"/>
    </xf>
    <xf numFmtId="0" fontId="2" fillId="3" borderId="3" xfId="0" applyFont="1" applyFill="1" applyBorder="1"/>
    <xf numFmtId="0" fontId="2" fillId="3" borderId="4" xfId="0" applyFont="1" applyFill="1" applyBorder="1"/>
    <xf numFmtId="0" fontId="0" fillId="0" borderId="4" xfId="0" applyFill="1" applyBorder="1"/>
    <xf numFmtId="164" fontId="0" fillId="0" borderId="4" xfId="0" applyNumberFormat="1" applyFill="1" applyBorder="1"/>
    <xf numFmtId="0" fontId="4" fillId="2" borderId="4" xfId="0" applyFont="1" applyFill="1" applyBorder="1" applyAlignment="1">
      <alignment horizontal="centerContinuous" wrapText="1"/>
    </xf>
    <xf numFmtId="0" fontId="4" fillId="4" borderId="4" xfId="0" applyFont="1" applyFill="1" applyBorder="1"/>
    <xf numFmtId="0" fontId="0" fillId="0" borderId="4" xfId="0" applyBorder="1"/>
    <xf numFmtId="0" fontId="0" fillId="5" borderId="4" xfId="0" applyFill="1" applyBorder="1"/>
    <xf numFmtId="0" fontId="4" fillId="7" borderId="4" xfId="0" applyFont="1" applyFill="1" applyBorder="1"/>
    <xf numFmtId="164" fontId="0" fillId="5" borderId="4" xfId="0" applyNumberFormat="1" applyFill="1" applyBorder="1"/>
    <xf numFmtId="0" fontId="4" fillId="3" borderId="4" xfId="0" applyFont="1" applyFill="1" applyBorder="1"/>
    <xf numFmtId="0" fontId="4" fillId="3" borderId="4" xfId="0" applyFont="1" applyFill="1" applyBorder="1" applyAlignment="1">
      <alignment wrapText="1"/>
    </xf>
    <xf numFmtId="0" fontId="0" fillId="5" borderId="4" xfId="0" applyFill="1" applyBorder="1" applyAlignment="1">
      <alignment horizontal="left"/>
    </xf>
    <xf numFmtId="0" fontId="5" fillId="9" borderId="3" xfId="0" applyFont="1" applyFill="1" applyBorder="1" applyAlignment="1">
      <alignment horizontal="centerContinuous" wrapText="1"/>
    </xf>
    <xf numFmtId="0" fontId="5" fillId="8" borderId="3" xfId="0" applyFont="1" applyFill="1" applyBorder="1" applyAlignment="1">
      <alignment horizontal="centerContinuous" wrapText="1"/>
    </xf>
    <xf numFmtId="0" fontId="4" fillId="7" borderId="0" xfId="0" applyFont="1" applyFill="1"/>
    <xf numFmtId="0" fontId="3" fillId="6" borderId="1" xfId="0" applyFont="1" applyFill="1" applyBorder="1" applyAlignment="1">
      <alignment horizontal="centerContinuous" wrapText="1"/>
    </xf>
    <xf numFmtId="0" fontId="3" fillId="6" borderId="2" xfId="0" applyFont="1" applyFill="1" applyBorder="1" applyAlignment="1">
      <alignment horizontal="centerContinuous" wrapText="1"/>
    </xf>
    <xf numFmtId="0" fontId="3" fillId="6" borderId="3" xfId="0" applyFont="1" applyFill="1" applyBorder="1" applyAlignment="1">
      <alignment horizontal="centerContinuous" wrapText="1"/>
    </xf>
    <xf numFmtId="0" fontId="4" fillId="7" borderId="4" xfId="0" applyFont="1" applyFill="1" applyBorder="1" applyAlignment="1">
      <alignment wrapText="1"/>
    </xf>
    <xf numFmtId="0" fontId="3" fillId="6" borderId="4" xfId="0" applyFont="1" applyFill="1" applyBorder="1" applyAlignment="1">
      <alignment horizontal="centerContinuous" wrapText="1"/>
    </xf>
    <xf numFmtId="0" fontId="0" fillId="13" borderId="4" xfId="0" applyFill="1" applyBorder="1" applyAlignment="1">
      <alignment horizontal="center"/>
    </xf>
    <xf numFmtId="3" fontId="0" fillId="12" borderId="4" xfId="0" applyNumberFormat="1" applyFill="1" applyBorder="1"/>
    <xf numFmtId="3" fontId="0" fillId="0" borderId="4" xfId="0" applyNumberFormat="1" applyFill="1" applyBorder="1"/>
    <xf numFmtId="166" fontId="0" fillId="5" borderId="4" xfId="2" applyNumberFormat="1" applyFont="1" applyFill="1" applyBorder="1"/>
    <xf numFmtId="0" fontId="0" fillId="0" borderId="0" xfId="0" applyAlignment="1">
      <alignment horizontal="center"/>
    </xf>
    <xf numFmtId="0" fontId="4" fillId="7" borderId="4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10" fontId="0" fillId="10" borderId="4" xfId="0" applyNumberForma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0" fillId="6" borderId="0" xfId="0" applyFont="1" applyFill="1" applyAlignment="1">
      <alignment horizontal="center"/>
    </xf>
    <xf numFmtId="0" fontId="9" fillId="0" borderId="0" xfId="0" applyFont="1"/>
    <xf numFmtId="0" fontId="0" fillId="0" borderId="0" xfId="0" applyAlignment="1">
      <alignment horizontal="left"/>
    </xf>
    <xf numFmtId="0" fontId="3" fillId="6" borderId="4" xfId="0" applyFont="1" applyFill="1" applyBorder="1" applyAlignment="1">
      <alignment horizontal="left" wrapText="1"/>
    </xf>
    <xf numFmtId="0" fontId="4" fillId="7" borderId="4" xfId="0" applyFont="1" applyFill="1" applyBorder="1" applyAlignment="1">
      <alignment horizontal="left"/>
    </xf>
    <xf numFmtId="0" fontId="4" fillId="8" borderId="4" xfId="0" applyFont="1" applyFill="1" applyBorder="1" applyAlignment="1">
      <alignment horizontal="left" wrapText="1"/>
    </xf>
    <xf numFmtId="164" fontId="0" fillId="0" borderId="4" xfId="0" applyNumberFormat="1" applyBorder="1" applyAlignment="1">
      <alignment horizontal="left"/>
    </xf>
    <xf numFmtId="0" fontId="4" fillId="7" borderId="5" xfId="0" applyFont="1" applyFill="1" applyBorder="1" applyAlignment="1">
      <alignment vertical="center"/>
    </xf>
    <xf numFmtId="0" fontId="10" fillId="0" borderId="0" xfId="0" applyFont="1"/>
    <xf numFmtId="0" fontId="0" fillId="0" borderId="4" xfId="0" applyBorder="1" applyAlignment="1">
      <alignment horizontal="left"/>
    </xf>
    <xf numFmtId="0" fontId="4" fillId="11" borderId="0" xfId="0" applyFont="1" applyFill="1" applyBorder="1" applyAlignment="1">
      <alignment vertical="center" wrapText="1"/>
    </xf>
    <xf numFmtId="0" fontId="14" fillId="11" borderId="0" xfId="0" applyFont="1" applyFill="1" applyAlignment="1">
      <alignment horizontal="left"/>
    </xf>
    <xf numFmtId="0" fontId="14" fillId="0" borderId="0" xfId="0" applyFont="1" applyFill="1" applyAlignment="1">
      <alignment horizontal="center" vertical="center" wrapText="1"/>
    </xf>
    <xf numFmtId="0" fontId="0" fillId="0" borderId="0" xfId="0" applyFill="1"/>
    <xf numFmtId="0" fontId="0" fillId="5" borderId="0" xfId="0" applyFill="1" applyAlignment="1">
      <alignment horizont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7" borderId="7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7" borderId="6" xfId="0" applyFont="1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4" fillId="7" borderId="7" xfId="0" applyFont="1" applyFill="1" applyBorder="1" applyAlignment="1">
      <alignment horizontal="left"/>
    </xf>
    <xf numFmtId="0" fontId="4" fillId="7" borderId="8" xfId="0" applyFont="1" applyFill="1" applyBorder="1" applyAlignment="1">
      <alignment horizontal="left"/>
    </xf>
    <xf numFmtId="0" fontId="4" fillId="7" borderId="9" xfId="0" applyFont="1" applyFill="1" applyBorder="1" applyAlignment="1">
      <alignment horizontal="left"/>
    </xf>
    <xf numFmtId="0" fontId="4" fillId="11" borderId="6" xfId="0" applyFont="1" applyFill="1" applyBorder="1" applyAlignment="1">
      <alignment horizontal="center" vertical="center" wrapText="1"/>
    </xf>
    <xf numFmtId="0" fontId="4" fillId="11" borderId="0" xfId="0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0" fontId="12" fillId="14" borderId="10" xfId="0" applyFont="1" applyFill="1" applyBorder="1" applyAlignment="1">
      <alignment horizontal="center" vertical="center" wrapText="1"/>
    </xf>
    <xf numFmtId="0" fontId="12" fillId="14" borderId="11" xfId="0" applyFont="1" applyFill="1" applyBorder="1" applyAlignment="1">
      <alignment horizontal="center" vertical="center" wrapText="1"/>
    </xf>
    <xf numFmtId="0" fontId="12" fillId="14" borderId="0" xfId="0" applyFont="1" applyFill="1" applyBorder="1" applyAlignment="1">
      <alignment horizontal="center" vertical="center" wrapText="1"/>
    </xf>
    <xf numFmtId="0" fontId="12" fillId="14" borderId="12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wrapText="1"/>
    </xf>
    <xf numFmtId="0" fontId="13" fillId="2" borderId="0" xfId="0" applyFont="1" applyFill="1" applyBorder="1" applyAlignment="1">
      <alignment horizontal="center" wrapText="1"/>
    </xf>
    <xf numFmtId="9" fontId="0" fillId="5" borderId="4" xfId="4" applyFont="1" applyFill="1" applyBorder="1"/>
    <xf numFmtId="0" fontId="0" fillId="15" borderId="13" xfId="0" applyFill="1" applyBorder="1"/>
    <xf numFmtId="0" fontId="11" fillId="2" borderId="4" xfId="0" applyFont="1" applyFill="1" applyBorder="1" applyAlignment="1">
      <alignment horizontal="centerContinuous" wrapText="1"/>
    </xf>
    <xf numFmtId="0" fontId="16" fillId="6" borderId="4" xfId="0" applyFont="1" applyFill="1" applyBorder="1"/>
    <xf numFmtId="0" fontId="16" fillId="0" borderId="0" xfId="0" applyFont="1"/>
    <xf numFmtId="164" fontId="16" fillId="0" borderId="4" xfId="0" applyNumberFormat="1" applyFont="1" applyFill="1" applyBorder="1"/>
    <xf numFmtId="0" fontId="11" fillId="7" borderId="4" xfId="0" applyFont="1" applyFill="1" applyBorder="1" applyAlignment="1">
      <alignment horizontal="centerContinuous" wrapText="1"/>
    </xf>
    <xf numFmtId="0" fontId="11" fillId="8" borderId="4" xfId="0" applyFont="1" applyFill="1" applyBorder="1" applyAlignment="1">
      <alignment wrapText="1"/>
    </xf>
    <xf numFmtId="164" fontId="16" fillId="0" borderId="4" xfId="0" applyNumberFormat="1" applyFont="1" applyBorder="1"/>
    <xf numFmtId="10" fontId="16" fillId="0" borderId="4" xfId="0" applyNumberFormat="1" applyFont="1" applyBorder="1"/>
    <xf numFmtId="168" fontId="0" fillId="0" borderId="0" xfId="0" applyNumberFormat="1"/>
    <xf numFmtId="168" fontId="16" fillId="5" borderId="4" xfId="0" applyNumberFormat="1" applyFont="1" applyFill="1" applyBorder="1"/>
    <xf numFmtId="0" fontId="19" fillId="2" borderId="4" xfId="0" applyFont="1" applyFill="1" applyBorder="1" applyAlignment="1">
      <alignment horizontal="centerContinuous" wrapText="1"/>
    </xf>
    <xf numFmtId="0" fontId="20" fillId="0" borderId="0" xfId="0" applyFont="1"/>
    <xf numFmtId="0" fontId="19" fillId="8" borderId="4" xfId="0" applyFont="1" applyFill="1" applyBorder="1"/>
    <xf numFmtId="0" fontId="20" fillId="0" borderId="4" xfId="0" applyFont="1" applyBorder="1"/>
    <xf numFmtId="0" fontId="20" fillId="5" borderId="4" xfId="0" applyFont="1" applyFill="1" applyBorder="1"/>
    <xf numFmtId="0" fontId="21" fillId="0" borderId="0" xfId="0" applyFont="1"/>
  </cellXfs>
  <cellStyles count="5">
    <cellStyle name="Normal" xfId="0" builtinId="0"/>
    <cellStyle name="Normal 2" xfId="1"/>
    <cellStyle name="Normal 3" xfId="3"/>
    <cellStyle name="Virgül" xfId="2" builtinId="3"/>
    <cellStyle name="Yüzde" xfId="4" builtinId="5"/>
  </cellStyles>
  <dxfs count="1"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0000FF"/>
      <color rgb="FFCC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247650</xdr:colOff>
      <xdr:row>14</xdr:row>
      <xdr:rowOff>28575</xdr:rowOff>
    </xdr:from>
    <xdr:to>
      <xdr:col>6</xdr:col>
      <xdr:colOff>371475</xdr:colOff>
      <xdr:row>15</xdr:row>
      <xdr:rowOff>161925</xdr:rowOff>
    </xdr:to>
    <xdr:sp macro="" textlink="">
      <xdr:nvSpPr>
        <xdr:cNvPr id="2" name="Ok: Yukarı 1">
          <a:extLst>
            <a:ext uri="{FF2B5EF4-FFF2-40B4-BE49-F238E27FC236}">
              <a16:creationId xmlns:a16="http://schemas.microsoft.com/office/drawing/2014/main" id="{7A4C9842-3007-4266-8566-26C934A49607}"/>
            </a:ext>
          </a:extLst>
        </xdr:cNvPr>
        <xdr:cNvSpPr/>
      </xdr:nvSpPr>
      <xdr:spPr>
        <a:xfrm>
          <a:off x="4324350" y="3457575"/>
          <a:ext cx="123825" cy="3238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7</xdr:col>
      <xdr:colOff>581025</xdr:colOff>
      <xdr:row>14</xdr:row>
      <xdr:rowOff>38100</xdr:rowOff>
    </xdr:from>
    <xdr:to>
      <xdr:col>7</xdr:col>
      <xdr:colOff>704850</xdr:colOff>
      <xdr:row>15</xdr:row>
      <xdr:rowOff>171450</xdr:rowOff>
    </xdr:to>
    <xdr:sp macro="" textlink="">
      <xdr:nvSpPr>
        <xdr:cNvPr id="3" name="Ok: Yukarı 2">
          <a:extLst>
            <a:ext uri="{FF2B5EF4-FFF2-40B4-BE49-F238E27FC236}">
              <a16:creationId xmlns:a16="http://schemas.microsoft.com/office/drawing/2014/main" id="{D21576CD-5255-4F58-84A9-B6A0698FA618}"/>
            </a:ext>
          </a:extLst>
        </xdr:cNvPr>
        <xdr:cNvSpPr/>
      </xdr:nvSpPr>
      <xdr:spPr>
        <a:xfrm>
          <a:off x="5372100" y="3467100"/>
          <a:ext cx="123825" cy="3238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ISISEL\excel\excelisfun-Finished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 For Book"/>
      <sheetName val="Setup"/>
      <sheetName val="CopiedTable"/>
      <sheetName val="KeyB"/>
      <sheetName val="KeyB(2)"/>
      <sheetName val="KeyB(3)"/>
      <sheetName val="SUMIFS"/>
      <sheetName val="PT2"/>
      <sheetName val="PT"/>
      <sheetName val="Tables"/>
      <sheetName val="RandData"/>
      <sheetName val="Decimals"/>
      <sheetName val="DateMath"/>
      <sheetName val="TimeMath"/>
      <sheetName val="Percentage(1)"/>
      <sheetName val="Percentage(2)"/>
      <sheetName val="Align(1)"/>
      <sheetName val="Align(2)"/>
      <sheetName val="Align(3)"/>
      <sheetName val="Store 1"/>
      <sheetName val="Store 2"/>
      <sheetName val="Jones - Amortization Table"/>
      <sheetName val="Styles(1)"/>
      <sheetName val="Styles(2)"/>
      <sheetName val="Formula(1)"/>
      <sheetName val="Formula(2)"/>
      <sheetName val="MathOperators"/>
      <sheetName val="OrderOfOperations"/>
      <sheetName val="OOO"/>
      <sheetName val="3WaysToGetCR"/>
      <sheetName val="CR(1)"/>
      <sheetName val="CR(2)"/>
      <sheetName val="CR(3)"/>
      <sheetName val="CR(4)"/>
      <sheetName val="CR(5)"/>
      <sheetName val="CR(6)"/>
      <sheetName val="CR(7)"/>
      <sheetName val="Assumption"/>
      <sheetName val="Scenarios"/>
      <sheetName val="CR(8)"/>
      <sheetName val="CAR"/>
      <sheetName val="CR(9)"/>
      <sheetName val="Corp"/>
      <sheetName val="Oak"/>
      <sheetName val="Sea"/>
      <sheetName val="Tac"/>
      <sheetName val="Ranges"/>
      <sheetName val="Functions(1)"/>
      <sheetName val="Functions(2)"/>
      <sheetName val="SUMPRODUCT"/>
      <sheetName val="SP(2)"/>
      <sheetName val="IF(1)"/>
      <sheetName val="IF(2)"/>
      <sheetName val="IF(3)"/>
      <sheetName val="IF(4)"/>
      <sheetName val="IF(5)"/>
      <sheetName val="IF(6)"/>
      <sheetName val="IF(7)"/>
      <sheetName val="VLOOKUP(1)"/>
      <sheetName val="VLOOKUP(2)"/>
      <sheetName val="V(3)"/>
      <sheetName val="V(4)"/>
      <sheetName val="V(5)"/>
      <sheetName val="CTable"/>
      <sheetName val="2wl"/>
      <sheetName val="MasterList"/>
      <sheetName val="I(1)"/>
      <sheetName val="I(2)"/>
      <sheetName val="I(3)"/>
      <sheetName val="ROUND"/>
      <sheetName val="ROUND information"/>
      <sheetName val="AVE"/>
      <sheetName val="MED"/>
      <sheetName val="MODE"/>
      <sheetName val="RANK"/>
      <sheetName val="GS"/>
      <sheetName val="Array(1)"/>
      <sheetName val="Array(2)"/>
      <sheetName val="Array(3)"/>
      <sheetName val="Array(4)"/>
      <sheetName val="CNF(notes)"/>
      <sheetName val="CNF(1)"/>
      <sheetName val="Errors"/>
      <sheetName val="S(1)"/>
      <sheetName val="S(2)"/>
      <sheetName val="S(3)"/>
      <sheetName val="S(4)"/>
      <sheetName val="S(5)"/>
      <sheetName val="S(6)"/>
      <sheetName val="S(7)"/>
      <sheetName val="S(8)"/>
      <sheetName val="S(9)"/>
      <sheetName val="S(10)"/>
      <sheetName val="S(11)"/>
      <sheetName val="ST(1)"/>
      <sheetName val="STpaste"/>
      <sheetName val="ST(2)"/>
      <sheetName val="ST PT C"/>
      <sheetName val="PT(1)"/>
      <sheetName val="PTData"/>
      <sheetName val="FormulaS"/>
      <sheetName val="PT(2)"/>
      <sheetName val="PTData (2)"/>
      <sheetName val="PT(3)"/>
      <sheetName val="PTData (3)"/>
      <sheetName val="PT(4)"/>
      <sheetName val="PTData (4)"/>
      <sheetName val="Visualize"/>
      <sheetName val="Bellen"/>
      <sheetName val="Carlota"/>
      <sheetName val="Quad"/>
      <sheetName val="Sunset"/>
      <sheetName val="Sunshine"/>
      <sheetName val="PT(5)"/>
      <sheetName val="PTData (5)"/>
      <sheetName val="PT(6)"/>
      <sheetName val="PT(7)"/>
      <sheetName val="PTData (6)"/>
      <sheetName val="PT(8)"/>
      <sheetName val="PTData (7)"/>
      <sheetName val="PT(9)"/>
      <sheetName val="PTData (8)"/>
      <sheetName val="PT(10)"/>
      <sheetName val="PT(11)"/>
      <sheetName val="PTData (9)"/>
      <sheetName val="Filter"/>
      <sheetName val="PFilter"/>
      <sheetName val="FilterC"/>
      <sheetName val="FilterT"/>
      <sheetName val="FilterD"/>
      <sheetName val="FilterSales"/>
      <sheetName val="AF(1)"/>
      <sheetName val="AF(2)"/>
      <sheetName val="AF(3)"/>
      <sheetName val="AF(4)"/>
      <sheetName val="AF(5)"/>
      <sheetName val="AF(6)"/>
      <sheetName val="AF(7)"/>
      <sheetName val="Extract"/>
      <sheetName val="AF(8)"/>
      <sheetName val="AF(9-big)"/>
      <sheetName val="AF(9an)"/>
      <sheetName val="TTC(1)"/>
      <sheetName val="TTC2"/>
      <sheetName val="ID(1)"/>
      <sheetName val="ID(2)"/>
      <sheetName val="ID(3)"/>
      <sheetName val="Ct(1)"/>
      <sheetName val="Ct(3)"/>
      <sheetName val="C(1)"/>
      <sheetName val="C(2)"/>
      <sheetName val="C(3)"/>
      <sheetName val="C(4)"/>
      <sheetName val="C(5)"/>
      <sheetName val="C(6)"/>
      <sheetName val="C(7)"/>
      <sheetName val="C(8)"/>
      <sheetName val="C(9)"/>
      <sheetName val="CF(1)"/>
      <sheetName val="CF(2)"/>
      <sheetName val="Logical"/>
      <sheetName val="CF(3)"/>
      <sheetName val="CF(4)"/>
      <sheetName val="CF(5)"/>
      <sheetName val="CF(6)"/>
      <sheetName val="Ct(2)"/>
      <sheetName val="F&amp;R&amp;Got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>
        <row r="2">
          <cell r="B2" t="str">
            <v>Bellen</v>
          </cell>
          <cell r="C2" t="str">
            <v>West</v>
          </cell>
          <cell r="D2" t="str">
            <v>Pham</v>
          </cell>
          <cell r="E2" t="str">
            <v>FRED</v>
          </cell>
          <cell r="F2">
            <v>61</v>
          </cell>
          <cell r="G2">
            <v>5000</v>
          </cell>
        </row>
        <row r="3">
          <cell r="B3" t="str">
            <v>Bellen</v>
          </cell>
          <cell r="C3" t="str">
            <v>MidWest</v>
          </cell>
          <cell r="D3" t="str">
            <v>Gault</v>
          </cell>
          <cell r="E3" t="str">
            <v>FM</v>
          </cell>
          <cell r="F3">
            <v>7</v>
          </cell>
          <cell r="G3">
            <v>154</v>
          </cell>
        </row>
        <row r="4">
          <cell r="B4" t="str">
            <v>Sunshine</v>
          </cell>
          <cell r="C4" t="str">
            <v>South</v>
          </cell>
          <cell r="D4" t="str">
            <v>Sioux</v>
          </cell>
          <cell r="E4" t="str">
            <v>PCC</v>
          </cell>
          <cell r="F4">
            <v>6</v>
          </cell>
          <cell r="G4">
            <v>114</v>
          </cell>
        </row>
        <row r="5">
          <cell r="B5" t="str">
            <v>Sunset</v>
          </cell>
          <cell r="C5" t="str">
            <v>West</v>
          </cell>
          <cell r="D5" t="str">
            <v>Pham</v>
          </cell>
          <cell r="E5" t="str">
            <v>T</v>
          </cell>
          <cell r="F5">
            <v>61</v>
          </cell>
          <cell r="G5">
            <v>1281</v>
          </cell>
        </row>
        <row r="6">
          <cell r="B6" t="str">
            <v>Sunshine</v>
          </cell>
          <cell r="C6" t="str">
            <v>West</v>
          </cell>
          <cell r="D6" t="str">
            <v>Sioux</v>
          </cell>
          <cell r="E6" t="str">
            <v>AST</v>
          </cell>
          <cell r="F6">
            <v>8</v>
          </cell>
          <cell r="G6">
            <v>152</v>
          </cell>
        </row>
        <row r="7">
          <cell r="B7" t="str">
            <v>Carlota</v>
          </cell>
          <cell r="C7" t="str">
            <v>East</v>
          </cell>
          <cell r="D7" t="str">
            <v>Chin</v>
          </cell>
          <cell r="E7" t="str">
            <v>ET</v>
          </cell>
          <cell r="F7">
            <v>59</v>
          </cell>
          <cell r="G7">
            <v>1357</v>
          </cell>
        </row>
        <row r="8">
          <cell r="B8" t="str">
            <v>Bellen</v>
          </cell>
          <cell r="C8" t="str">
            <v>MidWest</v>
          </cell>
          <cell r="D8" t="str">
            <v>Gault</v>
          </cell>
          <cell r="E8" t="str">
            <v>PSA</v>
          </cell>
          <cell r="F8">
            <v>21</v>
          </cell>
          <cell r="G8">
            <v>462</v>
          </cell>
        </row>
        <row r="9">
          <cell r="B9" t="str">
            <v>Carlota</v>
          </cell>
          <cell r="C9" t="str">
            <v>MidWest</v>
          </cell>
          <cell r="D9" t="str">
            <v>Franks</v>
          </cell>
          <cell r="E9" t="str">
            <v>HHH</v>
          </cell>
          <cell r="F9">
            <v>12</v>
          </cell>
          <cell r="G9">
            <v>276</v>
          </cell>
        </row>
        <row r="10">
          <cell r="B10" t="str">
            <v>Carlota</v>
          </cell>
          <cell r="C10" t="str">
            <v>West</v>
          </cell>
          <cell r="D10" t="str">
            <v>Franks</v>
          </cell>
          <cell r="E10" t="str">
            <v>ITTW</v>
          </cell>
          <cell r="F10">
            <v>60</v>
          </cell>
          <cell r="G10">
            <v>1380</v>
          </cell>
        </row>
        <row r="11">
          <cell r="B11" t="str">
            <v>Quad</v>
          </cell>
          <cell r="C11" t="str">
            <v>East</v>
          </cell>
          <cell r="D11" t="str">
            <v>Franks</v>
          </cell>
          <cell r="E11" t="str">
            <v>HII</v>
          </cell>
          <cell r="F11">
            <v>62</v>
          </cell>
          <cell r="G11">
            <v>1674</v>
          </cell>
        </row>
        <row r="12">
          <cell r="B12" t="str">
            <v>Sunshine</v>
          </cell>
          <cell r="C12" t="str">
            <v>South</v>
          </cell>
          <cell r="D12" t="str">
            <v>Smith</v>
          </cell>
          <cell r="E12" t="str">
            <v>FRED</v>
          </cell>
          <cell r="F12">
            <v>51</v>
          </cell>
          <cell r="G12">
            <v>969</v>
          </cell>
        </row>
        <row r="13">
          <cell r="B13" t="str">
            <v>Quad</v>
          </cell>
          <cell r="C13" t="str">
            <v>East</v>
          </cell>
          <cell r="D13" t="str">
            <v>Gault</v>
          </cell>
          <cell r="E13" t="str">
            <v>SFWK</v>
          </cell>
          <cell r="F13">
            <v>43</v>
          </cell>
          <cell r="G13">
            <v>1161</v>
          </cell>
        </row>
        <row r="14">
          <cell r="B14" t="str">
            <v>Bellen</v>
          </cell>
          <cell r="C14" t="str">
            <v>MidWest</v>
          </cell>
          <cell r="D14" t="str">
            <v>Sioux</v>
          </cell>
          <cell r="E14" t="str">
            <v>YTR</v>
          </cell>
          <cell r="F14">
            <v>56</v>
          </cell>
          <cell r="G14">
            <v>1232</v>
          </cell>
        </row>
        <row r="15">
          <cell r="B15" t="str">
            <v>Sunshine</v>
          </cell>
          <cell r="C15" t="str">
            <v>MidWest</v>
          </cell>
          <cell r="D15" t="str">
            <v>Chin</v>
          </cell>
          <cell r="E15" t="str">
            <v>YTR</v>
          </cell>
          <cell r="F15">
            <v>11</v>
          </cell>
          <cell r="G15">
            <v>209</v>
          </cell>
        </row>
        <row r="16">
          <cell r="B16" t="str">
            <v>Bellen</v>
          </cell>
          <cell r="C16" t="str">
            <v>South</v>
          </cell>
          <cell r="D16" t="str">
            <v>Chin</v>
          </cell>
          <cell r="E16" t="str">
            <v>WT</v>
          </cell>
          <cell r="F16">
            <v>7</v>
          </cell>
          <cell r="G16">
            <v>154</v>
          </cell>
        </row>
        <row r="17">
          <cell r="B17" t="str">
            <v>Sunset</v>
          </cell>
          <cell r="C17" t="str">
            <v>South</v>
          </cell>
          <cell r="D17" t="str">
            <v>Pham</v>
          </cell>
          <cell r="E17" t="str">
            <v>WSD</v>
          </cell>
          <cell r="F17">
            <v>23</v>
          </cell>
          <cell r="G17">
            <v>483</v>
          </cell>
        </row>
        <row r="18">
          <cell r="B18" t="str">
            <v>Carlota</v>
          </cell>
          <cell r="C18" t="str">
            <v>South</v>
          </cell>
          <cell r="D18" t="str">
            <v>Smith</v>
          </cell>
          <cell r="E18" t="str">
            <v>KBTB</v>
          </cell>
          <cell r="F18">
            <v>29</v>
          </cell>
          <cell r="G18">
            <v>667</v>
          </cell>
        </row>
        <row r="19">
          <cell r="B19" t="str">
            <v>Quad</v>
          </cell>
          <cell r="C19" t="str">
            <v>West</v>
          </cell>
          <cell r="D19" t="str">
            <v>Gault</v>
          </cell>
          <cell r="E19" t="str">
            <v>ITW</v>
          </cell>
          <cell r="F19">
            <v>56</v>
          </cell>
          <cell r="G19">
            <v>1512</v>
          </cell>
        </row>
        <row r="20">
          <cell r="B20" t="str">
            <v>Sunshine</v>
          </cell>
          <cell r="C20" t="str">
            <v>MidWest</v>
          </cell>
          <cell r="D20" t="str">
            <v>Pham</v>
          </cell>
          <cell r="E20" t="str">
            <v>PSA</v>
          </cell>
          <cell r="F20">
            <v>33</v>
          </cell>
          <cell r="G20">
            <v>627</v>
          </cell>
        </row>
        <row r="21">
          <cell r="B21" t="str">
            <v>Quad</v>
          </cell>
          <cell r="C21" t="str">
            <v>West</v>
          </cell>
          <cell r="D21" t="str">
            <v>Smith</v>
          </cell>
          <cell r="E21" t="str">
            <v>KBTB</v>
          </cell>
          <cell r="F21">
            <v>65</v>
          </cell>
          <cell r="G21">
            <v>1755</v>
          </cell>
        </row>
        <row r="22">
          <cell r="B22" t="str">
            <v>Quad</v>
          </cell>
          <cell r="C22" t="str">
            <v>West</v>
          </cell>
          <cell r="D22" t="str">
            <v>Chin</v>
          </cell>
          <cell r="E22" t="str">
            <v>HII</v>
          </cell>
          <cell r="F22">
            <v>16</v>
          </cell>
          <cell r="G22">
            <v>432</v>
          </cell>
        </row>
        <row r="23">
          <cell r="B23" t="str">
            <v>Quad</v>
          </cell>
          <cell r="C23" t="str">
            <v>West</v>
          </cell>
          <cell r="D23" t="str">
            <v>Sioux</v>
          </cell>
          <cell r="E23" t="str">
            <v>PCC</v>
          </cell>
          <cell r="F23">
            <v>64</v>
          </cell>
          <cell r="G23">
            <v>1728</v>
          </cell>
        </row>
        <row r="24">
          <cell r="B24" t="str">
            <v>Sunset</v>
          </cell>
          <cell r="C24" t="str">
            <v>South</v>
          </cell>
          <cell r="D24" t="str">
            <v>Sioux</v>
          </cell>
          <cell r="E24" t="str">
            <v>DFGH</v>
          </cell>
          <cell r="F24">
            <v>44</v>
          </cell>
          <cell r="G24">
            <v>924</v>
          </cell>
        </row>
        <row r="25">
          <cell r="B25" t="str">
            <v>Sunshine</v>
          </cell>
          <cell r="C25" t="str">
            <v>MidWest</v>
          </cell>
          <cell r="D25" t="str">
            <v>Smith</v>
          </cell>
          <cell r="E25" t="str">
            <v>QT</v>
          </cell>
          <cell r="F25">
            <v>64</v>
          </cell>
          <cell r="G25">
            <v>1216</v>
          </cell>
        </row>
        <row r="26">
          <cell r="B26" t="str">
            <v>Bellen</v>
          </cell>
          <cell r="C26" t="str">
            <v>West</v>
          </cell>
          <cell r="D26" t="str">
            <v>Smith</v>
          </cell>
          <cell r="E26" t="str">
            <v>T</v>
          </cell>
          <cell r="F26">
            <v>27</v>
          </cell>
          <cell r="G26">
            <v>594</v>
          </cell>
        </row>
        <row r="27">
          <cell r="B27" t="str">
            <v>Bellen</v>
          </cell>
          <cell r="C27" t="str">
            <v>East</v>
          </cell>
          <cell r="D27" t="str">
            <v>Gault</v>
          </cell>
          <cell r="E27" t="str">
            <v>PSA</v>
          </cell>
          <cell r="F27">
            <v>10</v>
          </cell>
          <cell r="G27">
            <v>220</v>
          </cell>
        </row>
        <row r="28">
          <cell r="B28" t="str">
            <v>Bellen</v>
          </cell>
          <cell r="C28" t="str">
            <v>South</v>
          </cell>
          <cell r="D28" t="str">
            <v>Chin</v>
          </cell>
          <cell r="E28" t="str">
            <v>WSD</v>
          </cell>
          <cell r="F28">
            <v>26</v>
          </cell>
          <cell r="G28">
            <v>572</v>
          </cell>
        </row>
        <row r="29">
          <cell r="B29" t="str">
            <v>Sunset</v>
          </cell>
          <cell r="C29" t="str">
            <v>MidWest</v>
          </cell>
          <cell r="D29" t="str">
            <v>Sioux</v>
          </cell>
          <cell r="E29" t="str">
            <v>PCC</v>
          </cell>
          <cell r="F29">
            <v>22</v>
          </cell>
          <cell r="G29">
            <v>462</v>
          </cell>
        </row>
        <row r="30">
          <cell r="B30" t="str">
            <v>Bellen</v>
          </cell>
          <cell r="C30" t="str">
            <v>East</v>
          </cell>
          <cell r="D30" t="str">
            <v>Chin</v>
          </cell>
          <cell r="E30" t="str">
            <v>AST</v>
          </cell>
          <cell r="F30">
            <v>50</v>
          </cell>
          <cell r="G30">
            <v>1100</v>
          </cell>
        </row>
        <row r="31">
          <cell r="B31" t="str">
            <v>Sunshine</v>
          </cell>
          <cell r="C31" t="str">
            <v>South</v>
          </cell>
          <cell r="D31" t="str">
            <v>Sioux</v>
          </cell>
          <cell r="E31" t="str">
            <v>TTT</v>
          </cell>
          <cell r="F31">
            <v>23</v>
          </cell>
          <cell r="G31">
            <v>437</v>
          </cell>
        </row>
        <row r="32">
          <cell r="B32" t="str">
            <v>Sunshine</v>
          </cell>
          <cell r="C32" t="str">
            <v>West</v>
          </cell>
          <cell r="D32" t="str">
            <v>Gault</v>
          </cell>
          <cell r="E32" t="str">
            <v>DFR</v>
          </cell>
          <cell r="F32">
            <v>49</v>
          </cell>
          <cell r="G32">
            <v>931</v>
          </cell>
        </row>
        <row r="33">
          <cell r="B33" t="str">
            <v>Carlota</v>
          </cell>
          <cell r="C33" t="str">
            <v>West</v>
          </cell>
          <cell r="D33" t="str">
            <v>Smith</v>
          </cell>
          <cell r="E33" t="str">
            <v>LOP</v>
          </cell>
          <cell r="F33">
            <v>15</v>
          </cell>
          <cell r="G33">
            <v>345</v>
          </cell>
        </row>
        <row r="34">
          <cell r="B34" t="str">
            <v>Quad</v>
          </cell>
          <cell r="C34" t="str">
            <v>East</v>
          </cell>
          <cell r="D34" t="str">
            <v>Sioux</v>
          </cell>
          <cell r="E34" t="str">
            <v>AA</v>
          </cell>
          <cell r="F34">
            <v>16</v>
          </cell>
          <cell r="G34">
            <v>432</v>
          </cell>
        </row>
        <row r="35">
          <cell r="B35" t="str">
            <v>Quad</v>
          </cell>
          <cell r="C35" t="str">
            <v>South</v>
          </cell>
          <cell r="D35" t="str">
            <v>Sioux</v>
          </cell>
          <cell r="E35" t="str">
            <v>TTT</v>
          </cell>
          <cell r="F35">
            <v>25</v>
          </cell>
          <cell r="G35">
            <v>675</v>
          </cell>
        </row>
        <row r="36">
          <cell r="B36" t="str">
            <v>Carlota</v>
          </cell>
          <cell r="C36" t="str">
            <v>South</v>
          </cell>
          <cell r="D36" t="str">
            <v>Smith</v>
          </cell>
          <cell r="E36" t="str">
            <v>QT</v>
          </cell>
          <cell r="F36">
            <v>31</v>
          </cell>
          <cell r="G36">
            <v>713</v>
          </cell>
        </row>
        <row r="37">
          <cell r="B37" t="str">
            <v>Quad</v>
          </cell>
          <cell r="C37" t="str">
            <v>West</v>
          </cell>
          <cell r="D37" t="str">
            <v>Gault</v>
          </cell>
          <cell r="E37" t="str">
            <v>HII</v>
          </cell>
          <cell r="F37">
            <v>63</v>
          </cell>
          <cell r="G37">
            <v>1701</v>
          </cell>
        </row>
        <row r="38">
          <cell r="B38" t="str">
            <v>Sunshine</v>
          </cell>
          <cell r="C38" t="str">
            <v>MidWest</v>
          </cell>
          <cell r="D38" t="str">
            <v>Franks</v>
          </cell>
          <cell r="E38" t="str">
            <v>JAQ</v>
          </cell>
          <cell r="F38">
            <v>21</v>
          </cell>
          <cell r="G38">
            <v>399</v>
          </cell>
        </row>
        <row r="39">
          <cell r="B39" t="str">
            <v>Sunshine</v>
          </cell>
          <cell r="C39" t="str">
            <v>MidWest</v>
          </cell>
          <cell r="D39" t="str">
            <v>Pham</v>
          </cell>
          <cell r="E39" t="str">
            <v>DFR</v>
          </cell>
          <cell r="F39">
            <v>23</v>
          </cell>
          <cell r="G39">
            <v>437</v>
          </cell>
        </row>
        <row r="40">
          <cell r="B40" t="str">
            <v>Bellen</v>
          </cell>
          <cell r="C40" t="str">
            <v>East</v>
          </cell>
          <cell r="D40" t="str">
            <v>Pham</v>
          </cell>
          <cell r="E40" t="str">
            <v>DFR</v>
          </cell>
          <cell r="F40">
            <v>59</v>
          </cell>
          <cell r="G40">
            <v>1298</v>
          </cell>
        </row>
        <row r="41">
          <cell r="B41" t="str">
            <v>Bellen</v>
          </cell>
          <cell r="C41" t="str">
            <v>MidWest</v>
          </cell>
          <cell r="D41" t="str">
            <v>Pham</v>
          </cell>
          <cell r="E41" t="str">
            <v>PLOT</v>
          </cell>
          <cell r="F41">
            <v>57</v>
          </cell>
          <cell r="G41">
            <v>1254</v>
          </cell>
        </row>
        <row r="42">
          <cell r="B42" t="str">
            <v>Quad</v>
          </cell>
          <cell r="C42" t="str">
            <v>East</v>
          </cell>
          <cell r="D42" t="str">
            <v>Chin</v>
          </cell>
          <cell r="E42" t="str">
            <v>FM</v>
          </cell>
          <cell r="F42">
            <v>58</v>
          </cell>
          <cell r="G42">
            <v>1566</v>
          </cell>
        </row>
        <row r="43">
          <cell r="B43" t="str">
            <v>Sunshine</v>
          </cell>
          <cell r="C43" t="str">
            <v>East</v>
          </cell>
          <cell r="D43" t="str">
            <v>Smith</v>
          </cell>
          <cell r="E43" t="str">
            <v>PCC</v>
          </cell>
          <cell r="F43">
            <v>42</v>
          </cell>
          <cell r="G43">
            <v>798</v>
          </cell>
        </row>
        <row r="44">
          <cell r="B44" t="str">
            <v>Bellen</v>
          </cell>
          <cell r="C44" t="str">
            <v>South</v>
          </cell>
          <cell r="D44" t="str">
            <v>Sioux</v>
          </cell>
          <cell r="E44" t="str">
            <v>QT</v>
          </cell>
          <cell r="F44">
            <v>15</v>
          </cell>
          <cell r="G44">
            <v>330</v>
          </cell>
        </row>
        <row r="45">
          <cell r="B45" t="str">
            <v>Carlota</v>
          </cell>
          <cell r="C45" t="str">
            <v>West</v>
          </cell>
          <cell r="D45" t="str">
            <v>Gault</v>
          </cell>
          <cell r="E45" t="str">
            <v>QT</v>
          </cell>
          <cell r="F45">
            <v>10</v>
          </cell>
          <cell r="G45">
            <v>230</v>
          </cell>
        </row>
        <row r="46">
          <cell r="B46" t="str">
            <v>Carlota</v>
          </cell>
          <cell r="C46" t="str">
            <v>West</v>
          </cell>
          <cell r="D46" t="str">
            <v>Sioux</v>
          </cell>
          <cell r="E46" t="str">
            <v>KPSA</v>
          </cell>
          <cell r="F46">
            <v>18</v>
          </cell>
          <cell r="G46">
            <v>414</v>
          </cell>
        </row>
        <row r="47">
          <cell r="B47" t="str">
            <v>Sunset</v>
          </cell>
          <cell r="C47" t="str">
            <v>East</v>
          </cell>
          <cell r="D47" t="str">
            <v>Gault</v>
          </cell>
          <cell r="E47" t="str">
            <v>TRU</v>
          </cell>
          <cell r="F47">
            <v>27</v>
          </cell>
          <cell r="G47">
            <v>567</v>
          </cell>
        </row>
        <row r="48">
          <cell r="B48" t="str">
            <v>Sunset</v>
          </cell>
          <cell r="C48" t="str">
            <v>South</v>
          </cell>
          <cell r="D48" t="str">
            <v>Pham</v>
          </cell>
          <cell r="E48" t="str">
            <v>HHH</v>
          </cell>
          <cell r="F48">
            <v>13</v>
          </cell>
          <cell r="G48">
            <v>273</v>
          </cell>
        </row>
        <row r="49">
          <cell r="B49" t="str">
            <v>Bellen</v>
          </cell>
          <cell r="C49" t="str">
            <v>West</v>
          </cell>
          <cell r="D49" t="str">
            <v>Sioux</v>
          </cell>
          <cell r="E49" t="str">
            <v>YTR</v>
          </cell>
          <cell r="F49">
            <v>35</v>
          </cell>
          <cell r="G49">
            <v>770</v>
          </cell>
        </row>
        <row r="50">
          <cell r="B50" t="str">
            <v>Sunshine</v>
          </cell>
          <cell r="C50" t="str">
            <v>East</v>
          </cell>
          <cell r="D50" t="str">
            <v>Pham</v>
          </cell>
          <cell r="E50" t="str">
            <v>FM</v>
          </cell>
          <cell r="F50">
            <v>38</v>
          </cell>
          <cell r="G50">
            <v>722</v>
          </cell>
        </row>
        <row r="51">
          <cell r="B51" t="str">
            <v>Carlota</v>
          </cell>
          <cell r="C51" t="str">
            <v>East</v>
          </cell>
          <cell r="D51" t="str">
            <v>Pham</v>
          </cell>
          <cell r="E51" t="str">
            <v>AA</v>
          </cell>
          <cell r="F51">
            <v>63</v>
          </cell>
          <cell r="G51">
            <v>1449</v>
          </cell>
        </row>
        <row r="52">
          <cell r="B52" t="str">
            <v>Quad</v>
          </cell>
          <cell r="C52" t="str">
            <v>South</v>
          </cell>
          <cell r="D52" t="str">
            <v>Franks</v>
          </cell>
          <cell r="E52" t="str">
            <v>FM</v>
          </cell>
          <cell r="F52">
            <v>29</v>
          </cell>
          <cell r="G52">
            <v>783</v>
          </cell>
        </row>
        <row r="53">
          <cell r="B53" t="str">
            <v>Sunset</v>
          </cell>
          <cell r="C53" t="str">
            <v>East</v>
          </cell>
          <cell r="D53" t="str">
            <v>Smith</v>
          </cell>
          <cell r="E53" t="str">
            <v>ZAT</v>
          </cell>
          <cell r="F53">
            <v>36</v>
          </cell>
          <cell r="G53">
            <v>756</v>
          </cell>
        </row>
        <row r="54">
          <cell r="B54" t="str">
            <v>Quad</v>
          </cell>
          <cell r="C54" t="str">
            <v>East</v>
          </cell>
          <cell r="D54" t="str">
            <v>Smith</v>
          </cell>
          <cell r="E54" t="str">
            <v>DFR</v>
          </cell>
          <cell r="F54">
            <v>17</v>
          </cell>
          <cell r="G54">
            <v>459</v>
          </cell>
        </row>
        <row r="55">
          <cell r="B55" t="str">
            <v>Bellen</v>
          </cell>
          <cell r="C55" t="str">
            <v>MidWest</v>
          </cell>
          <cell r="D55" t="str">
            <v>Smith</v>
          </cell>
          <cell r="E55" t="str">
            <v>PCC</v>
          </cell>
          <cell r="F55">
            <v>16</v>
          </cell>
          <cell r="G55">
            <v>352</v>
          </cell>
        </row>
        <row r="56">
          <cell r="B56" t="str">
            <v>Sunshine</v>
          </cell>
          <cell r="C56" t="str">
            <v>West</v>
          </cell>
          <cell r="D56" t="str">
            <v>Sioux</v>
          </cell>
          <cell r="E56" t="str">
            <v>YTR</v>
          </cell>
          <cell r="F56">
            <v>58</v>
          </cell>
          <cell r="G56">
            <v>1102</v>
          </cell>
        </row>
        <row r="57">
          <cell r="B57" t="str">
            <v>Bellen</v>
          </cell>
          <cell r="C57" t="str">
            <v>East</v>
          </cell>
          <cell r="D57" t="str">
            <v>Franks</v>
          </cell>
          <cell r="E57" t="str">
            <v>DFGH</v>
          </cell>
          <cell r="F57">
            <v>20</v>
          </cell>
          <cell r="G57">
            <v>440</v>
          </cell>
        </row>
        <row r="58">
          <cell r="B58" t="str">
            <v>Bellen</v>
          </cell>
          <cell r="C58" t="str">
            <v>MidWest</v>
          </cell>
          <cell r="D58" t="str">
            <v>Pham</v>
          </cell>
          <cell r="E58" t="str">
            <v>PSA</v>
          </cell>
          <cell r="F58">
            <v>40</v>
          </cell>
          <cell r="G58">
            <v>880</v>
          </cell>
        </row>
        <row r="59">
          <cell r="B59" t="str">
            <v>Carlota</v>
          </cell>
          <cell r="C59" t="str">
            <v>East</v>
          </cell>
          <cell r="D59" t="str">
            <v>Franks</v>
          </cell>
          <cell r="E59" t="str">
            <v>JAQ</v>
          </cell>
          <cell r="F59">
            <v>34</v>
          </cell>
          <cell r="G59">
            <v>782</v>
          </cell>
        </row>
        <row r="60">
          <cell r="B60" t="str">
            <v>Quad</v>
          </cell>
          <cell r="C60" t="str">
            <v>MidWest</v>
          </cell>
          <cell r="D60" t="str">
            <v>Chin</v>
          </cell>
          <cell r="E60" t="str">
            <v>EPP</v>
          </cell>
          <cell r="F60">
            <v>61</v>
          </cell>
          <cell r="G60">
            <v>1647</v>
          </cell>
        </row>
        <row r="61">
          <cell r="B61" t="str">
            <v>Sunset</v>
          </cell>
          <cell r="C61" t="str">
            <v>MidWest</v>
          </cell>
          <cell r="D61" t="str">
            <v>Gault</v>
          </cell>
          <cell r="E61" t="str">
            <v>ITW</v>
          </cell>
          <cell r="F61">
            <v>19</v>
          </cell>
          <cell r="G61">
            <v>399</v>
          </cell>
        </row>
        <row r="62">
          <cell r="B62" t="str">
            <v>Sunshine</v>
          </cell>
          <cell r="C62" t="str">
            <v>South</v>
          </cell>
          <cell r="D62" t="str">
            <v>Smith</v>
          </cell>
          <cell r="E62" t="str">
            <v>QT</v>
          </cell>
          <cell r="F62">
            <v>40</v>
          </cell>
          <cell r="G62">
            <v>760</v>
          </cell>
        </row>
        <row r="63">
          <cell r="B63" t="str">
            <v>Bellen</v>
          </cell>
          <cell r="C63" t="str">
            <v>South</v>
          </cell>
          <cell r="D63" t="str">
            <v>Sioux</v>
          </cell>
          <cell r="E63" t="str">
            <v>T</v>
          </cell>
          <cell r="F63">
            <v>35</v>
          </cell>
          <cell r="G63">
            <v>770</v>
          </cell>
        </row>
        <row r="64">
          <cell r="B64" t="str">
            <v>Bellen</v>
          </cell>
          <cell r="C64" t="str">
            <v>East</v>
          </cell>
          <cell r="D64" t="str">
            <v>Chin</v>
          </cell>
          <cell r="E64" t="str">
            <v>KPSA</v>
          </cell>
          <cell r="F64">
            <v>17</v>
          </cell>
          <cell r="G64">
            <v>374</v>
          </cell>
        </row>
        <row r="65">
          <cell r="B65" t="str">
            <v>Sunset</v>
          </cell>
          <cell r="C65" t="str">
            <v>South</v>
          </cell>
          <cell r="D65" t="str">
            <v>Pham</v>
          </cell>
          <cell r="E65" t="str">
            <v>TTT</v>
          </cell>
          <cell r="F65">
            <v>57</v>
          </cell>
          <cell r="G65">
            <v>1197</v>
          </cell>
        </row>
        <row r="66">
          <cell r="B66" t="str">
            <v>Carlota</v>
          </cell>
          <cell r="C66" t="str">
            <v>South</v>
          </cell>
          <cell r="D66" t="str">
            <v>Franks</v>
          </cell>
          <cell r="E66" t="str">
            <v>MNGD</v>
          </cell>
          <cell r="F66">
            <v>46</v>
          </cell>
          <cell r="G66">
            <v>1058</v>
          </cell>
        </row>
        <row r="67">
          <cell r="B67" t="str">
            <v>Sunshine</v>
          </cell>
          <cell r="C67" t="str">
            <v>South</v>
          </cell>
          <cell r="D67" t="str">
            <v>Chin</v>
          </cell>
          <cell r="E67" t="str">
            <v>TRU</v>
          </cell>
          <cell r="F67">
            <v>30</v>
          </cell>
          <cell r="G67">
            <v>570</v>
          </cell>
        </row>
        <row r="68">
          <cell r="B68" t="str">
            <v>Sunset</v>
          </cell>
          <cell r="C68" t="str">
            <v>West</v>
          </cell>
          <cell r="D68" t="str">
            <v>Pham</v>
          </cell>
          <cell r="E68" t="str">
            <v>WT</v>
          </cell>
          <cell r="F68">
            <v>53</v>
          </cell>
          <cell r="G68">
            <v>1113</v>
          </cell>
        </row>
        <row r="69">
          <cell r="B69" t="str">
            <v>Quad</v>
          </cell>
          <cell r="C69" t="str">
            <v>MidWest</v>
          </cell>
          <cell r="D69" t="str">
            <v>Smith</v>
          </cell>
          <cell r="E69" t="str">
            <v>YTR</v>
          </cell>
          <cell r="F69">
            <v>42</v>
          </cell>
          <cell r="G69">
            <v>1134</v>
          </cell>
        </row>
        <row r="70">
          <cell r="B70" t="str">
            <v>Quad</v>
          </cell>
          <cell r="C70" t="str">
            <v>West</v>
          </cell>
          <cell r="D70" t="str">
            <v>Pham</v>
          </cell>
          <cell r="E70" t="str">
            <v>AST</v>
          </cell>
          <cell r="F70">
            <v>30</v>
          </cell>
          <cell r="G70">
            <v>810</v>
          </cell>
        </row>
        <row r="71">
          <cell r="B71" t="str">
            <v>Sunset</v>
          </cell>
          <cell r="C71" t="str">
            <v>East</v>
          </cell>
          <cell r="D71" t="str">
            <v>Gault</v>
          </cell>
          <cell r="E71" t="str">
            <v>AST</v>
          </cell>
          <cell r="F71">
            <v>63</v>
          </cell>
          <cell r="G71">
            <v>1323</v>
          </cell>
        </row>
        <row r="72">
          <cell r="B72" t="str">
            <v>Sunset</v>
          </cell>
          <cell r="C72" t="str">
            <v>East</v>
          </cell>
          <cell r="D72" t="str">
            <v>Smith</v>
          </cell>
          <cell r="E72" t="str">
            <v>MBG</v>
          </cell>
          <cell r="F72">
            <v>17</v>
          </cell>
          <cell r="G72">
            <v>357</v>
          </cell>
        </row>
        <row r="73">
          <cell r="B73" t="str">
            <v>Quad</v>
          </cell>
          <cell r="C73" t="str">
            <v>East</v>
          </cell>
          <cell r="D73" t="str">
            <v>Pham</v>
          </cell>
          <cell r="E73" t="str">
            <v>WT</v>
          </cell>
          <cell r="F73">
            <v>22</v>
          </cell>
          <cell r="G73">
            <v>594</v>
          </cell>
        </row>
        <row r="74">
          <cell r="B74" t="str">
            <v>Sunshine</v>
          </cell>
          <cell r="C74" t="str">
            <v>East</v>
          </cell>
          <cell r="D74" t="str">
            <v>Franks</v>
          </cell>
          <cell r="E74" t="str">
            <v>PSA</v>
          </cell>
          <cell r="F74">
            <v>54</v>
          </cell>
          <cell r="G74">
            <v>1026</v>
          </cell>
        </row>
        <row r="75">
          <cell r="B75" t="str">
            <v>Carlota</v>
          </cell>
          <cell r="C75" t="str">
            <v>South</v>
          </cell>
          <cell r="D75" t="str">
            <v>Smith</v>
          </cell>
          <cell r="E75" t="str">
            <v>YTR</v>
          </cell>
          <cell r="F75">
            <v>53</v>
          </cell>
          <cell r="G75">
            <v>1219</v>
          </cell>
        </row>
        <row r="76">
          <cell r="B76" t="str">
            <v>Quad</v>
          </cell>
          <cell r="C76" t="str">
            <v>East</v>
          </cell>
          <cell r="D76" t="str">
            <v>Smith</v>
          </cell>
          <cell r="E76" t="str">
            <v>BBT</v>
          </cell>
          <cell r="F76">
            <v>49</v>
          </cell>
          <cell r="G76">
            <v>1323</v>
          </cell>
        </row>
        <row r="77">
          <cell r="B77" t="str">
            <v>Bellen</v>
          </cell>
          <cell r="C77" t="str">
            <v>South</v>
          </cell>
          <cell r="D77" t="str">
            <v>Smith</v>
          </cell>
          <cell r="E77" t="str">
            <v>TRU</v>
          </cell>
          <cell r="F77">
            <v>11</v>
          </cell>
          <cell r="G77">
            <v>242</v>
          </cell>
        </row>
        <row r="78">
          <cell r="B78" t="str">
            <v>Sunset</v>
          </cell>
          <cell r="C78" t="str">
            <v>East</v>
          </cell>
          <cell r="D78" t="str">
            <v>Gault</v>
          </cell>
          <cell r="E78" t="str">
            <v>MNGD</v>
          </cell>
          <cell r="F78">
            <v>12</v>
          </cell>
          <cell r="G78">
            <v>252</v>
          </cell>
        </row>
        <row r="79">
          <cell r="B79" t="str">
            <v>Sunshine</v>
          </cell>
          <cell r="C79" t="str">
            <v>MidWest</v>
          </cell>
          <cell r="D79" t="str">
            <v>Smith</v>
          </cell>
          <cell r="E79" t="str">
            <v>TTT</v>
          </cell>
          <cell r="F79">
            <v>8</v>
          </cell>
          <cell r="G79">
            <v>152</v>
          </cell>
        </row>
        <row r="80">
          <cell r="B80" t="str">
            <v>Sunshine</v>
          </cell>
          <cell r="C80" t="str">
            <v>MidWest</v>
          </cell>
          <cell r="D80" t="str">
            <v>Franks</v>
          </cell>
          <cell r="E80" t="str">
            <v>HHH</v>
          </cell>
          <cell r="F80">
            <v>59</v>
          </cell>
          <cell r="G80">
            <v>1121</v>
          </cell>
        </row>
        <row r="81">
          <cell r="B81" t="str">
            <v>Sunshine</v>
          </cell>
          <cell r="C81" t="str">
            <v>South</v>
          </cell>
          <cell r="D81" t="str">
            <v>Chin</v>
          </cell>
          <cell r="E81" t="str">
            <v>T</v>
          </cell>
          <cell r="F81">
            <v>49</v>
          </cell>
          <cell r="G81">
            <v>931</v>
          </cell>
        </row>
        <row r="82">
          <cell r="B82" t="str">
            <v>Quad</v>
          </cell>
          <cell r="C82" t="str">
            <v>East</v>
          </cell>
          <cell r="D82" t="str">
            <v>Franks</v>
          </cell>
          <cell r="E82" t="str">
            <v>PCC</v>
          </cell>
          <cell r="F82">
            <v>44</v>
          </cell>
          <cell r="G82">
            <v>1188</v>
          </cell>
        </row>
        <row r="83">
          <cell r="B83" t="str">
            <v>Sunset</v>
          </cell>
          <cell r="C83" t="str">
            <v>West</v>
          </cell>
          <cell r="D83" t="str">
            <v>Chin</v>
          </cell>
          <cell r="E83" t="str">
            <v>FM</v>
          </cell>
          <cell r="F83">
            <v>62</v>
          </cell>
          <cell r="G83">
            <v>1302</v>
          </cell>
        </row>
        <row r="84">
          <cell r="B84" t="str">
            <v>Quad</v>
          </cell>
          <cell r="C84" t="str">
            <v>MidWest</v>
          </cell>
          <cell r="D84" t="str">
            <v>Gault</v>
          </cell>
          <cell r="E84" t="str">
            <v>PLOT</v>
          </cell>
          <cell r="F84">
            <v>10</v>
          </cell>
          <cell r="G84">
            <v>270</v>
          </cell>
        </row>
        <row r="85">
          <cell r="B85" t="str">
            <v>Carlota</v>
          </cell>
          <cell r="C85" t="str">
            <v>South</v>
          </cell>
          <cell r="D85" t="str">
            <v>Smith</v>
          </cell>
          <cell r="E85" t="str">
            <v>FM</v>
          </cell>
          <cell r="F85">
            <v>52</v>
          </cell>
          <cell r="G85">
            <v>1196</v>
          </cell>
        </row>
        <row r="86">
          <cell r="B86" t="str">
            <v>Quad</v>
          </cell>
          <cell r="C86" t="str">
            <v>MidWest</v>
          </cell>
          <cell r="D86" t="str">
            <v>Smith</v>
          </cell>
          <cell r="E86" t="str">
            <v>PLOT</v>
          </cell>
          <cell r="F86">
            <v>17</v>
          </cell>
          <cell r="G86">
            <v>459</v>
          </cell>
        </row>
        <row r="87">
          <cell r="B87" t="str">
            <v>Sunset</v>
          </cell>
          <cell r="C87" t="str">
            <v>MidWest</v>
          </cell>
          <cell r="D87" t="str">
            <v>Sioux</v>
          </cell>
          <cell r="E87" t="str">
            <v>BBT</v>
          </cell>
          <cell r="F87">
            <v>29</v>
          </cell>
          <cell r="G87">
            <v>609</v>
          </cell>
        </row>
        <row r="88">
          <cell r="B88" t="str">
            <v>Bellen</v>
          </cell>
          <cell r="C88" t="str">
            <v>South</v>
          </cell>
          <cell r="D88" t="str">
            <v>Sioux</v>
          </cell>
          <cell r="E88" t="str">
            <v>QT</v>
          </cell>
          <cell r="F88">
            <v>25</v>
          </cell>
          <cell r="G88">
            <v>550</v>
          </cell>
        </row>
        <row r="89">
          <cell r="B89" t="str">
            <v>Quad</v>
          </cell>
          <cell r="C89" t="str">
            <v>East</v>
          </cell>
          <cell r="D89" t="str">
            <v>Franks</v>
          </cell>
          <cell r="E89" t="str">
            <v>ITW</v>
          </cell>
          <cell r="F89">
            <v>14</v>
          </cell>
          <cell r="G89">
            <v>378</v>
          </cell>
        </row>
        <row r="90">
          <cell r="B90" t="str">
            <v>Bellen</v>
          </cell>
          <cell r="C90" t="str">
            <v>West</v>
          </cell>
          <cell r="D90" t="str">
            <v>Pham</v>
          </cell>
          <cell r="E90" t="str">
            <v>AST</v>
          </cell>
          <cell r="F90">
            <v>53</v>
          </cell>
          <cell r="G90">
            <v>1166</v>
          </cell>
        </row>
        <row r="91">
          <cell r="B91" t="str">
            <v>Sunset</v>
          </cell>
          <cell r="C91" t="str">
            <v>South</v>
          </cell>
          <cell r="D91" t="str">
            <v>Sioux</v>
          </cell>
          <cell r="E91" t="str">
            <v>MBG</v>
          </cell>
          <cell r="F91">
            <v>47</v>
          </cell>
          <cell r="G91">
            <v>987</v>
          </cell>
        </row>
        <row r="92">
          <cell r="B92" t="str">
            <v>Carlota</v>
          </cell>
          <cell r="C92" t="str">
            <v>MidWest</v>
          </cell>
          <cell r="D92" t="str">
            <v>Franks</v>
          </cell>
          <cell r="E92" t="str">
            <v>BBT</v>
          </cell>
          <cell r="F92">
            <v>13</v>
          </cell>
          <cell r="G92">
            <v>299</v>
          </cell>
        </row>
        <row r="93">
          <cell r="B93" t="str">
            <v>Sunshine</v>
          </cell>
          <cell r="C93" t="str">
            <v>West</v>
          </cell>
          <cell r="D93" t="str">
            <v>Franks</v>
          </cell>
          <cell r="E93" t="str">
            <v>ET</v>
          </cell>
          <cell r="F93">
            <v>12</v>
          </cell>
          <cell r="G93">
            <v>228</v>
          </cell>
        </row>
        <row r="94">
          <cell r="B94" t="str">
            <v>Carlota</v>
          </cell>
          <cell r="C94" t="str">
            <v>MidWest</v>
          </cell>
          <cell r="D94" t="str">
            <v>Chin</v>
          </cell>
          <cell r="E94" t="str">
            <v>FM</v>
          </cell>
          <cell r="F94">
            <v>20</v>
          </cell>
          <cell r="G94">
            <v>460</v>
          </cell>
        </row>
        <row r="95">
          <cell r="B95" t="str">
            <v>Bellen</v>
          </cell>
          <cell r="C95" t="str">
            <v>East</v>
          </cell>
          <cell r="D95" t="str">
            <v>Pham</v>
          </cell>
          <cell r="E95" t="str">
            <v>EPP</v>
          </cell>
          <cell r="F95">
            <v>40</v>
          </cell>
          <cell r="G95">
            <v>880</v>
          </cell>
        </row>
        <row r="96">
          <cell r="B96" t="str">
            <v>Bellen</v>
          </cell>
          <cell r="C96" t="str">
            <v>East</v>
          </cell>
          <cell r="D96" t="str">
            <v>Gault</v>
          </cell>
          <cell r="E96" t="str">
            <v>DFGH</v>
          </cell>
          <cell r="F96">
            <v>9</v>
          </cell>
          <cell r="G96">
            <v>198</v>
          </cell>
        </row>
        <row r="97">
          <cell r="B97" t="str">
            <v>Carlota</v>
          </cell>
          <cell r="C97" t="str">
            <v>East</v>
          </cell>
          <cell r="D97" t="str">
            <v>Franks</v>
          </cell>
          <cell r="E97" t="str">
            <v>WSD</v>
          </cell>
          <cell r="F97">
            <v>38</v>
          </cell>
          <cell r="G97">
            <v>874</v>
          </cell>
        </row>
        <row r="98">
          <cell r="B98" t="str">
            <v>Bellen</v>
          </cell>
          <cell r="C98" t="str">
            <v>South</v>
          </cell>
          <cell r="D98" t="str">
            <v>Gault</v>
          </cell>
          <cell r="E98" t="str">
            <v>KBTB</v>
          </cell>
          <cell r="F98">
            <v>24</v>
          </cell>
          <cell r="G98">
            <v>528</v>
          </cell>
        </row>
        <row r="99">
          <cell r="B99" t="str">
            <v>Quad</v>
          </cell>
          <cell r="C99" t="str">
            <v>West</v>
          </cell>
          <cell r="D99" t="str">
            <v>Chin</v>
          </cell>
          <cell r="E99" t="str">
            <v>PCC</v>
          </cell>
          <cell r="F99">
            <v>10</v>
          </cell>
          <cell r="G99">
            <v>270</v>
          </cell>
        </row>
        <row r="100">
          <cell r="B100" t="str">
            <v>Quad</v>
          </cell>
          <cell r="C100" t="str">
            <v>South</v>
          </cell>
          <cell r="D100" t="str">
            <v>Gault</v>
          </cell>
          <cell r="E100" t="str">
            <v>KBTB</v>
          </cell>
          <cell r="F100">
            <v>56</v>
          </cell>
          <cell r="G100">
            <v>1512</v>
          </cell>
        </row>
        <row r="101">
          <cell r="B101" t="str">
            <v>Sunshine</v>
          </cell>
          <cell r="C101" t="str">
            <v>MidWest</v>
          </cell>
          <cell r="D101" t="str">
            <v>Chin</v>
          </cell>
          <cell r="E101" t="str">
            <v>PCC</v>
          </cell>
          <cell r="F101">
            <v>62</v>
          </cell>
          <cell r="G101">
            <v>1178</v>
          </cell>
        </row>
        <row r="102">
          <cell r="B102" t="str">
            <v>Quad</v>
          </cell>
          <cell r="C102" t="str">
            <v>South</v>
          </cell>
          <cell r="D102" t="str">
            <v>Franks</v>
          </cell>
          <cell r="E102" t="str">
            <v>YTR</v>
          </cell>
          <cell r="F102">
            <v>44</v>
          </cell>
          <cell r="G102">
            <v>1188</v>
          </cell>
        </row>
        <row r="103">
          <cell r="B103" t="str">
            <v>Carlota</v>
          </cell>
          <cell r="C103" t="str">
            <v>East</v>
          </cell>
          <cell r="D103" t="str">
            <v>Sioux</v>
          </cell>
          <cell r="E103" t="str">
            <v>PCC</v>
          </cell>
          <cell r="F103">
            <v>39</v>
          </cell>
          <cell r="G103">
            <v>897</v>
          </cell>
        </row>
        <row r="104">
          <cell r="B104" t="str">
            <v>Sunshine</v>
          </cell>
          <cell r="C104" t="str">
            <v>East</v>
          </cell>
          <cell r="D104" t="str">
            <v>Franks</v>
          </cell>
          <cell r="E104" t="str">
            <v>AA</v>
          </cell>
          <cell r="F104">
            <v>24</v>
          </cell>
          <cell r="G104">
            <v>456</v>
          </cell>
        </row>
        <row r="105">
          <cell r="B105" t="str">
            <v>Bellen</v>
          </cell>
          <cell r="C105" t="str">
            <v>West</v>
          </cell>
          <cell r="D105" t="str">
            <v>Smith</v>
          </cell>
          <cell r="E105" t="str">
            <v>WT</v>
          </cell>
          <cell r="F105">
            <v>6</v>
          </cell>
          <cell r="G105">
            <v>132</v>
          </cell>
        </row>
        <row r="106">
          <cell r="B106" t="str">
            <v>Bellen</v>
          </cell>
          <cell r="C106" t="str">
            <v>West</v>
          </cell>
          <cell r="D106" t="str">
            <v>Pham</v>
          </cell>
          <cell r="E106" t="str">
            <v>SFWK</v>
          </cell>
          <cell r="F106">
            <v>19</v>
          </cell>
          <cell r="G106">
            <v>418</v>
          </cell>
        </row>
      </sheetData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>
        <row r="3">
          <cell r="C3" t="str">
            <v>Account#</v>
          </cell>
          <cell r="D3" t="str">
            <v>Fname</v>
          </cell>
          <cell r="E3" t="str">
            <v>Lname</v>
          </cell>
          <cell r="F3" t="str">
            <v>Balance</v>
          </cell>
          <cell r="G3" t="str">
            <v>E-mail</v>
          </cell>
        </row>
        <row r="4">
          <cell r="C4" t="str">
            <v>1258-DaDo-7418</v>
          </cell>
          <cell r="D4" t="str">
            <v>Danielle</v>
          </cell>
          <cell r="E4" t="str">
            <v>Dowell</v>
          </cell>
          <cell r="F4">
            <v>4191.5599999999995</v>
          </cell>
          <cell r="G4" t="str">
            <v>DaDo@gmail.com</v>
          </cell>
        </row>
        <row r="5">
          <cell r="C5" t="str">
            <v>1258-ViHo-1321</v>
          </cell>
          <cell r="D5" t="str">
            <v>Victor</v>
          </cell>
          <cell r="E5" t="str">
            <v>Horvath</v>
          </cell>
          <cell r="F5">
            <v>3676.61</v>
          </cell>
          <cell r="G5" t="str">
            <v>ViHo@gmail.com</v>
          </cell>
        </row>
        <row r="6">
          <cell r="C6" t="str">
            <v>1258-HoSh-4750</v>
          </cell>
          <cell r="D6" t="str">
            <v>Howard</v>
          </cell>
          <cell r="E6" t="str">
            <v>Shah</v>
          </cell>
          <cell r="F6">
            <v>7350.44</v>
          </cell>
          <cell r="G6" t="str">
            <v>HoSh@gmail.com</v>
          </cell>
        </row>
        <row r="7">
          <cell r="C7" t="str">
            <v>1258-MaKo-6449</v>
          </cell>
          <cell r="D7" t="str">
            <v>Mark</v>
          </cell>
          <cell r="E7" t="str">
            <v>Koehler</v>
          </cell>
          <cell r="F7">
            <v>1367.3600000000001</v>
          </cell>
          <cell r="G7" t="str">
            <v>MaKo@gmail.com</v>
          </cell>
        </row>
        <row r="8">
          <cell r="C8" t="str">
            <v>1258-DeSt-7389</v>
          </cell>
          <cell r="D8" t="str">
            <v>Debbie</v>
          </cell>
          <cell r="E8" t="str">
            <v>Stephen</v>
          </cell>
          <cell r="F8">
            <v>3196.24</v>
          </cell>
          <cell r="G8" t="str">
            <v>DeSt@gmail.com</v>
          </cell>
        </row>
        <row r="9">
          <cell r="C9" t="str">
            <v>1258-KuWe-1748</v>
          </cell>
          <cell r="D9" t="str">
            <v>Kurt</v>
          </cell>
          <cell r="E9" t="str">
            <v>Weckerly</v>
          </cell>
          <cell r="F9">
            <v>7052.93</v>
          </cell>
          <cell r="G9" t="str">
            <v>KuWe@gmail.com</v>
          </cell>
        </row>
        <row r="10">
          <cell r="C10" t="str">
            <v>1258-GuSu-6102</v>
          </cell>
          <cell r="D10" t="str">
            <v>Guy</v>
          </cell>
          <cell r="E10" t="str">
            <v>Sur</v>
          </cell>
          <cell r="F10">
            <v>1445.17</v>
          </cell>
          <cell r="G10" t="str">
            <v>GuSu@gmail.com</v>
          </cell>
        </row>
        <row r="11">
          <cell r="C11" t="str">
            <v>1258-OdLa-8740</v>
          </cell>
          <cell r="D11" t="str">
            <v>Odessa</v>
          </cell>
          <cell r="E11" t="str">
            <v>Lauria</v>
          </cell>
          <cell r="F11">
            <v>7812.45</v>
          </cell>
          <cell r="G11" t="str">
            <v>OdLa@gmail.com</v>
          </cell>
        </row>
        <row r="12">
          <cell r="C12" t="str">
            <v>1258-ElRh-4436</v>
          </cell>
          <cell r="D12" t="str">
            <v>Elinor</v>
          </cell>
          <cell r="E12" t="str">
            <v>Rhames</v>
          </cell>
          <cell r="F12">
            <v>6225.46</v>
          </cell>
          <cell r="G12" t="str">
            <v>ElRh@gmail.com</v>
          </cell>
        </row>
        <row r="13">
          <cell r="C13" t="str">
            <v>1258-NeSu-3274</v>
          </cell>
          <cell r="D13" t="str">
            <v>Neva</v>
          </cell>
          <cell r="E13" t="str">
            <v>Sumler</v>
          </cell>
          <cell r="F13">
            <v>4749.54</v>
          </cell>
          <cell r="G13" t="str">
            <v>NeSu@gmail.com</v>
          </cell>
        </row>
        <row r="14">
          <cell r="C14" t="str">
            <v>1258-TyBr-8211</v>
          </cell>
          <cell r="D14" t="str">
            <v>Tyrone</v>
          </cell>
          <cell r="E14" t="str">
            <v>Brite</v>
          </cell>
          <cell r="F14">
            <v>6943.25</v>
          </cell>
          <cell r="G14" t="str">
            <v>TyBr@gmail.com</v>
          </cell>
        </row>
        <row r="15">
          <cell r="C15" t="str">
            <v>1258-JaSe-8984</v>
          </cell>
          <cell r="D15" t="str">
            <v>Javier</v>
          </cell>
          <cell r="E15" t="str">
            <v>Segers</v>
          </cell>
          <cell r="F15">
            <v>8101.48</v>
          </cell>
          <cell r="G15" t="str">
            <v>JaSe@gmail.com</v>
          </cell>
        </row>
        <row r="16">
          <cell r="C16" t="str">
            <v>1258-ClWi-5671</v>
          </cell>
          <cell r="D16" t="str">
            <v>Clare</v>
          </cell>
          <cell r="E16" t="str">
            <v>Wimbush</v>
          </cell>
          <cell r="F16">
            <v>6647.43</v>
          </cell>
          <cell r="G16" t="str">
            <v>ClWi@gmail.com</v>
          </cell>
        </row>
        <row r="17">
          <cell r="C17" t="str">
            <v>1258-HiHi-3444</v>
          </cell>
          <cell r="D17" t="str">
            <v>Hillary</v>
          </cell>
          <cell r="E17" t="str">
            <v>Hillen</v>
          </cell>
          <cell r="F17">
            <v>5095.71</v>
          </cell>
          <cell r="G17" t="str">
            <v>HiHi@gmail.com</v>
          </cell>
        </row>
        <row r="18">
          <cell r="C18" t="str">
            <v>1258-MaZo-8107</v>
          </cell>
          <cell r="D18" t="str">
            <v>Mathew</v>
          </cell>
          <cell r="E18" t="str">
            <v>Zobel</v>
          </cell>
          <cell r="F18">
            <v>6533.32</v>
          </cell>
          <cell r="G18" t="str">
            <v>MaZo@gmail.com</v>
          </cell>
        </row>
        <row r="19">
          <cell r="C19" t="str">
            <v>1258-JeSo-6445</v>
          </cell>
          <cell r="D19" t="str">
            <v>Jeanie</v>
          </cell>
          <cell r="E19" t="str">
            <v>Solley</v>
          </cell>
          <cell r="F19">
            <v>4790.2800000000007</v>
          </cell>
          <cell r="G19" t="str">
            <v>JeSo@gmail.com</v>
          </cell>
        </row>
        <row r="20">
          <cell r="C20" t="str">
            <v>1258-MaLe-7052</v>
          </cell>
          <cell r="D20" t="str">
            <v>Marcie</v>
          </cell>
          <cell r="E20" t="str">
            <v>Levis</v>
          </cell>
          <cell r="F20">
            <v>3611.78</v>
          </cell>
          <cell r="G20" t="str">
            <v>MaLe@gmail.com</v>
          </cell>
        </row>
        <row r="21">
          <cell r="C21" t="str">
            <v>1258-ZeSe-6140</v>
          </cell>
          <cell r="D21" t="str">
            <v>Zelma</v>
          </cell>
          <cell r="E21" t="str">
            <v>Semones</v>
          </cell>
          <cell r="F21">
            <v>1844.15</v>
          </cell>
          <cell r="G21" t="str">
            <v>ZeSe@gmail.com</v>
          </cell>
        </row>
        <row r="22">
          <cell r="C22" t="str">
            <v>1258-DaCa-8640</v>
          </cell>
          <cell r="D22" t="str">
            <v>Darryl</v>
          </cell>
          <cell r="E22" t="str">
            <v>Canela</v>
          </cell>
          <cell r="F22">
            <v>8910.2000000000007</v>
          </cell>
          <cell r="G22" t="str">
            <v>DaCa@gmail.com</v>
          </cell>
        </row>
        <row r="23">
          <cell r="C23" t="str">
            <v>1258-JuGo-1604</v>
          </cell>
          <cell r="D23" t="str">
            <v>Julio</v>
          </cell>
          <cell r="E23" t="str">
            <v>Gondek</v>
          </cell>
          <cell r="F23">
            <v>7341.38</v>
          </cell>
          <cell r="G23" t="str">
            <v>JuGo@gmail.com</v>
          </cell>
        </row>
        <row r="24">
          <cell r="C24" t="str">
            <v>1258-LoSt-8418</v>
          </cell>
          <cell r="D24" t="str">
            <v>Louisa</v>
          </cell>
          <cell r="E24" t="str">
            <v>Strecker</v>
          </cell>
          <cell r="F24">
            <v>7140.8</v>
          </cell>
          <cell r="G24" t="str">
            <v>LoSt@gmail.com</v>
          </cell>
        </row>
        <row r="25">
          <cell r="C25" t="str">
            <v>1258-JaCl-8766</v>
          </cell>
          <cell r="D25" t="str">
            <v>Javier</v>
          </cell>
          <cell r="E25" t="str">
            <v>Claflin</v>
          </cell>
          <cell r="F25">
            <v>5994.36</v>
          </cell>
          <cell r="G25" t="str">
            <v>JaCl@gmail.com</v>
          </cell>
        </row>
        <row r="26">
          <cell r="C26" t="str">
            <v>1258-AnEv-6862</v>
          </cell>
          <cell r="D26" t="str">
            <v>Annabelle</v>
          </cell>
          <cell r="E26" t="str">
            <v>Everest</v>
          </cell>
          <cell r="F26">
            <v>1556.44</v>
          </cell>
          <cell r="G26" t="str">
            <v>AnEv@gmail.com</v>
          </cell>
        </row>
        <row r="27">
          <cell r="C27" t="str">
            <v>1258-ElMe-1003</v>
          </cell>
          <cell r="D27" t="str">
            <v>Elinor</v>
          </cell>
          <cell r="E27" t="str">
            <v>Meinke</v>
          </cell>
          <cell r="F27">
            <v>6420.78</v>
          </cell>
          <cell r="G27" t="str">
            <v>ElMe@gmail.com</v>
          </cell>
        </row>
        <row r="28">
          <cell r="C28" t="str">
            <v>1258-MaOp-8230</v>
          </cell>
          <cell r="D28" t="str">
            <v>Max</v>
          </cell>
          <cell r="E28" t="str">
            <v>Opp</v>
          </cell>
          <cell r="F28">
            <v>1989.48</v>
          </cell>
          <cell r="G28" t="str">
            <v>MaOp@gmail.com</v>
          </cell>
        </row>
        <row r="29">
          <cell r="C29" t="str">
            <v>1258-TeOs-1454</v>
          </cell>
          <cell r="D29" t="str">
            <v>Ted</v>
          </cell>
          <cell r="E29" t="str">
            <v>Oscar</v>
          </cell>
          <cell r="F29">
            <v>8832.36</v>
          </cell>
          <cell r="G29" t="str">
            <v>TeOs@gmail.com</v>
          </cell>
        </row>
        <row r="30">
          <cell r="C30" t="str">
            <v>1258-LoDe-6705</v>
          </cell>
          <cell r="D30" t="str">
            <v>Lonnie</v>
          </cell>
          <cell r="E30" t="str">
            <v>Debus</v>
          </cell>
          <cell r="F30">
            <v>1623.9299999999998</v>
          </cell>
          <cell r="G30" t="str">
            <v>LoDe@gmail.com</v>
          </cell>
        </row>
        <row r="31">
          <cell r="C31" t="str">
            <v>1258-TaWa-4457</v>
          </cell>
          <cell r="D31" t="str">
            <v>Tania</v>
          </cell>
          <cell r="E31" t="str">
            <v>Warburton</v>
          </cell>
          <cell r="F31">
            <v>7312.21</v>
          </cell>
          <cell r="G31" t="str">
            <v>TaWa@gmail.com</v>
          </cell>
        </row>
        <row r="32">
          <cell r="C32" t="str">
            <v>1258-HuPa-4126</v>
          </cell>
          <cell r="D32" t="str">
            <v>Hugh</v>
          </cell>
          <cell r="E32" t="str">
            <v>Patron</v>
          </cell>
          <cell r="F32">
            <v>7792.32</v>
          </cell>
          <cell r="G32" t="str">
            <v>HuPa@gmail.com</v>
          </cell>
        </row>
        <row r="33">
          <cell r="C33" t="str">
            <v>1258-KeCa-5697</v>
          </cell>
          <cell r="D33" t="str">
            <v>Kelly</v>
          </cell>
          <cell r="E33" t="str">
            <v>Carn</v>
          </cell>
          <cell r="F33">
            <v>4898.3999999999996</v>
          </cell>
          <cell r="G33" t="str">
            <v>KeCa@gmail.com</v>
          </cell>
        </row>
        <row r="34">
          <cell r="C34" t="str">
            <v>1258-JaEp-1979</v>
          </cell>
          <cell r="D34" t="str">
            <v>Jamie</v>
          </cell>
          <cell r="E34" t="str">
            <v>Epperly</v>
          </cell>
          <cell r="F34">
            <v>1810.45</v>
          </cell>
          <cell r="G34" t="str">
            <v>JaEp@gmail.com</v>
          </cell>
        </row>
        <row r="35">
          <cell r="C35" t="str">
            <v>1258-ClMe-7851</v>
          </cell>
          <cell r="D35" t="str">
            <v>Clinton</v>
          </cell>
          <cell r="E35" t="str">
            <v>Mellen</v>
          </cell>
          <cell r="F35">
            <v>2813.8199999999997</v>
          </cell>
          <cell r="G35" t="str">
            <v>ClMe@gmail.com</v>
          </cell>
        </row>
        <row r="36">
          <cell r="C36" t="str">
            <v>1258-JeKa-3017</v>
          </cell>
          <cell r="D36" t="str">
            <v>Jessie</v>
          </cell>
          <cell r="E36" t="str">
            <v>Kappler</v>
          </cell>
          <cell r="F36">
            <v>1135.83</v>
          </cell>
          <cell r="G36" t="str">
            <v>JeKa@gmail.com</v>
          </cell>
        </row>
        <row r="37">
          <cell r="C37" t="str">
            <v>1258-JeKa-3825</v>
          </cell>
          <cell r="D37" t="str">
            <v>Jessie</v>
          </cell>
          <cell r="E37" t="str">
            <v>Kappler</v>
          </cell>
          <cell r="F37">
            <v>6875.03</v>
          </cell>
          <cell r="G37" t="str">
            <v>JeKa@gmail.com</v>
          </cell>
        </row>
      </sheetData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K14"/>
  <sheetViews>
    <sheetView zoomScaleNormal="100" workbookViewId="0">
      <selection activeCell="E5" sqref="E5"/>
    </sheetView>
  </sheetViews>
  <sheetFormatPr defaultRowHeight="14.4" x14ac:dyDescent="0.3"/>
  <cols>
    <col min="1" max="1" width="18.44140625" customWidth="1"/>
    <col min="2" max="2" width="11.109375" bestFit="1" customWidth="1"/>
    <col min="3" max="3" width="15.109375" bestFit="1" customWidth="1"/>
    <col min="4" max="4" width="15.44140625" bestFit="1" customWidth="1"/>
    <col min="5" max="5" width="14.109375" bestFit="1" customWidth="1"/>
    <col min="6" max="6" width="14.6640625" bestFit="1" customWidth="1"/>
    <col min="7" max="7" width="14.88671875" bestFit="1" customWidth="1"/>
    <col min="8" max="9" width="15.33203125" bestFit="1" customWidth="1"/>
    <col min="10" max="10" width="13.6640625" bestFit="1" customWidth="1"/>
    <col min="11" max="11" width="10.5546875" bestFit="1" customWidth="1"/>
  </cols>
  <sheetData>
    <row r="2" spans="1:11" x14ac:dyDescent="0.3">
      <c r="A2" s="19" t="s">
        <v>29</v>
      </c>
      <c r="B2" s="20"/>
      <c r="C2" s="20"/>
      <c r="D2" s="21"/>
      <c r="E2" s="23"/>
    </row>
    <row r="3" spans="1:11" ht="28.8" x14ac:dyDescent="0.3">
      <c r="B3" s="22" t="s">
        <v>24</v>
      </c>
      <c r="C3" s="22" t="s">
        <v>25</v>
      </c>
      <c r="D3" s="22" t="s">
        <v>26</v>
      </c>
      <c r="E3" s="22" t="s">
        <v>27</v>
      </c>
    </row>
    <row r="4" spans="1:11" x14ac:dyDescent="0.3">
      <c r="A4" s="11" t="s">
        <v>28</v>
      </c>
      <c r="B4" s="9" t="s">
        <v>18</v>
      </c>
      <c r="C4" s="9" t="s">
        <v>19</v>
      </c>
      <c r="D4" s="9" t="s">
        <v>14</v>
      </c>
      <c r="E4" s="9" t="s">
        <v>18</v>
      </c>
    </row>
    <row r="5" spans="1:11" x14ac:dyDescent="0.3">
      <c r="A5" s="11" t="s">
        <v>23</v>
      </c>
      <c r="B5" s="10">
        <f>MATCH(B4,B8:B14,0)</f>
        <v>2</v>
      </c>
      <c r="C5" s="10">
        <f>MATCH(C4,B8:B14,0)</f>
        <v>3</v>
      </c>
      <c r="D5" s="10" t="e">
        <f>MATCH(D4,B8:B14,0)</f>
        <v>#N/A</v>
      </c>
      <c r="E5" s="10">
        <f>MATCH(E4,E7:K7,0)</f>
        <v>2</v>
      </c>
    </row>
    <row r="7" spans="1:11" x14ac:dyDescent="0.3">
      <c r="B7" s="11" t="s">
        <v>20</v>
      </c>
      <c r="D7" s="11" t="str">
        <f t="array" ref="D7:K7">TRANSPOSE(B7:B14)</f>
        <v>List 1</v>
      </c>
      <c r="E7" s="9" t="str">
        <v>Joe</v>
      </c>
      <c r="F7" s="9" t="str">
        <v>Jo</v>
      </c>
      <c r="G7" s="9" t="str">
        <v>Tom</v>
      </c>
      <c r="H7" s="9" t="str">
        <v>Sioux</v>
      </c>
      <c r="I7" s="9" t="str">
        <v>Sioux</v>
      </c>
      <c r="J7" s="9" t="str">
        <v>Sioux</v>
      </c>
      <c r="K7" s="9" t="str">
        <v>Tom</v>
      </c>
    </row>
    <row r="8" spans="1:11" x14ac:dyDescent="0.3">
      <c r="B8" s="9" t="s">
        <v>17</v>
      </c>
    </row>
    <row r="9" spans="1:11" x14ac:dyDescent="0.3">
      <c r="B9" s="9" t="s">
        <v>18</v>
      </c>
    </row>
    <row r="10" spans="1:11" x14ac:dyDescent="0.3">
      <c r="B10" s="9" t="s">
        <v>19</v>
      </c>
    </row>
    <row r="11" spans="1:11" x14ac:dyDescent="0.3">
      <c r="B11" s="9" t="s">
        <v>11</v>
      </c>
    </row>
    <row r="12" spans="1:11" x14ac:dyDescent="0.3">
      <c r="B12" s="9" t="s">
        <v>11</v>
      </c>
    </row>
    <row r="13" spans="1:11" x14ac:dyDescent="0.3">
      <c r="B13" s="9" t="s">
        <v>11</v>
      </c>
    </row>
    <row r="14" spans="1:11" x14ac:dyDescent="0.3">
      <c r="B14" s="9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2:F13"/>
  <sheetViews>
    <sheetView zoomScaleNormal="100" workbookViewId="0">
      <selection activeCell="B13" sqref="B13"/>
    </sheetView>
  </sheetViews>
  <sheetFormatPr defaultRowHeight="14.4" x14ac:dyDescent="0.3"/>
  <cols>
    <col min="1" max="1" width="17.109375" customWidth="1"/>
    <col min="2" max="2" width="11.21875" customWidth="1"/>
    <col min="3" max="3" width="15.109375" bestFit="1" customWidth="1"/>
    <col min="4" max="4" width="19" bestFit="1" customWidth="1"/>
    <col min="5" max="5" width="14.109375" bestFit="1" customWidth="1"/>
    <col min="6" max="6" width="14.6640625" bestFit="1" customWidth="1"/>
    <col min="7" max="7" width="14.88671875" bestFit="1" customWidth="1"/>
    <col min="8" max="9" width="15.33203125" bestFit="1" customWidth="1"/>
    <col min="10" max="10" width="13.6640625" bestFit="1" customWidth="1"/>
    <col min="11" max="11" width="10.5546875" bestFit="1" customWidth="1"/>
  </cols>
  <sheetData>
    <row r="2" spans="1:6" x14ac:dyDescent="0.3">
      <c r="A2" s="28" t="s">
        <v>30</v>
      </c>
      <c r="B2" s="28"/>
      <c r="C2" s="28"/>
      <c r="D2" s="28"/>
      <c r="E2" s="28"/>
      <c r="F2" s="28"/>
    </row>
    <row r="3" spans="1:6" x14ac:dyDescent="0.3">
      <c r="A3" s="29" t="s">
        <v>31</v>
      </c>
      <c r="B3" s="30">
        <v>1</v>
      </c>
      <c r="C3" s="30">
        <v>5</v>
      </c>
      <c r="D3" s="30">
        <v>25</v>
      </c>
      <c r="E3" s="30">
        <v>100</v>
      </c>
      <c r="F3" s="28"/>
    </row>
    <row r="4" spans="1:6" x14ac:dyDescent="0.3">
      <c r="A4" s="30" t="s">
        <v>32</v>
      </c>
      <c r="B4" s="31">
        <v>0.08</v>
      </c>
      <c r="C4" s="31">
        <v>0.1</v>
      </c>
      <c r="D4" s="31">
        <v>0.12</v>
      </c>
      <c r="E4" s="31">
        <v>0.14000000000000001</v>
      </c>
      <c r="F4" s="28"/>
    </row>
    <row r="5" spans="1:6" x14ac:dyDescent="0.3">
      <c r="A5" s="30" t="s">
        <v>33</v>
      </c>
      <c r="B5" s="31">
        <v>0.09</v>
      </c>
      <c r="C5" s="31">
        <v>0.11</v>
      </c>
      <c r="D5" s="31">
        <v>0.13</v>
      </c>
      <c r="E5" s="31">
        <v>0.15</v>
      </c>
      <c r="F5" s="28"/>
    </row>
    <row r="6" spans="1:6" x14ac:dyDescent="0.3">
      <c r="A6" s="30" t="s">
        <v>34</v>
      </c>
      <c r="B6" s="31">
        <v>0.1</v>
      </c>
      <c r="C6" s="31">
        <v>0.12</v>
      </c>
      <c r="D6" s="31">
        <v>0.14000000000000001</v>
      </c>
      <c r="E6" s="31">
        <v>0.16</v>
      </c>
      <c r="F6" s="28"/>
    </row>
    <row r="7" spans="1:6" x14ac:dyDescent="0.3">
      <c r="A7" s="30" t="s">
        <v>35</v>
      </c>
      <c r="B7" s="31">
        <v>0.11</v>
      </c>
      <c r="C7" s="31">
        <v>0.13</v>
      </c>
      <c r="D7" s="31">
        <v>0.15</v>
      </c>
      <c r="E7" s="31">
        <v>0.17</v>
      </c>
      <c r="F7" s="28"/>
    </row>
    <row r="8" spans="1:6" x14ac:dyDescent="0.3">
      <c r="A8" s="30" t="s">
        <v>36</v>
      </c>
      <c r="B8" s="31">
        <v>0.12</v>
      </c>
      <c r="C8" s="31">
        <v>0.14000000000000001</v>
      </c>
      <c r="D8" s="31">
        <v>0.16</v>
      </c>
      <c r="E8" s="31">
        <v>0.18</v>
      </c>
      <c r="F8" s="28"/>
    </row>
    <row r="9" spans="1:6" x14ac:dyDescent="0.3">
      <c r="A9" s="30" t="s">
        <v>37</v>
      </c>
      <c r="B9" s="31">
        <v>0.13</v>
      </c>
      <c r="C9" s="31">
        <v>0.15</v>
      </c>
      <c r="D9" s="31">
        <v>0.17</v>
      </c>
      <c r="E9" s="31">
        <v>0.19</v>
      </c>
      <c r="F9" s="28"/>
    </row>
    <row r="10" spans="1:6" x14ac:dyDescent="0.3">
      <c r="A10" s="28"/>
      <c r="B10" s="28"/>
      <c r="C10" s="28"/>
      <c r="D10" s="28"/>
      <c r="E10" s="28"/>
      <c r="F10" s="28"/>
    </row>
    <row r="11" spans="1:6" ht="15.6" x14ac:dyDescent="0.3">
      <c r="A11" s="29" t="s">
        <v>31</v>
      </c>
      <c r="B11" s="32" t="s">
        <v>34</v>
      </c>
      <c r="C11" s="10">
        <f>MATCH(B11,A4:A9,0)</f>
        <v>3</v>
      </c>
      <c r="D11" s="33" t="s">
        <v>40</v>
      </c>
      <c r="E11" s="28"/>
      <c r="F11" s="28"/>
    </row>
    <row r="12" spans="1:6" ht="15.6" x14ac:dyDescent="0.3">
      <c r="A12" s="29" t="s">
        <v>38</v>
      </c>
      <c r="B12" s="32">
        <v>30</v>
      </c>
      <c r="C12" s="10">
        <f>MATCH(B12,B3:E3,1)</f>
        <v>3</v>
      </c>
      <c r="D12" s="33" t="s">
        <v>41</v>
      </c>
      <c r="E12" s="28"/>
      <c r="F12" s="28"/>
    </row>
    <row r="13" spans="1:6" ht="15.6" x14ac:dyDescent="0.3">
      <c r="A13" s="29" t="s">
        <v>39</v>
      </c>
      <c r="B13" s="68">
        <f>INDEX(B4:E9,$C$11,$C$12)</f>
        <v>0.14000000000000001</v>
      </c>
      <c r="C13" s="28" t="s">
        <v>21</v>
      </c>
      <c r="D13" s="33" t="s">
        <v>42</v>
      </c>
      <c r="E13" s="28"/>
      <c r="F13" s="28"/>
    </row>
  </sheetData>
  <dataValidations count="2">
    <dataValidation type="list" allowBlank="1" showInputMessage="1" showErrorMessage="1" sqref="B11">
      <formula1>$A$4:$A$9</formula1>
    </dataValidation>
    <dataValidation type="whole" allowBlank="1" showInputMessage="1" showErrorMessage="1" errorTitle="Enter # between 1 and 1000" error="Enter # between 1 and 1000" sqref="B12">
      <formula1>1</formula1>
      <formula2>1000</formula2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31"/>
  <sheetViews>
    <sheetView topLeftCell="A16" zoomScaleNormal="100" workbookViewId="0">
      <selection activeCell="B31" sqref="B31"/>
    </sheetView>
  </sheetViews>
  <sheetFormatPr defaultRowHeight="14.4" x14ac:dyDescent="0.3"/>
  <cols>
    <col min="1" max="1" width="18.88671875" bestFit="1" customWidth="1"/>
    <col min="2" max="2" width="19.33203125" customWidth="1"/>
    <col min="3" max="3" width="18.88671875" bestFit="1" customWidth="1"/>
    <col min="4" max="4" width="8.44140625" customWidth="1"/>
    <col min="5" max="6" width="17.88671875" bestFit="1" customWidth="1"/>
  </cols>
  <sheetData>
    <row r="1" spans="1:5" ht="28.8" x14ac:dyDescent="0.3">
      <c r="A1" s="1" t="s">
        <v>43</v>
      </c>
      <c r="B1" s="2"/>
      <c r="C1" s="2"/>
    </row>
    <row r="2" spans="1:5" x14ac:dyDescent="0.3">
      <c r="A2" s="3" t="s">
        <v>44</v>
      </c>
      <c r="B2" s="4" t="s">
        <v>45</v>
      </c>
      <c r="C2" s="4" t="s">
        <v>46</v>
      </c>
    </row>
    <row r="3" spans="1:5" x14ac:dyDescent="0.3">
      <c r="A3" s="5" t="s">
        <v>0</v>
      </c>
      <c r="B3" s="6">
        <v>15</v>
      </c>
      <c r="C3" s="5" t="s">
        <v>47</v>
      </c>
    </row>
    <row r="4" spans="1:5" x14ac:dyDescent="0.3">
      <c r="A4" s="5" t="s">
        <v>1</v>
      </c>
      <c r="B4" s="6">
        <v>30</v>
      </c>
      <c r="C4" s="5" t="s">
        <v>48</v>
      </c>
    </row>
    <row r="5" spans="1:5" x14ac:dyDescent="0.3">
      <c r="A5" s="5" t="s">
        <v>2</v>
      </c>
      <c r="B5" s="6">
        <v>40</v>
      </c>
      <c r="C5" s="5" t="s">
        <v>49</v>
      </c>
    </row>
    <row r="6" spans="1:5" x14ac:dyDescent="0.3">
      <c r="A6" s="5" t="s">
        <v>3</v>
      </c>
      <c r="B6" s="6">
        <v>45</v>
      </c>
      <c r="C6" s="5" t="s">
        <v>50</v>
      </c>
    </row>
    <row r="7" spans="1:5" x14ac:dyDescent="0.3">
      <c r="A7" s="5" t="s">
        <v>4</v>
      </c>
      <c r="B7" s="6">
        <v>65</v>
      </c>
      <c r="C7" s="5" t="s">
        <v>51</v>
      </c>
    </row>
    <row r="8" spans="1:5" x14ac:dyDescent="0.3">
      <c r="A8" s="5" t="s">
        <v>5</v>
      </c>
      <c r="B8" s="6">
        <v>69</v>
      </c>
      <c r="C8" s="5" t="s">
        <v>52</v>
      </c>
    </row>
    <row r="9" spans="1:5" x14ac:dyDescent="0.3">
      <c r="A9" s="5" t="s">
        <v>6</v>
      </c>
      <c r="B9" s="6">
        <v>100</v>
      </c>
      <c r="C9" s="5" t="s">
        <v>53</v>
      </c>
    </row>
    <row r="10" spans="1:5" x14ac:dyDescent="0.3">
      <c r="A10" s="5" t="s">
        <v>7</v>
      </c>
      <c r="B10" s="6">
        <v>110</v>
      </c>
      <c r="C10" s="5" t="s">
        <v>54</v>
      </c>
    </row>
    <row r="11" spans="1:5" x14ac:dyDescent="0.3">
      <c r="A11" s="5" t="s">
        <v>8</v>
      </c>
      <c r="B11" s="6">
        <v>165</v>
      </c>
      <c r="C11" s="5" t="s">
        <v>55</v>
      </c>
    </row>
    <row r="12" spans="1:5" ht="4.2" customHeight="1" x14ac:dyDescent="0.3"/>
    <row r="13" spans="1:5" x14ac:dyDescent="0.3">
      <c r="B13" s="7" t="s">
        <v>57</v>
      </c>
      <c r="C13" s="7"/>
    </row>
    <row r="14" spans="1:5" x14ac:dyDescent="0.3">
      <c r="B14" s="8" t="s">
        <v>46</v>
      </c>
      <c r="C14" s="8" t="s">
        <v>44</v>
      </c>
    </row>
    <row r="15" spans="1:5" x14ac:dyDescent="0.3">
      <c r="B15" s="9" t="s">
        <v>51</v>
      </c>
      <c r="C15" s="10" t="str">
        <f>INDEX(A2:A11,MATCH(B15,C2:C11,0))</f>
        <v>Boom05</v>
      </c>
      <c r="D15" s="34" t="s">
        <v>71</v>
      </c>
      <c r="E15" s="34" t="s">
        <v>56</v>
      </c>
    </row>
    <row r="19" spans="1:3" x14ac:dyDescent="0.3">
      <c r="A19" s="7" t="s">
        <v>124</v>
      </c>
      <c r="B19" s="7"/>
      <c r="C19" s="7"/>
    </row>
    <row r="20" spans="1:3" x14ac:dyDescent="0.3">
      <c r="A20" s="13" t="s">
        <v>68</v>
      </c>
      <c r="B20" s="13" t="s">
        <v>69</v>
      </c>
    </row>
    <row r="21" spans="1:3" x14ac:dyDescent="0.3">
      <c r="A21" s="9" t="s">
        <v>60</v>
      </c>
      <c r="B21" s="9">
        <v>53</v>
      </c>
    </row>
    <row r="22" spans="1:3" x14ac:dyDescent="0.3">
      <c r="A22" s="9" t="s">
        <v>61</v>
      </c>
      <c r="B22" s="9">
        <v>18</v>
      </c>
    </row>
    <row r="23" spans="1:3" x14ac:dyDescent="0.3">
      <c r="A23" s="9" t="s">
        <v>62</v>
      </c>
      <c r="B23" s="9">
        <v>99</v>
      </c>
    </row>
    <row r="24" spans="1:3" x14ac:dyDescent="0.3">
      <c r="A24" s="9" t="s">
        <v>63</v>
      </c>
      <c r="B24" s="9">
        <v>45</v>
      </c>
    </row>
    <row r="25" spans="1:3" x14ac:dyDescent="0.3">
      <c r="A25" s="9" t="s">
        <v>64</v>
      </c>
      <c r="B25" s="9">
        <v>19</v>
      </c>
    </row>
    <row r="26" spans="1:3" x14ac:dyDescent="0.3">
      <c r="A26" s="9" t="s">
        <v>65</v>
      </c>
      <c r="B26" s="9">
        <v>27</v>
      </c>
    </row>
    <row r="27" spans="1:3" x14ac:dyDescent="0.3">
      <c r="A27" s="9" t="s">
        <v>66</v>
      </c>
      <c r="B27" s="9">
        <v>85</v>
      </c>
    </row>
    <row r="28" spans="1:3" x14ac:dyDescent="0.3">
      <c r="A28" s="9" t="s">
        <v>67</v>
      </c>
      <c r="B28" s="9">
        <v>0</v>
      </c>
    </row>
    <row r="30" spans="1:3" x14ac:dyDescent="0.3">
      <c r="A30" s="13" t="s">
        <v>58</v>
      </c>
      <c r="B30" s="14" t="s">
        <v>59</v>
      </c>
    </row>
    <row r="31" spans="1:3" x14ac:dyDescent="0.3">
      <c r="A31" s="10">
        <f>MAX(A21:B28)</f>
        <v>99</v>
      </c>
      <c r="B31" s="15" t="str">
        <f>INDEX(A21:A28,MATCH(A31,B21:B28,0))</f>
        <v>Öğrenci 3</v>
      </c>
      <c r="C31" s="34" t="s">
        <v>70</v>
      </c>
    </row>
  </sheetData>
  <dataValidations count="1">
    <dataValidation type="list" allowBlank="1" showInputMessage="1" showErrorMessage="1" sqref="B15">
      <formula1>$C$3:$C$11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19"/>
  <sheetViews>
    <sheetView zoomScaleNormal="100" workbookViewId="0">
      <selection activeCell="H3" sqref="H3:H14"/>
    </sheetView>
  </sheetViews>
  <sheetFormatPr defaultColWidth="9.109375" defaultRowHeight="14.4" x14ac:dyDescent="0.3"/>
  <cols>
    <col min="1" max="1" width="16.88671875" style="35" customWidth="1"/>
    <col min="2" max="4" width="8.5546875" style="35" bestFit="1" customWidth="1"/>
    <col min="5" max="5" width="10" style="35" customWidth="1"/>
    <col min="6" max="6" width="8.5546875" style="35" bestFit="1" customWidth="1"/>
    <col min="7" max="7" width="10.6640625" style="35" customWidth="1"/>
    <col min="8" max="8" width="18.44140625" style="35" customWidth="1"/>
    <col min="9" max="9" width="2" style="35" customWidth="1"/>
    <col min="10" max="16384" width="9.109375" style="35"/>
  </cols>
  <sheetData>
    <row r="1" spans="1:8" ht="21" x14ac:dyDescent="0.3">
      <c r="A1" s="48" t="s">
        <v>123</v>
      </c>
      <c r="B1" s="49"/>
      <c r="C1" s="49"/>
      <c r="D1" s="49"/>
      <c r="E1" s="49"/>
      <c r="F1" s="49"/>
      <c r="G1" s="49"/>
      <c r="H1" s="50"/>
    </row>
    <row r="2" spans="1:8" ht="28.8" x14ac:dyDescent="0.3">
      <c r="A2" s="36" t="s">
        <v>84</v>
      </c>
      <c r="B2" s="37" t="s">
        <v>85</v>
      </c>
      <c r="C2" s="37" t="s">
        <v>86</v>
      </c>
      <c r="D2" s="37" t="s">
        <v>87</v>
      </c>
      <c r="E2" s="37" t="s">
        <v>88</v>
      </c>
      <c r="F2" s="37" t="s">
        <v>89</v>
      </c>
      <c r="G2" s="38" t="s">
        <v>90</v>
      </c>
      <c r="H2" s="38" t="s">
        <v>91</v>
      </c>
    </row>
    <row r="3" spans="1:8" x14ac:dyDescent="0.3">
      <c r="A3" s="37" t="s">
        <v>72</v>
      </c>
      <c r="B3" s="39">
        <v>38.99</v>
      </c>
      <c r="C3" s="39">
        <v>48.6</v>
      </c>
      <c r="D3" s="39">
        <v>43.53</v>
      </c>
      <c r="E3" s="39">
        <v>40.08</v>
      </c>
      <c r="F3" s="39">
        <v>47.92</v>
      </c>
      <c r="G3" s="12">
        <f>MIN(B3:F3)</f>
        <v>38.99</v>
      </c>
      <c r="H3" s="10" t="str">
        <f>INDEX($B$2:$F$2,MATCH(G3,B3:G3,0))</f>
        <v>Satıcı1</v>
      </c>
    </row>
    <row r="4" spans="1:8" x14ac:dyDescent="0.3">
      <c r="A4" s="37" t="s">
        <v>73</v>
      </c>
      <c r="B4" s="39">
        <v>57.68</v>
      </c>
      <c r="C4" s="39">
        <v>31.8</v>
      </c>
      <c r="D4" s="39">
        <v>52.78</v>
      </c>
      <c r="E4" s="39">
        <v>31.42</v>
      </c>
      <c r="F4" s="39">
        <v>55.19</v>
      </c>
      <c r="G4" s="12">
        <f t="shared" ref="G4:G14" si="0">MIN(B4:F4)</f>
        <v>31.42</v>
      </c>
      <c r="H4" s="10" t="str">
        <f t="shared" ref="H4:H14" si="1">INDEX($B$2:$F$2,MATCH(G4,B4:G4,0))</f>
        <v>Satıcı4</v>
      </c>
    </row>
    <row r="5" spans="1:8" x14ac:dyDescent="0.3">
      <c r="A5" s="37" t="s">
        <v>74</v>
      </c>
      <c r="B5" s="39">
        <v>53.32</v>
      </c>
      <c r="C5" s="39">
        <v>32.64</v>
      </c>
      <c r="D5" s="39">
        <v>37.69</v>
      </c>
      <c r="E5" s="39">
        <v>48.29</v>
      </c>
      <c r="F5" s="39">
        <v>41.59</v>
      </c>
      <c r="G5" s="12">
        <f t="shared" si="0"/>
        <v>32.64</v>
      </c>
      <c r="H5" s="10" t="str">
        <f t="shared" si="1"/>
        <v>Satıcı2</v>
      </c>
    </row>
    <row r="6" spans="1:8" x14ac:dyDescent="0.3">
      <c r="A6" s="37" t="s">
        <v>75</v>
      </c>
      <c r="B6" s="39">
        <v>35.200000000000003</v>
      </c>
      <c r="C6" s="39">
        <v>40.549999999999997</v>
      </c>
      <c r="D6" s="39">
        <v>32.65</v>
      </c>
      <c r="E6" s="39">
        <v>36.81</v>
      </c>
      <c r="F6" s="39">
        <v>41.14</v>
      </c>
      <c r="G6" s="12">
        <f t="shared" si="0"/>
        <v>32.65</v>
      </c>
      <c r="H6" s="10" t="str">
        <f t="shared" si="1"/>
        <v>Satıcı3</v>
      </c>
    </row>
    <row r="7" spans="1:8" x14ac:dyDescent="0.3">
      <c r="A7" s="37" t="s">
        <v>76</v>
      </c>
      <c r="B7" s="39">
        <v>56.72</v>
      </c>
      <c r="C7" s="39">
        <v>47.16</v>
      </c>
      <c r="D7" s="39">
        <v>36.42</v>
      </c>
      <c r="E7" s="39">
        <v>49.56</v>
      </c>
      <c r="F7" s="39">
        <v>39.25</v>
      </c>
      <c r="G7" s="12">
        <f t="shared" si="0"/>
        <v>36.42</v>
      </c>
      <c r="H7" s="10" t="str">
        <f t="shared" si="1"/>
        <v>Satıcı3</v>
      </c>
    </row>
    <row r="8" spans="1:8" x14ac:dyDescent="0.3">
      <c r="A8" s="37" t="s">
        <v>77</v>
      </c>
      <c r="B8" s="39">
        <v>47.91</v>
      </c>
      <c r="C8" s="39">
        <v>35.08</v>
      </c>
      <c r="D8" s="39">
        <v>51.129999999999995</v>
      </c>
      <c r="E8" s="39">
        <v>49.84</v>
      </c>
      <c r="F8" s="39">
        <v>42.12</v>
      </c>
      <c r="G8" s="12">
        <f t="shared" si="0"/>
        <v>35.08</v>
      </c>
      <c r="H8" s="10" t="str">
        <f t="shared" si="1"/>
        <v>Satıcı2</v>
      </c>
    </row>
    <row r="9" spans="1:8" x14ac:dyDescent="0.3">
      <c r="A9" s="37" t="s">
        <v>78</v>
      </c>
      <c r="B9" s="39">
        <v>34.81</v>
      </c>
      <c r="C9" s="39">
        <v>35.11</v>
      </c>
      <c r="D9" s="39">
        <v>48.629999999999995</v>
      </c>
      <c r="E9" s="39">
        <v>33.32</v>
      </c>
      <c r="F9" s="39">
        <v>37.83</v>
      </c>
      <c r="G9" s="12">
        <f t="shared" si="0"/>
        <v>33.32</v>
      </c>
      <c r="H9" s="10" t="str">
        <f t="shared" si="1"/>
        <v>Satıcı4</v>
      </c>
    </row>
    <row r="10" spans="1:8" x14ac:dyDescent="0.3">
      <c r="A10" s="37" t="s">
        <v>79</v>
      </c>
      <c r="B10" s="39">
        <v>42.25</v>
      </c>
      <c r="C10" s="39">
        <v>35.76</v>
      </c>
      <c r="D10" s="39">
        <v>58.6</v>
      </c>
      <c r="E10" s="39">
        <v>46.28</v>
      </c>
      <c r="F10" s="39">
        <v>40.53</v>
      </c>
      <c r="G10" s="12">
        <f t="shared" si="0"/>
        <v>35.76</v>
      </c>
      <c r="H10" s="10" t="str">
        <f t="shared" si="1"/>
        <v>Satıcı2</v>
      </c>
    </row>
    <row r="11" spans="1:8" x14ac:dyDescent="0.3">
      <c r="A11" s="37" t="s">
        <v>80</v>
      </c>
      <c r="B11" s="39">
        <v>40.14</v>
      </c>
      <c r="C11" s="39">
        <v>42.31</v>
      </c>
      <c r="D11" s="39">
        <v>37.619999999999997</v>
      </c>
      <c r="E11" s="39">
        <v>59.97</v>
      </c>
      <c r="F11" s="39">
        <v>42.57</v>
      </c>
      <c r="G11" s="12">
        <f t="shared" si="0"/>
        <v>37.619999999999997</v>
      </c>
      <c r="H11" s="10" t="str">
        <f t="shared" si="1"/>
        <v>Satıcı3</v>
      </c>
    </row>
    <row r="12" spans="1:8" x14ac:dyDescent="0.3">
      <c r="A12" s="37" t="s">
        <v>81</v>
      </c>
      <c r="B12" s="39">
        <v>36.480000000000004</v>
      </c>
      <c r="C12" s="39">
        <v>40.79</v>
      </c>
      <c r="D12" s="39">
        <v>53.239999999999995</v>
      </c>
      <c r="E12" s="39">
        <v>51.010000000000005</v>
      </c>
      <c r="F12" s="39">
        <v>51.239999999999995</v>
      </c>
      <c r="G12" s="12">
        <f t="shared" si="0"/>
        <v>36.480000000000004</v>
      </c>
      <c r="H12" s="10" t="str">
        <f t="shared" si="1"/>
        <v>Satıcı1</v>
      </c>
    </row>
    <row r="13" spans="1:8" x14ac:dyDescent="0.3">
      <c r="A13" s="37" t="s">
        <v>82</v>
      </c>
      <c r="B13" s="39">
        <v>38.57</v>
      </c>
      <c r="C13" s="39">
        <v>40.06</v>
      </c>
      <c r="D13" s="39">
        <v>54.71</v>
      </c>
      <c r="E13" s="39">
        <v>39.700000000000003</v>
      </c>
      <c r="F13" s="39">
        <v>54.730000000000004</v>
      </c>
      <c r="G13" s="12">
        <f t="shared" si="0"/>
        <v>38.57</v>
      </c>
      <c r="H13" s="10" t="str">
        <f t="shared" si="1"/>
        <v>Satıcı1</v>
      </c>
    </row>
    <row r="14" spans="1:8" x14ac:dyDescent="0.3">
      <c r="A14" s="37" t="s">
        <v>83</v>
      </c>
      <c r="B14" s="39">
        <v>52.66</v>
      </c>
      <c r="C14" s="39">
        <v>43.61</v>
      </c>
      <c r="D14" s="39">
        <v>59.980000000000004</v>
      </c>
      <c r="E14" s="39">
        <v>34.61</v>
      </c>
      <c r="F14" s="39">
        <v>52.65</v>
      </c>
      <c r="G14" s="12">
        <f t="shared" si="0"/>
        <v>34.61</v>
      </c>
      <c r="H14" s="10" t="str">
        <f t="shared" si="1"/>
        <v>Satıcı4</v>
      </c>
    </row>
    <row r="17" spans="7:8" x14ac:dyDescent="0.3">
      <c r="G17" s="51" t="s">
        <v>92</v>
      </c>
      <c r="H17" s="51" t="s">
        <v>93</v>
      </c>
    </row>
    <row r="18" spans="7:8" x14ac:dyDescent="0.3">
      <c r="G18" s="51"/>
      <c r="H18" s="51"/>
    </row>
    <row r="19" spans="7:8" x14ac:dyDescent="0.3">
      <c r="G19" s="51"/>
      <c r="H19" s="51"/>
    </row>
  </sheetData>
  <mergeCells count="3">
    <mergeCell ref="A1:H1"/>
    <mergeCell ref="G17:G19"/>
    <mergeCell ref="H17:H19"/>
  </mergeCells>
  <conditionalFormatting sqref="B3:F14">
    <cfRule type="expression" dxfId="0" priority="4" stopIfTrue="1">
      <formula>COUNTIF($B$7:$F$15,B3)&gt;1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0"/>
  <sheetViews>
    <sheetView zoomScaleNormal="100" workbookViewId="0">
      <selection activeCell="D3" sqref="D3"/>
    </sheetView>
  </sheetViews>
  <sheetFormatPr defaultRowHeight="14.4" x14ac:dyDescent="0.3"/>
  <cols>
    <col min="1" max="1" width="17" customWidth="1"/>
    <col min="2" max="2" width="1.6640625" customWidth="1"/>
    <col min="3" max="3" width="18.6640625" customWidth="1"/>
    <col min="4" max="4" width="12.44140625" customWidth="1"/>
    <col min="5" max="12" width="7.88671875" bestFit="1" customWidth="1"/>
  </cols>
  <sheetData>
    <row r="1" spans="1:12" ht="28.8" x14ac:dyDescent="0.3">
      <c r="A1" s="4" t="s">
        <v>46</v>
      </c>
      <c r="C1" s="7" t="s">
        <v>94</v>
      </c>
      <c r="D1" s="7"/>
    </row>
    <row r="2" spans="1:12" x14ac:dyDescent="0.3">
      <c r="A2" s="5" t="s">
        <v>47</v>
      </c>
      <c r="C2" s="8" t="s">
        <v>46</v>
      </c>
      <c r="D2" s="8" t="s">
        <v>44</v>
      </c>
    </row>
    <row r="3" spans="1:12" x14ac:dyDescent="0.3">
      <c r="A3" s="5" t="s">
        <v>48</v>
      </c>
      <c r="C3" s="9" t="s">
        <v>49</v>
      </c>
      <c r="D3" s="10" t="str">
        <f>INDEX(D5:L5,MATCH(C3,A2:A10,0))</f>
        <v>Boom03</v>
      </c>
    </row>
    <row r="4" spans="1:12" x14ac:dyDescent="0.3">
      <c r="A4" s="5" t="s">
        <v>49</v>
      </c>
    </row>
    <row r="5" spans="1:12" x14ac:dyDescent="0.3">
      <c r="A5" s="5" t="s">
        <v>50</v>
      </c>
      <c r="C5" s="3" t="s">
        <v>44</v>
      </c>
      <c r="D5" s="5" t="s">
        <v>0</v>
      </c>
      <c r="E5" s="5" t="s">
        <v>1</v>
      </c>
      <c r="F5" s="5" t="s">
        <v>2</v>
      </c>
      <c r="G5" s="5" t="s">
        <v>3</v>
      </c>
      <c r="H5" s="5" t="s">
        <v>4</v>
      </c>
      <c r="I5" s="5" t="s">
        <v>5</v>
      </c>
      <c r="J5" s="5" t="s">
        <v>6</v>
      </c>
      <c r="K5" s="5" t="s">
        <v>7</v>
      </c>
      <c r="L5" s="5" t="s">
        <v>8</v>
      </c>
    </row>
    <row r="6" spans="1:12" x14ac:dyDescent="0.3">
      <c r="A6" s="5" t="s">
        <v>51</v>
      </c>
    </row>
    <row r="7" spans="1:12" x14ac:dyDescent="0.3">
      <c r="A7" s="5" t="s">
        <v>52</v>
      </c>
    </row>
    <row r="8" spans="1:12" x14ac:dyDescent="0.3">
      <c r="A8" s="5" t="s">
        <v>53</v>
      </c>
    </row>
    <row r="9" spans="1:12" x14ac:dyDescent="0.3">
      <c r="A9" s="5" t="s">
        <v>54</v>
      </c>
    </row>
    <row r="10" spans="1:12" x14ac:dyDescent="0.3">
      <c r="A10" s="5" t="s">
        <v>55</v>
      </c>
    </row>
  </sheetData>
  <dataValidations count="1">
    <dataValidation type="list" allowBlank="1" showInputMessage="1" showErrorMessage="1" sqref="C3">
      <formula1>$A$2:$A$10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G17"/>
  <sheetViews>
    <sheetView zoomScale="110" zoomScaleNormal="110" workbookViewId="0">
      <selection activeCell="D29" sqref="D29"/>
    </sheetView>
  </sheetViews>
  <sheetFormatPr defaultRowHeight="14.4" x14ac:dyDescent="0.3"/>
  <cols>
    <col min="1" max="1" width="39.5546875" bestFit="1" customWidth="1"/>
    <col min="2" max="2" width="15.109375" bestFit="1" customWidth="1"/>
    <col min="3" max="3" width="10.44140625" customWidth="1"/>
    <col min="5" max="7" width="7" bestFit="1" customWidth="1"/>
    <col min="8" max="8" width="15.5546875" bestFit="1" customWidth="1"/>
    <col min="9" max="9" width="15.44140625" customWidth="1"/>
    <col min="10" max="10" width="14.44140625" bestFit="1" customWidth="1"/>
  </cols>
  <sheetData>
    <row r="1" spans="1:7" x14ac:dyDescent="0.3">
      <c r="A1" t="s">
        <v>95</v>
      </c>
    </row>
    <row r="2" spans="1:7" ht="3.6" customHeight="1" x14ac:dyDescent="0.3"/>
    <row r="3" spans="1:7" x14ac:dyDescent="0.3">
      <c r="A3" s="11" t="s">
        <v>97</v>
      </c>
      <c r="B3" s="9">
        <v>4</v>
      </c>
    </row>
    <row r="4" spans="1:7" x14ac:dyDescent="0.3">
      <c r="A4" s="11" t="s">
        <v>96</v>
      </c>
      <c r="B4" s="9">
        <v>11</v>
      </c>
    </row>
    <row r="5" spans="1:7" x14ac:dyDescent="0.3">
      <c r="A5" s="40" t="s">
        <v>98</v>
      </c>
      <c r="B5" s="27">
        <f>INDEX(B9:G17,MATCH(B4,A9:A17,-1),MATCH(B3,B8:G8))</f>
        <v>33300</v>
      </c>
    </row>
    <row r="6" spans="1:7" ht="5.25" customHeight="1" x14ac:dyDescent="0.3"/>
    <row r="7" spans="1:7" x14ac:dyDescent="0.3">
      <c r="B7" s="52" t="s">
        <v>99</v>
      </c>
      <c r="C7" s="53"/>
      <c r="D7" s="53"/>
      <c r="E7" s="53"/>
      <c r="F7" s="53"/>
      <c r="G7" s="53"/>
    </row>
    <row r="8" spans="1:7" x14ac:dyDescent="0.3">
      <c r="A8" s="11" t="s">
        <v>96</v>
      </c>
      <c r="B8" s="24">
        <v>1</v>
      </c>
      <c r="C8" s="24">
        <v>2</v>
      </c>
      <c r="D8" s="24">
        <v>3</v>
      </c>
      <c r="E8" s="24">
        <v>4</v>
      </c>
      <c r="F8" s="24">
        <v>5</v>
      </c>
      <c r="G8" s="24">
        <v>6</v>
      </c>
    </row>
    <row r="9" spans="1:7" x14ac:dyDescent="0.3">
      <c r="A9" s="25">
        <v>15</v>
      </c>
      <c r="B9" s="26">
        <v>238000</v>
      </c>
      <c r="C9" s="26">
        <v>119000</v>
      </c>
      <c r="D9" s="26">
        <v>79333</v>
      </c>
      <c r="E9" s="26">
        <v>59500</v>
      </c>
      <c r="F9" s="26">
        <v>47600</v>
      </c>
      <c r="G9" s="26">
        <v>39650</v>
      </c>
    </row>
    <row r="10" spans="1:7" x14ac:dyDescent="0.3">
      <c r="A10" s="25">
        <v>12</v>
      </c>
      <c r="B10" s="26">
        <v>133200</v>
      </c>
      <c r="C10" s="26">
        <v>66600</v>
      </c>
      <c r="D10" s="26">
        <v>44400</v>
      </c>
      <c r="E10" s="26">
        <v>33300</v>
      </c>
      <c r="F10" s="26">
        <v>26650</v>
      </c>
      <c r="G10" s="26">
        <v>22200</v>
      </c>
    </row>
    <row r="11" spans="1:7" x14ac:dyDescent="0.3">
      <c r="A11" s="25">
        <v>10</v>
      </c>
      <c r="B11" s="26">
        <v>82800</v>
      </c>
      <c r="C11" s="26">
        <v>41400</v>
      </c>
      <c r="D11" s="26">
        <v>27600</v>
      </c>
      <c r="E11" s="26">
        <v>20700</v>
      </c>
      <c r="F11" s="26">
        <v>16580</v>
      </c>
      <c r="G11" s="26">
        <v>13800</v>
      </c>
    </row>
    <row r="12" spans="1:7" x14ac:dyDescent="0.3">
      <c r="A12" s="25">
        <v>8</v>
      </c>
      <c r="B12" s="26">
        <v>46000</v>
      </c>
      <c r="C12" s="26">
        <v>23000</v>
      </c>
      <c r="D12" s="26">
        <v>15330</v>
      </c>
      <c r="E12" s="26">
        <v>11500</v>
      </c>
      <c r="F12" s="26">
        <v>9200</v>
      </c>
      <c r="G12" s="26">
        <v>7670</v>
      </c>
    </row>
    <row r="13" spans="1:7" x14ac:dyDescent="0.3">
      <c r="A13" s="25">
        <v>6</v>
      </c>
      <c r="B13" s="26">
        <v>21400</v>
      </c>
      <c r="C13" s="26">
        <v>10700</v>
      </c>
      <c r="D13" s="26">
        <v>7133</v>
      </c>
      <c r="E13" s="26">
        <v>5350</v>
      </c>
      <c r="F13" s="26">
        <v>4280</v>
      </c>
      <c r="G13" s="26">
        <v>3566</v>
      </c>
    </row>
    <row r="14" spans="1:7" x14ac:dyDescent="0.3">
      <c r="A14" s="25">
        <v>5</v>
      </c>
      <c r="B14" s="26">
        <v>13360</v>
      </c>
      <c r="C14" s="26">
        <v>6680</v>
      </c>
      <c r="D14" s="26">
        <v>4453</v>
      </c>
      <c r="E14" s="26">
        <v>3340</v>
      </c>
      <c r="F14" s="26">
        <v>2672</v>
      </c>
      <c r="G14" s="26">
        <v>2227</v>
      </c>
    </row>
    <row r="15" spans="1:7" x14ac:dyDescent="0.3">
      <c r="A15" s="25">
        <v>4</v>
      </c>
      <c r="B15" s="26">
        <v>7520</v>
      </c>
      <c r="C15" s="26">
        <v>3760</v>
      </c>
      <c r="D15" s="26">
        <v>2506</v>
      </c>
      <c r="E15" s="26">
        <v>1880</v>
      </c>
      <c r="F15" s="26">
        <v>1504</v>
      </c>
      <c r="G15" s="26">
        <v>1253</v>
      </c>
    </row>
    <row r="16" spans="1:7" x14ac:dyDescent="0.3">
      <c r="A16" s="25">
        <v>3</v>
      </c>
      <c r="B16" s="26">
        <v>3288</v>
      </c>
      <c r="C16" s="26">
        <v>1644</v>
      </c>
      <c r="D16" s="26">
        <v>1096</v>
      </c>
      <c r="E16" s="26">
        <v>822</v>
      </c>
      <c r="F16" s="26">
        <v>657</v>
      </c>
      <c r="G16" s="26">
        <v>548</v>
      </c>
    </row>
    <row r="17" spans="1:7" x14ac:dyDescent="0.3">
      <c r="A17" s="25">
        <v>1</v>
      </c>
      <c r="B17" s="26">
        <v>0</v>
      </c>
      <c r="C17" s="26">
        <v>0</v>
      </c>
      <c r="D17" s="26">
        <v>0</v>
      </c>
      <c r="E17" s="26">
        <v>0</v>
      </c>
      <c r="F17" s="26">
        <v>0</v>
      </c>
      <c r="G17" s="26">
        <v>0</v>
      </c>
    </row>
  </sheetData>
  <mergeCells count="1">
    <mergeCell ref="B7:G7"/>
  </mergeCells>
  <dataValidations count="1">
    <dataValidation type="list" allowBlank="1" showInputMessage="1" showErrorMessage="1" sqref="B3">
      <formula1>$B$8:$G$8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E17"/>
  <sheetViews>
    <sheetView zoomScale="130" zoomScaleNormal="130" workbookViewId="0">
      <selection activeCell="A13" sqref="A13"/>
    </sheetView>
  </sheetViews>
  <sheetFormatPr defaultRowHeight="14.4" x14ac:dyDescent="0.3"/>
  <cols>
    <col min="1" max="2" width="13.5546875" bestFit="1" customWidth="1"/>
    <col min="3" max="3" width="9.44140625" bestFit="1" customWidth="1"/>
    <col min="4" max="4" width="6.88671875" customWidth="1"/>
  </cols>
  <sheetData>
    <row r="1" spans="1:5" x14ac:dyDescent="0.3">
      <c r="A1" s="16" t="s">
        <v>117</v>
      </c>
      <c r="B1" s="16"/>
      <c r="C1" s="16"/>
      <c r="D1" s="16"/>
      <c r="E1" s="16"/>
    </row>
    <row r="2" spans="1:5" ht="27" x14ac:dyDescent="0.3">
      <c r="A2" s="17" t="s">
        <v>106</v>
      </c>
      <c r="B2" s="17"/>
      <c r="C2" s="17"/>
      <c r="D2" s="17"/>
      <c r="E2" s="17"/>
    </row>
    <row r="3" spans="1:5" x14ac:dyDescent="0.3">
      <c r="A3" s="11" t="s">
        <v>100</v>
      </c>
      <c r="B3" s="18" t="str">
        <f>A4&amp;" Toplam"</f>
        <v>Nisan Toplam</v>
      </c>
    </row>
    <row r="4" spans="1:5" x14ac:dyDescent="0.3">
      <c r="A4" s="9" t="s">
        <v>104</v>
      </c>
      <c r="B4" s="10">
        <f>SUM(INDEX(A6:D8,,MATCH(A4,A5:D5,0)))</f>
        <v>8</v>
      </c>
    </row>
    <row r="5" spans="1:5" x14ac:dyDescent="0.3">
      <c r="A5" s="11" t="s">
        <v>101</v>
      </c>
      <c r="B5" s="11" t="s">
        <v>102</v>
      </c>
      <c r="C5" s="11" t="s">
        <v>103</v>
      </c>
      <c r="D5" s="11" t="s">
        <v>104</v>
      </c>
    </row>
    <row r="6" spans="1:5" x14ac:dyDescent="0.3">
      <c r="A6" s="9">
        <v>1</v>
      </c>
      <c r="B6" s="9">
        <v>4</v>
      </c>
      <c r="C6" s="9">
        <v>4</v>
      </c>
      <c r="D6" s="9">
        <v>5</v>
      </c>
    </row>
    <row r="7" spans="1:5" x14ac:dyDescent="0.3">
      <c r="A7" s="9">
        <v>3</v>
      </c>
      <c r="B7" s="9">
        <v>4</v>
      </c>
      <c r="C7" s="9">
        <v>12</v>
      </c>
      <c r="D7" s="9">
        <v>1</v>
      </c>
    </row>
    <row r="8" spans="1:5" x14ac:dyDescent="0.3">
      <c r="A8" s="9">
        <v>1</v>
      </c>
      <c r="B8" s="9">
        <v>4</v>
      </c>
      <c r="C8" s="9">
        <v>2</v>
      </c>
      <c r="D8" s="9">
        <v>2</v>
      </c>
    </row>
    <row r="10" spans="1:5" x14ac:dyDescent="0.3">
      <c r="A10" s="16" t="s">
        <v>118</v>
      </c>
      <c r="B10" s="16"/>
      <c r="C10" s="16"/>
      <c r="D10" s="16"/>
      <c r="E10" s="16"/>
    </row>
    <row r="11" spans="1:5" ht="27" x14ac:dyDescent="0.3">
      <c r="A11" s="17" t="s">
        <v>105</v>
      </c>
      <c r="B11" s="17"/>
      <c r="C11" s="17"/>
      <c r="D11" s="17"/>
      <c r="E11" s="17"/>
    </row>
    <row r="12" spans="1:5" x14ac:dyDescent="0.3">
      <c r="A12" s="11" t="s">
        <v>100</v>
      </c>
      <c r="B12" s="18" t="str">
        <f>A13&amp;" Toplam"</f>
        <v>Şubat Toplam</v>
      </c>
    </row>
    <row r="13" spans="1:5" x14ac:dyDescent="0.3">
      <c r="A13" s="9" t="s">
        <v>102</v>
      </c>
      <c r="B13" s="69">
        <v>12</v>
      </c>
    </row>
    <row r="14" spans="1:5" x14ac:dyDescent="0.3">
      <c r="A14" s="11" t="str">
        <f t="array" ref="A14:D17">TRANSPOSE(A5:D8)</f>
        <v>Ocak</v>
      </c>
      <c r="B14" s="9">
        <v>1</v>
      </c>
      <c r="C14" s="9">
        <v>3</v>
      </c>
      <c r="D14" s="9">
        <v>1</v>
      </c>
    </row>
    <row r="15" spans="1:5" x14ac:dyDescent="0.3">
      <c r="A15" s="11" t="str">
        <v>Şubat</v>
      </c>
      <c r="B15" s="9">
        <v>4</v>
      </c>
      <c r="C15" s="9">
        <v>4</v>
      </c>
      <c r="D15" s="9">
        <v>4</v>
      </c>
    </row>
    <row r="16" spans="1:5" x14ac:dyDescent="0.3">
      <c r="A16" s="11" t="str">
        <v>Mart</v>
      </c>
      <c r="B16" s="9">
        <v>4</v>
      </c>
      <c r="C16" s="9">
        <v>12</v>
      </c>
      <c r="D16" s="9">
        <v>2</v>
      </c>
    </row>
    <row r="17" spans="1:4" x14ac:dyDescent="0.3">
      <c r="A17" s="11" t="str">
        <v>Nisan</v>
      </c>
      <c r="B17" s="9">
        <v>5</v>
      </c>
      <c r="C17" s="9">
        <v>1</v>
      </c>
      <c r="D17" s="9">
        <v>2</v>
      </c>
    </row>
  </sheetData>
  <dataValidations count="1">
    <dataValidation type="list" allowBlank="1" showInputMessage="1" showErrorMessage="1" sqref="A13 A4">
      <formula1>$A$5:$D$5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2060"/>
  </sheetPr>
  <dimension ref="A1:I13"/>
  <sheetViews>
    <sheetView zoomScaleNormal="100" workbookViewId="0">
      <selection activeCell="B4" sqref="B4"/>
    </sheetView>
  </sheetViews>
  <sheetFormatPr defaultRowHeight="14.4" x14ac:dyDescent="0.3"/>
  <cols>
    <col min="1" max="1" width="29.6640625" bestFit="1" customWidth="1"/>
    <col min="2" max="2" width="48.21875" bestFit="1" customWidth="1"/>
    <col min="3" max="3" width="14" customWidth="1"/>
  </cols>
  <sheetData>
    <row r="1" spans="1:9" ht="42" x14ac:dyDescent="0.4">
      <c r="A1" s="70" t="s">
        <v>122</v>
      </c>
      <c r="B1" s="70"/>
      <c r="C1" s="70"/>
    </row>
    <row r="2" spans="1:9" ht="21" x14ac:dyDescent="0.4">
      <c r="A2" s="71" t="s">
        <v>107</v>
      </c>
      <c r="B2" s="71" t="s">
        <v>108</v>
      </c>
      <c r="C2" s="72"/>
    </row>
    <row r="3" spans="1:9" ht="21" x14ac:dyDescent="0.4">
      <c r="A3" s="73">
        <v>5555</v>
      </c>
      <c r="B3" s="79">
        <f>INDEX(A7:A13,MATCH(A3,A7:A13,1)+1)-A3</f>
        <v>4445</v>
      </c>
      <c r="C3" s="72"/>
      <c r="I3" s="78">
        <f>A9-A3</f>
        <v>4445</v>
      </c>
    </row>
    <row r="4" spans="1:9" ht="21" x14ac:dyDescent="0.4">
      <c r="A4" s="72"/>
      <c r="B4" s="72"/>
      <c r="C4" s="72"/>
    </row>
    <row r="5" spans="1:9" ht="21" x14ac:dyDescent="0.4">
      <c r="A5" s="74" t="s">
        <v>16</v>
      </c>
      <c r="B5" s="74" t="s">
        <v>109</v>
      </c>
      <c r="C5" s="72"/>
    </row>
    <row r="6" spans="1:9" ht="21" x14ac:dyDescent="0.4">
      <c r="A6" s="75" t="s">
        <v>107</v>
      </c>
      <c r="B6" s="75" t="s">
        <v>110</v>
      </c>
      <c r="C6" s="72"/>
    </row>
    <row r="7" spans="1:9" ht="21" x14ac:dyDescent="0.4">
      <c r="A7" s="76">
        <v>0</v>
      </c>
      <c r="B7" s="77">
        <v>0</v>
      </c>
      <c r="C7" s="72"/>
    </row>
    <row r="8" spans="1:9" ht="21" x14ac:dyDescent="0.4">
      <c r="A8" s="76">
        <v>5000</v>
      </c>
      <c r="B8" s="77">
        <v>5.0000000000000001E-3</v>
      </c>
      <c r="C8" s="72"/>
    </row>
    <row r="9" spans="1:9" ht="21" x14ac:dyDescent="0.4">
      <c r="A9" s="76">
        <v>10000</v>
      </c>
      <c r="B9" s="77">
        <v>0.01</v>
      </c>
      <c r="C9" s="72"/>
    </row>
    <row r="10" spans="1:9" ht="21" x14ac:dyDescent="0.4">
      <c r="A10" s="76">
        <v>20000</v>
      </c>
      <c r="B10" s="77">
        <v>0.02</v>
      </c>
      <c r="C10" s="72"/>
    </row>
    <row r="11" spans="1:9" ht="21" x14ac:dyDescent="0.4">
      <c r="A11" s="76">
        <v>30000</v>
      </c>
      <c r="B11" s="77">
        <v>0.03</v>
      </c>
      <c r="C11" s="72"/>
    </row>
    <row r="12" spans="1:9" ht="21" x14ac:dyDescent="0.4">
      <c r="A12" s="76">
        <v>50000</v>
      </c>
      <c r="B12" s="77">
        <v>0.06</v>
      </c>
      <c r="C12" s="72"/>
    </row>
    <row r="13" spans="1:9" ht="21" x14ac:dyDescent="0.4">
      <c r="A13" s="76">
        <v>100000</v>
      </c>
      <c r="B13" s="77">
        <v>0.1</v>
      </c>
      <c r="C13" s="72"/>
    </row>
  </sheetData>
  <dataValidations disablePrompts="1" count="1">
    <dataValidation type="decimal" allowBlank="1" showInputMessage="1" showErrorMessage="1" errorTitle="Between 0 and 100,000" sqref="A3">
      <formula1>0</formula1>
      <formula2>100000</formula2>
    </dataValidation>
  </dataValidations>
  <pageMargins left="0.7" right="0.7" top="0.75" bottom="0.75" header="0.3" footer="0.3"/>
  <pageSetup paperSize="9" orientation="portrait" verticalDpi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J11"/>
  <sheetViews>
    <sheetView zoomScaleNormal="100" workbookViewId="0">
      <selection activeCell="C3" sqref="C3"/>
    </sheetView>
  </sheetViews>
  <sheetFormatPr defaultRowHeight="14.4" x14ac:dyDescent="0.3"/>
  <cols>
    <col min="1" max="1" width="16.21875" bestFit="1" customWidth="1"/>
    <col min="3" max="3" width="22.88671875" bestFit="1" customWidth="1"/>
  </cols>
  <sheetData>
    <row r="1" spans="1:10" ht="70.2" x14ac:dyDescent="0.45">
      <c r="A1" s="80" t="s">
        <v>116</v>
      </c>
      <c r="B1" s="80"/>
      <c r="C1" s="80"/>
      <c r="D1" s="81"/>
      <c r="E1" s="81"/>
      <c r="F1" s="81"/>
      <c r="G1" s="81"/>
      <c r="H1" s="81"/>
      <c r="I1" s="81"/>
      <c r="J1" s="81"/>
    </row>
    <row r="2" spans="1:10" ht="23.4" x14ac:dyDescent="0.45">
      <c r="A2" s="82" t="s">
        <v>115</v>
      </c>
      <c r="B2" s="81"/>
      <c r="C2" s="82" t="s">
        <v>10</v>
      </c>
      <c r="D2" s="81"/>
      <c r="E2" s="81"/>
      <c r="F2" s="81"/>
      <c r="G2" s="81"/>
      <c r="H2" s="81"/>
      <c r="I2" s="81"/>
      <c r="J2" s="81"/>
    </row>
    <row r="3" spans="1:10" ht="23.4" x14ac:dyDescent="0.45">
      <c r="A3" s="83" t="s">
        <v>11</v>
      </c>
      <c r="B3" s="81"/>
      <c r="C3" s="84" t="str">
        <f ca="1">INDEX(A3:A7,C6)</f>
        <v>Luong</v>
      </c>
      <c r="D3" s="81" t="s">
        <v>114</v>
      </c>
      <c r="E3" s="81"/>
      <c r="F3" s="81"/>
      <c r="G3" s="81"/>
      <c r="H3" s="81"/>
      <c r="I3" s="81"/>
      <c r="J3" s="81"/>
    </row>
    <row r="4" spans="1:10" ht="23.4" x14ac:dyDescent="0.45">
      <c r="A4" s="83" t="s">
        <v>12</v>
      </c>
      <c r="B4" s="81"/>
      <c r="C4" s="81"/>
      <c r="D4" s="81"/>
      <c r="E4" s="81"/>
      <c r="F4" s="81"/>
      <c r="G4" s="81"/>
      <c r="H4" s="81"/>
      <c r="I4" s="81"/>
      <c r="J4" s="81"/>
    </row>
    <row r="5" spans="1:10" ht="23.4" x14ac:dyDescent="0.45">
      <c r="A5" s="83" t="s">
        <v>13</v>
      </c>
      <c r="B5" s="81"/>
      <c r="C5" s="81"/>
      <c r="D5" s="81"/>
      <c r="E5" s="81"/>
      <c r="F5" s="81"/>
      <c r="G5" s="81"/>
      <c r="H5" s="81"/>
      <c r="I5" s="81"/>
      <c r="J5" s="81"/>
    </row>
    <row r="6" spans="1:10" ht="23.4" x14ac:dyDescent="0.45">
      <c r="A6" s="83" t="s">
        <v>14</v>
      </c>
      <c r="B6" s="81"/>
      <c r="C6" s="81">
        <f ca="1">RANDBETWEEN(1,5)</f>
        <v>5</v>
      </c>
      <c r="D6" s="85" t="s">
        <v>112</v>
      </c>
      <c r="E6" s="85" t="s">
        <v>111</v>
      </c>
      <c r="F6" s="85"/>
      <c r="G6" s="85"/>
      <c r="H6" s="85"/>
      <c r="I6" s="85"/>
      <c r="J6" s="81"/>
    </row>
    <row r="7" spans="1:10" ht="23.4" x14ac:dyDescent="0.45">
      <c r="A7" s="83" t="s">
        <v>15</v>
      </c>
      <c r="B7" s="81"/>
      <c r="C7" s="81"/>
      <c r="D7" s="85"/>
      <c r="E7" s="85"/>
      <c r="F7" s="85"/>
      <c r="G7" s="85"/>
      <c r="H7" s="85"/>
      <c r="I7" s="85"/>
      <c r="J7" s="81"/>
    </row>
    <row r="8" spans="1:10" ht="23.4" x14ac:dyDescent="0.45">
      <c r="A8" s="81"/>
      <c r="B8" s="81"/>
      <c r="C8" s="81"/>
      <c r="D8" s="85"/>
      <c r="E8" s="85"/>
      <c r="F8" s="85"/>
      <c r="G8" s="85"/>
      <c r="H8" s="85"/>
      <c r="I8" s="85"/>
      <c r="J8" s="81"/>
    </row>
    <row r="9" spans="1:10" ht="23.4" x14ac:dyDescent="0.45">
      <c r="A9" s="81"/>
      <c r="B9" s="81"/>
      <c r="C9" s="81"/>
      <c r="D9" s="85" t="s">
        <v>113</v>
      </c>
      <c r="E9" s="85"/>
      <c r="F9" s="85"/>
      <c r="G9" s="85"/>
      <c r="H9" s="85"/>
      <c r="I9" s="85"/>
      <c r="J9" s="81"/>
    </row>
    <row r="10" spans="1:10" ht="23.4" x14ac:dyDescent="0.45">
      <c r="A10" s="81"/>
      <c r="B10" s="81"/>
      <c r="C10" s="81"/>
      <c r="D10" s="81"/>
      <c r="E10" s="81"/>
      <c r="F10" s="81"/>
      <c r="G10" s="81"/>
      <c r="H10" s="81"/>
      <c r="I10" s="81"/>
      <c r="J10" s="81"/>
    </row>
    <row r="11" spans="1:10" ht="23.4" x14ac:dyDescent="0.45">
      <c r="A11" s="81"/>
      <c r="B11" s="81"/>
      <c r="C11" s="81"/>
      <c r="D11" s="81"/>
      <c r="E11" s="81"/>
      <c r="F11" s="81"/>
      <c r="G11" s="81"/>
      <c r="H11" s="81"/>
      <c r="I11" s="81"/>
      <c r="J11" s="8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1:S9"/>
  <sheetViews>
    <sheetView zoomScale="110" zoomScaleNormal="110" workbookViewId="0">
      <selection activeCell="A4" sqref="A4"/>
    </sheetView>
  </sheetViews>
  <sheetFormatPr defaultColWidth="9.109375" defaultRowHeight="14.4" x14ac:dyDescent="0.3"/>
  <cols>
    <col min="1" max="16384" width="9.109375" style="35"/>
  </cols>
  <sheetData>
    <row r="1" spans="1:19" ht="15" customHeight="1" x14ac:dyDescent="0.3">
      <c r="A1" s="56" t="s">
        <v>121</v>
      </c>
      <c r="B1" s="57"/>
      <c r="C1" s="57"/>
      <c r="D1" s="57"/>
      <c r="E1" s="57"/>
      <c r="F1" s="57"/>
      <c r="G1" s="58"/>
      <c r="H1" s="59" t="s">
        <v>119</v>
      </c>
      <c r="I1" s="60"/>
      <c r="J1" s="60"/>
      <c r="K1" s="60"/>
      <c r="L1" s="60"/>
      <c r="M1" s="60"/>
      <c r="N1" s="60"/>
      <c r="O1" s="60"/>
      <c r="P1" s="60"/>
      <c r="Q1" s="60"/>
      <c r="R1" s="43"/>
      <c r="S1" s="43"/>
    </row>
    <row r="2" spans="1:19" x14ac:dyDescent="0.3">
      <c r="A2" s="10">
        <f t="array" ref="A2">INDEX(B2:G2,MATCH(TRUE,B2:G2&lt;&gt;"",0))</f>
        <v>1</v>
      </c>
      <c r="B2" s="42"/>
      <c r="C2" s="42">
        <v>1</v>
      </c>
      <c r="D2" s="42">
        <v>2</v>
      </c>
      <c r="E2" s="42">
        <v>1</v>
      </c>
      <c r="F2" s="42">
        <v>6</v>
      </c>
      <c r="G2" s="42"/>
      <c r="H2" s="59"/>
      <c r="I2" s="60"/>
      <c r="J2" s="60"/>
      <c r="K2" s="60"/>
      <c r="L2" s="60"/>
      <c r="M2" s="60"/>
      <c r="N2" s="60"/>
      <c r="O2" s="60"/>
      <c r="P2" s="60"/>
      <c r="Q2" s="60"/>
      <c r="R2" s="43"/>
      <c r="S2" s="43"/>
    </row>
    <row r="3" spans="1:19" x14ac:dyDescent="0.3">
      <c r="A3" s="10">
        <f t="array" ref="A3">INDEX(B3:G3,MATCH(TRUE,B3:G3&lt;&gt;"",0))</f>
        <v>5</v>
      </c>
      <c r="B3" s="42"/>
      <c r="C3" s="42"/>
      <c r="D3" s="42">
        <v>5</v>
      </c>
      <c r="E3" s="42"/>
      <c r="F3" s="42">
        <v>2</v>
      </c>
      <c r="G3" s="42">
        <v>2</v>
      </c>
    </row>
    <row r="4" spans="1:19" x14ac:dyDescent="0.3">
      <c r="A4" s="10">
        <f t="array" ref="A4">INDEX(B4:G4,MATCH(TRUE,B4:G4&lt;&gt;"",0))</f>
        <v>13</v>
      </c>
      <c r="B4" s="42"/>
      <c r="C4" s="42">
        <v>13</v>
      </c>
      <c r="D4" s="42">
        <v>5</v>
      </c>
      <c r="E4" s="42">
        <v>1</v>
      </c>
      <c r="F4" s="42"/>
      <c r="G4" s="42"/>
    </row>
    <row r="6" spans="1:19" x14ac:dyDescent="0.3">
      <c r="A6" s="54" t="s">
        <v>120</v>
      </c>
      <c r="B6" s="55"/>
      <c r="C6" s="55"/>
      <c r="D6" s="55"/>
      <c r="E6" s="55"/>
      <c r="F6" s="55"/>
      <c r="G6" s="55"/>
      <c r="H6" s="55"/>
      <c r="I6" s="55"/>
      <c r="J6"/>
      <c r="K6"/>
      <c r="L6"/>
      <c r="M6"/>
      <c r="N6"/>
      <c r="O6"/>
      <c r="P6"/>
      <c r="Q6"/>
      <c r="R6"/>
      <c r="S6"/>
    </row>
    <row r="7" spans="1:19" x14ac:dyDescent="0.3">
      <c r="A7" s="10">
        <f>INDEX(B7:G7,MATCH(TRUE,INDEX(B7:G7&lt;&gt;"",),0))</f>
        <v>1</v>
      </c>
      <c r="B7" s="42"/>
      <c r="C7" s="42">
        <v>1</v>
      </c>
      <c r="D7" s="42">
        <v>2</v>
      </c>
      <c r="E7" s="42">
        <v>1</v>
      </c>
      <c r="F7" s="42">
        <v>6</v>
      </c>
      <c r="G7" s="42"/>
    </row>
    <row r="8" spans="1:19" x14ac:dyDescent="0.3">
      <c r="A8" s="10">
        <f t="shared" ref="A8:A9" si="0">INDEX(B8:G8,MATCH(TRUE,INDEX(B8:G8&lt;&gt;"",),0))</f>
        <v>4</v>
      </c>
      <c r="B8" s="42"/>
      <c r="C8" s="42">
        <v>4</v>
      </c>
      <c r="D8" s="42">
        <v>5</v>
      </c>
      <c r="E8" s="42"/>
      <c r="F8" s="42">
        <v>2</v>
      </c>
      <c r="G8" s="42">
        <v>2</v>
      </c>
    </row>
    <row r="9" spans="1:19" x14ac:dyDescent="0.3">
      <c r="A9" s="10">
        <f t="shared" si="0"/>
        <v>13</v>
      </c>
      <c r="B9" s="42"/>
      <c r="C9" s="42">
        <v>13</v>
      </c>
      <c r="D9" s="42">
        <v>5</v>
      </c>
      <c r="E9" s="42">
        <v>1</v>
      </c>
      <c r="F9" s="42"/>
      <c r="G9" s="42"/>
    </row>
  </sheetData>
  <mergeCells count="3">
    <mergeCell ref="A1:G1"/>
    <mergeCell ref="H1:Q2"/>
    <mergeCell ref="A6:I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2" tint="-0.499984740745262"/>
  </sheetPr>
  <dimension ref="A1:J35"/>
  <sheetViews>
    <sheetView workbookViewId="0">
      <selection activeCell="J6" sqref="J6"/>
    </sheetView>
  </sheetViews>
  <sheetFormatPr defaultRowHeight="14.4" x14ac:dyDescent="0.3"/>
  <cols>
    <col min="1" max="1" width="11" bestFit="1" customWidth="1"/>
    <col min="4" max="4" width="11.33203125" customWidth="1"/>
    <col min="6" max="7" width="10.109375" customWidth="1"/>
    <col min="8" max="8" width="12" customWidth="1"/>
    <col min="10" max="10" width="12.109375" customWidth="1"/>
  </cols>
  <sheetData>
    <row r="1" spans="1:10" ht="15" customHeight="1" x14ac:dyDescent="0.3">
      <c r="A1" s="61" t="s">
        <v>134</v>
      </c>
      <c r="B1" s="61"/>
      <c r="C1" s="61"/>
      <c r="D1" s="61"/>
      <c r="E1" s="61"/>
      <c r="F1" s="61"/>
      <c r="G1" s="61"/>
      <c r="H1" s="61"/>
      <c r="I1" s="61"/>
      <c r="J1" s="61"/>
    </row>
    <row r="2" spans="1:10" ht="20.25" customHeight="1" x14ac:dyDescent="0.3">
      <c r="A2" s="61"/>
      <c r="B2" s="61"/>
      <c r="C2" s="61"/>
      <c r="D2" s="61"/>
      <c r="E2" s="61"/>
      <c r="F2" s="61"/>
      <c r="G2" s="61"/>
      <c r="H2" s="61"/>
      <c r="I2" s="61"/>
      <c r="J2" s="61"/>
    </row>
    <row r="3" spans="1:10" s="46" customFormat="1" ht="20.25" customHeight="1" thickBot="1" x14ac:dyDescent="0.35">
      <c r="A3" s="45"/>
      <c r="B3" s="45"/>
      <c r="C3" s="45"/>
      <c r="D3" s="45"/>
      <c r="E3" s="45"/>
      <c r="F3" s="45"/>
      <c r="G3" s="45"/>
      <c r="H3" s="45"/>
      <c r="I3" s="45"/>
      <c r="J3" s="45"/>
    </row>
    <row r="4" spans="1:10" s="35" customFormat="1" ht="21.75" customHeight="1" x14ac:dyDescent="0.3">
      <c r="D4" s="64" t="s">
        <v>135</v>
      </c>
      <c r="F4" s="62" t="s">
        <v>136</v>
      </c>
      <c r="H4" s="62" t="s">
        <v>146</v>
      </c>
      <c r="J4" s="62" t="s">
        <v>147</v>
      </c>
    </row>
    <row r="5" spans="1:10" s="35" customFormat="1" ht="16.2" thickBot="1" x14ac:dyDescent="0.35">
      <c r="A5" s="44" t="s">
        <v>137</v>
      </c>
      <c r="B5" s="44" t="s">
        <v>68</v>
      </c>
      <c r="C5" s="44" t="s">
        <v>69</v>
      </c>
      <c r="D5" s="65"/>
      <c r="F5" s="63"/>
      <c r="H5" s="63"/>
      <c r="J5" s="63"/>
    </row>
    <row r="6" spans="1:10" s="35" customFormat="1" x14ac:dyDescent="0.3">
      <c r="A6" s="35" t="s">
        <v>138</v>
      </c>
      <c r="B6" s="35" t="s">
        <v>60</v>
      </c>
      <c r="C6" s="35">
        <v>87</v>
      </c>
      <c r="D6" s="47">
        <f>RANK(C6,$C$6:$C$13,0)</f>
        <v>4</v>
      </c>
      <c r="F6" s="47">
        <f>ROWS(C6:C13)</f>
        <v>8</v>
      </c>
      <c r="G6" s="28"/>
      <c r="H6" s="47">
        <f>COLUMNS(C6:C13)</f>
        <v>1</v>
      </c>
      <c r="I6" s="28"/>
      <c r="J6" s="47">
        <f>ROW(C6:C13)</f>
        <v>6</v>
      </c>
    </row>
    <row r="7" spans="1:10" s="35" customFormat="1" x14ac:dyDescent="0.3">
      <c r="A7" s="35" t="s">
        <v>139</v>
      </c>
      <c r="B7" s="35" t="s">
        <v>61</v>
      </c>
      <c r="C7" s="35">
        <v>98</v>
      </c>
      <c r="D7" s="47">
        <f t="shared" ref="D7:D13" si="0">RANK(C7,$C$6:$C$13,0)</f>
        <v>2</v>
      </c>
      <c r="F7" s="28"/>
      <c r="G7" s="28"/>
      <c r="H7" s="28"/>
      <c r="I7" s="28"/>
      <c r="J7" s="28"/>
    </row>
    <row r="8" spans="1:10" s="35" customFormat="1" x14ac:dyDescent="0.3">
      <c r="A8" s="35" t="s">
        <v>140</v>
      </c>
      <c r="B8" s="35" t="s">
        <v>62</v>
      </c>
      <c r="C8" s="35">
        <v>99</v>
      </c>
      <c r="D8" s="47">
        <f t="shared" si="0"/>
        <v>1</v>
      </c>
      <c r="F8" s="28"/>
      <c r="G8" s="28"/>
      <c r="H8" s="28"/>
      <c r="I8" s="28"/>
      <c r="J8" s="28"/>
    </row>
    <row r="9" spans="1:10" s="35" customFormat="1" x14ac:dyDescent="0.3">
      <c r="A9" s="35" t="s">
        <v>141</v>
      </c>
      <c r="B9" s="35" t="s">
        <v>63</v>
      </c>
      <c r="C9" s="35">
        <v>91</v>
      </c>
      <c r="D9" s="47">
        <f t="shared" si="0"/>
        <v>3</v>
      </c>
      <c r="F9" s="28"/>
      <c r="G9" s="28"/>
      <c r="H9" s="28"/>
      <c r="I9" s="28"/>
      <c r="J9" s="28"/>
    </row>
    <row r="10" spans="1:10" s="35" customFormat="1" x14ac:dyDescent="0.3">
      <c r="A10" s="35" t="s">
        <v>142</v>
      </c>
      <c r="B10" s="35" t="s">
        <v>64</v>
      </c>
      <c r="C10" s="35">
        <v>19</v>
      </c>
      <c r="D10" s="47">
        <f t="shared" si="0"/>
        <v>7</v>
      </c>
      <c r="F10" s="28"/>
      <c r="G10" s="28"/>
      <c r="H10" s="28"/>
      <c r="I10" s="28"/>
      <c r="J10" s="28"/>
    </row>
    <row r="11" spans="1:10" s="35" customFormat="1" x14ac:dyDescent="0.3">
      <c r="A11" s="35" t="s">
        <v>143</v>
      </c>
      <c r="B11" s="35" t="s">
        <v>65</v>
      </c>
      <c r="C11" s="35">
        <v>27</v>
      </c>
      <c r="D11" s="47">
        <f t="shared" si="0"/>
        <v>6</v>
      </c>
      <c r="F11" s="28"/>
      <c r="G11" s="28"/>
      <c r="H11" s="28"/>
      <c r="I11" s="28"/>
      <c r="J11" s="28"/>
    </row>
    <row r="12" spans="1:10" s="35" customFormat="1" x14ac:dyDescent="0.3">
      <c r="A12" s="35" t="s">
        <v>144</v>
      </c>
      <c r="B12" s="35" t="s">
        <v>66</v>
      </c>
      <c r="C12" s="35">
        <v>85</v>
      </c>
      <c r="D12" s="47">
        <f t="shared" si="0"/>
        <v>5</v>
      </c>
      <c r="F12" s="28"/>
      <c r="G12" s="28"/>
      <c r="H12" s="28"/>
      <c r="I12" s="28"/>
      <c r="J12" s="28"/>
    </row>
    <row r="13" spans="1:10" s="35" customFormat="1" x14ac:dyDescent="0.3">
      <c r="A13" s="35" t="s">
        <v>145</v>
      </c>
      <c r="B13" s="35" t="s">
        <v>67</v>
      </c>
      <c r="C13" s="35">
        <v>0</v>
      </c>
      <c r="D13" s="47">
        <f t="shared" si="0"/>
        <v>8</v>
      </c>
      <c r="F13" s="28"/>
      <c r="G13" s="28"/>
      <c r="H13" s="28"/>
      <c r="I13" s="28"/>
      <c r="J13" s="28"/>
    </row>
    <row r="14" spans="1:10" s="35" customFormat="1" x14ac:dyDescent="0.3">
      <c r="F14" s="28"/>
      <c r="G14" s="28"/>
      <c r="H14" s="28"/>
      <c r="I14" s="28"/>
      <c r="J14" s="28"/>
    </row>
    <row r="15" spans="1:10" s="35" customFormat="1" x14ac:dyDescent="0.3"/>
    <row r="16" spans="1:10" s="35" customFormat="1" x14ac:dyDescent="0.3"/>
    <row r="17" s="35" customFormat="1" x14ac:dyDescent="0.3"/>
    <row r="18" s="35" customFormat="1" x14ac:dyDescent="0.3"/>
    <row r="19" s="35" customFormat="1" x14ac:dyDescent="0.3"/>
    <row r="20" s="35" customFormat="1" x14ac:dyDescent="0.3"/>
    <row r="21" s="35" customFormat="1" x14ac:dyDescent="0.3"/>
    <row r="22" s="35" customFormat="1" x14ac:dyDescent="0.3"/>
    <row r="23" s="35" customFormat="1" x14ac:dyDescent="0.3"/>
    <row r="24" s="35" customFormat="1" x14ac:dyDescent="0.3"/>
    <row r="25" s="35" customFormat="1" x14ac:dyDescent="0.3"/>
    <row r="26" s="35" customFormat="1" x14ac:dyDescent="0.3"/>
    <row r="27" s="35" customFormat="1" x14ac:dyDescent="0.3"/>
    <row r="28" s="35" customFormat="1" x14ac:dyDescent="0.3"/>
    <row r="29" s="35" customFormat="1" x14ac:dyDescent="0.3"/>
    <row r="30" s="35" customFormat="1" x14ac:dyDescent="0.3"/>
    <row r="31" s="35" customFormat="1" x14ac:dyDescent="0.3"/>
    <row r="32" s="35" customFormat="1" x14ac:dyDescent="0.3"/>
    <row r="33" s="35" customFormat="1" x14ac:dyDescent="0.3"/>
    <row r="34" s="35" customFormat="1" x14ac:dyDescent="0.3"/>
    <row r="35" s="35" customFormat="1" x14ac:dyDescent="0.3"/>
  </sheetData>
  <mergeCells count="5">
    <mergeCell ref="A1:J2"/>
    <mergeCell ref="F4:F5"/>
    <mergeCell ref="H4:H5"/>
    <mergeCell ref="J4:J5"/>
    <mergeCell ref="D4:D5"/>
  </mergeCells>
  <pageMargins left="0.7" right="0.7" top="0.75" bottom="0.75" header="0.3" footer="0.3"/>
  <pageSetup paperSize="9" orientation="portrait" verticalDpi="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L22"/>
  <sheetViews>
    <sheetView tabSelected="1" zoomScaleNormal="100" workbookViewId="0">
      <selection activeCell="D7" sqref="D7"/>
    </sheetView>
  </sheetViews>
  <sheetFormatPr defaultRowHeight="14.4" x14ac:dyDescent="0.3"/>
  <cols>
    <col min="2" max="2" width="17.6640625" customWidth="1"/>
    <col min="3" max="3" width="12.88671875" customWidth="1"/>
    <col min="4" max="4" width="11" customWidth="1"/>
  </cols>
  <sheetData>
    <row r="1" spans="1:12" ht="55.5" customHeight="1" x14ac:dyDescent="0.45">
      <c r="A1" s="66" t="s">
        <v>130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</row>
    <row r="2" spans="1:12" x14ac:dyDescent="0.3">
      <c r="A2" s="13" t="s">
        <v>68</v>
      </c>
      <c r="B2" s="13" t="s">
        <v>69</v>
      </c>
    </row>
    <row r="3" spans="1:12" x14ac:dyDescent="0.3">
      <c r="A3" s="9" t="s">
        <v>60</v>
      </c>
      <c r="B3" s="9">
        <v>85</v>
      </c>
      <c r="C3">
        <f>COUNTIF($B$3:$B$10,"&gt;"&amp;B3)+COUNTIF(B$3:B3,B3)</f>
        <v>4</v>
      </c>
      <c r="D3">
        <f>RANK(B3,$B$3:$B$10)+COUNTIF(B$3:B3,B3)-1</f>
        <v>4</v>
      </c>
    </row>
    <row r="4" spans="1:12" x14ac:dyDescent="0.3">
      <c r="A4" s="9" t="s">
        <v>61</v>
      </c>
      <c r="B4" s="9">
        <v>99</v>
      </c>
      <c r="C4">
        <f>COUNTIF($B$3:$B$10,"&gt;"&amp;B4)+COUNTIF(B$3:B4,B4)</f>
        <v>1</v>
      </c>
      <c r="D4">
        <f>RANK(B4,$B$3:$B$10)+COUNTIF(B$3:B4,B4)-1</f>
        <v>1</v>
      </c>
    </row>
    <row r="5" spans="1:12" x14ac:dyDescent="0.3">
      <c r="A5" s="9" t="s">
        <v>62</v>
      </c>
      <c r="B5" s="9">
        <v>99</v>
      </c>
      <c r="C5">
        <f>COUNTIF($B$3:$B$10,"&gt;"&amp;B5)+COUNTIF(B$3:B5,B5)</f>
        <v>2</v>
      </c>
      <c r="D5">
        <f>RANK(B5,$B$3:$B$10)+COUNTIF(B$3:B5,B5)-1</f>
        <v>2</v>
      </c>
    </row>
    <row r="6" spans="1:12" x14ac:dyDescent="0.3">
      <c r="A6" s="9" t="s">
        <v>63</v>
      </c>
      <c r="B6" s="9">
        <v>45</v>
      </c>
      <c r="C6">
        <f>COUNTIF($B$3:$B$10,"&gt;"&amp;B6)+COUNTIF(B$3:B6,B6)</f>
        <v>6</v>
      </c>
      <c r="D6">
        <f>RANK(B6,$B$3:$B$10)+COUNTIF(B$3:B6,B6)-1</f>
        <v>6</v>
      </c>
    </row>
    <row r="7" spans="1:12" x14ac:dyDescent="0.3">
      <c r="A7" s="9" t="s">
        <v>64</v>
      </c>
      <c r="B7" s="9">
        <v>99</v>
      </c>
      <c r="C7">
        <f>COUNTIF($B$3:$B$10,"&gt;"&amp;B7)+COUNTIF(B$3:B7,B7)</f>
        <v>3</v>
      </c>
      <c r="D7">
        <f>RANK(B7,$B$3:$B$10)+COUNTIF(B$3:B7,B7)-1</f>
        <v>3</v>
      </c>
    </row>
    <row r="8" spans="1:12" x14ac:dyDescent="0.3">
      <c r="A8" s="9" t="s">
        <v>65</v>
      </c>
      <c r="B8" s="9">
        <v>27</v>
      </c>
      <c r="C8">
        <f>COUNTIF($B$3:$B$10,"&gt;"&amp;B8)+COUNTIF(B$3:B8,B8)</f>
        <v>7</v>
      </c>
      <c r="D8">
        <f>RANK(B8,$B$3:$B$10)+COUNTIF(B$3:B8,B8)-1</f>
        <v>7</v>
      </c>
    </row>
    <row r="9" spans="1:12" x14ac:dyDescent="0.3">
      <c r="A9" s="9" t="s">
        <v>66</v>
      </c>
      <c r="B9" s="9">
        <v>85</v>
      </c>
      <c r="C9">
        <f>COUNTIF($B$3:$B$10,"&gt;"&amp;B9)+COUNTIF(B$3:B9,B9)</f>
        <v>5</v>
      </c>
      <c r="D9">
        <f>RANK(B9,$B$3:$B$10)+COUNTIF(B$3:B9,B9)-1</f>
        <v>5</v>
      </c>
    </row>
    <row r="10" spans="1:12" x14ac:dyDescent="0.3">
      <c r="A10" s="9" t="s">
        <v>67</v>
      </c>
      <c r="B10" s="9">
        <v>0</v>
      </c>
      <c r="C10">
        <f>COUNTIF($B$3:$B$10,"&gt;"&amp;B10)+COUNTIF(B$3:B10,B10)</f>
        <v>8</v>
      </c>
      <c r="D10">
        <f>RANK(B10,$B$3:$B$10)+COUNTIF(B$3:B10,B10)-1</f>
        <v>8</v>
      </c>
    </row>
    <row r="12" spans="1:12" ht="43.2" x14ac:dyDescent="0.3">
      <c r="A12" s="13" t="s">
        <v>9</v>
      </c>
      <c r="B12" s="13" t="s">
        <v>131</v>
      </c>
      <c r="C12" s="14" t="s">
        <v>132</v>
      </c>
    </row>
    <row r="13" spans="1:12" ht="15.6" x14ac:dyDescent="0.3">
      <c r="A13" s="10">
        <f>MAX(B3:B10)</f>
        <v>99</v>
      </c>
      <c r="B13" s="10">
        <f>COUNTIF(B3:B10,A13)</f>
        <v>3</v>
      </c>
      <c r="C13" s="15" t="str">
        <f t="array" ref="C13">IF(ROWS(C$13:C13)&gt;$B$13,"",INDEX($A$3:$A$10,SMALL(IF($B$3:$B$10=$A$13,ROW($B$3:$B$10)-ROW($B$3)+1),ROWS(C$13:C13))))</f>
        <v>Öğrenci 2</v>
      </c>
      <c r="D13" s="41" t="s">
        <v>133</v>
      </c>
    </row>
    <row r="14" spans="1:12" x14ac:dyDescent="0.3">
      <c r="C14" s="15" t="str">
        <f t="array" ref="C14">IF(ROWS(C$13:C14)&gt;$B$13,"",INDEX($A$3:$A$10,SMALL(IF($B$3:$B$10=$A$13,ROW($B$3:$B$10)-ROW($B$3)+1),ROWS(C$13:C14))))</f>
        <v>Öğrenci 3</v>
      </c>
    </row>
    <row r="15" spans="1:12" x14ac:dyDescent="0.3">
      <c r="C15" s="15" t="str">
        <f t="array" ref="C15">IF(ROWS(C$13:C15)&gt;$B$13,"",INDEX($A$3:$A$10,SMALL(IF($B$3:$B$10=$A$13,ROW($B$3:$B$10)-ROW($B$3)+1),ROWS(C$13:C15))))</f>
        <v>Öğrenci 5</v>
      </c>
    </row>
    <row r="16" spans="1:12" x14ac:dyDescent="0.3">
      <c r="C16" s="15" t="str">
        <f t="array" ref="C16">IF(ROWS(C$13:C16)&gt;$B$13,"",INDEX($A$3:$A$10,SMALL(IF($B$3:$B$10=$A$13,ROW($B$3:$B$10)-ROW($B$3)+1),ROWS(C$13:C16))))</f>
        <v/>
      </c>
    </row>
    <row r="19" spans="1:6" x14ac:dyDescent="0.3">
      <c r="A19" s="13" t="s">
        <v>22</v>
      </c>
      <c r="B19" s="13" t="s">
        <v>125</v>
      </c>
      <c r="C19" s="14" t="s">
        <v>126</v>
      </c>
      <c r="D19" s="13" t="s">
        <v>127</v>
      </c>
      <c r="E19" s="13" t="s">
        <v>128</v>
      </c>
      <c r="F19" s="13" t="s">
        <v>129</v>
      </c>
    </row>
    <row r="20" spans="1:6" x14ac:dyDescent="0.3">
      <c r="A20" s="9">
        <v>1</v>
      </c>
      <c r="B20" s="10">
        <f t="array" ref="B20">INDEX($B$3:$B$10,MATCH(0,COUNTIF($B$3:$B$10,"&gt;"&amp;$B$3:$B$10)-SUM(COUNTIF($B$3:$B$10,B$19:B19)),0))</f>
        <v>99</v>
      </c>
      <c r="C20" s="10">
        <f t="shared" ref="C20:C22" si="0">COUNTIF($B$3:$B$10,B20)</f>
        <v>3</v>
      </c>
      <c r="D20" s="10" t="str">
        <f>IF(COLUMNS($D20:D20)&gt;$C20,"",INDEX($A$3:$A$10,_xlfn.AGGREGATE(15,6,(ROW($B$3:$B$10)-ROW($B$3)+1)/($B$3:$B$10=$B20),COLUMNS($D20:D20))))</f>
        <v>Öğrenci 2</v>
      </c>
      <c r="E20" s="10" t="str">
        <f>IF(COLUMNS($D20:E20)&gt;$C20,"",INDEX($A$3:$A$10,_xlfn.AGGREGATE(15,6,(ROW($B$3:$B$10)-ROW($B$3)+1)/($B$3:$B$10=$B20),COLUMNS($D20:E20))))</f>
        <v>Öğrenci 3</v>
      </c>
      <c r="F20" s="10" t="str">
        <f>IF(COLUMNS($D20:F20)&gt;$C20,"",INDEX($A$3:$A$10,_xlfn.AGGREGATE(15,6,(ROW($B$3:$B$10)-ROW($B$3)+1)/($B$3:$B$10=$B20),COLUMNS($D20:F20))))</f>
        <v>Öğrenci 5</v>
      </c>
    </row>
    <row r="21" spans="1:6" x14ac:dyDescent="0.3">
      <c r="A21" s="9">
        <v>2</v>
      </c>
      <c r="B21" s="10">
        <f t="array" ref="B21">INDEX($B$3:$B$10,MATCH(0,COUNTIF($B$3:$B$10,"&gt;"&amp;$B$3:$B$10)-SUM(COUNTIF($B$3:$B$10,B$19:B20)),0))</f>
        <v>85</v>
      </c>
      <c r="C21" s="10">
        <f t="shared" si="0"/>
        <v>2</v>
      </c>
      <c r="D21" s="10" t="str">
        <f>IF(COLUMNS($D21:D21)&gt;$C21,"",INDEX($A$3:$A$10,_xlfn.AGGREGATE(15,6,(ROW($B$3:$B$10)-ROW($B$3)+1)/($B$3:$B$10=$B21),COLUMNS($D21:D21))))</f>
        <v>Öğrenci 1</v>
      </c>
      <c r="E21" s="10" t="str">
        <f>IF(COLUMNS($D21:E21)&gt;$C21,"",INDEX($A$3:$A$10,_xlfn.AGGREGATE(15,6,(ROW($B$3:$B$10)-ROW($B$3)+1)/($B$3:$B$10=$B21),COLUMNS($D21:E21))))</f>
        <v>Öğrenci 7</v>
      </c>
      <c r="F21" s="10" t="str">
        <f>IF(COLUMNS($D21:F21)&gt;$C21,"",INDEX($A$3:$A$10,_xlfn.AGGREGATE(15,6,(ROW($B$3:$B$10)-ROW($B$3)+1)/($B$3:$B$10=$B21),COLUMNS($D21:F21))))</f>
        <v/>
      </c>
    </row>
    <row r="22" spans="1:6" x14ac:dyDescent="0.3">
      <c r="A22" s="9">
        <v>3</v>
      </c>
      <c r="B22" s="10">
        <f t="array" ref="B22">INDEX($B$3:$B$10,MATCH(0,COUNTIF($B$3:$B$10,"&gt;"&amp;$B$3:$B$10)-SUM(COUNTIF($B$3:$B$10,B$19:B21)),0))</f>
        <v>45</v>
      </c>
      <c r="C22" s="10">
        <f t="shared" si="0"/>
        <v>1</v>
      </c>
      <c r="D22" s="10" t="str">
        <f>IF(COLUMNS($D22:D22)&gt;$C22,"",INDEX($A$3:$A$10,_xlfn.AGGREGATE(15,6,(ROW($B$3:$B$10)-ROW($B$3)+1)/($B$3:$B$10=$B22),COLUMNS($D22:D22))))</f>
        <v>Öğrenci 4</v>
      </c>
      <c r="E22" s="10" t="str">
        <f>IF(COLUMNS($D22:E22)&gt;$C22,"",INDEX($A$3:$A$10,_xlfn.AGGREGATE(15,6,(ROW($B$3:$B$10)-ROW($B$3)+1)/($B$3:$B$10=$B22),COLUMNS($D22:E22))))</f>
        <v/>
      </c>
      <c r="F22" s="10" t="str">
        <f>IF(COLUMNS($D22:F22)&gt;$C22,"",INDEX($A$3:$A$10,_xlfn.AGGREGATE(15,6,(ROW($B$3:$B$10)-ROW($B$3)+1)/($B$3:$B$10=$B22),COLUMNS($D22:F22))))</f>
        <v/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7&amp;8</vt:lpstr>
      <vt:lpstr>9</vt:lpstr>
      <vt:lpstr>10</vt:lpstr>
      <vt:lpstr>11&amp;12 </vt:lpstr>
      <vt:lpstr>13</vt:lpstr>
      <vt:lpstr>14C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29HEC Image</dc:creator>
  <cp:lastModifiedBy>Oya</cp:lastModifiedBy>
  <dcterms:created xsi:type="dcterms:W3CDTF">2011-05-03T16:43:45Z</dcterms:created>
  <dcterms:modified xsi:type="dcterms:W3CDTF">2020-05-04T14:07:16Z</dcterms:modified>
</cp:coreProperties>
</file>