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inyoung\Documents\Growth\Finance\Eric_Andrews\File\"/>
    </mc:Choice>
  </mc:AlternateContent>
  <bookViews>
    <workbookView xWindow="0" yWindow="0" windowWidth="23040" windowHeight="9192"/>
  </bookViews>
  <sheets>
    <sheet name="Income Statemen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D20" i="1"/>
  <c r="C20" i="1"/>
  <c r="B20" i="1"/>
  <c r="E19" i="1"/>
  <c r="D19" i="1"/>
  <c r="C19" i="1"/>
  <c r="E18" i="1"/>
  <c r="D18" i="1"/>
  <c r="C18" i="1"/>
  <c r="E17" i="1"/>
  <c r="D17" i="1"/>
  <c r="C17" i="1"/>
  <c r="B18" i="1"/>
  <c r="B19" i="1"/>
  <c r="B17" i="1"/>
  <c r="E11" i="1"/>
  <c r="E13" i="1" s="1"/>
  <c r="E22" i="1" s="1"/>
  <c r="D11" i="1"/>
  <c r="D13" i="1" s="1"/>
  <c r="D22" i="1" s="1"/>
  <c r="C11" i="1"/>
  <c r="C13" i="1" s="1"/>
  <c r="C22" i="1" s="1"/>
  <c r="B11" i="1"/>
  <c r="B13" i="1" s="1"/>
  <c r="B22" i="1" s="1"/>
  <c r="B10" i="1"/>
  <c r="B9" i="1"/>
  <c r="E10" i="1"/>
  <c r="D10" i="1"/>
  <c r="C10" i="1"/>
  <c r="E9" i="1"/>
  <c r="D9" i="1"/>
  <c r="C9" i="1"/>
  <c r="C8" i="1"/>
  <c r="E8" i="1"/>
  <c r="D8" i="1"/>
  <c r="B8" i="1"/>
  <c r="E5" i="1"/>
  <c r="D5" i="1"/>
  <c r="C5" i="1"/>
  <c r="B5" i="1"/>
  <c r="E3" i="1"/>
  <c r="D3" i="1"/>
  <c r="C3" i="1"/>
  <c r="B3" i="1"/>
  <c r="E36" i="1"/>
  <c r="D36" i="1"/>
  <c r="C36" i="1"/>
  <c r="E35" i="1"/>
  <c r="D35" i="1"/>
  <c r="C35" i="1"/>
  <c r="B35" i="1"/>
  <c r="B54" i="1" l="1"/>
  <c r="B37" i="1"/>
  <c r="B24" i="1" l="1"/>
  <c r="B26" i="1" s="1"/>
  <c r="C54" i="1"/>
  <c r="C37" i="1"/>
  <c r="D54" i="1" l="1"/>
  <c r="C24" i="1"/>
  <c r="C26" i="1" s="1"/>
  <c r="D37" i="1"/>
  <c r="D24" i="1" l="1"/>
  <c r="D26" i="1" s="1"/>
  <c r="E54" i="1"/>
  <c r="E24" i="1" s="1"/>
  <c r="E26" i="1" s="1"/>
  <c r="E37" i="1"/>
  <c r="B14" i="1" l="1"/>
  <c r="C14" i="1" l="1"/>
  <c r="B27" i="1" l="1"/>
  <c r="E14" i="1"/>
  <c r="D14" i="1"/>
  <c r="C27" i="1" l="1"/>
  <c r="E27" i="1" l="1"/>
  <c r="D27" i="1"/>
</calcChain>
</file>

<file path=xl/sharedStrings.xml><?xml version="1.0" encoding="utf-8"?>
<sst xmlns="http://schemas.openxmlformats.org/spreadsheetml/2006/main" count="50" uniqueCount="39">
  <si>
    <t>ASSUMPTIONS</t>
  </si>
  <si>
    <t>Income Statement</t>
  </si>
  <si>
    <t>Year 1</t>
  </si>
  <si>
    <t>Year 2</t>
  </si>
  <si>
    <t>Year 3</t>
  </si>
  <si>
    <t>Revenue</t>
  </si>
  <si>
    <t>Cost of Goods Sold</t>
  </si>
  <si>
    <t>Year 4</t>
  </si>
  <si>
    <t>Gross Profit</t>
  </si>
  <si>
    <t>Operating Expenses</t>
  </si>
  <si>
    <t>Payroll</t>
  </si>
  <si>
    <t>Marketing</t>
  </si>
  <si>
    <t>Other Expenses</t>
  </si>
  <si>
    <t>Total OPEX</t>
  </si>
  <si>
    <t>Operating Income</t>
  </si>
  <si>
    <t>Taxes</t>
  </si>
  <si>
    <t>Net Income</t>
  </si>
  <si>
    <t>Customer Acquisition Cost</t>
  </si>
  <si>
    <t>Return Rate (Annual)</t>
  </si>
  <si>
    <t xml:space="preserve">Total </t>
  </si>
  <si>
    <t>Average Order Value</t>
  </si>
  <si>
    <t>COGS (Per Order)</t>
  </si>
  <si>
    <t xml:space="preserve">Product </t>
  </si>
  <si>
    <t>Fulfillment</t>
  </si>
  <si>
    <t>New Orders</t>
  </si>
  <si>
    <t>Returning Orders</t>
  </si>
  <si>
    <t>Total COGS</t>
  </si>
  <si>
    <t>GP %</t>
  </si>
  <si>
    <t>Customer Service</t>
  </si>
  <si>
    <t>Corporate Tax Rate</t>
  </si>
  <si>
    <t>Tax Loss Asset</t>
  </si>
  <si>
    <t>Net Income %</t>
  </si>
  <si>
    <t>Total Orders</t>
  </si>
  <si>
    <t>Step 1: Revenue Plan</t>
  </si>
  <si>
    <t>Step 2: Cost of Sales</t>
  </si>
  <si>
    <t>Step 3: Operating Expenses</t>
  </si>
  <si>
    <t>Step 4: Profit Margins</t>
  </si>
  <si>
    <t>Step 4: Profit  Margins</t>
  </si>
  <si>
    <t>Steps to Build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</si>
</sst>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_(&quot;$&quot;* #,##0_);_(&quot;$&quot;* \(#,##0\);_(&quot;$&quot;* &quot;-&quot;??_);_(@_)"/>
    <numFmt numFmtId="179" formatCode="_(* #,##0_);_(* \(#,##0\);_(* &quot;-&quot;??_);_(@_)"/>
  </numFmts>
  <fonts count="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2"/>
      <scheme val="minor"/>
    </font>
    <font>
      <sz val="11"/>
      <color rgb="FF0000FF"/>
      <name val="맑은 고딕"/>
      <family val="2"/>
      <scheme val="minor"/>
    </font>
    <font>
      <i/>
      <sz val="11"/>
      <color theme="1"/>
      <name val="맑은 고딕"/>
      <family val="2"/>
      <scheme val="minor"/>
    </font>
    <font>
      <b/>
      <u/>
      <sz val="11"/>
      <color theme="1"/>
      <name val="맑은 고딕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178" fontId="4" fillId="0" borderId="0" xfId="2" applyNumberFormat="1" applyFont="1"/>
    <xf numFmtId="9" fontId="4" fillId="0" borderId="0" xfId="3" applyFont="1"/>
    <xf numFmtId="179" fontId="0" fillId="0" borderId="0" xfId="1" applyNumberFormat="1" applyFont="1"/>
    <xf numFmtId="179" fontId="0" fillId="0" borderId="1" xfId="1" applyNumberFormat="1" applyFont="1" applyBorder="1"/>
    <xf numFmtId="178" fontId="0" fillId="0" borderId="0" xfId="2" applyNumberFormat="1" applyFont="1"/>
    <xf numFmtId="179" fontId="0" fillId="0" borderId="0" xfId="0" applyNumberFormat="1"/>
    <xf numFmtId="0" fontId="0" fillId="0" borderId="0" xfId="0" applyAlignment="1">
      <alignment horizontal="left" indent="1"/>
    </xf>
    <xf numFmtId="178" fontId="0" fillId="0" borderId="0" xfId="0" applyNumberFormat="1"/>
    <xf numFmtId="0" fontId="5" fillId="0" borderId="0" xfId="0" applyFont="1"/>
    <xf numFmtId="9" fontId="5" fillId="0" borderId="0" xfId="3" applyFont="1"/>
    <xf numFmtId="179" fontId="0" fillId="0" borderId="0" xfId="1" applyNumberFormat="1" applyFont="1" applyBorder="1"/>
    <xf numFmtId="178" fontId="2" fillId="0" borderId="0" xfId="0" applyNumberFormat="1" applyFont="1"/>
    <xf numFmtId="178" fontId="2" fillId="0" borderId="0" xfId="2" applyNumberFormat="1" applyFont="1"/>
    <xf numFmtId="0" fontId="2" fillId="0" borderId="0" xfId="0" applyFont="1" applyAlignment="1">
      <alignment horizontal="left"/>
    </xf>
    <xf numFmtId="178" fontId="0" fillId="0" borderId="0" xfId="2" applyNumberFormat="1" applyFont="1" applyBorder="1"/>
    <xf numFmtId="0" fontId="6" fillId="0" borderId="0" xfId="0" applyFont="1"/>
    <xf numFmtId="9" fontId="4" fillId="0" borderId="0" xfId="0" applyNumberFormat="1" applyFont="1"/>
    <xf numFmtId="0" fontId="0" fillId="0" borderId="0" xfId="0" applyFill="1" applyAlignment="1">
      <alignment vertical="center" wrapText="1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4"/>
  <sheetViews>
    <sheetView tabSelected="1" zoomScale="130" zoomScaleNormal="130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C20" sqref="C20"/>
    </sheetView>
  </sheetViews>
  <sheetFormatPr defaultRowHeight="17.399999999999999" outlineLevelRow="1" x14ac:dyDescent="0.4"/>
  <cols>
    <col min="1" max="1" width="23.09765625" bestFit="1" customWidth="1"/>
    <col min="2" max="4" width="12.3984375" customWidth="1"/>
    <col min="5" max="5" width="13.296875" bestFit="1" customWidth="1"/>
    <col min="6" max="6" width="1.8984375" customWidth="1"/>
    <col min="7" max="7" width="18.59765625" customWidth="1"/>
    <col min="8" max="8" width="1.8984375" customWidth="1"/>
  </cols>
  <sheetData>
    <row r="1" spans="1:7 16384:16384" x14ac:dyDescent="0.4">
      <c r="A1" s="1" t="s">
        <v>1</v>
      </c>
      <c r="B1" s="3" t="s">
        <v>2</v>
      </c>
      <c r="C1" s="3" t="s">
        <v>3</v>
      </c>
      <c r="D1" s="3" t="s">
        <v>4</v>
      </c>
      <c r="E1" s="3" t="s">
        <v>7</v>
      </c>
      <c r="G1" s="3" t="s">
        <v>38</v>
      </c>
    </row>
    <row r="3" spans="1:7 16384:16384" ht="14.4" customHeight="1" outlineLevel="1" x14ac:dyDescent="0.4">
      <c r="A3" t="s">
        <v>32</v>
      </c>
      <c r="B3" s="9">
        <f>B37</f>
        <v>2500</v>
      </c>
      <c r="C3" s="9">
        <f t="shared" ref="C3:E3" si="0">C37</f>
        <v>8642.8571428571431</v>
      </c>
      <c r="D3" s="9">
        <f t="shared" si="0"/>
        <v>38519.047619047618</v>
      </c>
      <c r="E3" s="9">
        <f t="shared" si="0"/>
        <v>143111.42857142858</v>
      </c>
      <c r="G3" s="23" t="s">
        <v>33</v>
      </c>
      <c r="XFD3" s="9"/>
    </row>
    <row r="4" spans="1:7 16384:16384" outlineLevel="1" x14ac:dyDescent="0.4">
      <c r="G4" s="23"/>
    </row>
    <row r="5" spans="1:7 16384:16384" s="1" customFormat="1" outlineLevel="1" x14ac:dyDescent="0.4">
      <c r="A5" s="1" t="s">
        <v>5</v>
      </c>
      <c r="B5" s="16">
        <f>B37*B41</f>
        <v>222500</v>
      </c>
      <c r="C5" s="16">
        <f t="shared" ref="C5:E5" si="1">C37*C41</f>
        <v>769214.28571428568</v>
      </c>
      <c r="D5" s="16">
        <f t="shared" si="1"/>
        <v>3428195.2380952379</v>
      </c>
      <c r="E5" s="16">
        <f t="shared" si="1"/>
        <v>12736917.142857144</v>
      </c>
      <c r="G5" s="23"/>
    </row>
    <row r="6" spans="1:7 16384:16384" outlineLevel="1" x14ac:dyDescent="0.4">
      <c r="G6" s="21"/>
    </row>
    <row r="7" spans="1:7 16384:16384" ht="14.4" customHeight="1" outlineLevel="1" x14ac:dyDescent="0.4">
      <c r="A7" s="19" t="s">
        <v>6</v>
      </c>
      <c r="G7" s="24" t="s">
        <v>34</v>
      </c>
    </row>
    <row r="8" spans="1:7 16384:16384" outlineLevel="1" x14ac:dyDescent="0.4">
      <c r="A8" s="10" t="s">
        <v>22</v>
      </c>
      <c r="B8" s="8">
        <f>B$37*B44</f>
        <v>42500</v>
      </c>
      <c r="C8" s="8">
        <f>C$37*C44</f>
        <v>146928.57142857142</v>
      </c>
      <c r="D8" s="8">
        <f t="shared" ref="D8:E8" si="2">D$37*D44</f>
        <v>654823.80952380947</v>
      </c>
      <c r="E8" s="8">
        <f t="shared" si="2"/>
        <v>2432894.2857142859</v>
      </c>
      <c r="G8" s="24"/>
    </row>
    <row r="9" spans="1:7 16384:16384" outlineLevel="1" x14ac:dyDescent="0.4">
      <c r="A9" s="10" t="s">
        <v>23</v>
      </c>
      <c r="B9" s="6">
        <f>B$37*B45</f>
        <v>70000</v>
      </c>
      <c r="C9" s="6">
        <f t="shared" ref="C9:E9" si="3">C$37*C45</f>
        <v>242000</v>
      </c>
      <c r="D9" s="6">
        <f t="shared" si="3"/>
        <v>1078533.3333333333</v>
      </c>
      <c r="E9" s="6">
        <f t="shared" si="3"/>
        <v>4007120</v>
      </c>
      <c r="G9" s="24"/>
    </row>
    <row r="10" spans="1:7 16384:16384" outlineLevel="1" x14ac:dyDescent="0.4">
      <c r="A10" s="10" t="s">
        <v>28</v>
      </c>
      <c r="B10" s="7">
        <f>B$37*B46</f>
        <v>17500</v>
      </c>
      <c r="C10" s="7">
        <f t="shared" ref="C10:E10" si="4">C$37*C46</f>
        <v>60500</v>
      </c>
      <c r="D10" s="7">
        <f t="shared" si="4"/>
        <v>269633.33333333331</v>
      </c>
      <c r="E10" s="7">
        <f t="shared" si="4"/>
        <v>1001780</v>
      </c>
      <c r="G10" s="24"/>
    </row>
    <row r="11" spans="1:7 16384:16384" s="1" customFormat="1" outlineLevel="1" x14ac:dyDescent="0.4">
      <c r="A11" s="17" t="s">
        <v>26</v>
      </c>
      <c r="B11" s="16">
        <f>SUM(B8:B10)</f>
        <v>130000</v>
      </c>
      <c r="C11" s="16">
        <f t="shared" ref="C11:E11" si="5">SUM(C8:C10)</f>
        <v>449428.57142857142</v>
      </c>
      <c r="D11" s="16">
        <f t="shared" si="5"/>
        <v>2002990.476190476</v>
      </c>
      <c r="E11" s="16">
        <f t="shared" si="5"/>
        <v>7441794.2857142854</v>
      </c>
      <c r="G11" s="24"/>
    </row>
    <row r="12" spans="1:7 16384:16384" outlineLevel="1" x14ac:dyDescent="0.4">
      <c r="G12" s="21"/>
    </row>
    <row r="13" spans="1:7 16384:16384" s="1" customFormat="1" outlineLevel="1" x14ac:dyDescent="0.4">
      <c r="A13" s="1" t="s">
        <v>8</v>
      </c>
      <c r="B13" s="15">
        <f>B5-B11</f>
        <v>92500</v>
      </c>
      <c r="C13" s="15">
        <f t="shared" ref="C13:E13" si="6">C5-C11</f>
        <v>319785.71428571426</v>
      </c>
      <c r="D13" s="15">
        <f t="shared" si="6"/>
        <v>1425204.7619047619</v>
      </c>
      <c r="E13" s="15">
        <f t="shared" si="6"/>
        <v>5295122.8571428582</v>
      </c>
      <c r="G13" s="26" t="s">
        <v>36</v>
      </c>
    </row>
    <row r="14" spans="1:7 16384:16384" s="12" customFormat="1" outlineLevel="1" x14ac:dyDescent="0.4">
      <c r="A14" s="12" t="s">
        <v>27</v>
      </c>
      <c r="B14" s="13">
        <f>B13/B5</f>
        <v>0.4157303370786517</v>
      </c>
      <c r="C14" s="13">
        <f>C13/C5</f>
        <v>0.41573033707865165</v>
      </c>
      <c r="D14" s="13">
        <f>D13/D5</f>
        <v>0.4157303370786517</v>
      </c>
      <c r="E14" s="13">
        <f>E13/E5</f>
        <v>0.41573033707865176</v>
      </c>
      <c r="G14" s="26"/>
    </row>
    <row r="15" spans="1:7 16384:16384" outlineLevel="1" x14ac:dyDescent="0.4"/>
    <row r="16" spans="1:7 16384:16384" ht="14.4" customHeight="1" outlineLevel="1" x14ac:dyDescent="0.4">
      <c r="A16" s="19" t="s">
        <v>9</v>
      </c>
      <c r="G16" s="25" t="s">
        <v>35</v>
      </c>
    </row>
    <row r="17" spans="1:7" outlineLevel="1" x14ac:dyDescent="0.4">
      <c r="A17" s="10" t="s">
        <v>10</v>
      </c>
      <c r="B17" s="18">
        <f>B49</f>
        <v>100000</v>
      </c>
      <c r="C17" s="18">
        <f t="shared" ref="C17:E17" si="7">C49</f>
        <v>150000</v>
      </c>
      <c r="D17" s="18">
        <f t="shared" si="7"/>
        <v>250000</v>
      </c>
      <c r="E17" s="18">
        <f t="shared" si="7"/>
        <v>350000</v>
      </c>
      <c r="G17" s="25"/>
    </row>
    <row r="18" spans="1:7" outlineLevel="1" x14ac:dyDescent="0.4">
      <c r="A18" s="10" t="s">
        <v>11</v>
      </c>
      <c r="B18" s="14">
        <f>B31</f>
        <v>100000</v>
      </c>
      <c r="C18" s="14">
        <f t="shared" ref="C18:E18" si="8">C31</f>
        <v>250000</v>
      </c>
      <c r="D18" s="14">
        <f t="shared" si="8"/>
        <v>1000000</v>
      </c>
      <c r="E18" s="14">
        <f t="shared" si="8"/>
        <v>3000000</v>
      </c>
      <c r="G18" s="25"/>
    </row>
    <row r="19" spans="1:7" outlineLevel="1" x14ac:dyDescent="0.4">
      <c r="A19" s="10" t="s">
        <v>12</v>
      </c>
      <c r="B19" s="7">
        <f>B50</f>
        <v>30000</v>
      </c>
      <c r="C19" s="7">
        <f t="shared" ref="C19:E19" si="9">C50</f>
        <v>50000</v>
      </c>
      <c r="D19" s="7">
        <f t="shared" si="9"/>
        <v>75000</v>
      </c>
      <c r="E19" s="7">
        <f t="shared" si="9"/>
        <v>90000</v>
      </c>
      <c r="G19" s="25"/>
    </row>
    <row r="20" spans="1:7" s="1" customFormat="1" outlineLevel="1" x14ac:dyDescent="0.4">
      <c r="A20" s="1" t="s">
        <v>13</v>
      </c>
      <c r="B20" s="15">
        <f>SUM(B17:B19)</f>
        <v>230000</v>
      </c>
      <c r="C20" s="15">
        <f t="shared" ref="C20:E20" si="10">SUM(C17:C19)</f>
        <v>450000</v>
      </c>
      <c r="D20" s="15">
        <f t="shared" si="10"/>
        <v>1325000</v>
      </c>
      <c r="E20" s="15">
        <f t="shared" si="10"/>
        <v>3440000</v>
      </c>
      <c r="G20" s="25"/>
    </row>
    <row r="21" spans="1:7" outlineLevel="1" x14ac:dyDescent="0.4">
      <c r="G21" s="21"/>
    </row>
    <row r="22" spans="1:7" s="1" customFormat="1" ht="14.4" customHeight="1" outlineLevel="1" x14ac:dyDescent="0.4">
      <c r="A22" s="1" t="s">
        <v>14</v>
      </c>
      <c r="B22" s="15">
        <f>B13-B20</f>
        <v>-137500</v>
      </c>
      <c r="C22" s="15">
        <f t="shared" ref="C22:E22" si="11">C13-C20</f>
        <v>-130214.28571428574</v>
      </c>
      <c r="D22" s="15">
        <f t="shared" si="11"/>
        <v>100204.76190476189</v>
      </c>
      <c r="E22" s="15">
        <f t="shared" si="11"/>
        <v>1855122.8571428582</v>
      </c>
      <c r="G22" s="26" t="s">
        <v>36</v>
      </c>
    </row>
    <row r="23" spans="1:7" outlineLevel="1" x14ac:dyDescent="0.4">
      <c r="G23" s="26"/>
    </row>
    <row r="24" spans="1:7" outlineLevel="1" x14ac:dyDescent="0.4">
      <c r="A24" t="s">
        <v>15</v>
      </c>
      <c r="B24" s="6">
        <f>IF(B54&lt;0,0,B54*B52)</f>
        <v>0</v>
      </c>
      <c r="C24" s="6">
        <f>IF(C54&lt;0,0,C54*C52)</f>
        <v>0</v>
      </c>
      <c r="D24" s="6">
        <f>IF(D54&lt;0,0,D54*D52)</f>
        <v>0</v>
      </c>
      <c r="E24" s="6">
        <f>IF(E54&lt;0,0,E54*E52)</f>
        <v>472531.73333333369</v>
      </c>
      <c r="G24" s="26"/>
    </row>
    <row r="25" spans="1:7" outlineLevel="1" x14ac:dyDescent="0.4">
      <c r="G25" s="26"/>
    </row>
    <row r="26" spans="1:7" s="1" customFormat="1" outlineLevel="1" x14ac:dyDescent="0.4">
      <c r="A26" s="1" t="s">
        <v>16</v>
      </c>
      <c r="B26" s="15">
        <f>B22-B24</f>
        <v>-137500</v>
      </c>
      <c r="C26" s="15">
        <f t="shared" ref="C26:E26" si="12">C22-C24</f>
        <v>-130214.28571428574</v>
      </c>
      <c r="D26" s="15">
        <f t="shared" si="12"/>
        <v>100204.76190476189</v>
      </c>
      <c r="E26" s="15">
        <f t="shared" si="12"/>
        <v>1382591.1238095246</v>
      </c>
      <c r="G26" s="26"/>
    </row>
    <row r="27" spans="1:7" s="12" customFormat="1" outlineLevel="1" x14ac:dyDescent="0.4">
      <c r="A27" s="12" t="s">
        <v>31</v>
      </c>
      <c r="B27" s="13">
        <f>B26/B5</f>
        <v>-0.6179775280898876</v>
      </c>
      <c r="C27" s="13">
        <f>C26/C5</f>
        <v>-0.16928219890426227</v>
      </c>
      <c r="D27" s="13">
        <f>D26/D5</f>
        <v>2.922959602511942E-2</v>
      </c>
      <c r="E27" s="13">
        <f>E26/E5</f>
        <v>0.10854990326955852</v>
      </c>
      <c r="G27" s="26"/>
    </row>
    <row r="28" spans="1:7" outlineLevel="1" x14ac:dyDescent="0.4"/>
    <row r="29" spans="1:7" s="2" customFormat="1" x14ac:dyDescent="0.4">
      <c r="A29" s="2" t="s">
        <v>0</v>
      </c>
    </row>
    <row r="31" spans="1:7" x14ac:dyDescent="0.4">
      <c r="A31" t="s">
        <v>11</v>
      </c>
      <c r="B31" s="4">
        <v>100000</v>
      </c>
      <c r="C31" s="4">
        <v>250000</v>
      </c>
      <c r="D31" s="4">
        <v>1000000</v>
      </c>
      <c r="E31" s="4">
        <v>3000000</v>
      </c>
      <c r="G31" s="23" t="s">
        <v>33</v>
      </c>
    </row>
    <row r="32" spans="1:7" x14ac:dyDescent="0.4">
      <c r="B32" s="4"/>
      <c r="C32" s="4"/>
      <c r="D32" s="4"/>
      <c r="E32" s="4"/>
      <c r="G32" s="23"/>
    </row>
    <row r="33" spans="1:7" x14ac:dyDescent="0.4">
      <c r="A33" t="s">
        <v>17</v>
      </c>
      <c r="B33" s="4">
        <v>40</v>
      </c>
      <c r="C33" s="4">
        <v>35</v>
      </c>
      <c r="D33" s="4">
        <v>30</v>
      </c>
      <c r="E33" s="4">
        <v>25</v>
      </c>
      <c r="G33" s="23"/>
    </row>
    <row r="34" spans="1:7" x14ac:dyDescent="0.4">
      <c r="G34" s="23"/>
    </row>
    <row r="35" spans="1:7" x14ac:dyDescent="0.4">
      <c r="A35" t="s">
        <v>24</v>
      </c>
      <c r="B35" s="6">
        <f>B31/B33</f>
        <v>2500</v>
      </c>
      <c r="C35" s="6">
        <f t="shared" ref="C35:E35" si="13">C31/C33</f>
        <v>7142.8571428571431</v>
      </c>
      <c r="D35" s="6">
        <f t="shared" si="13"/>
        <v>33333.333333333336</v>
      </c>
      <c r="E35" s="6">
        <f t="shared" si="13"/>
        <v>120000</v>
      </c>
      <c r="G35" s="23"/>
    </row>
    <row r="36" spans="1:7" x14ac:dyDescent="0.4">
      <c r="A36" t="s">
        <v>25</v>
      </c>
      <c r="B36" s="7"/>
      <c r="C36" s="7">
        <f>B37*C39</f>
        <v>1500</v>
      </c>
      <c r="D36" s="7">
        <f>C37*D39</f>
        <v>5185.7142857142853</v>
      </c>
      <c r="E36" s="7">
        <f>D37*E39</f>
        <v>23111.428571428569</v>
      </c>
      <c r="G36" s="23"/>
    </row>
    <row r="37" spans="1:7" x14ac:dyDescent="0.4">
      <c r="A37" t="s">
        <v>19</v>
      </c>
      <c r="B37" s="6">
        <f>SUM(B35:B36)</f>
        <v>2500</v>
      </c>
      <c r="C37" s="6">
        <f t="shared" ref="C37:E37" si="14">SUM(C35:C36)</f>
        <v>8642.8571428571431</v>
      </c>
      <c r="D37" s="6">
        <f t="shared" si="14"/>
        <v>38519.047619047618</v>
      </c>
      <c r="E37" s="6">
        <f t="shared" si="14"/>
        <v>143111.42857142858</v>
      </c>
      <c r="G37" s="23"/>
    </row>
    <row r="38" spans="1:7" x14ac:dyDescent="0.4">
      <c r="G38" s="23"/>
    </row>
    <row r="39" spans="1:7" x14ac:dyDescent="0.4">
      <c r="A39" t="s">
        <v>18</v>
      </c>
      <c r="C39" s="5">
        <v>0.6</v>
      </c>
      <c r="D39" s="5">
        <v>0.6</v>
      </c>
      <c r="E39" s="5">
        <v>0.6</v>
      </c>
      <c r="G39" s="23"/>
    </row>
    <row r="40" spans="1:7" x14ac:dyDescent="0.4">
      <c r="G40" s="23"/>
    </row>
    <row r="41" spans="1:7" x14ac:dyDescent="0.4">
      <c r="A41" t="s">
        <v>20</v>
      </c>
      <c r="B41" s="4">
        <v>89</v>
      </c>
      <c r="C41" s="4">
        <v>89</v>
      </c>
      <c r="D41" s="4">
        <v>89</v>
      </c>
      <c r="E41" s="4">
        <v>89</v>
      </c>
      <c r="G41" s="23"/>
    </row>
    <row r="43" spans="1:7" x14ac:dyDescent="0.4">
      <c r="A43" t="s">
        <v>21</v>
      </c>
      <c r="G43" s="24" t="s">
        <v>34</v>
      </c>
    </row>
    <row r="44" spans="1:7" x14ac:dyDescent="0.4">
      <c r="A44" s="10" t="s">
        <v>22</v>
      </c>
      <c r="B44" s="4">
        <v>17</v>
      </c>
      <c r="C44" s="4">
        <v>17</v>
      </c>
      <c r="D44" s="4">
        <v>17</v>
      </c>
      <c r="E44" s="4">
        <v>17</v>
      </c>
      <c r="G44" s="24"/>
    </row>
    <row r="45" spans="1:7" x14ac:dyDescent="0.4">
      <c r="A45" s="10" t="s">
        <v>23</v>
      </c>
      <c r="B45" s="4">
        <v>28</v>
      </c>
      <c r="C45" s="4">
        <v>28</v>
      </c>
      <c r="D45" s="4">
        <v>28</v>
      </c>
      <c r="E45" s="4">
        <v>28</v>
      </c>
      <c r="G45" s="24"/>
    </row>
    <row r="46" spans="1:7" x14ac:dyDescent="0.4">
      <c r="A46" s="10" t="s">
        <v>28</v>
      </c>
      <c r="B46" s="4">
        <v>7</v>
      </c>
      <c r="C46" s="4">
        <v>7</v>
      </c>
      <c r="D46" s="4">
        <v>7</v>
      </c>
      <c r="E46" s="4">
        <v>7</v>
      </c>
      <c r="G46" s="24"/>
    </row>
    <row r="48" spans="1:7" x14ac:dyDescent="0.4">
      <c r="A48" t="s">
        <v>9</v>
      </c>
      <c r="G48" s="25" t="s">
        <v>35</v>
      </c>
    </row>
    <row r="49" spans="1:7" x14ac:dyDescent="0.4">
      <c r="A49" s="10" t="s">
        <v>10</v>
      </c>
      <c r="B49" s="4">
        <v>100000</v>
      </c>
      <c r="C49" s="4">
        <v>150000</v>
      </c>
      <c r="D49" s="4">
        <v>250000</v>
      </c>
      <c r="E49" s="4">
        <v>350000</v>
      </c>
      <c r="G49" s="25"/>
    </row>
    <row r="50" spans="1:7" x14ac:dyDescent="0.4">
      <c r="A50" s="10" t="s">
        <v>12</v>
      </c>
      <c r="B50" s="4">
        <v>30000</v>
      </c>
      <c r="C50" s="4">
        <v>50000</v>
      </c>
      <c r="D50" s="4">
        <v>75000</v>
      </c>
      <c r="E50" s="4">
        <v>90000</v>
      </c>
      <c r="G50" s="25"/>
    </row>
    <row r="51" spans="1:7" x14ac:dyDescent="0.4">
      <c r="G51" s="25"/>
    </row>
    <row r="52" spans="1:7" x14ac:dyDescent="0.4">
      <c r="A52" t="s">
        <v>29</v>
      </c>
      <c r="B52" s="20">
        <v>0.28000000000000003</v>
      </c>
      <c r="C52" s="20">
        <v>0.28000000000000003</v>
      </c>
      <c r="D52" s="20">
        <v>0.28000000000000003</v>
      </c>
      <c r="E52" s="20">
        <v>0.28000000000000003</v>
      </c>
      <c r="G52" s="25"/>
    </row>
    <row r="54" spans="1:7" x14ac:dyDescent="0.4">
      <c r="A54" t="s">
        <v>30</v>
      </c>
      <c r="B54" s="11">
        <f>B22</f>
        <v>-137500</v>
      </c>
      <c r="C54" s="11">
        <f>B54+C22</f>
        <v>-267714.28571428574</v>
      </c>
      <c r="D54" s="11">
        <f>C54+D22</f>
        <v>-167509.52380952385</v>
      </c>
      <c r="E54" s="11">
        <f>D54+E22</f>
        <v>1687613.3333333344</v>
      </c>
      <c r="G54" s="22" t="s">
        <v>37</v>
      </c>
    </row>
  </sheetData>
  <mergeCells count="8">
    <mergeCell ref="G31:G41"/>
    <mergeCell ref="G43:G46"/>
    <mergeCell ref="G48:G52"/>
    <mergeCell ref="G3:G5"/>
    <mergeCell ref="G7:G11"/>
    <mergeCell ref="G16:G20"/>
    <mergeCell ref="G13:G14"/>
    <mergeCell ref="G22:G27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jinyoung</cp:lastModifiedBy>
  <dcterms:created xsi:type="dcterms:W3CDTF">2021-05-11T17:54:18Z</dcterms:created>
  <dcterms:modified xsi:type="dcterms:W3CDTF">2023-07-18T20:54:28Z</dcterms:modified>
</cp:coreProperties>
</file>