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 유튜브\01 채널기획\59회_엑바시_집계함수\"/>
    </mc:Choice>
  </mc:AlternateContent>
  <xr:revisionPtr revIDLastSave="0" documentId="13_ncr:1_{D6070DAF-7061-41AB-AA00-2CDF2931832C}" xr6:coauthVersionLast="45" xr6:coauthVersionMax="45" xr10:uidLastSave="{00000000-0000-0000-0000-000000000000}"/>
  <bookViews>
    <workbookView xWindow="810" yWindow="-120" windowWidth="28110" windowHeight="16440" xr2:uid="{6C1E0167-6C3E-4F6B-9010-10342B2380A4}"/>
  </bookViews>
  <sheets>
    <sheet name="문제상황" sheetId="8" r:id="rId1"/>
    <sheet name="집계함수" sheetId="10" r:id="rId2"/>
    <sheet name="심화" sheetId="11" r:id="rId3"/>
    <sheet name="집계함수_결과" sheetId="2" r:id="rId4"/>
    <sheet name="심화_결과" sheetId="9" r:id="rId5"/>
  </sheets>
  <definedNames>
    <definedName name="_xlnm._FilterDatabase" localSheetId="2" hidden="1">심화!$A$2:$J$23</definedName>
    <definedName name="_xlnm._FilterDatabase" localSheetId="4" hidden="1">심화_결과!$A$2:$J$23</definedName>
    <definedName name="_xlnm._FilterDatabase" localSheetId="1" hidden="1">집계함수!$A$2:$H$22</definedName>
    <definedName name="_xlnm._FilterDatabase" localSheetId="3" hidden="1">집계함수_결과!$A$2:$H$22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1" l="1"/>
  <c r="G22" i="11"/>
  <c r="I21" i="11"/>
  <c r="G21" i="11"/>
  <c r="I20" i="11"/>
  <c r="G20" i="11"/>
  <c r="I19" i="11"/>
  <c r="G19" i="11"/>
  <c r="I18" i="11"/>
  <c r="G18" i="11"/>
  <c r="I17" i="11"/>
  <c r="G17" i="11"/>
  <c r="I16" i="11"/>
  <c r="G16" i="11"/>
  <c r="I15" i="11"/>
  <c r="G15" i="11"/>
  <c r="I14" i="11"/>
  <c r="G14" i="11"/>
  <c r="I13" i="11"/>
  <c r="G13" i="11"/>
  <c r="I12" i="11"/>
  <c r="G12" i="11"/>
  <c r="I11" i="11"/>
  <c r="G11" i="11"/>
  <c r="I10" i="11"/>
  <c r="G10" i="11"/>
  <c r="I9" i="11"/>
  <c r="G9" i="11"/>
  <c r="I8" i="11"/>
  <c r="G8" i="11"/>
  <c r="I7" i="11"/>
  <c r="G7" i="11"/>
  <c r="I6" i="11"/>
  <c r="G6" i="11"/>
  <c r="I5" i="11"/>
  <c r="G5" i="11"/>
  <c r="I4" i="11"/>
  <c r="G4" i="11"/>
  <c r="I3" i="11"/>
  <c r="G3" i="11"/>
  <c r="H22" i="10"/>
  <c r="F22" i="10"/>
  <c r="H21" i="10"/>
  <c r="F21" i="10"/>
  <c r="H20" i="10"/>
  <c r="F20" i="10"/>
  <c r="H19" i="10"/>
  <c r="F19" i="10"/>
  <c r="H18" i="10"/>
  <c r="F18" i="10"/>
  <c r="H17" i="10"/>
  <c r="F17" i="10"/>
  <c r="H16" i="10"/>
  <c r="F16" i="10"/>
  <c r="H15" i="10"/>
  <c r="F15" i="10"/>
  <c r="H14" i="10"/>
  <c r="F14" i="10"/>
  <c r="H13" i="10"/>
  <c r="F13" i="10"/>
  <c r="H12" i="10"/>
  <c r="F12" i="10"/>
  <c r="H11" i="10"/>
  <c r="F11" i="10"/>
  <c r="H10" i="10"/>
  <c r="F10" i="10"/>
  <c r="H9" i="10"/>
  <c r="F9" i="10"/>
  <c r="H8" i="10"/>
  <c r="F8" i="10"/>
  <c r="H7" i="10"/>
  <c r="F7" i="10"/>
  <c r="H6" i="10"/>
  <c r="F6" i="10"/>
  <c r="H5" i="10"/>
  <c r="F5" i="10"/>
  <c r="H4" i="10"/>
  <c r="F4" i="10"/>
  <c r="H3" i="10"/>
  <c r="F3" i="10"/>
  <c r="E1" i="2" l="1"/>
  <c r="P11" i="9" l="1"/>
  <c r="P10" i="9"/>
  <c r="P9" i="9"/>
  <c r="P8" i="9"/>
  <c r="P7" i="9"/>
  <c r="P6" i="9"/>
  <c r="P5" i="9"/>
  <c r="P4" i="9"/>
  <c r="P3" i="9"/>
  <c r="P2" i="9"/>
  <c r="O11" i="9"/>
  <c r="O10" i="9"/>
  <c r="O9" i="9"/>
  <c r="O8" i="9"/>
  <c r="O7" i="9"/>
  <c r="O6" i="9"/>
  <c r="O5" i="9"/>
  <c r="O4" i="9"/>
  <c r="O3" i="9"/>
  <c r="O2" i="9"/>
  <c r="N11" i="9"/>
  <c r="N10" i="9"/>
  <c r="N9" i="9"/>
  <c r="N8" i="9"/>
  <c r="N7" i="9"/>
  <c r="N6" i="9"/>
  <c r="N5" i="9"/>
  <c r="N4" i="9"/>
  <c r="N3" i="9"/>
  <c r="N2" i="9"/>
  <c r="M11" i="9"/>
  <c r="M10" i="9"/>
  <c r="M9" i="9"/>
  <c r="M8" i="9"/>
  <c r="M7" i="9"/>
  <c r="M6" i="9"/>
  <c r="M5" i="9"/>
  <c r="M4" i="9"/>
  <c r="M3" i="9"/>
  <c r="M2" i="9"/>
  <c r="N9" i="2"/>
  <c r="N8" i="2"/>
  <c r="N7" i="2"/>
  <c r="N6" i="2"/>
  <c r="N5" i="2"/>
  <c r="N4" i="2"/>
  <c r="N3" i="2"/>
  <c r="N2" i="2"/>
  <c r="M9" i="2"/>
  <c r="M8" i="2"/>
  <c r="M7" i="2"/>
  <c r="M6" i="2"/>
  <c r="M5" i="2"/>
  <c r="M4" i="2"/>
  <c r="M3" i="2"/>
  <c r="M2" i="2"/>
  <c r="L9" i="2"/>
  <c r="L8" i="2"/>
  <c r="L7" i="2"/>
  <c r="L6" i="2"/>
  <c r="L5" i="2"/>
  <c r="L4" i="2"/>
  <c r="L3" i="2"/>
  <c r="L2" i="2"/>
  <c r="K9" i="2"/>
  <c r="K8" i="2"/>
  <c r="K7" i="2"/>
  <c r="K6" i="2"/>
  <c r="K5" i="2"/>
  <c r="K4" i="2"/>
  <c r="K3" i="2"/>
  <c r="K2" i="2"/>
  <c r="C1" i="2"/>
  <c r="I22" i="9"/>
  <c r="G22" i="9"/>
  <c r="I21" i="9"/>
  <c r="G21" i="9"/>
  <c r="I20" i="9"/>
  <c r="G20" i="9"/>
  <c r="I19" i="9"/>
  <c r="G19" i="9"/>
  <c r="I18" i="9"/>
  <c r="G18" i="9"/>
  <c r="I17" i="9"/>
  <c r="G17" i="9"/>
  <c r="I16" i="9"/>
  <c r="G16" i="9"/>
  <c r="I15" i="9"/>
  <c r="G15" i="9"/>
  <c r="I14" i="9"/>
  <c r="G14" i="9"/>
  <c r="I13" i="9"/>
  <c r="G13" i="9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3" i="9"/>
  <c r="G3" i="9"/>
  <c r="H22" i="2" l="1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1" i="2" s="1"/>
  <c r="H1" i="2" l="1"/>
</calcChain>
</file>

<file path=xl/sharedStrings.xml><?xml version="1.0" encoding="utf-8"?>
<sst xmlns="http://schemas.openxmlformats.org/spreadsheetml/2006/main" count="285" uniqueCount="42">
  <si>
    <t>순번</t>
    <phoneticPr fontId="1" type="noConversion"/>
  </si>
  <si>
    <t>구분</t>
    <phoneticPr fontId="1" type="noConversion"/>
  </si>
  <si>
    <t>종목명</t>
    <phoneticPr fontId="1" type="noConversion"/>
  </si>
  <si>
    <t>코스피</t>
    <phoneticPr fontId="1" type="noConversion"/>
  </si>
  <si>
    <t>코스닥</t>
    <phoneticPr fontId="1" type="noConversion"/>
  </si>
  <si>
    <t>삼성전자</t>
    <phoneticPr fontId="1" type="noConversion"/>
  </si>
  <si>
    <t>SK하이닉스</t>
    <phoneticPr fontId="1" type="noConversion"/>
  </si>
  <si>
    <t>삼성바이오로직스</t>
    <phoneticPr fontId="1" type="noConversion"/>
  </si>
  <si>
    <t>NAVER</t>
    <phoneticPr fontId="1" type="noConversion"/>
  </si>
  <si>
    <t>셀트리온</t>
    <phoneticPr fontId="1" type="noConversion"/>
  </si>
  <si>
    <t>LG화학</t>
    <phoneticPr fontId="1" type="noConversion"/>
  </si>
  <si>
    <t>카카오</t>
    <phoneticPr fontId="1" type="noConversion"/>
  </si>
  <si>
    <t>삼성SDI</t>
    <phoneticPr fontId="1" type="noConversion"/>
  </si>
  <si>
    <t>현대차</t>
    <phoneticPr fontId="1" type="noConversion"/>
  </si>
  <si>
    <t>LG생활건강</t>
    <phoneticPr fontId="1" type="noConversion"/>
  </si>
  <si>
    <t>셀트리온헬스케어</t>
    <phoneticPr fontId="1" type="noConversion"/>
  </si>
  <si>
    <t>셀트리온제약</t>
    <phoneticPr fontId="1" type="noConversion"/>
  </si>
  <si>
    <t>에이치엘비</t>
    <phoneticPr fontId="1" type="noConversion"/>
  </si>
  <si>
    <t>씨젠</t>
    <phoneticPr fontId="1" type="noConversion"/>
  </si>
  <si>
    <t>알테오젠</t>
    <phoneticPr fontId="1" type="noConversion"/>
  </si>
  <si>
    <t>케이엠더블유</t>
    <phoneticPr fontId="1" type="noConversion"/>
  </si>
  <si>
    <t>펄어비스</t>
    <phoneticPr fontId="1" type="noConversion"/>
  </si>
  <si>
    <t>에코프로비엠</t>
    <phoneticPr fontId="1" type="noConversion"/>
  </si>
  <si>
    <t>CJ ENM</t>
    <phoneticPr fontId="1" type="noConversion"/>
  </si>
  <si>
    <t>스튜디오드래곤</t>
    <phoneticPr fontId="1" type="noConversion"/>
  </si>
  <si>
    <t>평가금액</t>
    <phoneticPr fontId="1" type="noConversion"/>
  </si>
  <si>
    <t>업종</t>
    <phoneticPr fontId="1" type="noConversion"/>
  </si>
  <si>
    <t>전기전자</t>
    <phoneticPr fontId="1" type="noConversion"/>
  </si>
  <si>
    <t>서비스업</t>
    <phoneticPr fontId="1" type="noConversion"/>
  </si>
  <si>
    <t>화학</t>
    <phoneticPr fontId="1" type="noConversion"/>
  </si>
  <si>
    <t>운수장비</t>
    <phoneticPr fontId="1" type="noConversion"/>
  </si>
  <si>
    <t>통신장비</t>
    <phoneticPr fontId="1" type="noConversion"/>
  </si>
  <si>
    <t>게임엔터</t>
    <phoneticPr fontId="1" type="noConversion"/>
  </si>
  <si>
    <t>방송엔터</t>
    <phoneticPr fontId="1" type="noConversion"/>
  </si>
  <si>
    <t>매수단가</t>
    <phoneticPr fontId="1" type="noConversion"/>
  </si>
  <si>
    <t>매수수량</t>
    <phoneticPr fontId="1" type="noConversion"/>
  </si>
  <si>
    <t>매수금액</t>
    <phoneticPr fontId="1" type="noConversion"/>
  </si>
  <si>
    <t>평가손익</t>
    <phoneticPr fontId="1" type="noConversion"/>
  </si>
  <si>
    <t>제약바이오</t>
    <phoneticPr fontId="1" type="noConversion"/>
  </si>
  <si>
    <t>현재가</t>
    <phoneticPr fontId="1" type="noConversion"/>
  </si>
  <si>
    <t>종목수</t>
    <phoneticPr fontId="1" type="noConversion"/>
  </si>
  <si>
    <r>
      <rPr>
        <sz val="20"/>
        <color rgb="FF0070C0"/>
        <rFont val="나눔스퀘어_ac ExtraBold"/>
        <family val="3"/>
        <charset val="129"/>
      </rPr>
      <t>오늘의 문제상황</t>
    </r>
    <r>
      <rPr>
        <sz val="20"/>
        <color theme="1"/>
        <rFont val="나눔스퀘어_ac ExtraBold"/>
        <family val="3"/>
        <charset val="129"/>
      </rPr>
      <t xml:space="preserve">
</t>
    </r>
    <r>
      <rPr>
        <sz val="20"/>
        <color theme="1"/>
        <rFont val="나눔스퀘어_ac Bold"/>
        <family val="3"/>
        <charset val="129"/>
      </rPr>
      <t xml:space="preserve">이번 주말은 가장 친한 친구의 결혼식이다. 그런데 현금이 없다.
어쩔 수 없이 가진 주식의 일부를 매도해 현금을 찾으려고 한다.
</t>
    </r>
    <r>
      <rPr>
        <sz val="20"/>
        <rFont val="나눔스퀘어_ac Bold"/>
        <family val="3"/>
        <charset val="129"/>
      </rPr>
      <t>단, 관리를 위해 특정 업종의 종목을 한 번에 매도해야 한다.</t>
    </r>
    <r>
      <rPr>
        <sz val="14"/>
        <rFont val="나눔스퀘어_ac Bold"/>
        <family val="3"/>
        <charset val="129"/>
      </rPr>
      <t xml:space="preserve">
</t>
    </r>
    <r>
      <rPr>
        <sz val="14"/>
        <color theme="1"/>
        <rFont val="나눔스퀘어_ac ExtraBold"/>
        <family val="3"/>
        <charset val="129"/>
      </rPr>
      <t xml:space="preserve">
</t>
    </r>
    <r>
      <rPr>
        <sz val="20"/>
        <rFont val="나눔스퀘어_ac ExtraBold"/>
        <family val="3"/>
        <charset val="129"/>
      </rPr>
      <t>Q. 업종별 종목수와 평가손익 합계</t>
    </r>
    <r>
      <rPr>
        <sz val="20"/>
        <color theme="1"/>
        <rFont val="나눔스퀘어_ac ExtraBold"/>
        <family val="3"/>
        <charset val="129"/>
      </rPr>
      <t xml:space="preserve">를 구해 </t>
    </r>
    <r>
      <rPr>
        <sz val="20"/>
        <color rgb="FF00B050"/>
        <rFont val="나눔스퀘어_ac ExtraBold"/>
        <family val="3"/>
        <charset val="129"/>
      </rPr>
      <t>매도할 업종</t>
    </r>
    <r>
      <rPr>
        <sz val="20"/>
        <color theme="1"/>
        <rFont val="나눔스퀘어_ac ExtraBold"/>
        <family val="3"/>
        <charset val="129"/>
      </rPr>
      <t xml:space="preserve">을 정해보자.
</t>
    </r>
    <r>
      <rPr>
        <sz val="20"/>
        <rFont val="나눔스퀘어_ac ExtraBold"/>
        <family val="3"/>
        <charset val="129"/>
      </rPr>
      <t xml:space="preserve">     </t>
    </r>
    <r>
      <rPr>
        <sz val="20"/>
        <color rgb="FF00B050"/>
        <rFont val="나눔스퀘어_ac ExtraBold"/>
        <family val="3"/>
        <charset val="129"/>
      </rPr>
      <t>몇 개의 종목</t>
    </r>
    <r>
      <rPr>
        <sz val="20"/>
        <rFont val="나눔스퀘어_ac ExtraBold"/>
        <family val="3"/>
        <charset val="129"/>
      </rPr>
      <t xml:space="preserve">을 팔아 </t>
    </r>
    <r>
      <rPr>
        <sz val="20"/>
        <color rgb="FF00B050"/>
        <rFont val="나눔스퀘어_ac ExtraBold"/>
        <family val="3"/>
        <charset val="129"/>
      </rPr>
      <t>얼마를 현금화</t>
    </r>
    <r>
      <rPr>
        <sz val="20"/>
        <rFont val="나눔스퀘어_ac ExtraBold"/>
        <family val="3"/>
        <charset val="129"/>
      </rPr>
      <t>하면 좋을까?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</si>
</sst>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+#,##0;\-#,##0;"/>
    <numFmt numFmtId="177" formatCode="[Red]\+#,##0;[Blue]\-#,##0;0"/>
  </numFmts>
  <fonts count="11" x14ac:knownFonts="1">
    <font>
      <sz val="11"/>
      <color theme="1"/>
      <name val="나눔스퀘어_ac Light"/>
      <family val="2"/>
      <charset val="129"/>
    </font>
    <font>
      <sz val="8"/>
      <name val="나눔스퀘어_ac Light"/>
      <family val="2"/>
      <charset val="129"/>
    </font>
    <font>
      <sz val="11"/>
      <color theme="1"/>
      <name val="나눔스퀘어_ac"/>
      <family val="3"/>
      <charset val="129"/>
    </font>
    <font>
      <sz val="20"/>
      <color theme="1"/>
      <name val="나눔스퀘어_ac ExtraBold"/>
      <family val="3"/>
      <charset val="129"/>
    </font>
    <font>
      <sz val="20"/>
      <color rgb="FF0070C0"/>
      <name val="나눔스퀘어_ac ExtraBold"/>
      <family val="3"/>
      <charset val="129"/>
    </font>
    <font>
      <sz val="20"/>
      <color theme="1"/>
      <name val="나눔스퀘어_ac Bold"/>
      <family val="3"/>
      <charset val="129"/>
    </font>
    <font>
      <sz val="20"/>
      <color rgb="FF00B050"/>
      <name val="나눔스퀘어_ac ExtraBold"/>
      <family val="3"/>
      <charset val="129"/>
    </font>
    <font>
      <sz val="20"/>
      <name val="나눔스퀘어_ac ExtraBold"/>
      <family val="3"/>
      <charset val="129"/>
    </font>
    <font>
      <sz val="20"/>
      <name val="나눔스퀘어_ac Bold"/>
      <family val="3"/>
      <charset val="129"/>
    </font>
    <font>
      <sz val="14"/>
      <color theme="1"/>
      <name val="나눔스퀘어_ac ExtraBold"/>
      <family val="3"/>
      <charset val="129"/>
    </font>
    <font>
      <sz val="14"/>
      <name val="나눔스퀘어_ac Bold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BFFB7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3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center" vertical="center"/>
    </xf>
    <xf numFmtId="177" fontId="2" fillId="0" borderId="0" xfId="0" applyNumberFormat="1" applyFont="1">
      <alignment vertical="center"/>
    </xf>
    <xf numFmtId="0" fontId="3" fillId="0" borderId="0" xfId="0" applyFont="1" applyAlignment="1">
      <alignment horizontal="left" vertical="center" wrapText="1" indent="3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3FFA7"/>
      <color rgb="FFFF5050"/>
      <color rgb="FFDBFFB7"/>
      <color rgb="FFFFFF99"/>
      <color rgb="FFCC00CC"/>
      <color rgb="FF0000FF"/>
      <color rgb="FFFF66CC"/>
      <color rgb="FFFFCC99"/>
      <color rgb="FFFFCCCC"/>
      <color rgb="FFB4EC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CB48-9B73-4DDB-80BD-AF11FE8A7E3D}">
  <sheetPr>
    <tabColor theme="7"/>
  </sheetPr>
  <dimension ref="B2:E17"/>
  <sheetViews>
    <sheetView showFormulas="1" tabSelected="1" zoomScale="175" zoomScaleNormal="175" workbookViewId="0"/>
  </sheetViews>
  <sheetFormatPr defaultRowHeight="15" x14ac:dyDescent="0.25"/>
  <cols>
    <col min="1" max="1" width="6" customWidth="1"/>
    <col min="2" max="5" width="10.88671875" customWidth="1"/>
    <col min="6" max="6" width="6" customWidth="1"/>
  </cols>
  <sheetData>
    <row r="2" spans="2:5" ht="15" customHeight="1" x14ac:dyDescent="0.25">
      <c r="B2" s="14" t="s">
        <v>41</v>
      </c>
      <c r="C2" s="14"/>
      <c r="D2" s="14"/>
      <c r="E2" s="14"/>
    </row>
    <row r="3" spans="2:5" ht="15" customHeight="1" x14ac:dyDescent="0.25">
      <c r="B3" s="14"/>
      <c r="C3" s="14"/>
      <c r="D3" s="14"/>
      <c r="E3" s="14"/>
    </row>
    <row r="4" spans="2:5" ht="15" customHeight="1" x14ac:dyDescent="0.25">
      <c r="B4" s="14"/>
      <c r="C4" s="14"/>
      <c r="D4" s="14"/>
      <c r="E4" s="14"/>
    </row>
    <row r="5" spans="2:5" ht="15" customHeight="1" x14ac:dyDescent="0.25">
      <c r="B5" s="14"/>
      <c r="C5" s="14"/>
      <c r="D5" s="14"/>
      <c r="E5" s="14"/>
    </row>
    <row r="6" spans="2:5" ht="15" customHeight="1" x14ac:dyDescent="0.25">
      <c r="B6" s="14"/>
      <c r="C6" s="14"/>
      <c r="D6" s="14"/>
      <c r="E6" s="14"/>
    </row>
    <row r="7" spans="2:5" ht="15" customHeight="1" x14ac:dyDescent="0.25">
      <c r="B7" s="14"/>
      <c r="C7" s="14"/>
      <c r="D7" s="14"/>
      <c r="E7" s="14"/>
    </row>
    <row r="8" spans="2:5" ht="15" customHeight="1" x14ac:dyDescent="0.25">
      <c r="B8" s="14"/>
      <c r="C8" s="14"/>
      <c r="D8" s="14"/>
      <c r="E8" s="14"/>
    </row>
    <row r="9" spans="2:5" ht="15" customHeight="1" x14ac:dyDescent="0.25">
      <c r="B9" s="14"/>
      <c r="C9" s="14"/>
      <c r="D9" s="14"/>
      <c r="E9" s="14"/>
    </row>
    <row r="10" spans="2:5" ht="15" customHeight="1" x14ac:dyDescent="0.25">
      <c r="B10" s="14"/>
      <c r="C10" s="14"/>
      <c r="D10" s="14"/>
      <c r="E10" s="14"/>
    </row>
    <row r="11" spans="2:5" ht="15" customHeight="1" x14ac:dyDescent="0.25">
      <c r="B11" s="14"/>
      <c r="C11" s="14"/>
      <c r="D11" s="14"/>
      <c r="E11" s="14"/>
    </row>
    <row r="12" spans="2:5" ht="15" customHeight="1" x14ac:dyDescent="0.25">
      <c r="B12" s="14"/>
      <c r="C12" s="14"/>
      <c r="D12" s="14"/>
      <c r="E12" s="14"/>
    </row>
    <row r="13" spans="2:5" ht="15" customHeight="1" x14ac:dyDescent="0.25">
      <c r="B13" s="14"/>
      <c r="C13" s="14"/>
      <c r="D13" s="14"/>
      <c r="E13" s="14"/>
    </row>
    <row r="14" spans="2:5" ht="15" customHeight="1" x14ac:dyDescent="0.25">
      <c r="B14" s="14"/>
      <c r="C14" s="14"/>
      <c r="D14" s="14"/>
      <c r="E14" s="14"/>
    </row>
    <row r="15" spans="2:5" ht="15" customHeight="1" x14ac:dyDescent="0.25">
      <c r="B15" s="14"/>
      <c r="C15" s="14"/>
      <c r="D15" s="14"/>
      <c r="E15" s="14"/>
    </row>
    <row r="16" spans="2:5" x14ac:dyDescent="0.25">
      <c r="B16" s="14"/>
      <c r="C16" s="14"/>
      <c r="D16" s="14"/>
      <c r="E16" s="14"/>
    </row>
    <row r="17" spans="2:5" x14ac:dyDescent="0.25">
      <c r="B17" s="14"/>
      <c r="C17" s="14"/>
      <c r="D17" s="14"/>
      <c r="E17" s="14"/>
    </row>
  </sheetData>
  <mergeCells count="1">
    <mergeCell ref="B2:E1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A4F0-B280-4CEE-8E92-6D97BEDD2265}">
  <sheetPr>
    <tabColor rgb="FFD3FFA7"/>
  </sheetPr>
  <dimension ref="A1:N38"/>
  <sheetViews>
    <sheetView zoomScale="130" zoomScaleNormal="130" workbookViewId="0"/>
  </sheetViews>
  <sheetFormatPr defaultColWidth="8.88671875" defaultRowHeight="15" x14ac:dyDescent="0.25"/>
  <cols>
    <col min="1" max="1" width="4.5546875" style="3" customWidth="1"/>
    <col min="2" max="2" width="9.21875" style="6" customWidth="1"/>
    <col min="3" max="3" width="13.44140625" style="6" bestFit="1" customWidth="1"/>
    <col min="4" max="4" width="8.109375" style="3" customWidth="1"/>
    <col min="5" max="8" width="10.109375" style="3" customWidth="1"/>
    <col min="9" max="9" width="2.88671875" style="3" customWidth="1"/>
    <col min="10" max="10" width="9.77734375" style="6" customWidth="1"/>
    <col min="11" max="11" width="8.21875" style="6" customWidth="1"/>
    <col min="12" max="14" width="11.5546875" style="3" customWidth="1"/>
    <col min="15" max="16384" width="8.88671875" style="3"/>
  </cols>
  <sheetData>
    <row r="1" spans="1:14" x14ac:dyDescent="0.25">
      <c r="A1" s="15"/>
      <c r="B1" s="15"/>
      <c r="C1" s="15"/>
      <c r="D1" s="15"/>
      <c r="E1" s="15"/>
      <c r="F1" s="15"/>
      <c r="G1" s="15"/>
      <c r="H1" s="15"/>
      <c r="J1" s="1" t="s">
        <v>26</v>
      </c>
      <c r="K1" s="1" t="s">
        <v>40</v>
      </c>
      <c r="L1" s="1" t="s">
        <v>36</v>
      </c>
      <c r="M1" s="1" t="s">
        <v>25</v>
      </c>
      <c r="N1" s="1" t="s">
        <v>37</v>
      </c>
    </row>
    <row r="2" spans="1:14" x14ac:dyDescent="0.25">
      <c r="A2" s="1" t="s">
        <v>0</v>
      </c>
      <c r="B2" s="1" t="s">
        <v>26</v>
      </c>
      <c r="C2" s="1" t="s">
        <v>2</v>
      </c>
      <c r="D2" s="1" t="s">
        <v>35</v>
      </c>
      <c r="E2" s="8" t="s">
        <v>34</v>
      </c>
      <c r="F2" s="8" t="s">
        <v>36</v>
      </c>
      <c r="G2" s="9" t="s">
        <v>39</v>
      </c>
      <c r="H2" s="9" t="s">
        <v>25</v>
      </c>
      <c r="I2" s="2"/>
      <c r="J2" s="3"/>
      <c r="K2" s="3"/>
    </row>
    <row r="3" spans="1:14" x14ac:dyDescent="0.25">
      <c r="A3" s="4">
        <v>1</v>
      </c>
      <c r="B3" s="7" t="s">
        <v>27</v>
      </c>
      <c r="C3" s="7" t="s">
        <v>5</v>
      </c>
      <c r="D3" s="5">
        <v>10</v>
      </c>
      <c r="E3" s="5">
        <v>52000</v>
      </c>
      <c r="F3" s="5">
        <f t="shared" ref="F3:F22" si="0">E3*D3</f>
        <v>520000</v>
      </c>
      <c r="G3" s="5">
        <v>55000</v>
      </c>
      <c r="H3" s="5">
        <f>D3*G3</f>
        <v>550000</v>
      </c>
      <c r="I3" s="2"/>
      <c r="J3" s="3"/>
      <c r="K3" s="3"/>
    </row>
    <row r="4" spans="1:14" x14ac:dyDescent="0.25">
      <c r="A4" s="4">
        <v>2</v>
      </c>
      <c r="B4" s="7" t="s">
        <v>27</v>
      </c>
      <c r="C4" s="7" t="s">
        <v>6</v>
      </c>
      <c r="D4" s="5">
        <v>3</v>
      </c>
      <c r="E4" s="5">
        <v>70000</v>
      </c>
      <c r="F4" s="5">
        <f t="shared" si="0"/>
        <v>210000</v>
      </c>
      <c r="G4" s="5">
        <v>83000</v>
      </c>
      <c r="H4" s="5">
        <f t="shared" ref="H4:H22" si="1">D4*G4</f>
        <v>249000</v>
      </c>
      <c r="I4" s="2"/>
      <c r="J4" s="3"/>
      <c r="K4" s="3"/>
    </row>
    <row r="5" spans="1:14" x14ac:dyDescent="0.25">
      <c r="A5" s="4">
        <v>3</v>
      </c>
      <c r="B5" s="7" t="s">
        <v>38</v>
      </c>
      <c r="C5" s="7" t="s">
        <v>7</v>
      </c>
      <c r="D5" s="5">
        <v>1</v>
      </c>
      <c r="E5" s="5">
        <v>770000</v>
      </c>
      <c r="F5" s="5">
        <f t="shared" si="0"/>
        <v>770000</v>
      </c>
      <c r="G5" s="5">
        <v>75000</v>
      </c>
      <c r="H5" s="5">
        <f t="shared" si="1"/>
        <v>75000</v>
      </c>
      <c r="I5" s="2"/>
      <c r="J5" s="3"/>
      <c r="K5" s="3"/>
    </row>
    <row r="6" spans="1:14" x14ac:dyDescent="0.25">
      <c r="A6" s="4">
        <v>4</v>
      </c>
      <c r="B6" s="7" t="s">
        <v>28</v>
      </c>
      <c r="C6" s="7" t="s">
        <v>8</v>
      </c>
      <c r="D6" s="5">
        <v>2</v>
      </c>
      <c r="E6" s="5">
        <v>288000</v>
      </c>
      <c r="F6" s="5">
        <f t="shared" si="0"/>
        <v>576000</v>
      </c>
      <c r="G6" s="5">
        <v>290000</v>
      </c>
      <c r="H6" s="5">
        <f t="shared" si="1"/>
        <v>580000</v>
      </c>
      <c r="I6" s="2"/>
      <c r="J6" s="3"/>
      <c r="K6" s="3"/>
    </row>
    <row r="7" spans="1:14" x14ac:dyDescent="0.25">
      <c r="A7" s="4">
        <v>5</v>
      </c>
      <c r="B7" s="7" t="s">
        <v>38</v>
      </c>
      <c r="C7" s="7" t="s">
        <v>9</v>
      </c>
      <c r="D7" s="5">
        <v>1</v>
      </c>
      <c r="E7" s="5">
        <v>330000</v>
      </c>
      <c r="F7" s="5">
        <f t="shared" si="0"/>
        <v>330000</v>
      </c>
      <c r="G7" s="5">
        <v>320000</v>
      </c>
      <c r="H7" s="5">
        <f t="shared" si="1"/>
        <v>320000</v>
      </c>
      <c r="I7" s="2"/>
      <c r="J7" s="3"/>
      <c r="K7" s="3"/>
    </row>
    <row r="8" spans="1:14" x14ac:dyDescent="0.25">
      <c r="A8" s="4">
        <v>6</v>
      </c>
      <c r="B8" s="7" t="s">
        <v>29</v>
      </c>
      <c r="C8" s="7" t="s">
        <v>10</v>
      </c>
      <c r="D8" s="5">
        <v>2</v>
      </c>
      <c r="E8" s="5">
        <v>490000</v>
      </c>
      <c r="F8" s="5">
        <f t="shared" si="0"/>
        <v>980000</v>
      </c>
      <c r="G8" s="5">
        <v>550000</v>
      </c>
      <c r="H8" s="5">
        <f t="shared" si="1"/>
        <v>1100000</v>
      </c>
      <c r="I8" s="2"/>
      <c r="J8" s="3"/>
      <c r="K8" s="3"/>
    </row>
    <row r="9" spans="1:14" x14ac:dyDescent="0.25">
      <c r="A9" s="4">
        <v>7</v>
      </c>
      <c r="B9" s="7" t="s">
        <v>28</v>
      </c>
      <c r="C9" s="7" t="s">
        <v>11</v>
      </c>
      <c r="D9" s="5">
        <v>10</v>
      </c>
      <c r="E9" s="5">
        <v>368000</v>
      </c>
      <c r="F9" s="5">
        <f t="shared" si="0"/>
        <v>3680000</v>
      </c>
      <c r="G9" s="5">
        <v>340000</v>
      </c>
      <c r="H9" s="5">
        <f t="shared" si="1"/>
        <v>3400000</v>
      </c>
      <c r="I9" s="2"/>
      <c r="J9" s="3"/>
      <c r="K9" s="3"/>
    </row>
    <row r="10" spans="1:14" x14ac:dyDescent="0.25">
      <c r="A10" s="4">
        <v>8</v>
      </c>
      <c r="B10" s="7" t="s">
        <v>27</v>
      </c>
      <c r="C10" s="7" t="s">
        <v>12</v>
      </c>
      <c r="D10" s="5">
        <v>2</v>
      </c>
      <c r="E10" s="5">
        <v>370000</v>
      </c>
      <c r="F10" s="5">
        <f t="shared" si="0"/>
        <v>740000</v>
      </c>
      <c r="G10" s="5">
        <v>400000</v>
      </c>
      <c r="H10" s="5">
        <f t="shared" si="1"/>
        <v>800000</v>
      </c>
      <c r="I10" s="2"/>
      <c r="J10" s="3"/>
      <c r="K10" s="3"/>
    </row>
    <row r="11" spans="1:14" x14ac:dyDescent="0.25">
      <c r="A11" s="4">
        <v>9</v>
      </c>
      <c r="B11" s="7" t="s">
        <v>30</v>
      </c>
      <c r="C11" s="7" t="s">
        <v>13</v>
      </c>
      <c r="D11" s="5">
        <v>5</v>
      </c>
      <c r="E11" s="5">
        <v>120000</v>
      </c>
      <c r="F11" s="5">
        <f t="shared" si="0"/>
        <v>600000</v>
      </c>
      <c r="G11" s="5">
        <v>110000</v>
      </c>
      <c r="H11" s="5">
        <f t="shared" si="1"/>
        <v>550000</v>
      </c>
      <c r="I11" s="2"/>
      <c r="J11" s="3"/>
      <c r="K11" s="3"/>
    </row>
    <row r="12" spans="1:14" x14ac:dyDescent="0.25">
      <c r="A12" s="4">
        <v>10</v>
      </c>
      <c r="B12" s="7" t="s">
        <v>29</v>
      </c>
      <c r="C12" s="7" t="s">
        <v>14</v>
      </c>
      <c r="D12" s="5">
        <v>1</v>
      </c>
      <c r="E12" s="5">
        <v>1380000</v>
      </c>
      <c r="F12" s="5">
        <f t="shared" si="0"/>
        <v>1380000</v>
      </c>
      <c r="G12" s="5">
        <v>1350000</v>
      </c>
      <c r="H12" s="5">
        <f t="shared" si="1"/>
        <v>1350000</v>
      </c>
      <c r="I12" s="2"/>
      <c r="J12" s="3"/>
      <c r="K12" s="3"/>
    </row>
    <row r="13" spans="1:14" x14ac:dyDescent="0.25">
      <c r="A13" s="4">
        <v>11</v>
      </c>
      <c r="B13" s="7" t="s">
        <v>38</v>
      </c>
      <c r="C13" s="7" t="s">
        <v>15</v>
      </c>
      <c r="D13" s="5">
        <v>4</v>
      </c>
      <c r="E13" s="5">
        <v>112000</v>
      </c>
      <c r="F13" s="5">
        <f t="shared" si="0"/>
        <v>448000</v>
      </c>
      <c r="G13" s="5">
        <v>100000</v>
      </c>
      <c r="H13" s="5">
        <f t="shared" si="1"/>
        <v>400000</v>
      </c>
      <c r="I13" s="2"/>
      <c r="J13"/>
    </row>
    <row r="14" spans="1:14" x14ac:dyDescent="0.25">
      <c r="A14" s="4">
        <v>12</v>
      </c>
      <c r="B14" s="7" t="s">
        <v>38</v>
      </c>
      <c r="C14" s="7" t="s">
        <v>16</v>
      </c>
      <c r="D14" s="5">
        <v>3</v>
      </c>
      <c r="E14" s="5">
        <v>144000</v>
      </c>
      <c r="F14" s="5">
        <f t="shared" si="0"/>
        <v>432000</v>
      </c>
      <c r="G14" s="5">
        <v>130000</v>
      </c>
      <c r="H14" s="5">
        <f t="shared" si="1"/>
        <v>390000</v>
      </c>
      <c r="I14" s="2"/>
      <c r="J14"/>
    </row>
    <row r="15" spans="1:14" x14ac:dyDescent="0.25">
      <c r="A15" s="4">
        <v>13</v>
      </c>
      <c r="B15" s="7" t="s">
        <v>38</v>
      </c>
      <c r="C15" s="7" t="s">
        <v>17</v>
      </c>
      <c r="D15" s="5">
        <v>4</v>
      </c>
      <c r="E15" s="5">
        <v>110000</v>
      </c>
      <c r="F15" s="5">
        <f t="shared" si="0"/>
        <v>440000</v>
      </c>
      <c r="G15" s="5">
        <v>90000</v>
      </c>
      <c r="H15" s="5">
        <f t="shared" si="1"/>
        <v>360000</v>
      </c>
      <c r="I15" s="2"/>
      <c r="J15"/>
    </row>
    <row r="16" spans="1:14" x14ac:dyDescent="0.25">
      <c r="A16" s="4">
        <v>14</v>
      </c>
      <c r="B16" s="7" t="s">
        <v>38</v>
      </c>
      <c r="C16" s="7" t="s">
        <v>18</v>
      </c>
      <c r="D16" s="5">
        <v>3</v>
      </c>
      <c r="E16" s="5">
        <v>150000</v>
      </c>
      <c r="F16" s="5">
        <f t="shared" si="0"/>
        <v>450000</v>
      </c>
      <c r="G16" s="5">
        <v>160000</v>
      </c>
      <c r="H16" s="5">
        <f t="shared" si="1"/>
        <v>480000</v>
      </c>
      <c r="I16" s="2"/>
      <c r="J16"/>
    </row>
    <row r="17" spans="1:11" x14ac:dyDescent="0.25">
      <c r="A17" s="4">
        <v>15</v>
      </c>
      <c r="B17" s="7" t="s">
        <v>38</v>
      </c>
      <c r="C17" s="7" t="s">
        <v>19</v>
      </c>
      <c r="D17" s="5">
        <v>1</v>
      </c>
      <c r="E17" s="5">
        <v>380000</v>
      </c>
      <c r="F17" s="5">
        <f t="shared" si="0"/>
        <v>380000</v>
      </c>
      <c r="G17" s="5">
        <v>290000</v>
      </c>
      <c r="H17" s="5">
        <f t="shared" si="1"/>
        <v>290000</v>
      </c>
      <c r="I17" s="2"/>
      <c r="J17"/>
      <c r="K17" s="3"/>
    </row>
    <row r="18" spans="1:11" x14ac:dyDescent="0.25">
      <c r="A18" s="4">
        <v>16</v>
      </c>
      <c r="B18" s="7" t="s">
        <v>31</v>
      </c>
      <c r="C18" s="7" t="s">
        <v>20</v>
      </c>
      <c r="D18" s="5">
        <v>5</v>
      </c>
      <c r="E18" s="5">
        <v>60000</v>
      </c>
      <c r="F18" s="5">
        <f t="shared" si="0"/>
        <v>300000</v>
      </c>
      <c r="G18" s="5">
        <v>70000</v>
      </c>
      <c r="H18" s="5">
        <f t="shared" si="1"/>
        <v>350000</v>
      </c>
      <c r="I18" s="2"/>
      <c r="J18"/>
      <c r="K18" s="3"/>
    </row>
    <row r="19" spans="1:11" x14ac:dyDescent="0.25">
      <c r="A19" s="4">
        <v>17</v>
      </c>
      <c r="B19" s="7" t="s">
        <v>32</v>
      </c>
      <c r="C19" s="7" t="s">
        <v>21</v>
      </c>
      <c r="D19" s="5">
        <v>2</v>
      </c>
      <c r="E19" s="5">
        <v>220000</v>
      </c>
      <c r="F19" s="5">
        <f t="shared" si="0"/>
        <v>440000</v>
      </c>
      <c r="G19" s="5">
        <v>210000</v>
      </c>
      <c r="H19" s="5">
        <f t="shared" si="1"/>
        <v>420000</v>
      </c>
      <c r="I19" s="2"/>
      <c r="J19"/>
      <c r="K19" s="3"/>
    </row>
    <row r="20" spans="1:11" x14ac:dyDescent="0.25">
      <c r="A20" s="4">
        <v>18</v>
      </c>
      <c r="B20" s="7" t="s">
        <v>27</v>
      </c>
      <c r="C20" s="7" t="s">
        <v>22</v>
      </c>
      <c r="D20" s="5">
        <v>2</v>
      </c>
      <c r="E20" s="5">
        <v>130000</v>
      </c>
      <c r="F20" s="5">
        <f t="shared" si="0"/>
        <v>260000</v>
      </c>
      <c r="G20" s="5">
        <v>130000</v>
      </c>
      <c r="H20" s="5">
        <f t="shared" si="1"/>
        <v>260000</v>
      </c>
      <c r="I20" s="2"/>
      <c r="J20"/>
      <c r="K20" s="3"/>
    </row>
    <row r="21" spans="1:11" x14ac:dyDescent="0.25">
      <c r="A21" s="4">
        <v>19</v>
      </c>
      <c r="B21" s="7" t="s">
        <v>33</v>
      </c>
      <c r="C21" s="7" t="s">
        <v>23</v>
      </c>
      <c r="D21" s="5">
        <v>2</v>
      </c>
      <c r="E21" s="5">
        <v>130000</v>
      </c>
      <c r="F21" s="5">
        <f t="shared" si="0"/>
        <v>260000</v>
      </c>
      <c r="G21" s="5">
        <v>120000</v>
      </c>
      <c r="H21" s="5">
        <f t="shared" si="1"/>
        <v>240000</v>
      </c>
      <c r="I21" s="2"/>
      <c r="J21"/>
      <c r="K21" s="3"/>
    </row>
    <row r="22" spans="1:11" x14ac:dyDescent="0.25">
      <c r="A22" s="4">
        <v>20</v>
      </c>
      <c r="B22" s="7" t="s">
        <v>33</v>
      </c>
      <c r="C22" s="7" t="s">
        <v>24</v>
      </c>
      <c r="D22" s="5">
        <v>3</v>
      </c>
      <c r="E22" s="5">
        <v>88000</v>
      </c>
      <c r="F22" s="5">
        <f t="shared" si="0"/>
        <v>264000</v>
      </c>
      <c r="G22" s="5">
        <v>90000</v>
      </c>
      <c r="H22" s="5">
        <f t="shared" si="1"/>
        <v>270000</v>
      </c>
      <c r="I22" s="2"/>
      <c r="K22" s="3"/>
    </row>
    <row r="24" spans="1:11" x14ac:dyDescent="0.25">
      <c r="B24" s="3"/>
      <c r="K24" s="3"/>
    </row>
    <row r="25" spans="1:11" x14ac:dyDescent="0.25">
      <c r="B25" s="3"/>
      <c r="J25" s="3"/>
      <c r="K25" s="3"/>
    </row>
    <row r="26" spans="1:11" x14ac:dyDescent="0.25">
      <c r="B26" s="3"/>
      <c r="J26" s="3"/>
      <c r="K26" s="3"/>
    </row>
    <row r="27" spans="1:11" x14ac:dyDescent="0.25">
      <c r="B27" s="3"/>
      <c r="J27" s="3"/>
      <c r="K27" s="3"/>
    </row>
    <row r="28" spans="1:11" x14ac:dyDescent="0.25">
      <c r="B28" s="3"/>
      <c r="J28" s="3"/>
      <c r="K28" s="3"/>
    </row>
    <row r="29" spans="1:11" x14ac:dyDescent="0.25">
      <c r="B29" s="3"/>
      <c r="J29" s="3"/>
      <c r="K29" s="3"/>
    </row>
    <row r="30" spans="1:11" x14ac:dyDescent="0.25">
      <c r="B30" s="3"/>
      <c r="J30" s="3"/>
      <c r="K30" s="3"/>
    </row>
    <row r="31" spans="1:11" x14ac:dyDescent="0.25">
      <c r="B31" s="3"/>
      <c r="J31" s="3"/>
      <c r="K31" s="3"/>
    </row>
    <row r="32" spans="1:11" x14ac:dyDescent="0.25">
      <c r="B32" s="3"/>
      <c r="J32" s="3"/>
      <c r="K32" s="3"/>
    </row>
    <row r="33" spans="2:11" x14ac:dyDescent="0.25">
      <c r="B33" s="3"/>
      <c r="J33" s="3"/>
      <c r="K33" s="3"/>
    </row>
    <row r="34" spans="2:11" x14ac:dyDescent="0.25">
      <c r="B34" s="3"/>
      <c r="J34" s="3"/>
      <c r="K34" s="3"/>
    </row>
    <row r="35" spans="2:11" x14ac:dyDescent="0.25">
      <c r="B35" s="3"/>
      <c r="J35" s="3"/>
      <c r="K35" s="3"/>
    </row>
    <row r="36" spans="2:11" x14ac:dyDescent="0.25">
      <c r="B36" s="3"/>
      <c r="J36" s="3"/>
      <c r="K36" s="3"/>
    </row>
    <row r="37" spans="2:11" x14ac:dyDescent="0.25">
      <c r="B37" s="3"/>
      <c r="J37" s="3"/>
      <c r="K37" s="3"/>
    </row>
    <row r="38" spans="2:11" x14ac:dyDescent="0.25">
      <c r="B38" s="3"/>
      <c r="J38" s="3"/>
      <c r="K38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202E-4BD8-4821-B9DD-C445817516B3}">
  <sheetPr>
    <tabColor rgb="FF00B050"/>
  </sheetPr>
  <dimension ref="A1:P38"/>
  <sheetViews>
    <sheetView zoomScale="130" zoomScaleNormal="130" workbookViewId="0"/>
  </sheetViews>
  <sheetFormatPr defaultColWidth="8.88671875" defaultRowHeight="15" x14ac:dyDescent="0.25"/>
  <cols>
    <col min="1" max="1" width="4.5546875" style="3" customWidth="1"/>
    <col min="2" max="2" width="5.6640625" style="6" customWidth="1"/>
    <col min="3" max="3" width="9.21875" style="6" customWidth="1"/>
    <col min="4" max="4" width="13.44140625" style="6" bestFit="1" customWidth="1"/>
    <col min="5" max="5" width="8.109375" style="3" customWidth="1"/>
    <col min="6" max="9" width="10.109375" style="3" customWidth="1"/>
    <col min="10" max="10" width="2.88671875" style="3" customWidth="1"/>
    <col min="11" max="11" width="5.6640625" style="6" customWidth="1"/>
    <col min="12" max="12" width="9.77734375" style="6" customWidth="1"/>
    <col min="13" max="13" width="8.21875" style="6" customWidth="1"/>
    <col min="14" max="16" width="11.5546875" style="3" customWidth="1"/>
    <col min="17" max="16384" width="8.88671875" style="3"/>
  </cols>
  <sheetData>
    <row r="1" spans="1:16" x14ac:dyDescent="0.25">
      <c r="A1" s="11"/>
      <c r="B1" s="12"/>
      <c r="C1" s="12"/>
      <c r="D1" s="12"/>
      <c r="E1" s="11"/>
      <c r="F1" s="11"/>
      <c r="G1" s="11"/>
      <c r="H1" s="11"/>
      <c r="I1" s="11"/>
      <c r="K1" s="1" t="s">
        <v>1</v>
      </c>
      <c r="L1" s="1" t="s">
        <v>26</v>
      </c>
      <c r="M1" s="1" t="s">
        <v>40</v>
      </c>
      <c r="N1" s="1" t="s">
        <v>36</v>
      </c>
      <c r="O1" s="1" t="s">
        <v>25</v>
      </c>
      <c r="P1" s="1" t="s">
        <v>37</v>
      </c>
    </row>
    <row r="2" spans="1:16" x14ac:dyDescent="0.25">
      <c r="A2" s="1" t="s">
        <v>0</v>
      </c>
      <c r="B2" s="10" t="s">
        <v>1</v>
      </c>
      <c r="C2" s="1" t="s">
        <v>26</v>
      </c>
      <c r="D2" s="1" t="s">
        <v>2</v>
      </c>
      <c r="E2" s="1" t="s">
        <v>35</v>
      </c>
      <c r="F2" s="8" t="s">
        <v>34</v>
      </c>
      <c r="G2" s="8" t="s">
        <v>36</v>
      </c>
      <c r="H2" s="9" t="s">
        <v>39</v>
      </c>
      <c r="I2" s="9" t="s">
        <v>25</v>
      </c>
      <c r="J2" s="2"/>
      <c r="K2" s="3"/>
      <c r="L2" s="3"/>
      <c r="M2" s="3"/>
    </row>
    <row r="3" spans="1:16" x14ac:dyDescent="0.25">
      <c r="A3" s="4">
        <v>1</v>
      </c>
      <c r="B3" s="7" t="s">
        <v>3</v>
      </c>
      <c r="C3" s="7" t="s">
        <v>27</v>
      </c>
      <c r="D3" s="7" t="s">
        <v>5</v>
      </c>
      <c r="E3" s="5">
        <v>10</v>
      </c>
      <c r="F3" s="5">
        <v>52000</v>
      </c>
      <c r="G3" s="5">
        <f t="shared" ref="G3:G22" si="0">F3*E3</f>
        <v>520000</v>
      </c>
      <c r="H3" s="5">
        <v>55000</v>
      </c>
      <c r="I3" s="5">
        <f>E3*H3</f>
        <v>550000</v>
      </c>
      <c r="J3" s="2"/>
      <c r="K3" s="3"/>
      <c r="L3" s="3"/>
      <c r="M3" s="3"/>
    </row>
    <row r="4" spans="1:16" x14ac:dyDescent="0.25">
      <c r="A4" s="4">
        <v>2</v>
      </c>
      <c r="B4" s="7" t="s">
        <v>3</v>
      </c>
      <c r="C4" s="7" t="s">
        <v>27</v>
      </c>
      <c r="D4" s="7" t="s">
        <v>6</v>
      </c>
      <c r="E4" s="5">
        <v>3</v>
      </c>
      <c r="F4" s="5">
        <v>70000</v>
      </c>
      <c r="G4" s="5">
        <f t="shared" si="0"/>
        <v>210000</v>
      </c>
      <c r="H4" s="5">
        <v>83000</v>
      </c>
      <c r="I4" s="5">
        <f t="shared" ref="I4:I22" si="1">E4*H4</f>
        <v>249000</v>
      </c>
      <c r="J4" s="2"/>
      <c r="K4" s="3"/>
      <c r="L4" s="3"/>
      <c r="M4" s="3"/>
    </row>
    <row r="5" spans="1:16" x14ac:dyDescent="0.25">
      <c r="A5" s="4">
        <v>3</v>
      </c>
      <c r="B5" s="7" t="s">
        <v>3</v>
      </c>
      <c r="C5" s="7" t="s">
        <v>38</v>
      </c>
      <c r="D5" s="7" t="s">
        <v>7</v>
      </c>
      <c r="E5" s="5">
        <v>1</v>
      </c>
      <c r="F5" s="5">
        <v>770000</v>
      </c>
      <c r="G5" s="5">
        <f t="shared" si="0"/>
        <v>770000</v>
      </c>
      <c r="H5" s="5">
        <v>75000</v>
      </c>
      <c r="I5" s="5">
        <f t="shared" si="1"/>
        <v>75000</v>
      </c>
      <c r="J5" s="2"/>
      <c r="K5" s="3"/>
      <c r="L5" s="3"/>
      <c r="M5" s="3"/>
    </row>
    <row r="6" spans="1:16" x14ac:dyDescent="0.25">
      <c r="A6" s="4">
        <v>4</v>
      </c>
      <c r="B6" s="7" t="s">
        <v>3</v>
      </c>
      <c r="C6" s="7" t="s">
        <v>28</v>
      </c>
      <c r="D6" s="7" t="s">
        <v>8</v>
      </c>
      <c r="E6" s="5">
        <v>2</v>
      </c>
      <c r="F6" s="5">
        <v>288000</v>
      </c>
      <c r="G6" s="5">
        <f t="shared" si="0"/>
        <v>576000</v>
      </c>
      <c r="H6" s="5">
        <v>290000</v>
      </c>
      <c r="I6" s="5">
        <f t="shared" si="1"/>
        <v>580000</v>
      </c>
      <c r="J6" s="2"/>
      <c r="K6" s="3"/>
      <c r="L6" s="3"/>
      <c r="M6" s="3"/>
    </row>
    <row r="7" spans="1:16" x14ac:dyDescent="0.25">
      <c r="A7" s="4">
        <v>5</v>
      </c>
      <c r="B7" s="7" t="s">
        <v>3</v>
      </c>
      <c r="C7" s="7" t="s">
        <v>38</v>
      </c>
      <c r="D7" s="7" t="s">
        <v>9</v>
      </c>
      <c r="E7" s="5">
        <v>1</v>
      </c>
      <c r="F7" s="5">
        <v>330000</v>
      </c>
      <c r="G7" s="5">
        <f t="shared" si="0"/>
        <v>330000</v>
      </c>
      <c r="H7" s="5">
        <v>320000</v>
      </c>
      <c r="I7" s="5">
        <f t="shared" si="1"/>
        <v>320000</v>
      </c>
      <c r="J7" s="2"/>
      <c r="K7" s="3"/>
      <c r="L7" s="3"/>
      <c r="M7" s="3"/>
    </row>
    <row r="8" spans="1:16" x14ac:dyDescent="0.25">
      <c r="A8" s="4">
        <v>6</v>
      </c>
      <c r="B8" s="7" t="s">
        <v>3</v>
      </c>
      <c r="C8" s="7" t="s">
        <v>29</v>
      </c>
      <c r="D8" s="7" t="s">
        <v>10</v>
      </c>
      <c r="E8" s="5">
        <v>2</v>
      </c>
      <c r="F8" s="5">
        <v>490000</v>
      </c>
      <c r="G8" s="5">
        <f t="shared" si="0"/>
        <v>980000</v>
      </c>
      <c r="H8" s="5">
        <v>550000</v>
      </c>
      <c r="I8" s="5">
        <f t="shared" si="1"/>
        <v>1100000</v>
      </c>
      <c r="J8" s="2"/>
      <c r="K8" s="3"/>
      <c r="L8" s="3"/>
      <c r="M8" s="3"/>
    </row>
    <row r="9" spans="1:16" x14ac:dyDescent="0.25">
      <c r="A9" s="4">
        <v>7</v>
      </c>
      <c r="B9" s="7" t="s">
        <v>3</v>
      </c>
      <c r="C9" s="7" t="s">
        <v>28</v>
      </c>
      <c r="D9" s="7" t="s">
        <v>11</v>
      </c>
      <c r="E9" s="5">
        <v>10</v>
      </c>
      <c r="F9" s="5">
        <v>368000</v>
      </c>
      <c r="G9" s="5">
        <f t="shared" si="0"/>
        <v>3680000</v>
      </c>
      <c r="H9" s="5">
        <v>340000</v>
      </c>
      <c r="I9" s="5">
        <f t="shared" si="1"/>
        <v>3400000</v>
      </c>
      <c r="J9" s="2"/>
      <c r="K9" s="3"/>
      <c r="L9" s="3"/>
      <c r="M9" s="3"/>
    </row>
    <row r="10" spans="1:16" x14ac:dyDescent="0.25">
      <c r="A10" s="4">
        <v>8</v>
      </c>
      <c r="B10" s="7" t="s">
        <v>3</v>
      </c>
      <c r="C10" s="7" t="s">
        <v>27</v>
      </c>
      <c r="D10" s="7" t="s">
        <v>12</v>
      </c>
      <c r="E10" s="5">
        <v>2</v>
      </c>
      <c r="F10" s="5">
        <v>370000</v>
      </c>
      <c r="G10" s="5">
        <f t="shared" si="0"/>
        <v>740000</v>
      </c>
      <c r="H10" s="5">
        <v>400000</v>
      </c>
      <c r="I10" s="5">
        <f t="shared" si="1"/>
        <v>800000</v>
      </c>
      <c r="J10" s="2"/>
      <c r="K10" s="3"/>
      <c r="L10" s="3"/>
      <c r="M10" s="3"/>
    </row>
    <row r="11" spans="1:16" x14ac:dyDescent="0.25">
      <c r="A11" s="4">
        <v>9</v>
      </c>
      <c r="B11" s="7" t="s">
        <v>3</v>
      </c>
      <c r="C11" s="7" t="s">
        <v>30</v>
      </c>
      <c r="D11" s="7" t="s">
        <v>13</v>
      </c>
      <c r="E11" s="5">
        <v>5</v>
      </c>
      <c r="F11" s="5">
        <v>120000</v>
      </c>
      <c r="G11" s="5">
        <f t="shared" si="0"/>
        <v>600000</v>
      </c>
      <c r="H11" s="5">
        <v>110000</v>
      </c>
      <c r="I11" s="5">
        <f t="shared" si="1"/>
        <v>550000</v>
      </c>
      <c r="J11" s="2"/>
      <c r="K11" s="3"/>
      <c r="L11" s="3"/>
      <c r="M11" s="3"/>
    </row>
    <row r="12" spans="1:16" x14ac:dyDescent="0.25">
      <c r="A12" s="4">
        <v>10</v>
      </c>
      <c r="B12" s="7" t="s">
        <v>3</v>
      </c>
      <c r="C12" s="7" t="s">
        <v>29</v>
      </c>
      <c r="D12" s="7" t="s">
        <v>14</v>
      </c>
      <c r="E12" s="5">
        <v>1</v>
      </c>
      <c r="F12" s="5">
        <v>1380000</v>
      </c>
      <c r="G12" s="5">
        <f t="shared" si="0"/>
        <v>1380000</v>
      </c>
      <c r="H12" s="5">
        <v>1350000</v>
      </c>
      <c r="I12" s="5">
        <f t="shared" si="1"/>
        <v>1350000</v>
      </c>
      <c r="J12" s="2"/>
      <c r="K12" s="3"/>
      <c r="L12" s="3"/>
      <c r="M12" s="3"/>
    </row>
    <row r="13" spans="1:16" x14ac:dyDescent="0.25">
      <c r="A13" s="4">
        <v>11</v>
      </c>
      <c r="B13" s="7" t="s">
        <v>4</v>
      </c>
      <c r="C13" s="7" t="s">
        <v>38</v>
      </c>
      <c r="D13" s="7" t="s">
        <v>15</v>
      </c>
      <c r="E13" s="5">
        <v>4</v>
      </c>
      <c r="F13" s="5">
        <v>112000</v>
      </c>
      <c r="G13" s="5">
        <f t="shared" si="0"/>
        <v>448000</v>
      </c>
      <c r="H13" s="5">
        <v>100000</v>
      </c>
      <c r="I13" s="5">
        <f t="shared" si="1"/>
        <v>400000</v>
      </c>
      <c r="J13" s="2"/>
      <c r="K13" s="3"/>
      <c r="L13" s="3"/>
      <c r="M13" s="3"/>
    </row>
    <row r="14" spans="1:16" x14ac:dyDescent="0.25">
      <c r="A14" s="4">
        <v>12</v>
      </c>
      <c r="B14" s="7" t="s">
        <v>4</v>
      </c>
      <c r="C14" s="7" t="s">
        <v>38</v>
      </c>
      <c r="D14" s="7" t="s">
        <v>16</v>
      </c>
      <c r="E14" s="5">
        <v>3</v>
      </c>
      <c r="F14" s="5">
        <v>144000</v>
      </c>
      <c r="G14" s="5">
        <f t="shared" si="0"/>
        <v>432000</v>
      </c>
      <c r="H14" s="5">
        <v>130000</v>
      </c>
      <c r="I14" s="5">
        <f t="shared" si="1"/>
        <v>390000</v>
      </c>
      <c r="J14" s="2"/>
      <c r="K14" s="3"/>
      <c r="L14" s="3"/>
      <c r="M14" s="3"/>
    </row>
    <row r="15" spans="1:16" x14ac:dyDescent="0.25">
      <c r="A15" s="4">
        <v>13</v>
      </c>
      <c r="B15" s="7" t="s">
        <v>4</v>
      </c>
      <c r="C15" s="7" t="s">
        <v>38</v>
      </c>
      <c r="D15" s="7" t="s">
        <v>17</v>
      </c>
      <c r="E15" s="5">
        <v>4</v>
      </c>
      <c r="F15" s="5">
        <v>110000</v>
      </c>
      <c r="G15" s="5">
        <f t="shared" si="0"/>
        <v>440000</v>
      </c>
      <c r="H15" s="5">
        <v>90000</v>
      </c>
      <c r="I15" s="5">
        <f t="shared" si="1"/>
        <v>360000</v>
      </c>
      <c r="J15" s="2"/>
      <c r="K15" s="3"/>
      <c r="L15" s="3"/>
      <c r="M15" s="3"/>
    </row>
    <row r="16" spans="1:16" x14ac:dyDescent="0.25">
      <c r="A16" s="4">
        <v>14</v>
      </c>
      <c r="B16" s="7" t="s">
        <v>4</v>
      </c>
      <c r="C16" s="7" t="s">
        <v>38</v>
      </c>
      <c r="D16" s="7" t="s">
        <v>18</v>
      </c>
      <c r="E16" s="5">
        <v>3</v>
      </c>
      <c r="F16" s="5">
        <v>150000</v>
      </c>
      <c r="G16" s="5">
        <f t="shared" si="0"/>
        <v>450000</v>
      </c>
      <c r="H16" s="5">
        <v>160000</v>
      </c>
      <c r="I16" s="5">
        <f t="shared" si="1"/>
        <v>480000</v>
      </c>
      <c r="J16" s="2"/>
      <c r="K16" s="3"/>
      <c r="L16" s="3"/>
      <c r="M16" s="3"/>
    </row>
    <row r="17" spans="1:13" x14ac:dyDescent="0.25">
      <c r="A17" s="4">
        <v>15</v>
      </c>
      <c r="B17" s="7" t="s">
        <v>4</v>
      </c>
      <c r="C17" s="7" t="s">
        <v>38</v>
      </c>
      <c r="D17" s="7" t="s">
        <v>19</v>
      </c>
      <c r="E17" s="5">
        <v>1</v>
      </c>
      <c r="F17" s="5">
        <v>380000</v>
      </c>
      <c r="G17" s="5">
        <f t="shared" si="0"/>
        <v>380000</v>
      </c>
      <c r="H17" s="5">
        <v>290000</v>
      </c>
      <c r="I17" s="5">
        <f t="shared" si="1"/>
        <v>290000</v>
      </c>
      <c r="J17" s="2"/>
      <c r="K17" s="3"/>
      <c r="L17" s="3"/>
      <c r="M17" s="3"/>
    </row>
    <row r="18" spans="1:13" x14ac:dyDescent="0.25">
      <c r="A18" s="4">
        <v>16</v>
      </c>
      <c r="B18" s="7" t="s">
        <v>4</v>
      </c>
      <c r="C18" s="7" t="s">
        <v>31</v>
      </c>
      <c r="D18" s="7" t="s">
        <v>20</v>
      </c>
      <c r="E18" s="5">
        <v>5</v>
      </c>
      <c r="F18" s="5">
        <v>60000</v>
      </c>
      <c r="G18" s="5">
        <f t="shared" si="0"/>
        <v>300000</v>
      </c>
      <c r="H18" s="5">
        <v>70000</v>
      </c>
      <c r="I18" s="5">
        <f t="shared" si="1"/>
        <v>350000</v>
      </c>
      <c r="J18" s="2"/>
      <c r="K18" s="3"/>
      <c r="L18" s="3"/>
      <c r="M18" s="3"/>
    </row>
    <row r="19" spans="1:13" x14ac:dyDescent="0.25">
      <c r="A19" s="4">
        <v>17</v>
      </c>
      <c r="B19" s="7" t="s">
        <v>4</v>
      </c>
      <c r="C19" s="7" t="s">
        <v>32</v>
      </c>
      <c r="D19" s="7" t="s">
        <v>21</v>
      </c>
      <c r="E19" s="5">
        <v>2</v>
      </c>
      <c r="F19" s="5">
        <v>220000</v>
      </c>
      <c r="G19" s="5">
        <f t="shared" si="0"/>
        <v>440000</v>
      </c>
      <c r="H19" s="5">
        <v>210000</v>
      </c>
      <c r="I19" s="5">
        <f t="shared" si="1"/>
        <v>420000</v>
      </c>
      <c r="J19" s="2"/>
      <c r="K19" s="3"/>
      <c r="L19" s="3"/>
      <c r="M19" s="3"/>
    </row>
    <row r="20" spans="1:13" x14ac:dyDescent="0.25">
      <c r="A20" s="4">
        <v>18</v>
      </c>
      <c r="B20" s="7" t="s">
        <v>4</v>
      </c>
      <c r="C20" s="7" t="s">
        <v>27</v>
      </c>
      <c r="D20" s="7" t="s">
        <v>22</v>
      </c>
      <c r="E20" s="5">
        <v>2</v>
      </c>
      <c r="F20" s="5">
        <v>130000</v>
      </c>
      <c r="G20" s="5">
        <f t="shared" si="0"/>
        <v>260000</v>
      </c>
      <c r="H20" s="5">
        <v>130000</v>
      </c>
      <c r="I20" s="5">
        <f t="shared" si="1"/>
        <v>260000</v>
      </c>
      <c r="J20" s="2"/>
      <c r="K20" s="3"/>
      <c r="L20" s="3"/>
      <c r="M20" s="3"/>
    </row>
    <row r="21" spans="1:13" x14ac:dyDescent="0.25">
      <c r="A21" s="4">
        <v>19</v>
      </c>
      <c r="B21" s="7" t="s">
        <v>4</v>
      </c>
      <c r="C21" s="7" t="s">
        <v>33</v>
      </c>
      <c r="D21" s="7" t="s">
        <v>23</v>
      </c>
      <c r="E21" s="5">
        <v>2</v>
      </c>
      <c r="F21" s="5">
        <v>130000</v>
      </c>
      <c r="G21" s="5">
        <f t="shared" si="0"/>
        <v>260000</v>
      </c>
      <c r="H21" s="5">
        <v>120000</v>
      </c>
      <c r="I21" s="5">
        <f t="shared" si="1"/>
        <v>240000</v>
      </c>
      <c r="J21" s="2"/>
      <c r="K21"/>
      <c r="L21"/>
      <c r="M21" s="3"/>
    </row>
    <row r="22" spans="1:13" x14ac:dyDescent="0.25">
      <c r="A22" s="4">
        <v>20</v>
      </c>
      <c r="B22" s="7" t="s">
        <v>4</v>
      </c>
      <c r="C22" s="7" t="s">
        <v>33</v>
      </c>
      <c r="D22" s="7" t="s">
        <v>24</v>
      </c>
      <c r="E22" s="5">
        <v>3</v>
      </c>
      <c r="F22" s="5">
        <v>88000</v>
      </c>
      <c r="G22" s="5">
        <f t="shared" si="0"/>
        <v>264000</v>
      </c>
      <c r="H22" s="5">
        <v>90000</v>
      </c>
      <c r="I22" s="5">
        <f t="shared" si="1"/>
        <v>270000</v>
      </c>
      <c r="J22" s="2"/>
      <c r="M22" s="3"/>
    </row>
    <row r="24" spans="1:13" x14ac:dyDescent="0.25">
      <c r="B24" s="3"/>
      <c r="C24" s="3"/>
      <c r="F24" s="6"/>
      <c r="K24" s="3"/>
      <c r="M24" s="3"/>
    </row>
    <row r="25" spans="1:13" x14ac:dyDescent="0.25">
      <c r="B25" s="3"/>
      <c r="C25" s="3"/>
      <c r="F25" s="6"/>
      <c r="K25" s="3"/>
      <c r="L25" s="3"/>
      <c r="M25" s="3"/>
    </row>
    <row r="26" spans="1:13" x14ac:dyDescent="0.25">
      <c r="B26" s="3"/>
      <c r="C26" s="3"/>
      <c r="F26" s="6"/>
      <c r="K26" s="3"/>
      <c r="L26" s="3"/>
      <c r="M26" s="3"/>
    </row>
    <row r="27" spans="1:13" x14ac:dyDescent="0.25">
      <c r="B27" s="3"/>
      <c r="C27" s="3"/>
      <c r="F27" s="6"/>
      <c r="K27" s="3"/>
      <c r="L27" s="3"/>
      <c r="M27" s="3"/>
    </row>
    <row r="28" spans="1:13" x14ac:dyDescent="0.25">
      <c r="B28" s="3"/>
      <c r="C28" s="3"/>
      <c r="F28" s="6"/>
      <c r="K28" s="3"/>
      <c r="L28" s="3"/>
      <c r="M28" s="3"/>
    </row>
    <row r="29" spans="1:13" x14ac:dyDescent="0.25">
      <c r="B29" s="3"/>
      <c r="C29" s="3"/>
      <c r="F29" s="6"/>
      <c r="K29" s="3"/>
      <c r="L29" s="3"/>
      <c r="M29" s="3"/>
    </row>
    <row r="30" spans="1:13" x14ac:dyDescent="0.25">
      <c r="B30" s="3"/>
      <c r="C30" s="3"/>
      <c r="F30" s="6"/>
      <c r="K30" s="3"/>
      <c r="L30" s="3"/>
      <c r="M30" s="3"/>
    </row>
    <row r="31" spans="1:13" x14ac:dyDescent="0.25">
      <c r="B31" s="3"/>
      <c r="C31" s="3"/>
      <c r="F31" s="6"/>
      <c r="K31" s="3"/>
      <c r="L31" s="3"/>
      <c r="M31" s="3"/>
    </row>
    <row r="32" spans="1:13" x14ac:dyDescent="0.25">
      <c r="B32" s="3"/>
      <c r="C32" s="3"/>
      <c r="K32" s="3"/>
      <c r="L32" s="3"/>
      <c r="M32" s="3"/>
    </row>
    <row r="33" spans="4:4" s="3" customFormat="1" x14ac:dyDescent="0.25">
      <c r="D33" s="6"/>
    </row>
    <row r="34" spans="4:4" s="3" customFormat="1" x14ac:dyDescent="0.25">
      <c r="D34" s="6"/>
    </row>
    <row r="35" spans="4:4" s="3" customFormat="1" x14ac:dyDescent="0.25">
      <c r="D35" s="6"/>
    </row>
    <row r="36" spans="4:4" s="3" customFormat="1" x14ac:dyDescent="0.25">
      <c r="D36" s="6"/>
    </row>
    <row r="37" spans="4:4" s="3" customFormat="1" x14ac:dyDescent="0.25">
      <c r="D37" s="6"/>
    </row>
    <row r="38" spans="4:4" s="3" customFormat="1" x14ac:dyDescent="0.25">
      <c r="D38" s="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CFCB-0A1D-4E23-A95E-BF5863261BBB}">
  <sheetPr>
    <tabColor theme="0" tint="-0.499984740745262"/>
  </sheetPr>
  <dimension ref="A1:N38"/>
  <sheetViews>
    <sheetView zoomScale="130" zoomScaleNormal="130" workbookViewId="0"/>
  </sheetViews>
  <sheetFormatPr defaultColWidth="8.88671875" defaultRowHeight="15" x14ac:dyDescent="0.25"/>
  <cols>
    <col min="1" max="1" width="4.5546875" style="3" customWidth="1"/>
    <col min="2" max="2" width="9.21875" style="6" customWidth="1"/>
    <col min="3" max="3" width="13.44140625" style="6" bestFit="1" customWidth="1"/>
    <col min="4" max="4" width="8.109375" style="3" customWidth="1"/>
    <col min="5" max="8" width="10.109375" style="3" customWidth="1"/>
    <col min="9" max="9" width="2.88671875" style="3" customWidth="1"/>
    <col min="10" max="10" width="9.77734375" style="6" customWidth="1"/>
    <col min="11" max="11" width="8.21875" style="6" customWidth="1"/>
    <col min="12" max="14" width="11.5546875" style="3" customWidth="1"/>
    <col min="15" max="16384" width="8.88671875" style="3"/>
  </cols>
  <sheetData>
    <row r="1" spans="1:14" x14ac:dyDescent="0.25">
      <c r="A1" s="11"/>
      <c r="B1" s="12"/>
      <c r="C1" s="12">
        <f>SUBTOTAL(3,C3:C22)</f>
        <v>20</v>
      </c>
      <c r="D1" s="11"/>
      <c r="E1" s="11">
        <f>SUMPRODUCT(D3:D22,E3:E22)</f>
        <v>13460000</v>
      </c>
      <c r="F1" s="11">
        <f>SUBTOTAL(9,F3:F22)</f>
        <v>13460000</v>
      </c>
      <c r="G1" s="11"/>
      <c r="H1" s="11">
        <f>SUBTOTAL(9,H3:H22)</f>
        <v>12434000</v>
      </c>
      <c r="J1" s="1" t="s">
        <v>26</v>
      </c>
      <c r="K1" s="1" t="s">
        <v>40</v>
      </c>
      <c r="L1" s="1" t="s">
        <v>36</v>
      </c>
      <c r="M1" s="1" t="s">
        <v>25</v>
      </c>
      <c r="N1" s="1" t="s">
        <v>37</v>
      </c>
    </row>
    <row r="2" spans="1:14" x14ac:dyDescent="0.25">
      <c r="A2" s="1" t="s">
        <v>0</v>
      </c>
      <c r="B2" s="1" t="s">
        <v>26</v>
      </c>
      <c r="C2" s="1" t="s">
        <v>2</v>
      </c>
      <c r="D2" s="1" t="s">
        <v>35</v>
      </c>
      <c r="E2" s="8" t="s">
        <v>34</v>
      </c>
      <c r="F2" s="8" t="s">
        <v>36</v>
      </c>
      <c r="G2" s="9" t="s">
        <v>39</v>
      </c>
      <c r="H2" s="9" t="s">
        <v>25</v>
      </c>
      <c r="I2" s="2"/>
      <c r="J2" s="7" t="s">
        <v>27</v>
      </c>
      <c r="K2" s="3">
        <f>COUNTIF($B$3:$B$22,J2)</f>
        <v>4</v>
      </c>
      <c r="L2" s="11">
        <f>SUMIF($B$3:$B$22,J2,$F$3:$F$22)</f>
        <v>1730000</v>
      </c>
      <c r="M2" s="11">
        <f>SUMIF($B$3:$B$22,J2,$H$3:$H$22)</f>
        <v>1859000</v>
      </c>
      <c r="N2" s="13">
        <f>M2-L2</f>
        <v>129000</v>
      </c>
    </row>
    <row r="3" spans="1:14" x14ac:dyDescent="0.25">
      <c r="A3" s="4">
        <v>1</v>
      </c>
      <c r="B3" s="7" t="s">
        <v>27</v>
      </c>
      <c r="C3" s="7" t="s">
        <v>5</v>
      </c>
      <c r="D3" s="5">
        <v>10</v>
      </c>
      <c r="E3" s="5">
        <v>52000</v>
      </c>
      <c r="F3" s="5">
        <f t="shared" ref="F3:F22" si="0">E3*D3</f>
        <v>520000</v>
      </c>
      <c r="G3" s="5">
        <v>55000</v>
      </c>
      <c r="H3" s="5">
        <f>D3*G3</f>
        <v>550000</v>
      </c>
      <c r="I3" s="2"/>
      <c r="J3" s="7" t="s">
        <v>38</v>
      </c>
      <c r="K3" s="3">
        <f t="shared" ref="K3:K9" si="1">COUNTIF($B$3:$B$22,J3)</f>
        <v>7</v>
      </c>
      <c r="L3" s="11">
        <f t="shared" ref="L3:L9" si="2">SUMIF($B$3:$B$22,J3,$F$3:$F$22)</f>
        <v>3250000</v>
      </c>
      <c r="M3" s="11">
        <f t="shared" ref="M3:M9" si="3">SUMIF($B$3:$B$22,J3,$H$3:$H$22)</f>
        <v>2315000</v>
      </c>
      <c r="N3" s="13">
        <f t="shared" ref="N3:N9" si="4">M3-L3</f>
        <v>-935000</v>
      </c>
    </row>
    <row r="4" spans="1:14" x14ac:dyDescent="0.25">
      <c r="A4" s="4">
        <v>2</v>
      </c>
      <c r="B4" s="7" t="s">
        <v>27</v>
      </c>
      <c r="C4" s="7" t="s">
        <v>6</v>
      </c>
      <c r="D4" s="5">
        <v>3</v>
      </c>
      <c r="E4" s="5">
        <v>70000</v>
      </c>
      <c r="F4" s="5">
        <f t="shared" si="0"/>
        <v>210000</v>
      </c>
      <c r="G4" s="5">
        <v>83000</v>
      </c>
      <c r="H4" s="5">
        <f t="shared" ref="H4:H22" si="5">D4*G4</f>
        <v>249000</v>
      </c>
      <c r="I4" s="2"/>
      <c r="J4" s="7" t="s">
        <v>28</v>
      </c>
      <c r="K4" s="3">
        <f t="shared" si="1"/>
        <v>2</v>
      </c>
      <c r="L4" s="11">
        <f t="shared" si="2"/>
        <v>4256000</v>
      </c>
      <c r="M4" s="11">
        <f t="shared" si="3"/>
        <v>3980000</v>
      </c>
      <c r="N4" s="13">
        <f t="shared" si="4"/>
        <v>-276000</v>
      </c>
    </row>
    <row r="5" spans="1:14" x14ac:dyDescent="0.25">
      <c r="A5" s="4">
        <v>3</v>
      </c>
      <c r="B5" s="7" t="s">
        <v>38</v>
      </c>
      <c r="C5" s="7" t="s">
        <v>7</v>
      </c>
      <c r="D5" s="5">
        <v>1</v>
      </c>
      <c r="E5" s="5">
        <v>770000</v>
      </c>
      <c r="F5" s="5">
        <f t="shared" si="0"/>
        <v>770000</v>
      </c>
      <c r="G5" s="5">
        <v>75000</v>
      </c>
      <c r="H5" s="5">
        <f t="shared" si="5"/>
        <v>75000</v>
      </c>
      <c r="I5" s="2"/>
      <c r="J5" s="7" t="s">
        <v>29</v>
      </c>
      <c r="K5" s="3">
        <f t="shared" si="1"/>
        <v>2</v>
      </c>
      <c r="L5" s="11">
        <f t="shared" si="2"/>
        <v>2360000</v>
      </c>
      <c r="M5" s="11">
        <f t="shared" si="3"/>
        <v>2450000</v>
      </c>
      <c r="N5" s="13">
        <f t="shared" si="4"/>
        <v>90000</v>
      </c>
    </row>
    <row r="6" spans="1:14" x14ac:dyDescent="0.25">
      <c r="A6" s="4">
        <v>4</v>
      </c>
      <c r="B6" s="7" t="s">
        <v>28</v>
      </c>
      <c r="C6" s="7" t="s">
        <v>8</v>
      </c>
      <c r="D6" s="5">
        <v>2</v>
      </c>
      <c r="E6" s="5">
        <v>288000</v>
      </c>
      <c r="F6" s="5">
        <f t="shared" si="0"/>
        <v>576000</v>
      </c>
      <c r="G6" s="5">
        <v>290000</v>
      </c>
      <c r="H6" s="5">
        <f t="shared" si="5"/>
        <v>580000</v>
      </c>
      <c r="I6" s="2"/>
      <c r="J6" s="7" t="s">
        <v>30</v>
      </c>
      <c r="K6" s="3">
        <f t="shared" si="1"/>
        <v>1</v>
      </c>
      <c r="L6" s="11">
        <f t="shared" si="2"/>
        <v>600000</v>
      </c>
      <c r="M6" s="11">
        <f t="shared" si="3"/>
        <v>550000</v>
      </c>
      <c r="N6" s="13">
        <f t="shared" si="4"/>
        <v>-50000</v>
      </c>
    </row>
    <row r="7" spans="1:14" x14ac:dyDescent="0.25">
      <c r="A7" s="4">
        <v>5</v>
      </c>
      <c r="B7" s="7" t="s">
        <v>38</v>
      </c>
      <c r="C7" s="7" t="s">
        <v>9</v>
      </c>
      <c r="D7" s="5">
        <v>1</v>
      </c>
      <c r="E7" s="5">
        <v>330000</v>
      </c>
      <c r="F7" s="5">
        <f t="shared" si="0"/>
        <v>330000</v>
      </c>
      <c r="G7" s="5">
        <v>320000</v>
      </c>
      <c r="H7" s="5">
        <f t="shared" si="5"/>
        <v>320000</v>
      </c>
      <c r="I7" s="2"/>
      <c r="J7" s="7" t="s">
        <v>31</v>
      </c>
      <c r="K7" s="3">
        <f t="shared" si="1"/>
        <v>1</v>
      </c>
      <c r="L7" s="11">
        <f t="shared" si="2"/>
        <v>300000</v>
      </c>
      <c r="M7" s="11">
        <f t="shared" si="3"/>
        <v>350000</v>
      </c>
      <c r="N7" s="13">
        <f t="shared" si="4"/>
        <v>50000</v>
      </c>
    </row>
    <row r="8" spans="1:14" x14ac:dyDescent="0.25">
      <c r="A8" s="4">
        <v>6</v>
      </c>
      <c r="B8" s="7" t="s">
        <v>29</v>
      </c>
      <c r="C8" s="7" t="s">
        <v>10</v>
      </c>
      <c r="D8" s="5">
        <v>2</v>
      </c>
      <c r="E8" s="5">
        <v>490000</v>
      </c>
      <c r="F8" s="5">
        <f t="shared" si="0"/>
        <v>980000</v>
      </c>
      <c r="G8" s="5">
        <v>550000</v>
      </c>
      <c r="H8" s="5">
        <f t="shared" si="5"/>
        <v>1100000</v>
      </c>
      <c r="I8" s="2"/>
      <c r="J8" s="7" t="s">
        <v>32</v>
      </c>
      <c r="K8" s="3">
        <f t="shared" si="1"/>
        <v>1</v>
      </c>
      <c r="L8" s="11">
        <f t="shared" si="2"/>
        <v>440000</v>
      </c>
      <c r="M8" s="11">
        <f t="shared" si="3"/>
        <v>420000</v>
      </c>
      <c r="N8" s="13">
        <f t="shared" si="4"/>
        <v>-20000</v>
      </c>
    </row>
    <row r="9" spans="1:14" x14ac:dyDescent="0.25">
      <c r="A9" s="4">
        <v>7</v>
      </c>
      <c r="B9" s="7" t="s">
        <v>28</v>
      </c>
      <c r="C9" s="7" t="s">
        <v>11</v>
      </c>
      <c r="D9" s="5">
        <v>10</v>
      </c>
      <c r="E9" s="5">
        <v>368000</v>
      </c>
      <c r="F9" s="5">
        <f t="shared" si="0"/>
        <v>3680000</v>
      </c>
      <c r="G9" s="5">
        <v>340000</v>
      </c>
      <c r="H9" s="5">
        <f t="shared" si="5"/>
        <v>3400000</v>
      </c>
      <c r="I9" s="2"/>
      <c r="J9" s="7" t="s">
        <v>33</v>
      </c>
      <c r="K9" s="3">
        <f t="shared" si="1"/>
        <v>2</v>
      </c>
      <c r="L9" s="11">
        <f t="shared" si="2"/>
        <v>524000</v>
      </c>
      <c r="M9" s="11">
        <f t="shared" si="3"/>
        <v>510000</v>
      </c>
      <c r="N9" s="13">
        <f t="shared" si="4"/>
        <v>-14000</v>
      </c>
    </row>
    <row r="10" spans="1:14" x14ac:dyDescent="0.25">
      <c r="A10" s="4">
        <v>8</v>
      </c>
      <c r="B10" s="7" t="s">
        <v>27</v>
      </c>
      <c r="C10" s="7" t="s">
        <v>12</v>
      </c>
      <c r="D10" s="5">
        <v>2</v>
      </c>
      <c r="E10" s="5">
        <v>370000</v>
      </c>
      <c r="F10" s="5">
        <f t="shared" si="0"/>
        <v>740000</v>
      </c>
      <c r="G10" s="5">
        <v>400000</v>
      </c>
      <c r="H10" s="5">
        <f t="shared" si="5"/>
        <v>800000</v>
      </c>
      <c r="I10" s="2"/>
      <c r="J10"/>
    </row>
    <row r="11" spans="1:14" x14ac:dyDescent="0.25">
      <c r="A11" s="4">
        <v>9</v>
      </c>
      <c r="B11" s="7" t="s">
        <v>30</v>
      </c>
      <c r="C11" s="7" t="s">
        <v>13</v>
      </c>
      <c r="D11" s="5">
        <v>5</v>
      </c>
      <c r="E11" s="5">
        <v>120000</v>
      </c>
      <c r="F11" s="5">
        <f t="shared" si="0"/>
        <v>600000</v>
      </c>
      <c r="G11" s="5">
        <v>110000</v>
      </c>
      <c r="H11" s="5">
        <f t="shared" si="5"/>
        <v>550000</v>
      </c>
      <c r="I11" s="2"/>
      <c r="J11"/>
    </row>
    <row r="12" spans="1:14" x14ac:dyDescent="0.25">
      <c r="A12" s="4">
        <v>10</v>
      </c>
      <c r="B12" s="7" t="s">
        <v>29</v>
      </c>
      <c r="C12" s="7" t="s">
        <v>14</v>
      </c>
      <c r="D12" s="5">
        <v>1</v>
      </c>
      <c r="E12" s="5">
        <v>1380000</v>
      </c>
      <c r="F12" s="5">
        <f t="shared" si="0"/>
        <v>1380000</v>
      </c>
      <c r="G12" s="5">
        <v>1350000</v>
      </c>
      <c r="H12" s="5">
        <f t="shared" si="5"/>
        <v>1350000</v>
      </c>
      <c r="I12" s="2"/>
      <c r="J12"/>
    </row>
    <row r="13" spans="1:14" x14ac:dyDescent="0.25">
      <c r="A13" s="4">
        <v>11</v>
      </c>
      <c r="B13" s="7" t="s">
        <v>38</v>
      </c>
      <c r="C13" s="7" t="s">
        <v>15</v>
      </c>
      <c r="D13" s="5">
        <v>4</v>
      </c>
      <c r="E13" s="5">
        <v>112000</v>
      </c>
      <c r="F13" s="5">
        <f t="shared" si="0"/>
        <v>448000</v>
      </c>
      <c r="G13" s="5">
        <v>100000</v>
      </c>
      <c r="H13" s="5">
        <f t="shared" si="5"/>
        <v>400000</v>
      </c>
      <c r="I13" s="2"/>
      <c r="J13"/>
    </row>
    <row r="14" spans="1:14" x14ac:dyDescent="0.25">
      <c r="A14" s="4">
        <v>12</v>
      </c>
      <c r="B14" s="7" t="s">
        <v>38</v>
      </c>
      <c r="C14" s="7" t="s">
        <v>16</v>
      </c>
      <c r="D14" s="5">
        <v>3</v>
      </c>
      <c r="E14" s="5">
        <v>144000</v>
      </c>
      <c r="F14" s="5">
        <f t="shared" si="0"/>
        <v>432000</v>
      </c>
      <c r="G14" s="5">
        <v>130000</v>
      </c>
      <c r="H14" s="5">
        <f t="shared" si="5"/>
        <v>390000</v>
      </c>
      <c r="I14" s="2"/>
      <c r="J14"/>
    </row>
    <row r="15" spans="1:14" x14ac:dyDescent="0.25">
      <c r="A15" s="4">
        <v>13</v>
      </c>
      <c r="B15" s="7" t="s">
        <v>38</v>
      </c>
      <c r="C15" s="7" t="s">
        <v>17</v>
      </c>
      <c r="D15" s="5">
        <v>4</v>
      </c>
      <c r="E15" s="5">
        <v>110000</v>
      </c>
      <c r="F15" s="5">
        <f t="shared" si="0"/>
        <v>440000</v>
      </c>
      <c r="G15" s="5">
        <v>90000</v>
      </c>
      <c r="H15" s="5">
        <f t="shared" si="5"/>
        <v>360000</v>
      </c>
      <c r="I15" s="2"/>
      <c r="J15"/>
    </row>
    <row r="16" spans="1:14" x14ac:dyDescent="0.25">
      <c r="A16" s="4">
        <v>14</v>
      </c>
      <c r="B16" s="7" t="s">
        <v>38</v>
      </c>
      <c r="C16" s="7" t="s">
        <v>18</v>
      </c>
      <c r="D16" s="5">
        <v>3</v>
      </c>
      <c r="E16" s="5">
        <v>150000</v>
      </c>
      <c r="F16" s="5">
        <f t="shared" si="0"/>
        <v>450000</v>
      </c>
      <c r="G16" s="5">
        <v>160000</v>
      </c>
      <c r="H16" s="5">
        <f t="shared" si="5"/>
        <v>480000</v>
      </c>
      <c r="I16" s="2"/>
      <c r="J16"/>
    </row>
    <row r="17" spans="1:11" x14ac:dyDescent="0.25">
      <c r="A17" s="4">
        <v>15</v>
      </c>
      <c r="B17" s="7" t="s">
        <v>38</v>
      </c>
      <c r="C17" s="7" t="s">
        <v>19</v>
      </c>
      <c r="D17" s="5">
        <v>1</v>
      </c>
      <c r="E17" s="5">
        <v>380000</v>
      </c>
      <c r="F17" s="5">
        <f t="shared" si="0"/>
        <v>380000</v>
      </c>
      <c r="G17" s="5">
        <v>290000</v>
      </c>
      <c r="H17" s="5">
        <f t="shared" si="5"/>
        <v>290000</v>
      </c>
      <c r="I17" s="2"/>
      <c r="J17"/>
      <c r="K17" s="3"/>
    </row>
    <row r="18" spans="1:11" x14ac:dyDescent="0.25">
      <c r="A18" s="4">
        <v>16</v>
      </c>
      <c r="B18" s="7" t="s">
        <v>31</v>
      </c>
      <c r="C18" s="7" t="s">
        <v>20</v>
      </c>
      <c r="D18" s="5">
        <v>5</v>
      </c>
      <c r="E18" s="5">
        <v>60000</v>
      </c>
      <c r="F18" s="5">
        <f t="shared" si="0"/>
        <v>300000</v>
      </c>
      <c r="G18" s="5">
        <v>70000</v>
      </c>
      <c r="H18" s="5">
        <f t="shared" si="5"/>
        <v>350000</v>
      </c>
      <c r="I18" s="2"/>
      <c r="J18"/>
      <c r="K18" s="3"/>
    </row>
    <row r="19" spans="1:11" x14ac:dyDescent="0.25">
      <c r="A19" s="4">
        <v>17</v>
      </c>
      <c r="B19" s="7" t="s">
        <v>32</v>
      </c>
      <c r="C19" s="7" t="s">
        <v>21</v>
      </c>
      <c r="D19" s="5">
        <v>2</v>
      </c>
      <c r="E19" s="5">
        <v>220000</v>
      </c>
      <c r="F19" s="5">
        <f t="shared" si="0"/>
        <v>440000</v>
      </c>
      <c r="G19" s="5">
        <v>210000</v>
      </c>
      <c r="H19" s="5">
        <f t="shared" si="5"/>
        <v>420000</v>
      </c>
      <c r="I19" s="2"/>
      <c r="J19"/>
      <c r="K19" s="3"/>
    </row>
    <row r="20" spans="1:11" x14ac:dyDescent="0.25">
      <c r="A20" s="4">
        <v>18</v>
      </c>
      <c r="B20" s="7" t="s">
        <v>27</v>
      </c>
      <c r="C20" s="7" t="s">
        <v>22</v>
      </c>
      <c r="D20" s="5">
        <v>2</v>
      </c>
      <c r="E20" s="5">
        <v>130000</v>
      </c>
      <c r="F20" s="5">
        <f t="shared" si="0"/>
        <v>260000</v>
      </c>
      <c r="G20" s="5">
        <v>130000</v>
      </c>
      <c r="H20" s="5">
        <f t="shared" si="5"/>
        <v>260000</v>
      </c>
      <c r="I20" s="2"/>
      <c r="J20"/>
      <c r="K20" s="3"/>
    </row>
    <row r="21" spans="1:11" x14ac:dyDescent="0.25">
      <c r="A21" s="4">
        <v>19</v>
      </c>
      <c r="B21" s="7" t="s">
        <v>33</v>
      </c>
      <c r="C21" s="7" t="s">
        <v>23</v>
      </c>
      <c r="D21" s="5">
        <v>2</v>
      </c>
      <c r="E21" s="5">
        <v>130000</v>
      </c>
      <c r="F21" s="5">
        <f t="shared" si="0"/>
        <v>260000</v>
      </c>
      <c r="G21" s="5">
        <v>120000</v>
      </c>
      <c r="H21" s="5">
        <f t="shared" si="5"/>
        <v>240000</v>
      </c>
      <c r="I21" s="2"/>
      <c r="J21"/>
      <c r="K21" s="3"/>
    </row>
    <row r="22" spans="1:11" x14ac:dyDescent="0.25">
      <c r="A22" s="4">
        <v>20</v>
      </c>
      <c r="B22" s="7" t="s">
        <v>33</v>
      </c>
      <c r="C22" s="7" t="s">
        <v>24</v>
      </c>
      <c r="D22" s="5">
        <v>3</v>
      </c>
      <c r="E22" s="5">
        <v>88000</v>
      </c>
      <c r="F22" s="5">
        <f t="shared" si="0"/>
        <v>264000</v>
      </c>
      <c r="G22" s="5">
        <v>90000</v>
      </c>
      <c r="H22" s="5">
        <f t="shared" si="5"/>
        <v>270000</v>
      </c>
      <c r="I22" s="2"/>
      <c r="K22" s="3"/>
    </row>
    <row r="24" spans="1:11" x14ac:dyDescent="0.25">
      <c r="B24" s="3"/>
      <c r="K24" s="3"/>
    </row>
    <row r="25" spans="1:11" x14ac:dyDescent="0.25">
      <c r="B25" s="3"/>
      <c r="J25" s="3"/>
      <c r="K25" s="3"/>
    </row>
    <row r="26" spans="1:11" x14ac:dyDescent="0.25">
      <c r="B26" s="3"/>
      <c r="J26" s="3"/>
      <c r="K26" s="3"/>
    </row>
    <row r="27" spans="1:11" x14ac:dyDescent="0.25">
      <c r="B27" s="3"/>
      <c r="J27" s="3"/>
      <c r="K27" s="3"/>
    </row>
    <row r="28" spans="1:11" x14ac:dyDescent="0.25">
      <c r="B28" s="3"/>
      <c r="J28" s="3"/>
      <c r="K28" s="3"/>
    </row>
    <row r="29" spans="1:11" x14ac:dyDescent="0.25">
      <c r="B29" s="3"/>
      <c r="J29" s="3"/>
      <c r="K29" s="3"/>
    </row>
    <row r="30" spans="1:11" x14ac:dyDescent="0.25">
      <c r="B30" s="3"/>
      <c r="J30" s="3"/>
      <c r="K30" s="3"/>
    </row>
    <row r="31" spans="1:11" x14ac:dyDescent="0.25">
      <c r="B31" s="3"/>
      <c r="J31" s="3"/>
      <c r="K31" s="3"/>
    </row>
    <row r="32" spans="1:11" x14ac:dyDescent="0.25">
      <c r="B32" s="3"/>
      <c r="J32" s="3"/>
      <c r="K32" s="3"/>
    </row>
    <row r="33" spans="2:11" x14ac:dyDescent="0.25">
      <c r="B33" s="3"/>
      <c r="J33" s="3"/>
      <c r="K33" s="3"/>
    </row>
    <row r="34" spans="2:11" x14ac:dyDescent="0.25">
      <c r="B34" s="3"/>
      <c r="J34" s="3"/>
      <c r="K34" s="3"/>
    </row>
    <row r="35" spans="2:11" x14ac:dyDescent="0.25">
      <c r="B35" s="3"/>
      <c r="J35" s="3"/>
      <c r="K35" s="3"/>
    </row>
    <row r="36" spans="2:11" x14ac:dyDescent="0.25">
      <c r="B36" s="3"/>
      <c r="J36" s="3"/>
      <c r="K36" s="3"/>
    </row>
    <row r="37" spans="2:11" x14ac:dyDescent="0.25">
      <c r="B37" s="3"/>
      <c r="J37" s="3"/>
      <c r="K37" s="3"/>
    </row>
    <row r="38" spans="2:11" x14ac:dyDescent="0.25">
      <c r="B38" s="3"/>
      <c r="J38" s="3"/>
      <c r="K38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607-F9A3-4B5F-B05A-B6330DB45510}">
  <sheetPr>
    <tabColor theme="0" tint="-0.499984740745262"/>
  </sheetPr>
  <dimension ref="A1:P38"/>
  <sheetViews>
    <sheetView zoomScale="130" zoomScaleNormal="130" workbookViewId="0"/>
  </sheetViews>
  <sheetFormatPr defaultColWidth="8.88671875" defaultRowHeight="15" x14ac:dyDescent="0.25"/>
  <cols>
    <col min="1" max="1" width="4.5546875" style="3" customWidth="1"/>
    <col min="2" max="2" width="5.6640625" style="6" customWidth="1"/>
    <col min="3" max="3" width="9.21875" style="6" customWidth="1"/>
    <col min="4" max="4" width="13.44140625" style="6" bestFit="1" customWidth="1"/>
    <col min="5" max="5" width="8.109375" style="3" customWidth="1"/>
    <col min="6" max="9" width="10.109375" style="3" customWidth="1"/>
    <col min="10" max="10" width="2.88671875" style="3" customWidth="1"/>
    <col min="11" max="11" width="5.6640625" style="6" customWidth="1"/>
    <col min="12" max="12" width="9.77734375" style="6" customWidth="1"/>
    <col min="13" max="13" width="8.21875" style="6" customWidth="1"/>
    <col min="14" max="16" width="11.5546875" style="3" customWidth="1"/>
    <col min="17" max="16384" width="8.88671875" style="3"/>
  </cols>
  <sheetData>
    <row r="1" spans="1:16" x14ac:dyDescent="0.25">
      <c r="K1" s="1" t="s">
        <v>1</v>
      </c>
      <c r="L1" s="1" t="s">
        <v>26</v>
      </c>
      <c r="M1" s="1" t="s">
        <v>40</v>
      </c>
      <c r="N1" s="1" t="s">
        <v>36</v>
      </c>
      <c r="O1" s="1" t="s">
        <v>25</v>
      </c>
      <c r="P1" s="1" t="s">
        <v>37</v>
      </c>
    </row>
    <row r="2" spans="1:16" x14ac:dyDescent="0.25">
      <c r="A2" s="1" t="s">
        <v>0</v>
      </c>
      <c r="B2" s="10" t="s">
        <v>1</v>
      </c>
      <c r="C2" s="1" t="s">
        <v>26</v>
      </c>
      <c r="D2" s="1" t="s">
        <v>2</v>
      </c>
      <c r="E2" s="1" t="s">
        <v>35</v>
      </c>
      <c r="F2" s="8" t="s">
        <v>34</v>
      </c>
      <c r="G2" s="8" t="s">
        <v>36</v>
      </c>
      <c r="H2" s="9" t="s">
        <v>39</v>
      </c>
      <c r="I2" s="9" t="s">
        <v>25</v>
      </c>
      <c r="J2" s="2"/>
      <c r="K2" s="7" t="s">
        <v>3</v>
      </c>
      <c r="L2" s="7" t="s">
        <v>27</v>
      </c>
      <c r="M2" s="3">
        <f>COUNTIFS($C$3:$C$22,L2,$B$3:$B$22,K2)</f>
        <v>3</v>
      </c>
      <c r="N2" s="11">
        <f>SUMIFS($G$3:$G$22,$C$3:$C$22,$L2,$B$3:$B$22,$K2)</f>
        <v>1470000</v>
      </c>
      <c r="O2" s="11">
        <f>SUMIFS($I$3:$I$22,$C$3:$C$22,$L2,$B$3:$B$22,$K2)</f>
        <v>1599000</v>
      </c>
      <c r="P2" s="13">
        <f>O2-N2</f>
        <v>129000</v>
      </c>
    </row>
    <row r="3" spans="1:16" x14ac:dyDescent="0.25">
      <c r="A3" s="4">
        <v>1</v>
      </c>
      <c r="B3" s="7" t="s">
        <v>3</v>
      </c>
      <c r="C3" s="7" t="s">
        <v>27</v>
      </c>
      <c r="D3" s="7" t="s">
        <v>5</v>
      </c>
      <c r="E3" s="5">
        <v>10</v>
      </c>
      <c r="F3" s="5">
        <v>52000</v>
      </c>
      <c r="G3" s="5">
        <f t="shared" ref="G3:G22" si="0">F3*E3</f>
        <v>520000</v>
      </c>
      <c r="H3" s="5">
        <v>55000</v>
      </c>
      <c r="I3" s="5">
        <f>E3*H3</f>
        <v>550000</v>
      </c>
      <c r="J3" s="2"/>
      <c r="K3" s="7" t="s">
        <v>3</v>
      </c>
      <c r="L3" s="7" t="s">
        <v>38</v>
      </c>
      <c r="M3" s="3">
        <f t="shared" ref="M3:M11" si="1">COUNTIFS($C$3:$C$22,L3,$B$3:$B$22,K3)</f>
        <v>2</v>
      </c>
      <c r="N3" s="11">
        <f t="shared" ref="N3:N11" si="2">SUMIFS($G$3:$G$22,$C$3:$C$22,$L3,$B$3:$B$22,$K3)</f>
        <v>1100000</v>
      </c>
      <c r="O3" s="11">
        <f t="shared" ref="O3:O11" si="3">SUMIFS($I$3:$I$22,$C$3:$C$22,$L3,$B$3:$B$22,$K3)</f>
        <v>395000</v>
      </c>
      <c r="P3" s="13">
        <f t="shared" ref="P3:P11" si="4">O3-N3</f>
        <v>-705000</v>
      </c>
    </row>
    <row r="4" spans="1:16" x14ac:dyDescent="0.25">
      <c r="A4" s="4">
        <v>2</v>
      </c>
      <c r="B4" s="7" t="s">
        <v>3</v>
      </c>
      <c r="C4" s="7" t="s">
        <v>27</v>
      </c>
      <c r="D4" s="7" t="s">
        <v>6</v>
      </c>
      <c r="E4" s="5">
        <v>3</v>
      </c>
      <c r="F4" s="5">
        <v>70000</v>
      </c>
      <c r="G4" s="5">
        <f t="shared" si="0"/>
        <v>210000</v>
      </c>
      <c r="H4" s="5">
        <v>83000</v>
      </c>
      <c r="I4" s="5">
        <f t="shared" ref="I4:I22" si="5">E4*H4</f>
        <v>249000</v>
      </c>
      <c r="J4" s="2"/>
      <c r="K4" s="7" t="s">
        <v>3</v>
      </c>
      <c r="L4" s="7" t="s">
        <v>28</v>
      </c>
      <c r="M4" s="3">
        <f t="shared" si="1"/>
        <v>2</v>
      </c>
      <c r="N4" s="11">
        <f t="shared" si="2"/>
        <v>4256000</v>
      </c>
      <c r="O4" s="11">
        <f t="shared" si="3"/>
        <v>3980000</v>
      </c>
      <c r="P4" s="13">
        <f t="shared" si="4"/>
        <v>-276000</v>
      </c>
    </row>
    <row r="5" spans="1:16" x14ac:dyDescent="0.25">
      <c r="A5" s="4">
        <v>3</v>
      </c>
      <c r="B5" s="7" t="s">
        <v>3</v>
      </c>
      <c r="C5" s="7" t="s">
        <v>38</v>
      </c>
      <c r="D5" s="7" t="s">
        <v>7</v>
      </c>
      <c r="E5" s="5">
        <v>1</v>
      </c>
      <c r="F5" s="5">
        <v>770000</v>
      </c>
      <c r="G5" s="5">
        <f t="shared" si="0"/>
        <v>770000</v>
      </c>
      <c r="H5" s="5">
        <v>75000</v>
      </c>
      <c r="I5" s="5">
        <f t="shared" si="5"/>
        <v>75000</v>
      </c>
      <c r="J5" s="2"/>
      <c r="K5" s="7" t="s">
        <v>3</v>
      </c>
      <c r="L5" s="7" t="s">
        <v>29</v>
      </c>
      <c r="M5" s="3">
        <f t="shared" si="1"/>
        <v>2</v>
      </c>
      <c r="N5" s="11">
        <f t="shared" si="2"/>
        <v>2360000</v>
      </c>
      <c r="O5" s="11">
        <f t="shared" si="3"/>
        <v>2450000</v>
      </c>
      <c r="P5" s="13">
        <f t="shared" si="4"/>
        <v>90000</v>
      </c>
    </row>
    <row r="6" spans="1:16" x14ac:dyDescent="0.25">
      <c r="A6" s="4">
        <v>4</v>
      </c>
      <c r="B6" s="7" t="s">
        <v>3</v>
      </c>
      <c r="C6" s="7" t="s">
        <v>28</v>
      </c>
      <c r="D6" s="7" t="s">
        <v>8</v>
      </c>
      <c r="E6" s="5">
        <v>2</v>
      </c>
      <c r="F6" s="5">
        <v>288000</v>
      </c>
      <c r="G6" s="5">
        <f t="shared" si="0"/>
        <v>576000</v>
      </c>
      <c r="H6" s="5">
        <v>290000</v>
      </c>
      <c r="I6" s="5">
        <f t="shared" si="5"/>
        <v>580000</v>
      </c>
      <c r="J6" s="2"/>
      <c r="K6" s="7" t="s">
        <v>3</v>
      </c>
      <c r="L6" s="7" t="s">
        <v>30</v>
      </c>
      <c r="M6" s="3">
        <f t="shared" si="1"/>
        <v>1</v>
      </c>
      <c r="N6" s="11">
        <f t="shared" si="2"/>
        <v>600000</v>
      </c>
      <c r="O6" s="11">
        <f t="shared" si="3"/>
        <v>550000</v>
      </c>
      <c r="P6" s="13">
        <f t="shared" si="4"/>
        <v>-50000</v>
      </c>
    </row>
    <row r="7" spans="1:16" x14ac:dyDescent="0.25">
      <c r="A7" s="4">
        <v>5</v>
      </c>
      <c r="B7" s="7" t="s">
        <v>3</v>
      </c>
      <c r="C7" s="7" t="s">
        <v>38</v>
      </c>
      <c r="D7" s="7" t="s">
        <v>9</v>
      </c>
      <c r="E7" s="5">
        <v>1</v>
      </c>
      <c r="F7" s="5">
        <v>330000</v>
      </c>
      <c r="G7" s="5">
        <f t="shared" si="0"/>
        <v>330000</v>
      </c>
      <c r="H7" s="5">
        <v>320000</v>
      </c>
      <c r="I7" s="5">
        <f t="shared" si="5"/>
        <v>320000</v>
      </c>
      <c r="J7" s="2"/>
      <c r="K7" s="7" t="s">
        <v>4</v>
      </c>
      <c r="L7" s="7" t="s">
        <v>38</v>
      </c>
      <c r="M7" s="3">
        <f t="shared" si="1"/>
        <v>5</v>
      </c>
      <c r="N7" s="11">
        <f t="shared" si="2"/>
        <v>2150000</v>
      </c>
      <c r="O7" s="11">
        <f t="shared" si="3"/>
        <v>1920000</v>
      </c>
      <c r="P7" s="13">
        <f t="shared" si="4"/>
        <v>-230000</v>
      </c>
    </row>
    <row r="8" spans="1:16" x14ac:dyDescent="0.25">
      <c r="A8" s="4">
        <v>6</v>
      </c>
      <c r="B8" s="7" t="s">
        <v>3</v>
      </c>
      <c r="C8" s="7" t="s">
        <v>29</v>
      </c>
      <c r="D8" s="7" t="s">
        <v>10</v>
      </c>
      <c r="E8" s="5">
        <v>2</v>
      </c>
      <c r="F8" s="5">
        <v>490000</v>
      </c>
      <c r="G8" s="5">
        <f t="shared" si="0"/>
        <v>980000</v>
      </c>
      <c r="H8" s="5">
        <v>550000</v>
      </c>
      <c r="I8" s="5">
        <f t="shared" si="5"/>
        <v>1100000</v>
      </c>
      <c r="J8" s="2"/>
      <c r="K8" s="7" t="s">
        <v>4</v>
      </c>
      <c r="L8" s="7" t="s">
        <v>31</v>
      </c>
      <c r="M8" s="3">
        <f t="shared" si="1"/>
        <v>1</v>
      </c>
      <c r="N8" s="11">
        <f t="shared" si="2"/>
        <v>300000</v>
      </c>
      <c r="O8" s="11">
        <f t="shared" si="3"/>
        <v>350000</v>
      </c>
      <c r="P8" s="13">
        <f t="shared" si="4"/>
        <v>50000</v>
      </c>
    </row>
    <row r="9" spans="1:16" x14ac:dyDescent="0.25">
      <c r="A9" s="4">
        <v>7</v>
      </c>
      <c r="B9" s="7" t="s">
        <v>3</v>
      </c>
      <c r="C9" s="7" t="s">
        <v>28</v>
      </c>
      <c r="D9" s="7" t="s">
        <v>11</v>
      </c>
      <c r="E9" s="5">
        <v>10</v>
      </c>
      <c r="F9" s="5">
        <v>368000</v>
      </c>
      <c r="G9" s="5">
        <f t="shared" si="0"/>
        <v>3680000</v>
      </c>
      <c r="H9" s="5">
        <v>340000</v>
      </c>
      <c r="I9" s="5">
        <f t="shared" si="5"/>
        <v>3400000</v>
      </c>
      <c r="J9" s="2"/>
      <c r="K9" s="7" t="s">
        <v>4</v>
      </c>
      <c r="L9" s="7" t="s">
        <v>32</v>
      </c>
      <c r="M9" s="3">
        <f t="shared" si="1"/>
        <v>1</v>
      </c>
      <c r="N9" s="11">
        <f t="shared" si="2"/>
        <v>440000</v>
      </c>
      <c r="O9" s="11">
        <f t="shared" si="3"/>
        <v>420000</v>
      </c>
      <c r="P9" s="13">
        <f t="shared" si="4"/>
        <v>-20000</v>
      </c>
    </row>
    <row r="10" spans="1:16" x14ac:dyDescent="0.25">
      <c r="A10" s="4">
        <v>8</v>
      </c>
      <c r="B10" s="7" t="s">
        <v>3</v>
      </c>
      <c r="C10" s="7" t="s">
        <v>27</v>
      </c>
      <c r="D10" s="7" t="s">
        <v>12</v>
      </c>
      <c r="E10" s="5">
        <v>2</v>
      </c>
      <c r="F10" s="5">
        <v>370000</v>
      </c>
      <c r="G10" s="5">
        <f t="shared" si="0"/>
        <v>740000</v>
      </c>
      <c r="H10" s="5">
        <v>400000</v>
      </c>
      <c r="I10" s="5">
        <f t="shared" si="5"/>
        <v>800000</v>
      </c>
      <c r="J10" s="2"/>
      <c r="K10" s="7" t="s">
        <v>4</v>
      </c>
      <c r="L10" s="7" t="s">
        <v>27</v>
      </c>
      <c r="M10" s="3">
        <f t="shared" si="1"/>
        <v>1</v>
      </c>
      <c r="N10" s="11">
        <f t="shared" si="2"/>
        <v>260000</v>
      </c>
      <c r="O10" s="11">
        <f t="shared" si="3"/>
        <v>260000</v>
      </c>
      <c r="P10" s="13">
        <f t="shared" si="4"/>
        <v>0</v>
      </c>
    </row>
    <row r="11" spans="1:16" x14ac:dyDescent="0.25">
      <c r="A11" s="4">
        <v>9</v>
      </c>
      <c r="B11" s="7" t="s">
        <v>3</v>
      </c>
      <c r="C11" s="7" t="s">
        <v>30</v>
      </c>
      <c r="D11" s="7" t="s">
        <v>13</v>
      </c>
      <c r="E11" s="5">
        <v>5</v>
      </c>
      <c r="F11" s="5">
        <v>120000</v>
      </c>
      <c r="G11" s="5">
        <f t="shared" si="0"/>
        <v>600000</v>
      </c>
      <c r="H11" s="5">
        <v>110000</v>
      </c>
      <c r="I11" s="5">
        <f t="shared" si="5"/>
        <v>550000</v>
      </c>
      <c r="J11" s="2"/>
      <c r="K11" s="7" t="s">
        <v>4</v>
      </c>
      <c r="L11" s="7" t="s">
        <v>33</v>
      </c>
      <c r="M11" s="3">
        <f t="shared" si="1"/>
        <v>2</v>
      </c>
      <c r="N11" s="11">
        <f t="shared" si="2"/>
        <v>524000</v>
      </c>
      <c r="O11" s="11">
        <f t="shared" si="3"/>
        <v>510000</v>
      </c>
      <c r="P11" s="13">
        <f t="shared" si="4"/>
        <v>-14000</v>
      </c>
    </row>
    <row r="12" spans="1:16" x14ac:dyDescent="0.25">
      <c r="A12" s="4">
        <v>10</v>
      </c>
      <c r="B12" s="7" t="s">
        <v>3</v>
      </c>
      <c r="C12" s="7" t="s">
        <v>29</v>
      </c>
      <c r="D12" s="7" t="s">
        <v>14</v>
      </c>
      <c r="E12" s="5">
        <v>1</v>
      </c>
      <c r="F12" s="5">
        <v>1380000</v>
      </c>
      <c r="G12" s="5">
        <f t="shared" si="0"/>
        <v>1380000</v>
      </c>
      <c r="H12" s="5">
        <v>1350000</v>
      </c>
      <c r="I12" s="5">
        <f t="shared" si="5"/>
        <v>1350000</v>
      </c>
      <c r="J12" s="2"/>
      <c r="K12"/>
      <c r="L12"/>
    </row>
    <row r="13" spans="1:16" x14ac:dyDescent="0.25">
      <c r="A13" s="4">
        <v>11</v>
      </c>
      <c r="B13" s="7" t="s">
        <v>4</v>
      </c>
      <c r="C13" s="7" t="s">
        <v>38</v>
      </c>
      <c r="D13" s="7" t="s">
        <v>15</v>
      </c>
      <c r="E13" s="5">
        <v>4</v>
      </c>
      <c r="F13" s="5">
        <v>112000</v>
      </c>
      <c r="G13" s="5">
        <f t="shared" si="0"/>
        <v>448000</v>
      </c>
      <c r="H13" s="5">
        <v>100000</v>
      </c>
      <c r="I13" s="5">
        <f t="shared" si="5"/>
        <v>400000</v>
      </c>
      <c r="J13" s="2"/>
      <c r="K13"/>
      <c r="L13"/>
    </row>
    <row r="14" spans="1:16" x14ac:dyDescent="0.25">
      <c r="A14" s="4">
        <v>12</v>
      </c>
      <c r="B14" s="7" t="s">
        <v>4</v>
      </c>
      <c r="C14" s="7" t="s">
        <v>38</v>
      </c>
      <c r="D14" s="7" t="s">
        <v>16</v>
      </c>
      <c r="E14" s="5">
        <v>3</v>
      </c>
      <c r="F14" s="5">
        <v>144000</v>
      </c>
      <c r="G14" s="5">
        <f t="shared" si="0"/>
        <v>432000</v>
      </c>
      <c r="H14" s="5">
        <v>130000</v>
      </c>
      <c r="I14" s="5">
        <f t="shared" si="5"/>
        <v>390000</v>
      </c>
      <c r="J14" s="2"/>
      <c r="K14"/>
      <c r="L14"/>
    </row>
    <row r="15" spans="1:16" x14ac:dyDescent="0.25">
      <c r="A15" s="4">
        <v>13</v>
      </c>
      <c r="B15" s="7" t="s">
        <v>4</v>
      </c>
      <c r="C15" s="7" t="s">
        <v>38</v>
      </c>
      <c r="D15" s="7" t="s">
        <v>17</v>
      </c>
      <c r="E15" s="5">
        <v>4</v>
      </c>
      <c r="F15" s="5">
        <v>110000</v>
      </c>
      <c r="G15" s="5">
        <f t="shared" si="0"/>
        <v>440000</v>
      </c>
      <c r="H15" s="5">
        <v>90000</v>
      </c>
      <c r="I15" s="5">
        <f t="shared" si="5"/>
        <v>360000</v>
      </c>
      <c r="J15" s="2"/>
      <c r="K15"/>
      <c r="L15"/>
    </row>
    <row r="16" spans="1:16" x14ac:dyDescent="0.25">
      <c r="A16" s="4">
        <v>14</v>
      </c>
      <c r="B16" s="7" t="s">
        <v>4</v>
      </c>
      <c r="C16" s="7" t="s">
        <v>38</v>
      </c>
      <c r="D16" s="7" t="s">
        <v>18</v>
      </c>
      <c r="E16" s="5">
        <v>3</v>
      </c>
      <c r="F16" s="5">
        <v>150000</v>
      </c>
      <c r="G16" s="5">
        <f t="shared" si="0"/>
        <v>450000</v>
      </c>
      <c r="H16" s="5">
        <v>160000</v>
      </c>
      <c r="I16" s="5">
        <f t="shared" si="5"/>
        <v>480000</v>
      </c>
      <c r="J16" s="2"/>
      <c r="K16"/>
      <c r="L16"/>
    </row>
    <row r="17" spans="1:13" x14ac:dyDescent="0.25">
      <c r="A17" s="4">
        <v>15</v>
      </c>
      <c r="B17" s="7" t="s">
        <v>4</v>
      </c>
      <c r="C17" s="7" t="s">
        <v>38</v>
      </c>
      <c r="D17" s="7" t="s">
        <v>19</v>
      </c>
      <c r="E17" s="5">
        <v>1</v>
      </c>
      <c r="F17" s="5">
        <v>380000</v>
      </c>
      <c r="G17" s="5">
        <f t="shared" si="0"/>
        <v>380000</v>
      </c>
      <c r="H17" s="5">
        <v>290000</v>
      </c>
      <c r="I17" s="5">
        <f t="shared" si="5"/>
        <v>290000</v>
      </c>
      <c r="J17" s="2"/>
      <c r="K17"/>
      <c r="L17"/>
      <c r="M17" s="3"/>
    </row>
    <row r="18" spans="1:13" x14ac:dyDescent="0.25">
      <c r="A18" s="4">
        <v>16</v>
      </c>
      <c r="B18" s="7" t="s">
        <v>4</v>
      </c>
      <c r="C18" s="7" t="s">
        <v>31</v>
      </c>
      <c r="D18" s="7" t="s">
        <v>20</v>
      </c>
      <c r="E18" s="5">
        <v>5</v>
      </c>
      <c r="F18" s="5">
        <v>60000</v>
      </c>
      <c r="G18" s="5">
        <f t="shared" si="0"/>
        <v>300000</v>
      </c>
      <c r="H18" s="5">
        <v>70000</v>
      </c>
      <c r="I18" s="5">
        <f t="shared" si="5"/>
        <v>350000</v>
      </c>
      <c r="J18" s="2"/>
      <c r="K18"/>
      <c r="L18"/>
      <c r="M18" s="3"/>
    </row>
    <row r="19" spans="1:13" x14ac:dyDescent="0.25">
      <c r="A19" s="4">
        <v>17</v>
      </c>
      <c r="B19" s="7" t="s">
        <v>4</v>
      </c>
      <c r="C19" s="7" t="s">
        <v>32</v>
      </c>
      <c r="D19" s="7" t="s">
        <v>21</v>
      </c>
      <c r="E19" s="5">
        <v>2</v>
      </c>
      <c r="F19" s="5">
        <v>220000</v>
      </c>
      <c r="G19" s="5">
        <f t="shared" si="0"/>
        <v>440000</v>
      </c>
      <c r="H19" s="5">
        <v>210000</v>
      </c>
      <c r="I19" s="5">
        <f t="shared" si="5"/>
        <v>420000</v>
      </c>
      <c r="J19" s="2"/>
      <c r="K19"/>
      <c r="L19"/>
      <c r="M19" s="3"/>
    </row>
    <row r="20" spans="1:13" x14ac:dyDescent="0.25">
      <c r="A20" s="4">
        <v>18</v>
      </c>
      <c r="B20" s="7" t="s">
        <v>4</v>
      </c>
      <c r="C20" s="7" t="s">
        <v>27</v>
      </c>
      <c r="D20" s="7" t="s">
        <v>22</v>
      </c>
      <c r="E20" s="5">
        <v>2</v>
      </c>
      <c r="F20" s="5">
        <v>130000</v>
      </c>
      <c r="G20" s="5">
        <f t="shared" si="0"/>
        <v>260000</v>
      </c>
      <c r="H20" s="5">
        <v>130000</v>
      </c>
      <c r="I20" s="5">
        <f t="shared" si="5"/>
        <v>260000</v>
      </c>
      <c r="J20" s="2"/>
      <c r="K20"/>
      <c r="L20"/>
      <c r="M20" s="3"/>
    </row>
    <row r="21" spans="1:13" x14ac:dyDescent="0.25">
      <c r="A21" s="4">
        <v>19</v>
      </c>
      <c r="B21" s="7" t="s">
        <v>4</v>
      </c>
      <c r="C21" s="7" t="s">
        <v>33</v>
      </c>
      <c r="D21" s="7" t="s">
        <v>23</v>
      </c>
      <c r="E21" s="5">
        <v>2</v>
      </c>
      <c r="F21" s="5">
        <v>130000</v>
      </c>
      <c r="G21" s="5">
        <f t="shared" si="0"/>
        <v>260000</v>
      </c>
      <c r="H21" s="5">
        <v>120000</v>
      </c>
      <c r="I21" s="5">
        <f t="shared" si="5"/>
        <v>240000</v>
      </c>
      <c r="J21" s="2"/>
      <c r="K21"/>
      <c r="L21"/>
      <c r="M21" s="3"/>
    </row>
    <row r="22" spans="1:13" x14ac:dyDescent="0.25">
      <c r="A22" s="4">
        <v>20</v>
      </c>
      <c r="B22" s="7" t="s">
        <v>4</v>
      </c>
      <c r="C22" s="7" t="s">
        <v>33</v>
      </c>
      <c r="D22" s="7" t="s">
        <v>24</v>
      </c>
      <c r="E22" s="5">
        <v>3</v>
      </c>
      <c r="F22" s="5">
        <v>88000</v>
      </c>
      <c r="G22" s="5">
        <f t="shared" si="0"/>
        <v>264000</v>
      </c>
      <c r="H22" s="5">
        <v>90000</v>
      </c>
      <c r="I22" s="5">
        <f t="shared" si="5"/>
        <v>270000</v>
      </c>
      <c r="J22" s="2"/>
      <c r="M22" s="3"/>
    </row>
    <row r="24" spans="1:13" x14ac:dyDescent="0.25">
      <c r="B24" s="3"/>
      <c r="C24" s="3"/>
      <c r="F24" s="6"/>
      <c r="K24" s="3"/>
      <c r="M24" s="3"/>
    </row>
    <row r="25" spans="1:13" x14ac:dyDescent="0.25">
      <c r="B25" s="3"/>
      <c r="C25" s="3"/>
      <c r="F25" s="6"/>
      <c r="K25" s="3"/>
      <c r="L25" s="3"/>
      <c r="M25" s="3"/>
    </row>
    <row r="26" spans="1:13" x14ac:dyDescent="0.25">
      <c r="B26" s="3"/>
      <c r="C26" s="3"/>
      <c r="F26" s="6"/>
      <c r="K26" s="3"/>
      <c r="L26" s="3"/>
      <c r="M26" s="3"/>
    </row>
    <row r="27" spans="1:13" x14ac:dyDescent="0.25">
      <c r="B27" s="3"/>
      <c r="C27" s="3"/>
      <c r="F27" s="6"/>
      <c r="K27" s="3"/>
      <c r="L27" s="3"/>
      <c r="M27" s="3"/>
    </row>
    <row r="28" spans="1:13" x14ac:dyDescent="0.25">
      <c r="B28" s="3"/>
      <c r="C28" s="3"/>
      <c r="F28" s="6"/>
      <c r="K28" s="3"/>
      <c r="L28" s="3"/>
      <c r="M28" s="3"/>
    </row>
    <row r="29" spans="1:13" x14ac:dyDescent="0.25">
      <c r="B29" s="3"/>
      <c r="C29" s="3"/>
      <c r="F29" s="6"/>
      <c r="K29" s="3"/>
      <c r="L29" s="3"/>
      <c r="M29" s="3"/>
    </row>
    <row r="30" spans="1:13" x14ac:dyDescent="0.25">
      <c r="B30" s="3"/>
      <c r="C30" s="3"/>
      <c r="F30" s="6"/>
      <c r="K30" s="3"/>
      <c r="L30" s="3"/>
      <c r="M30" s="3"/>
    </row>
    <row r="31" spans="1:13" x14ac:dyDescent="0.25">
      <c r="B31" s="3"/>
      <c r="C31" s="3"/>
      <c r="F31" s="6"/>
      <c r="K31" s="3"/>
      <c r="L31" s="3"/>
      <c r="M31" s="3"/>
    </row>
    <row r="32" spans="1:13" x14ac:dyDescent="0.25">
      <c r="B32" s="3"/>
      <c r="C32" s="3"/>
      <c r="K32" s="3"/>
      <c r="L32" s="3"/>
      <c r="M32" s="3"/>
    </row>
    <row r="33" spans="4:4" s="3" customFormat="1" x14ac:dyDescent="0.25">
      <c r="D33" s="6"/>
    </row>
    <row r="34" spans="4:4" s="3" customFormat="1" x14ac:dyDescent="0.25">
      <c r="D34" s="6"/>
    </row>
    <row r="35" spans="4:4" s="3" customFormat="1" x14ac:dyDescent="0.25">
      <c r="D35" s="6"/>
    </row>
    <row r="36" spans="4:4" s="3" customFormat="1" x14ac:dyDescent="0.25">
      <c r="D36" s="6"/>
    </row>
    <row r="37" spans="4:4" s="3" customFormat="1" x14ac:dyDescent="0.25">
      <c r="D37" s="6"/>
    </row>
    <row r="38" spans="4:4" s="3" customFormat="1" x14ac:dyDescent="0.25">
      <c r="D38" s="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문제상황</vt:lpstr>
      <vt:lpstr>집계함수</vt:lpstr>
      <vt:lpstr>심화</vt:lpstr>
      <vt:lpstr>집계함수_결과</vt:lpstr>
      <vt:lpstr>심화_결과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공여사들</dc:creator>
  <cp:lastModifiedBy>공여사들</cp:lastModifiedBy>
  <dcterms:created xsi:type="dcterms:W3CDTF">2020-05-31T10:49:52Z</dcterms:created>
  <dcterms:modified xsi:type="dcterms:W3CDTF">2020-07-16T13:19:22Z</dcterms:modified>
</cp:coreProperties>
</file>