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1 채널기획\98회_엑바시_날짜시간\"/>
    </mc:Choice>
  </mc:AlternateContent>
  <xr:revisionPtr revIDLastSave="0" documentId="13_ncr:1_{31A6160C-6B87-458E-9227-A16F9A7A1DAF}" xr6:coauthVersionLast="46" xr6:coauthVersionMax="46" xr10:uidLastSave="{00000000-0000-0000-0000-000000000000}"/>
  <bookViews>
    <workbookView xWindow="-120" yWindow="-120" windowWidth="29040" windowHeight="16440" xr2:uid="{6C1E0167-6C3E-4F6B-9010-10342B2380A4}"/>
  </bookViews>
  <sheets>
    <sheet name="날짜시간" sheetId="3" r:id="rId1"/>
    <sheet name="요일" sheetId="4" r:id="rId2"/>
    <sheet name="날짜시간_결과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 s="1"/>
  <c r="H14" i="2"/>
  <c r="H13" i="2"/>
  <c r="H12" i="2"/>
  <c r="H11" i="2"/>
  <c r="H10" i="2"/>
  <c r="H9" i="2"/>
  <c r="H8" i="2"/>
  <c r="H6" i="2"/>
  <c r="H7" i="2" s="1"/>
  <c r="H5" i="2"/>
  <c r="H4" i="2"/>
  <c r="D16" i="2"/>
  <c r="D15" i="2"/>
  <c r="D14" i="2"/>
  <c r="D13" i="2"/>
  <c r="D6" i="2"/>
  <c r="D5" i="2"/>
  <c r="D4" i="2"/>
  <c r="D7" i="2" s="1"/>
  <c r="D12" i="2" s="1"/>
  <c r="D8" i="2" l="1"/>
  <c r="D9" i="2" s="1"/>
  <c r="D10" i="2" l="1"/>
  <c r="D11" i="2"/>
</calcChain>
</file>

<file path=xl/sharedStrings.xml><?xml version="1.0" encoding="utf-8"?>
<sst xmlns="http://schemas.openxmlformats.org/spreadsheetml/2006/main" count="119" uniqueCount="55">
  <si>
    <t>Serial number(날짜)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</si>
  <si>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</si>
  <si>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</si>
  <si>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</si>
  <si>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날짜 값</t>
    <phoneticPr fontId="1" type="noConversion"/>
  </si>
  <si>
    <t>날짜 모양</t>
    <phoneticPr fontId="1" type="noConversion"/>
  </si>
  <si>
    <t>진짜 날짜</t>
    <phoneticPr fontId="1" type="noConversion"/>
  </si>
  <si>
    <t>요일 찾기 ①</t>
    <phoneticPr fontId="1" type="noConversion"/>
  </si>
  <si>
    <t>요일 찾기 ②</t>
    <phoneticPr fontId="1" type="noConversion"/>
  </si>
  <si>
    <t>날짜 비교하기</t>
    <phoneticPr fontId="1" type="noConversion"/>
  </si>
  <si>
    <t>날짜 비교하기(휴일 제외)</t>
    <phoneticPr fontId="1" type="noConversion"/>
  </si>
  <si>
    <t>날짜 비교하기(주말 제외)</t>
    <phoneticPr fontId="1" type="noConversion"/>
  </si>
  <si>
    <t>오늘 날짜</t>
    <phoneticPr fontId="1" type="noConversion"/>
  </si>
  <si>
    <t>오늘 날짜와 비교하기</t>
    <phoneticPr fontId="1" type="noConversion"/>
  </si>
  <si>
    <t>Serial number(시간)</t>
    <phoneticPr fontId="1" type="noConversion"/>
  </si>
  <si>
    <t>시</t>
    <phoneticPr fontId="1" type="noConversion"/>
  </si>
  <si>
    <t>분</t>
    <phoneticPr fontId="1" type="noConversion"/>
  </si>
  <si>
    <t>초</t>
    <phoneticPr fontId="1" type="noConversion"/>
  </si>
  <si>
    <t>시간 값</t>
    <phoneticPr fontId="1" type="noConversion"/>
  </si>
  <si>
    <t>시간 모양</t>
    <phoneticPr fontId="1" type="noConversion"/>
  </si>
  <si>
    <t>진짜 시간</t>
    <phoneticPr fontId="1" type="noConversion"/>
  </si>
  <si>
    <t>시간 환산하기(시 → 초)</t>
    <phoneticPr fontId="1" type="noConversion"/>
  </si>
  <si>
    <t>시간 환산하기(초 → 시)</t>
    <phoneticPr fontId="1" type="noConversion"/>
  </si>
  <si>
    <t>시간 비교하기</t>
    <phoneticPr fontId="1" type="noConversion"/>
  </si>
  <si>
    <t>시간 비교하기(19시 이후)</t>
    <phoneticPr fontId="1" type="noConversion"/>
  </si>
  <si>
    <t>시간 비교하기(18시 이전)</t>
    <phoneticPr fontId="1" type="noConversion"/>
  </si>
  <si>
    <t>현재 시각</t>
    <phoneticPr fontId="1" type="noConversion"/>
  </si>
  <si>
    <t>현재 시각과 비교하기</t>
    <phoneticPr fontId="1" type="noConversion"/>
  </si>
  <si>
    <t>자동 변환(날짜 모양)</t>
    <phoneticPr fontId="1" type="noConversion"/>
  </si>
  <si>
    <t>자동 변환(시간 모양)</t>
    <phoneticPr fontId="1" type="noConversion"/>
  </si>
  <si>
    <t>1/1</t>
    <phoneticPr fontId="1" type="noConversion"/>
  </si>
  <si>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</si>
  <si>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</si>
  <si>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</si>
  <si>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</si>
  <si>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TEXT</t>
    <phoneticPr fontId="1" type="noConversion"/>
  </si>
  <si>
    <t>DATEVALUE</t>
    <phoneticPr fontId="1" type="noConversion"/>
  </si>
  <si>
    <t>VLOOKUP</t>
    <phoneticPr fontId="1" type="noConversion"/>
  </si>
  <si>
    <t>-</t>
    <phoneticPr fontId="1" type="noConversion"/>
  </si>
  <si>
    <t>NETWORKDAYS</t>
    <phoneticPr fontId="1" type="noConversion"/>
  </si>
  <si>
    <t>TODAY</t>
    <phoneticPr fontId="1" type="noConversion"/>
  </si>
  <si>
    <t>1:11</t>
    <phoneticPr fontId="1" type="noConversion"/>
  </si>
  <si>
    <t>HOUR</t>
    <phoneticPr fontId="1" type="noConversion"/>
  </si>
  <si>
    <t>MINUTE</t>
    <phoneticPr fontId="1" type="noConversion"/>
  </si>
  <si>
    <t>SECOND</t>
    <phoneticPr fontId="1" type="noConversion"/>
  </si>
  <si>
    <t>TIME</t>
    <phoneticPr fontId="1" type="noConversion"/>
  </si>
  <si>
    <t>TIMEVALUE</t>
    <phoneticPr fontId="1" type="noConversion"/>
  </si>
  <si>
    <t>*</t>
    <phoneticPr fontId="1" type="noConversion"/>
  </si>
  <si>
    <t>/</t>
    <phoneticPr fontId="1" type="noConversion"/>
  </si>
  <si>
    <t>NOW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</si>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</sst>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80" formatCode="0_);[Red]\(0\)"/>
    <numFmt numFmtId="181" formatCode="[$-F400]h:mm:ss\ AM/PM"/>
    <numFmt numFmtId="182" formatCode="h:mm:ss;@"/>
    <numFmt numFmtId="188" formatCode="0.000000_);[Red]\(0.000000\)"/>
  </numFmts>
  <fonts count="5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2"/>
      <color theme="1"/>
      <name val="나눔스퀘어_ac"/>
      <family val="3"/>
      <charset val="129"/>
    </font>
    <font>
      <sz val="3"/>
      <color theme="1"/>
      <name val="나눔스퀘어_ac"/>
      <family val="3"/>
      <charset val="129"/>
    </font>
    <font>
      <sz val="12"/>
      <color theme="1"/>
      <name val="나눔스퀘어 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6DD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2" fillId="0" borderId="4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176" fontId="2" fillId="0" borderId="6" xfId="0" applyNumberFormat="1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14" fontId="2" fillId="0" borderId="4" xfId="0" applyNumberFormat="1" applyFont="1" applyBorder="1" applyAlignment="1">
      <alignment horizontal="left" vertical="center" shrinkToFit="1"/>
    </xf>
    <xf numFmtId="14" fontId="2" fillId="0" borderId="6" xfId="0" applyNumberFormat="1" applyFont="1" applyBorder="1" applyAlignment="1">
      <alignment horizontal="left" vertical="center" shrinkToFit="1"/>
    </xf>
    <xf numFmtId="180" fontId="2" fillId="0" borderId="6" xfId="0" applyNumberFormat="1" applyFont="1" applyBorder="1" applyAlignment="1">
      <alignment horizontal="left" vertical="center" shrinkToFit="1"/>
    </xf>
    <xf numFmtId="0" fontId="2" fillId="0" borderId="6" xfId="0" applyNumberFormat="1" applyFont="1" applyBorder="1" applyAlignment="1">
      <alignment horizontal="left" vertical="center" shrinkToFit="1"/>
    </xf>
    <xf numFmtId="180" fontId="2" fillId="0" borderId="9" xfId="0" applyNumberFormat="1" applyFont="1" applyBorder="1" applyAlignment="1">
      <alignment horizontal="left" vertical="center" shrinkToFit="1"/>
    </xf>
    <xf numFmtId="181" fontId="2" fillId="0" borderId="4" xfId="0" applyNumberFormat="1" applyFont="1" applyBorder="1" applyAlignment="1">
      <alignment horizontal="left" vertical="center" shrinkToFit="1"/>
    </xf>
    <xf numFmtId="181" fontId="2" fillId="0" borderId="6" xfId="0" applyNumberFormat="1" applyFont="1" applyBorder="1" applyAlignment="1">
      <alignment horizontal="left" vertical="center" shrinkToFit="1"/>
    </xf>
    <xf numFmtId="182" fontId="2" fillId="0" borderId="6" xfId="0" applyNumberFormat="1" applyFont="1" applyBorder="1" applyAlignment="1">
      <alignment horizontal="left" vertical="center" shrinkToFit="1"/>
    </xf>
    <xf numFmtId="188" fontId="2" fillId="0" borderId="6" xfId="0" applyNumberFormat="1" applyFont="1" applyBorder="1" applyAlignment="1">
      <alignment horizontal="left" vertical="center" shrinkToFit="1"/>
    </xf>
    <xf numFmtId="2" fontId="2" fillId="0" borderId="6" xfId="0" applyNumberFormat="1" applyFont="1" applyBorder="1" applyAlignment="1">
      <alignment horizontal="left" vertical="center" shrinkToFit="1"/>
    </xf>
    <xf numFmtId="182" fontId="2" fillId="0" borderId="9" xfId="0" applyNumberFormat="1" applyFont="1" applyBorder="1" applyAlignment="1">
      <alignment horizontal="left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6DD"/>
      <color rgb="FFFFFFCC"/>
      <color rgb="FFFCE7DC"/>
      <color rgb="FFFDF0E9"/>
      <color rgb="FFFF5050"/>
      <color rgb="FFFF66CC"/>
      <color rgb="FFFFCC99"/>
      <color rgb="FFD3FFA7"/>
      <color rgb="FFFFFF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5171-D851-4063-BC45-5C1623763609}">
  <sheetPr>
    <tabColor theme="7" tint="0.79998168889431442"/>
  </sheetPr>
  <dimension ref="B1:H17"/>
  <sheetViews>
    <sheetView showGridLines="0" tabSelected="1" zoomScale="235" zoomScaleNormal="235" workbookViewId="0">
      <selection activeCell="B2" sqref="B2"/>
    </sheetView>
  </sheetViews>
  <sheetFormatPr defaultRowHeight="15.75" x14ac:dyDescent="0.25"/>
  <cols>
    <col min="1" max="1" width="0.6640625" style="1" customWidth="1"/>
    <col min="2" max="2" width="19.5546875" style="1" customWidth="1"/>
    <col min="3" max="3" width="14.88671875" style="4" customWidth="1"/>
    <col min="4" max="4" width="9.6640625" style="1" customWidth="1"/>
    <col min="5" max="5" width="0.6640625" style="1" customWidth="1"/>
    <col min="6" max="6" width="20" style="1" customWidth="1"/>
    <col min="7" max="7" width="10.6640625" style="1" customWidth="1"/>
    <col min="8" max="8" width="9.6640625" style="1" customWidth="1"/>
    <col min="9" max="9" width="0.6640625" style="1" customWidth="1"/>
    <col min="10" max="16384" width="8.88671875" style="1"/>
  </cols>
  <sheetData>
    <row r="1" spans="2:8" s="8" customFormat="1" ht="6.75" thickBot="1" x14ac:dyDescent="0.3">
      <c r="C1" s="9"/>
    </row>
    <row r="2" spans="2:8" x14ac:dyDescent="0.25">
      <c r="B2" s="11" t="s">
        <v>28</v>
      </c>
      <c r="C2" s="7" t="s">
        <v>30</v>
      </c>
      <c r="D2" s="14"/>
      <c r="F2" s="11" t="s">
        <v>29</v>
      </c>
      <c r="G2" s="7" t="s">
        <v>41</v>
      </c>
      <c r="H2" s="14"/>
    </row>
    <row r="3" spans="2:8" x14ac:dyDescent="0.25">
      <c r="B3" s="12" t="s">
        <v>0</v>
      </c>
      <c r="C3" s="6">
        <v>1</v>
      </c>
      <c r="D3" s="15"/>
      <c r="F3" s="12" t="s">
        <v>14</v>
      </c>
      <c r="G3" s="6">
        <v>2.5</v>
      </c>
      <c r="H3" s="15"/>
    </row>
    <row r="4" spans="2:8" x14ac:dyDescent="0.25">
      <c r="B4" s="12" t="s">
        <v>1</v>
      </c>
      <c r="C4" s="5" t="s">
        <v>32</v>
      </c>
      <c r="D4" s="15"/>
      <c r="F4" s="12" t="s">
        <v>15</v>
      </c>
      <c r="G4" s="5" t="s">
        <v>42</v>
      </c>
      <c r="H4" s="15"/>
    </row>
    <row r="5" spans="2:8" x14ac:dyDescent="0.25">
      <c r="B5" s="12" t="s">
        <v>2</v>
      </c>
      <c r="C5" s="5" t="s">
        <v>33</v>
      </c>
      <c r="D5" s="15"/>
      <c r="F5" s="12" t="s">
        <v>16</v>
      </c>
      <c r="G5" s="5" t="s">
        <v>43</v>
      </c>
      <c r="H5" s="15"/>
    </row>
    <row r="6" spans="2:8" x14ac:dyDescent="0.25">
      <c r="B6" s="12" t="s">
        <v>3</v>
      </c>
      <c r="C6" s="5" t="s">
        <v>34</v>
      </c>
      <c r="D6" s="15"/>
      <c r="F6" s="12" t="s">
        <v>17</v>
      </c>
      <c r="G6" s="5" t="s">
        <v>44</v>
      </c>
      <c r="H6" s="15"/>
    </row>
    <row r="7" spans="2:8" x14ac:dyDescent="0.25">
      <c r="B7" s="12" t="s">
        <v>4</v>
      </c>
      <c r="C7" s="2" t="s">
        <v>31</v>
      </c>
      <c r="D7" s="15"/>
      <c r="F7" s="12" t="s">
        <v>18</v>
      </c>
      <c r="G7" s="2" t="s">
        <v>45</v>
      </c>
      <c r="H7" s="15"/>
    </row>
    <row r="8" spans="2:8" x14ac:dyDescent="0.25">
      <c r="B8" s="12" t="s">
        <v>5</v>
      </c>
      <c r="C8" s="2" t="s">
        <v>35</v>
      </c>
      <c r="D8" s="15"/>
      <c r="F8" s="12" t="s">
        <v>19</v>
      </c>
      <c r="G8" s="2" t="s">
        <v>35</v>
      </c>
      <c r="H8" s="15"/>
    </row>
    <row r="9" spans="2:8" x14ac:dyDescent="0.25">
      <c r="B9" s="12" t="s">
        <v>6</v>
      </c>
      <c r="C9" s="2" t="s">
        <v>36</v>
      </c>
      <c r="D9" s="15"/>
      <c r="F9" s="12" t="s">
        <v>20</v>
      </c>
      <c r="G9" s="2" t="s">
        <v>46</v>
      </c>
      <c r="H9" s="15"/>
    </row>
    <row r="10" spans="2:8" x14ac:dyDescent="0.25">
      <c r="B10" s="12" t="s">
        <v>7</v>
      </c>
      <c r="C10" s="2" t="s">
        <v>35</v>
      </c>
      <c r="D10" s="16"/>
      <c r="F10" s="12" t="s">
        <v>21</v>
      </c>
      <c r="G10" s="2" t="s">
        <v>47</v>
      </c>
      <c r="H10" s="15"/>
    </row>
    <row r="11" spans="2:8" x14ac:dyDescent="0.25">
      <c r="B11" s="12" t="s">
        <v>8</v>
      </c>
      <c r="C11" s="2" t="s">
        <v>37</v>
      </c>
      <c r="D11" s="15"/>
      <c r="F11" s="12" t="s">
        <v>22</v>
      </c>
      <c r="G11" s="2" t="s">
        <v>48</v>
      </c>
      <c r="H11" s="15"/>
    </row>
    <row r="12" spans="2:8" x14ac:dyDescent="0.25">
      <c r="B12" s="12" t="s">
        <v>9</v>
      </c>
      <c r="C12" s="2" t="s">
        <v>38</v>
      </c>
      <c r="D12" s="15"/>
      <c r="F12" s="12" t="s">
        <v>23</v>
      </c>
      <c r="G12" s="2" t="s">
        <v>38</v>
      </c>
      <c r="H12" s="15"/>
    </row>
    <row r="13" spans="2:8" x14ac:dyDescent="0.25">
      <c r="B13" s="12" t="s">
        <v>11</v>
      </c>
      <c r="C13" s="2" t="s">
        <v>39</v>
      </c>
      <c r="D13" s="15"/>
      <c r="F13" s="12" t="s">
        <v>25</v>
      </c>
      <c r="G13" s="10">
        <v>0.75</v>
      </c>
      <c r="H13" s="15"/>
    </row>
    <row r="14" spans="2:8" x14ac:dyDescent="0.25">
      <c r="B14" s="12" t="s">
        <v>10</v>
      </c>
      <c r="C14" s="2" t="s">
        <v>39</v>
      </c>
      <c r="D14" s="15"/>
      <c r="F14" s="12" t="s">
        <v>24</v>
      </c>
      <c r="G14" s="10">
        <v>0.79166666666666663</v>
      </c>
      <c r="H14" s="15"/>
    </row>
    <row r="15" spans="2:8" x14ac:dyDescent="0.25">
      <c r="B15" s="12" t="s">
        <v>12</v>
      </c>
      <c r="C15" s="2" t="s">
        <v>40</v>
      </c>
      <c r="D15" s="15"/>
      <c r="F15" s="12" t="s">
        <v>26</v>
      </c>
      <c r="G15" s="2" t="s">
        <v>49</v>
      </c>
      <c r="H15" s="15"/>
    </row>
    <row r="16" spans="2:8" ht="16.5" thickBot="1" x14ac:dyDescent="0.3">
      <c r="B16" s="13" t="s">
        <v>13</v>
      </c>
      <c r="C16" s="3" t="s">
        <v>40</v>
      </c>
      <c r="D16" s="17"/>
      <c r="F16" s="13" t="s">
        <v>27</v>
      </c>
      <c r="G16" s="3" t="s">
        <v>49</v>
      </c>
      <c r="H16" s="17"/>
    </row>
    <row r="17" spans="3:3" s="8" customFormat="1" ht="6" x14ac:dyDescent="0.25">
      <c r="C17" s="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F9E3-36F3-49AA-A057-880153AAE311}">
  <sheetPr>
    <tabColor theme="7" tint="0.79998168889431442"/>
  </sheetPr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1</v>
      </c>
      <c r="B1" t="s">
        <v>2</v>
      </c>
    </row>
    <row r="2" spans="1:2" x14ac:dyDescent="0.25">
      <c r="A2">
        <v>2</v>
      </c>
      <c r="B2" t="s">
        <v>50</v>
      </c>
    </row>
    <row r="3" spans="1:2" x14ac:dyDescent="0.25">
      <c r="A3">
        <v>3</v>
      </c>
      <c r="B3" t="s">
        <v>51</v>
      </c>
    </row>
    <row r="4" spans="1:2" x14ac:dyDescent="0.25">
      <c r="A4">
        <v>4</v>
      </c>
      <c r="B4" t="s">
        <v>52</v>
      </c>
    </row>
    <row r="5" spans="1:2" x14ac:dyDescent="0.25">
      <c r="A5">
        <v>5</v>
      </c>
      <c r="B5" t="s">
        <v>53</v>
      </c>
    </row>
    <row r="6" spans="1:2" x14ac:dyDescent="0.25">
      <c r="A6">
        <v>6</v>
      </c>
      <c r="B6" t="s">
        <v>54</v>
      </c>
    </row>
    <row r="7" spans="1:2" x14ac:dyDescent="0.25">
      <c r="A7">
        <v>7</v>
      </c>
      <c r="B7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FCB-0A1D-4E23-A95E-BF5863261BBB}">
  <sheetPr>
    <tabColor theme="0" tint="-0.499984740745262"/>
  </sheetPr>
  <dimension ref="B1:H17"/>
  <sheetViews>
    <sheetView showGridLines="0" zoomScale="235" zoomScaleNormal="235" workbookViewId="0">
      <selection activeCell="B2" sqref="B2"/>
    </sheetView>
  </sheetViews>
  <sheetFormatPr defaultRowHeight="15.75" x14ac:dyDescent="0.25"/>
  <cols>
    <col min="1" max="1" width="0.6640625" style="1" customWidth="1"/>
    <col min="2" max="2" width="19.5546875" style="1" customWidth="1"/>
    <col min="3" max="3" width="14.88671875" style="4" customWidth="1"/>
    <col min="4" max="4" width="9.6640625" style="1" customWidth="1"/>
    <col min="5" max="5" width="0.6640625" style="1" customWidth="1"/>
    <col min="6" max="6" width="20" style="1" customWidth="1"/>
    <col min="7" max="7" width="10.6640625" style="1" customWidth="1"/>
    <col min="8" max="8" width="9.6640625" style="1" customWidth="1"/>
    <col min="9" max="9" width="0.6640625" style="1" customWidth="1"/>
    <col min="10" max="16384" width="8.88671875" style="1"/>
  </cols>
  <sheetData>
    <row r="1" spans="2:8" s="8" customFormat="1" ht="6.75" thickBot="1" x14ac:dyDescent="0.3">
      <c r="C1" s="9"/>
    </row>
    <row r="2" spans="2:8" x14ac:dyDescent="0.25">
      <c r="B2" s="11" t="s">
        <v>28</v>
      </c>
      <c r="C2" s="7" t="s">
        <v>30</v>
      </c>
      <c r="D2" s="18">
        <v>44198</v>
      </c>
      <c r="F2" s="11" t="s">
        <v>29</v>
      </c>
      <c r="G2" s="7" t="s">
        <v>41</v>
      </c>
      <c r="H2" s="23">
        <v>4.2488425925925923E-2</v>
      </c>
    </row>
    <row r="3" spans="2:8" x14ac:dyDescent="0.25">
      <c r="B3" s="12" t="s">
        <v>0</v>
      </c>
      <c r="C3" s="6">
        <v>1</v>
      </c>
      <c r="D3" s="19">
        <v>1</v>
      </c>
      <c r="F3" s="12" t="s">
        <v>14</v>
      </c>
      <c r="G3" s="6">
        <v>2.5</v>
      </c>
      <c r="H3" s="24">
        <v>0.9375</v>
      </c>
    </row>
    <row r="4" spans="2:8" x14ac:dyDescent="0.25">
      <c r="B4" s="12" t="s">
        <v>1</v>
      </c>
      <c r="C4" s="5" t="s">
        <v>32</v>
      </c>
      <c r="D4" s="15">
        <f>YEAR(D2)</f>
        <v>2021</v>
      </c>
      <c r="F4" s="12" t="s">
        <v>15</v>
      </c>
      <c r="G4" s="5" t="s">
        <v>42</v>
      </c>
      <c r="H4" s="15">
        <f>HOUR(H2)</f>
        <v>1</v>
      </c>
    </row>
    <row r="5" spans="2:8" x14ac:dyDescent="0.25">
      <c r="B5" s="12" t="s">
        <v>2</v>
      </c>
      <c r="C5" s="5" t="s">
        <v>33</v>
      </c>
      <c r="D5" s="15">
        <f>MONTH(D2)</f>
        <v>1</v>
      </c>
      <c r="F5" s="12" t="s">
        <v>16</v>
      </c>
      <c r="G5" s="5" t="s">
        <v>43</v>
      </c>
      <c r="H5" s="15">
        <f>MINUTE(H2)</f>
        <v>1</v>
      </c>
    </row>
    <row r="6" spans="2:8" x14ac:dyDescent="0.25">
      <c r="B6" s="12" t="s">
        <v>3</v>
      </c>
      <c r="C6" s="5" t="s">
        <v>34</v>
      </c>
      <c r="D6" s="15">
        <f>DAY(D2)</f>
        <v>2</v>
      </c>
      <c r="F6" s="12" t="s">
        <v>17</v>
      </c>
      <c r="G6" s="5" t="s">
        <v>44</v>
      </c>
      <c r="H6" s="15">
        <f>SECOND(H2)</f>
        <v>11</v>
      </c>
    </row>
    <row r="7" spans="2:8" x14ac:dyDescent="0.25">
      <c r="B7" s="12" t="s">
        <v>4</v>
      </c>
      <c r="C7" s="2" t="s">
        <v>31</v>
      </c>
      <c r="D7" s="19">
        <f>DATE(D4,D5,D6)</f>
        <v>44198</v>
      </c>
      <c r="F7" s="12" t="s">
        <v>18</v>
      </c>
      <c r="G7" s="2" t="s">
        <v>45</v>
      </c>
      <c r="H7" s="25">
        <f>TIME(H4,H5,H6)</f>
        <v>4.2488425925925923E-2</v>
      </c>
    </row>
    <row r="8" spans="2:8" x14ac:dyDescent="0.25">
      <c r="B8" s="12" t="s">
        <v>5</v>
      </c>
      <c r="C8" s="2" t="s">
        <v>35</v>
      </c>
      <c r="D8" s="21" t="str">
        <f>D4&amp;"-"&amp;TEXT(D5,"00")&amp;"-"&amp;TEXT(D6,"00")</f>
        <v>2021-01-02</v>
      </c>
      <c r="F8" s="12" t="s">
        <v>19</v>
      </c>
      <c r="G8" s="2" t="s">
        <v>35</v>
      </c>
      <c r="H8" s="15" t="str">
        <f>H4&amp;":"&amp;TEXT(H5,"00")&amp;":"&amp;TEXT(H6,"00")</f>
        <v>1:01:11</v>
      </c>
    </row>
    <row r="9" spans="2:8" x14ac:dyDescent="0.25">
      <c r="B9" s="12" t="s">
        <v>6</v>
      </c>
      <c r="C9" s="2" t="s">
        <v>36</v>
      </c>
      <c r="D9" s="20">
        <f>DATEVALUE(D8)</f>
        <v>44198</v>
      </c>
      <c r="F9" s="12" t="s">
        <v>20</v>
      </c>
      <c r="G9" s="2" t="s">
        <v>46</v>
      </c>
      <c r="H9" s="26">
        <f>TIMEVALUE(H8)</f>
        <v>4.2488425925925923E-2</v>
      </c>
    </row>
    <row r="10" spans="2:8" x14ac:dyDescent="0.25">
      <c r="B10" s="12" t="s">
        <v>7</v>
      </c>
      <c r="C10" s="2" t="s">
        <v>35</v>
      </c>
      <c r="D10" s="16" t="str">
        <f>TEXT(D9,"aaa")</f>
        <v>토</v>
      </c>
      <c r="F10" s="12" t="s">
        <v>21</v>
      </c>
      <c r="G10" s="2" t="s">
        <v>47</v>
      </c>
      <c r="H10" s="15">
        <f>H4*60*60+H5*60+H6</f>
        <v>3671</v>
      </c>
    </row>
    <row r="11" spans="2:8" x14ac:dyDescent="0.25">
      <c r="B11" s="12" t="s">
        <v>8</v>
      </c>
      <c r="C11" s="2" t="s">
        <v>37</v>
      </c>
      <c r="D11" s="15" t="str">
        <f>VLOOKUP(WEEKDAY(D9,2),요일!A:B,2)</f>
        <v>토</v>
      </c>
      <c r="F11" s="12" t="s">
        <v>22</v>
      </c>
      <c r="G11" s="2" t="s">
        <v>48</v>
      </c>
      <c r="H11" s="15">
        <f>H6/3600+H5/60+H4</f>
        <v>1.0197222222222222</v>
      </c>
    </row>
    <row r="12" spans="2:8" x14ac:dyDescent="0.25">
      <c r="B12" s="12" t="s">
        <v>9</v>
      </c>
      <c r="C12" s="2" t="s">
        <v>38</v>
      </c>
      <c r="D12" s="15">
        <f>D7-D3</f>
        <v>44197</v>
      </c>
      <c r="F12" s="12" t="s">
        <v>23</v>
      </c>
      <c r="G12" s="2" t="s">
        <v>38</v>
      </c>
      <c r="H12" s="24">
        <f>H3-H2</f>
        <v>0.89501157407407406</v>
      </c>
    </row>
    <row r="13" spans="2:8" x14ac:dyDescent="0.25">
      <c r="B13" s="12" t="s">
        <v>11</v>
      </c>
      <c r="C13" s="2" t="s">
        <v>39</v>
      </c>
      <c r="D13" s="15">
        <f>NETWORKDAYS(D3,D2)</f>
        <v>31570</v>
      </c>
      <c r="F13" s="12" t="s">
        <v>25</v>
      </c>
      <c r="G13" s="10">
        <v>0.75</v>
      </c>
      <c r="H13" s="27">
        <f>H3-G13</f>
        <v>0.1875</v>
      </c>
    </row>
    <row r="14" spans="2:8" x14ac:dyDescent="0.25">
      <c r="B14" s="12" t="s">
        <v>10</v>
      </c>
      <c r="C14" s="2" t="s">
        <v>39</v>
      </c>
      <c r="D14" s="15">
        <f>NETWORKDAYS(D3,D2,D2:D3)</f>
        <v>31570</v>
      </c>
      <c r="F14" s="12" t="s">
        <v>24</v>
      </c>
      <c r="G14" s="10">
        <v>0.79166666666666663</v>
      </c>
      <c r="H14" s="24">
        <f>H3-G14</f>
        <v>0.14583333333333337</v>
      </c>
    </row>
    <row r="15" spans="2:8" x14ac:dyDescent="0.25">
      <c r="B15" s="12" t="s">
        <v>12</v>
      </c>
      <c r="C15" s="2" t="s">
        <v>40</v>
      </c>
      <c r="D15" s="19">
        <f ca="1">TODAY()</f>
        <v>44219</v>
      </c>
      <c r="F15" s="12" t="s">
        <v>26</v>
      </c>
      <c r="G15" s="2" t="s">
        <v>49</v>
      </c>
      <c r="H15" s="25">
        <f ca="1">NOW()</f>
        <v>44219.665459490738</v>
      </c>
    </row>
    <row r="16" spans="2:8" ht="16.5" thickBot="1" x14ac:dyDescent="0.3">
      <c r="B16" s="13" t="s">
        <v>13</v>
      </c>
      <c r="C16" s="3" t="s">
        <v>40</v>
      </c>
      <c r="D16" s="22">
        <f ca="1">TODAY()-D2</f>
        <v>21</v>
      </c>
      <c r="F16" s="13" t="s">
        <v>27</v>
      </c>
      <c r="G16" s="3" t="s">
        <v>49</v>
      </c>
      <c r="H16" s="28">
        <f ca="1">H15-H14</f>
        <v>44219.519626157402</v>
      </c>
    </row>
    <row r="17" spans="3:3" s="8" customFormat="1" ht="6" x14ac:dyDescent="0.25">
      <c r="C17" s="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날짜시간</vt:lpstr>
      <vt:lpstr>요일</vt:lpstr>
      <vt:lpstr>날짜시간_결과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2020-05-31T10:49:52Z</dcterms:created>
  <dcterms:modified xsi:type="dcterms:W3CDTF">2021-01-23T06:58:17Z</dcterms:modified>
</cp:coreProperties>
</file>