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김성호_쉽게배워크게쓰는재무제표\"/>
    </mc:Choice>
  </mc:AlternateContent>
  <bookViews>
    <workbookView xWindow="0" yWindow="0" windowWidth="28800" windowHeight="12432" activeTab="1"/>
  </bookViews>
  <sheets>
    <sheet name="재무제표" sheetId="4" r:id="rId1"/>
    <sheet name="3가지지표들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F25" i="1"/>
  <c r="E25" i="1"/>
  <c r="D25" i="1"/>
  <c r="C26" i="1"/>
  <c r="C25" i="1"/>
  <c r="F34" i="1"/>
  <c r="F35" i="1" s="1"/>
  <c r="E34" i="1"/>
  <c r="E35" i="1" s="1"/>
  <c r="D34" i="1"/>
  <c r="D35" i="1" s="1"/>
  <c r="C34" i="1"/>
  <c r="C35" i="1" s="1"/>
  <c r="C9" i="1"/>
  <c r="F11" i="1"/>
  <c r="F36" i="1"/>
  <c r="F37" i="1" s="1"/>
  <c r="F33" i="1"/>
  <c r="E8" i="1"/>
  <c r="F7" i="1"/>
  <c r="F6" i="1"/>
  <c r="F21" i="1"/>
  <c r="E21" i="1"/>
  <c r="C28" i="1"/>
  <c r="D8" i="1"/>
  <c r="D6" i="1"/>
  <c r="C6" i="1"/>
  <c r="D21" i="1" l="1"/>
  <c r="D27" i="1"/>
  <c r="E19" i="1"/>
  <c r="F19" i="1"/>
  <c r="C36" i="1"/>
  <c r="C37" i="1" s="1"/>
  <c r="E18" i="1"/>
  <c r="C29" i="1"/>
  <c r="E28" i="1"/>
  <c r="C21" i="1"/>
  <c r="F28" i="1"/>
  <c r="E6" i="1"/>
  <c r="D19" i="1"/>
  <c r="C20" i="1"/>
  <c r="E32" i="1"/>
  <c r="C7" i="1"/>
  <c r="E29" i="1"/>
  <c r="D29" i="1"/>
  <c r="F32" i="1"/>
  <c r="D18" i="1"/>
  <c r="E20" i="1"/>
  <c r="D33" i="1"/>
  <c r="F8" i="1"/>
  <c r="F18" i="1"/>
  <c r="F20" i="1"/>
  <c r="F29" i="1"/>
  <c r="E33" i="1"/>
  <c r="C11" i="1"/>
  <c r="D9" i="1"/>
  <c r="C24" i="1" s="1"/>
  <c r="D11" i="1"/>
  <c r="D28" i="1"/>
  <c r="C33" i="1"/>
  <c r="D36" i="1"/>
  <c r="D37" i="1" s="1"/>
  <c r="C19" i="1"/>
  <c r="C32" i="1"/>
  <c r="D7" i="1"/>
  <c r="E7" i="1"/>
  <c r="E9" i="1"/>
  <c r="E11" i="1"/>
  <c r="E36" i="1"/>
  <c r="E37" i="1" s="1"/>
  <c r="F9" i="1"/>
  <c r="D32" i="1"/>
  <c r="C8" i="1"/>
  <c r="C18" i="1"/>
  <c r="D10" i="1"/>
  <c r="D20" i="1"/>
  <c r="E27" i="1" l="1"/>
  <c r="F10" i="1"/>
  <c r="F27" i="1"/>
  <c r="E24" i="1"/>
  <c r="E10" i="1"/>
  <c r="C27" i="1"/>
  <c r="C10" i="1"/>
</calcChain>
</file>

<file path=xl/sharedStrings.xml><?xml version="1.0" encoding="utf-8"?>
<sst xmlns="http://schemas.openxmlformats.org/spreadsheetml/2006/main" count="65" uniqueCount="45">
  <si>
    <t>유동비율</t>
    <phoneticPr fontId="2" type="noConversion"/>
  </si>
  <si>
    <t>부채비율</t>
    <phoneticPr fontId="2" type="noConversion"/>
  </si>
  <si>
    <t>매출</t>
    <phoneticPr fontId="2" type="noConversion"/>
  </si>
  <si>
    <t>영업이익</t>
    <phoneticPr fontId="2" type="noConversion"/>
  </si>
  <si>
    <t>당기순이익</t>
    <phoneticPr fontId="2" type="noConversion"/>
  </si>
  <si>
    <t>영업이익율</t>
    <phoneticPr fontId="2" type="noConversion"/>
  </si>
  <si>
    <t>총자산이익율</t>
    <phoneticPr fontId="2" type="noConversion"/>
  </si>
  <si>
    <t>자기자본이익율</t>
    <phoneticPr fontId="2" type="noConversion"/>
  </si>
  <si>
    <t>매출성장율</t>
    <phoneticPr fontId="2" type="noConversion"/>
  </si>
  <si>
    <t>당기순이익율</t>
    <phoneticPr fontId="2" type="noConversion"/>
  </si>
  <si>
    <t>단위: 억원</t>
    <phoneticPr fontId="2" type="noConversion"/>
  </si>
  <si>
    <t>1단계: 숲을 보기</t>
    <phoneticPr fontId="2" type="noConversion"/>
  </si>
  <si>
    <t>총자산</t>
    <phoneticPr fontId="2" type="noConversion"/>
  </si>
  <si>
    <t>총부채</t>
    <phoneticPr fontId="2" type="noConversion"/>
  </si>
  <si>
    <t>자본</t>
    <phoneticPr fontId="2" type="noConversion"/>
  </si>
  <si>
    <t>안정성 관점</t>
    <phoneticPr fontId="2" type="noConversion"/>
  </si>
  <si>
    <t>당좌비율</t>
    <phoneticPr fontId="2" type="noConversion"/>
  </si>
  <si>
    <t>현금규모</t>
    <phoneticPr fontId="2" type="noConversion"/>
  </si>
  <si>
    <t>수익/성장성 관점</t>
    <phoneticPr fontId="2" type="noConversion"/>
  </si>
  <si>
    <t>원가율</t>
    <phoneticPr fontId="2" type="noConversion"/>
  </si>
  <si>
    <t>매출총이익율</t>
    <phoneticPr fontId="2" type="noConversion"/>
  </si>
  <si>
    <t>관리비율</t>
    <phoneticPr fontId="2" type="noConversion"/>
  </si>
  <si>
    <t>효율성 관점</t>
    <phoneticPr fontId="2" type="noConversion"/>
  </si>
  <si>
    <t>재고자산회전율</t>
    <phoneticPr fontId="2" type="noConversion"/>
  </si>
  <si>
    <t>(재고자산 소진일수)</t>
    <phoneticPr fontId="2" type="noConversion"/>
  </si>
  <si>
    <t>매출채권회전율</t>
    <phoneticPr fontId="2" type="noConversion"/>
  </si>
  <si>
    <t>(매출채권 회수일수)</t>
    <phoneticPr fontId="2" type="noConversion"/>
  </si>
  <si>
    <t>분석용 재무상태표</t>
    <phoneticPr fontId="2" type="noConversion"/>
  </si>
  <si>
    <t>유동자산</t>
    <phoneticPr fontId="2" type="noConversion"/>
  </si>
  <si>
    <t>현금성자산</t>
    <phoneticPr fontId="2" type="noConversion"/>
  </si>
  <si>
    <t>매출채권</t>
    <phoneticPr fontId="2" type="noConversion"/>
  </si>
  <si>
    <t>재고자산</t>
    <phoneticPr fontId="2" type="noConversion"/>
  </si>
  <si>
    <t>유동부채</t>
    <phoneticPr fontId="2" type="noConversion"/>
  </si>
  <si>
    <t>총부채와 자본 합계</t>
    <phoneticPr fontId="2" type="noConversion"/>
  </si>
  <si>
    <t>분석용 손익계산서</t>
    <phoneticPr fontId="2" type="noConversion"/>
  </si>
  <si>
    <t>매출원가</t>
    <phoneticPr fontId="2" type="noConversion"/>
  </si>
  <si>
    <t>매출총이익</t>
    <phoneticPr fontId="2" type="noConversion"/>
  </si>
  <si>
    <t>판관비</t>
    <phoneticPr fontId="2" type="noConversion"/>
  </si>
  <si>
    <t>당해연도</t>
    <phoneticPr fontId="2" type="noConversion"/>
  </si>
  <si>
    <t>직전연도</t>
    <phoneticPr fontId="2" type="noConversion"/>
  </si>
  <si>
    <t>기업A</t>
    <phoneticPr fontId="2" type="noConversion"/>
  </si>
  <si>
    <t>기업B</t>
    <phoneticPr fontId="2" type="noConversion"/>
  </si>
  <si>
    <t>2단계: 나무를 보기</t>
    <phoneticPr fontId="2" type="noConversion"/>
  </si>
  <si>
    <t>단위: %</t>
    <phoneticPr fontId="2" type="noConversion"/>
  </si>
  <si>
    <t>꿈비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</si>
</sst>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#,##0_);[Red]\(#,##0\)"/>
    <numFmt numFmtId="178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1" applyFont="1" applyFill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2" applyNumberFormat="1" applyFont="1" applyFill="1">
      <alignment vertical="center"/>
    </xf>
    <xf numFmtId="0" fontId="0" fillId="0" borderId="5" xfId="0" applyFill="1" applyBorder="1" applyAlignment="1">
      <alignment horizontal="left" vertical="center"/>
    </xf>
    <xf numFmtId="176" fontId="0" fillId="5" borderId="5" xfId="2" applyNumberFormat="1" applyFont="1" applyFill="1" applyBorder="1">
      <alignment vertical="center"/>
    </xf>
    <xf numFmtId="0" fontId="0" fillId="0" borderId="6" xfId="0" applyFill="1" applyBorder="1" applyAlignment="1">
      <alignment horizontal="left" vertical="center"/>
    </xf>
    <xf numFmtId="176" fontId="0" fillId="5" borderId="6" xfId="2" applyNumberFormat="1" applyFont="1" applyFill="1" applyBorder="1">
      <alignment vertical="center"/>
    </xf>
    <xf numFmtId="0" fontId="0" fillId="0" borderId="5" xfId="0" applyBorder="1" applyAlignment="1">
      <alignment horizontal="right" vertical="center"/>
    </xf>
    <xf numFmtId="177" fontId="0" fillId="0" borderId="5" xfId="2" applyNumberFormat="1" applyFont="1" applyBorder="1">
      <alignment vertical="center"/>
    </xf>
    <xf numFmtId="0" fontId="0" fillId="0" borderId="6" xfId="0" applyBorder="1" applyAlignment="1">
      <alignment horizontal="right" vertical="center"/>
    </xf>
    <xf numFmtId="177" fontId="0" fillId="0" borderId="6" xfId="2" applyNumberFormat="1" applyFont="1" applyBorder="1">
      <alignment vertical="center"/>
    </xf>
    <xf numFmtId="178" fontId="0" fillId="0" borderId="5" xfId="1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B13" zoomScale="80" zoomScaleNormal="80" workbookViewId="0">
      <selection activeCell="D23" sqref="D23"/>
    </sheetView>
  </sheetViews>
  <sheetFormatPr defaultRowHeight="17.399999999999999" x14ac:dyDescent="0.4"/>
  <cols>
    <col min="1" max="1" width="3.296875" customWidth="1"/>
    <col min="2" max="2" width="24.59765625" customWidth="1"/>
    <col min="3" max="6" width="14" style="1" customWidth="1"/>
  </cols>
  <sheetData>
    <row r="1" spans="2:6" ht="18" thickBot="1" x14ac:dyDescent="0.45">
      <c r="F1" s="3" t="s">
        <v>10</v>
      </c>
    </row>
    <row r="2" spans="2:6" ht="22.2" thickTop="1" thickBot="1" x14ac:dyDescent="0.45">
      <c r="C2" s="28" t="s">
        <v>44</v>
      </c>
      <c r="D2" s="29"/>
      <c r="E2" s="28" t="s">
        <v>41</v>
      </c>
      <c r="F2" s="29"/>
    </row>
    <row r="3" spans="2:6" ht="18" thickBot="1" x14ac:dyDescent="0.45">
      <c r="C3" s="4" t="s">
        <v>38</v>
      </c>
      <c r="D3" s="5" t="s">
        <v>39</v>
      </c>
      <c r="E3" s="4" t="s">
        <v>38</v>
      </c>
      <c r="F3" s="5" t="s">
        <v>39</v>
      </c>
    </row>
    <row r="4" spans="2:6" ht="21.6" thickTop="1" x14ac:dyDescent="0.4">
      <c r="B4" s="15" t="s">
        <v>27</v>
      </c>
      <c r="C4" s="16"/>
      <c r="D4" s="16"/>
      <c r="E4" s="16"/>
      <c r="F4" s="16"/>
    </row>
    <row r="5" spans="2:6" x14ac:dyDescent="0.4">
      <c r="B5" s="19" t="s">
        <v>28</v>
      </c>
      <c r="C5" s="20">
        <v>89</v>
      </c>
      <c r="D5" s="20">
        <v>53</v>
      </c>
      <c r="E5" s="20"/>
      <c r="F5" s="20"/>
    </row>
    <row r="6" spans="2:6" x14ac:dyDescent="0.4">
      <c r="B6" s="21" t="s">
        <v>29</v>
      </c>
      <c r="C6" s="22">
        <v>2</v>
      </c>
      <c r="D6" s="22">
        <v>20</v>
      </c>
      <c r="E6" s="22"/>
      <c r="F6" s="22"/>
    </row>
    <row r="7" spans="2:6" x14ac:dyDescent="0.4">
      <c r="B7" s="21" t="s">
        <v>30</v>
      </c>
      <c r="C7" s="22">
        <v>34</v>
      </c>
      <c r="D7" s="22">
        <v>7</v>
      </c>
      <c r="E7" s="22"/>
      <c r="F7" s="22"/>
    </row>
    <row r="8" spans="2:6" x14ac:dyDescent="0.4">
      <c r="B8" s="21" t="s">
        <v>31</v>
      </c>
      <c r="C8" s="22">
        <v>43</v>
      </c>
      <c r="D8" s="22">
        <v>21</v>
      </c>
      <c r="E8" s="22"/>
      <c r="F8" s="22"/>
    </row>
    <row r="9" spans="2:6" x14ac:dyDescent="0.4">
      <c r="B9" s="21" t="s">
        <v>12</v>
      </c>
      <c r="C9" s="22">
        <v>159</v>
      </c>
      <c r="D9" s="22">
        <v>115</v>
      </c>
      <c r="E9" s="22"/>
      <c r="F9" s="22"/>
    </row>
    <row r="10" spans="2:6" ht="7.95" customHeight="1" x14ac:dyDescent="0.4">
      <c r="B10" s="17"/>
      <c r="C10" s="18"/>
      <c r="D10" s="18"/>
      <c r="E10" s="18"/>
      <c r="F10" s="18"/>
    </row>
    <row r="11" spans="2:6" x14ac:dyDescent="0.4">
      <c r="B11" s="19" t="s">
        <v>32</v>
      </c>
      <c r="C11" s="20">
        <v>59</v>
      </c>
      <c r="D11" s="20">
        <v>37</v>
      </c>
      <c r="E11" s="20"/>
      <c r="F11" s="20"/>
    </row>
    <row r="12" spans="2:6" x14ac:dyDescent="0.4">
      <c r="B12" s="21" t="s">
        <v>13</v>
      </c>
      <c r="C12" s="22">
        <v>79</v>
      </c>
      <c r="D12" s="22">
        <v>61</v>
      </c>
      <c r="E12" s="22"/>
      <c r="F12" s="22"/>
    </row>
    <row r="13" spans="2:6" x14ac:dyDescent="0.4">
      <c r="B13" s="19" t="s">
        <v>14</v>
      </c>
      <c r="C13" s="20">
        <v>80</v>
      </c>
      <c r="D13" s="20">
        <v>54</v>
      </c>
      <c r="E13" s="20"/>
      <c r="F13" s="20"/>
    </row>
    <row r="14" spans="2:6" x14ac:dyDescent="0.4">
      <c r="B14" s="21" t="s">
        <v>33</v>
      </c>
      <c r="C14" s="22">
        <v>159</v>
      </c>
      <c r="D14" s="22">
        <v>115</v>
      </c>
      <c r="E14" s="22"/>
      <c r="F14" s="22"/>
    </row>
    <row r="15" spans="2:6" x14ac:dyDescent="0.4">
      <c r="C15" s="14"/>
      <c r="D15" s="14"/>
      <c r="E15" s="14"/>
      <c r="F15" s="14"/>
    </row>
    <row r="16" spans="2:6" ht="21" x14ac:dyDescent="0.4">
      <c r="B16" s="13" t="s">
        <v>34</v>
      </c>
      <c r="C16"/>
      <c r="D16"/>
      <c r="E16"/>
      <c r="F16"/>
    </row>
    <row r="17" spans="2:6" x14ac:dyDescent="0.4">
      <c r="B17" s="19" t="s">
        <v>2</v>
      </c>
      <c r="C17" s="20">
        <v>271</v>
      </c>
      <c r="D17" s="20">
        <v>208</v>
      </c>
      <c r="E17" s="20"/>
      <c r="F17" s="20"/>
    </row>
    <row r="18" spans="2:6" x14ac:dyDescent="0.4">
      <c r="B18" s="19" t="s">
        <v>35</v>
      </c>
      <c r="C18" s="20">
        <v>181</v>
      </c>
      <c r="D18" s="20">
        <v>126</v>
      </c>
      <c r="E18" s="20"/>
      <c r="F18" s="20"/>
    </row>
    <row r="19" spans="2:6" x14ac:dyDescent="0.4">
      <c r="B19" s="19" t="s">
        <v>36</v>
      </c>
      <c r="C19" s="20">
        <v>89</v>
      </c>
      <c r="D19" s="20">
        <v>82</v>
      </c>
      <c r="E19" s="20"/>
      <c r="F19" s="20"/>
    </row>
    <row r="20" spans="2:6" x14ac:dyDescent="0.4">
      <c r="B20" s="19" t="s">
        <v>37</v>
      </c>
      <c r="C20" s="20">
        <v>78</v>
      </c>
      <c r="D20" s="20">
        <v>59</v>
      </c>
      <c r="E20" s="20"/>
      <c r="F20" s="20"/>
    </row>
    <row r="21" spans="2:6" x14ac:dyDescent="0.4">
      <c r="B21" s="19" t="s">
        <v>3</v>
      </c>
      <c r="C21" s="20">
        <v>11</v>
      </c>
      <c r="D21" s="20">
        <v>23</v>
      </c>
      <c r="E21" s="20"/>
      <c r="F21" s="20"/>
    </row>
    <row r="22" spans="2:6" x14ac:dyDescent="0.4">
      <c r="B22" s="19" t="s">
        <v>4</v>
      </c>
      <c r="C22" s="20">
        <v>13</v>
      </c>
      <c r="D22" s="20">
        <v>17</v>
      </c>
      <c r="E22" s="20"/>
      <c r="F22" s="20"/>
    </row>
  </sheetData>
  <mergeCells count="2">
    <mergeCell ref="C2:D2"/>
    <mergeCell ref="E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showGridLines="0" tabSelected="1" topLeftCell="A4" zoomScale="80" zoomScaleNormal="80" workbookViewId="0">
      <selection activeCell="H21" sqref="H21"/>
    </sheetView>
  </sheetViews>
  <sheetFormatPr defaultRowHeight="17.399999999999999" x14ac:dyDescent="0.4"/>
  <cols>
    <col min="2" max="2" width="19.59765625" customWidth="1"/>
    <col min="3" max="6" width="14" customWidth="1"/>
  </cols>
  <sheetData>
    <row r="2" spans="2:6" ht="25.8" thickBot="1" x14ac:dyDescent="0.45">
      <c r="B2" s="6" t="s">
        <v>11</v>
      </c>
      <c r="C2" s="6"/>
    </row>
    <row r="3" spans="2:6" ht="22.2" thickTop="1" thickBot="1" x14ac:dyDescent="0.45">
      <c r="C3" s="28" t="s">
        <v>40</v>
      </c>
      <c r="D3" s="29"/>
      <c r="E3" s="28" t="s">
        <v>41</v>
      </c>
      <c r="F3" s="29"/>
    </row>
    <row r="4" spans="2:6" ht="18" thickBot="1" x14ac:dyDescent="0.45">
      <c r="B4" s="3" t="s">
        <v>10</v>
      </c>
      <c r="C4" s="4" t="s">
        <v>38</v>
      </c>
      <c r="D4" s="5" t="s">
        <v>39</v>
      </c>
      <c r="E4" s="4" t="s">
        <v>38</v>
      </c>
      <c r="F4" s="5" t="s">
        <v>39</v>
      </c>
    </row>
    <row r="5" spans="2:6" ht="18" thickTop="1" x14ac:dyDescent="0.4">
      <c r="D5" s="7"/>
      <c r="E5" s="7"/>
      <c r="F5" s="7"/>
    </row>
    <row r="6" spans="2:6" x14ac:dyDescent="0.4">
      <c r="B6" s="23" t="s">
        <v>12</v>
      </c>
      <c r="C6" s="24">
        <f>재무제표!C9</f>
        <v>159</v>
      </c>
      <c r="D6" s="24">
        <f>재무제표!D9</f>
        <v>115</v>
      </c>
      <c r="E6" s="24">
        <f>재무제표!E9</f>
        <v>0</v>
      </c>
      <c r="F6" s="24">
        <f>재무제표!F9</f>
        <v>0</v>
      </c>
    </row>
    <row r="7" spans="2:6" x14ac:dyDescent="0.4">
      <c r="B7" s="25" t="s">
        <v>13</v>
      </c>
      <c r="C7" s="26">
        <f>재무제표!C12</f>
        <v>79</v>
      </c>
      <c r="D7" s="26">
        <f>재무제표!D12</f>
        <v>61</v>
      </c>
      <c r="E7" s="26">
        <f>재무제표!E12</f>
        <v>0</v>
      </c>
      <c r="F7" s="26">
        <f>재무제표!F12</f>
        <v>0</v>
      </c>
    </row>
    <row r="8" spans="2:6" x14ac:dyDescent="0.4">
      <c r="B8" s="25" t="s">
        <v>14</v>
      </c>
      <c r="C8" s="26">
        <f>재무제표!C13</f>
        <v>80</v>
      </c>
      <c r="D8" s="26">
        <f>재무제표!D13</f>
        <v>54</v>
      </c>
      <c r="E8" s="26">
        <f>재무제표!E13</f>
        <v>0</v>
      </c>
      <c r="F8" s="26">
        <f>재무제표!F13</f>
        <v>0</v>
      </c>
    </row>
    <row r="9" spans="2:6" x14ac:dyDescent="0.4">
      <c r="B9" s="25" t="s">
        <v>2</v>
      </c>
      <c r="C9" s="26">
        <f>재무제표!C17</f>
        <v>271</v>
      </c>
      <c r="D9" s="26">
        <f>재무제표!D17</f>
        <v>208</v>
      </c>
      <c r="E9" s="26">
        <f>재무제표!E17</f>
        <v>0</v>
      </c>
      <c r="F9" s="26">
        <f>재무제표!F17</f>
        <v>0</v>
      </c>
    </row>
    <row r="10" spans="2:6" x14ac:dyDescent="0.4">
      <c r="B10" s="25" t="s">
        <v>3</v>
      </c>
      <c r="C10" s="26">
        <f>재무제표!C21</f>
        <v>11</v>
      </c>
      <c r="D10" s="26">
        <f>재무제표!D21</f>
        <v>23</v>
      </c>
      <c r="E10" s="26">
        <f>재무제표!E21</f>
        <v>0</v>
      </c>
      <c r="F10" s="26">
        <f>재무제표!F21</f>
        <v>0</v>
      </c>
    </row>
    <row r="11" spans="2:6" x14ac:dyDescent="0.4">
      <c r="B11" s="25" t="s">
        <v>4</v>
      </c>
      <c r="C11" s="26">
        <f>재무제표!C22</f>
        <v>13</v>
      </c>
      <c r="D11" s="26">
        <f>재무제표!D22</f>
        <v>17</v>
      </c>
      <c r="E11" s="26">
        <f>재무제표!E22</f>
        <v>0</v>
      </c>
      <c r="F11" s="26">
        <f>재무제표!F22</f>
        <v>0</v>
      </c>
    </row>
    <row r="12" spans="2:6" x14ac:dyDescent="0.4">
      <c r="C12" s="8"/>
      <c r="D12" s="8"/>
      <c r="E12" s="8"/>
      <c r="F12" s="8"/>
    </row>
    <row r="14" spans="2:6" ht="25.8" thickBot="1" x14ac:dyDescent="0.45">
      <c r="B14" s="6" t="s">
        <v>42</v>
      </c>
      <c r="C14" s="6"/>
    </row>
    <row r="15" spans="2:6" ht="22.2" thickTop="1" thickBot="1" x14ac:dyDescent="0.45">
      <c r="C15" s="28" t="s">
        <v>40</v>
      </c>
      <c r="D15" s="29"/>
      <c r="E15" s="28" t="s">
        <v>41</v>
      </c>
      <c r="F15" s="29"/>
    </row>
    <row r="16" spans="2:6" ht="18" thickBot="1" x14ac:dyDescent="0.45">
      <c r="B16" s="3" t="s">
        <v>43</v>
      </c>
      <c r="C16" s="4" t="s">
        <v>38</v>
      </c>
      <c r="D16" s="5" t="s">
        <v>39</v>
      </c>
      <c r="E16" s="4" t="s">
        <v>38</v>
      </c>
      <c r="F16" s="5" t="s">
        <v>39</v>
      </c>
    </row>
    <row r="17" spans="2:6" ht="18" thickTop="1" x14ac:dyDescent="0.4">
      <c r="B17" s="9" t="s">
        <v>15</v>
      </c>
    </row>
    <row r="18" spans="2:6" x14ac:dyDescent="0.4">
      <c r="B18" s="23" t="s">
        <v>0</v>
      </c>
      <c r="C18" s="27">
        <f>재무제표!C5/재무제표!C11</f>
        <v>1.5084745762711864</v>
      </c>
      <c r="D18" s="27">
        <f>재무제표!D5/재무제표!D11</f>
        <v>1.4324324324324325</v>
      </c>
      <c r="E18" s="27" t="e">
        <f>재무제표!E5/재무제표!E11</f>
        <v>#DIV/0!</v>
      </c>
      <c r="F18" s="27" t="e">
        <f>재무제표!F5/재무제표!F11</f>
        <v>#DIV/0!</v>
      </c>
    </row>
    <row r="19" spans="2:6" x14ac:dyDescent="0.4">
      <c r="B19" s="23" t="s">
        <v>16</v>
      </c>
      <c r="C19" s="27">
        <f>(재무제표!C5-재무제표!C8)/재무제표!C11</f>
        <v>0.77966101694915257</v>
      </c>
      <c r="D19" s="27">
        <f>(재무제표!D5-재무제표!D8)/재무제표!D11</f>
        <v>0.86486486486486491</v>
      </c>
      <c r="E19" s="27" t="e">
        <f>(재무제표!E5-재무제표!E8)/재무제표!E11</f>
        <v>#DIV/0!</v>
      </c>
      <c r="F19" s="27" t="e">
        <f>(재무제표!F5-재무제표!F8)/재무제표!F11</f>
        <v>#DIV/0!</v>
      </c>
    </row>
    <row r="20" spans="2:6" x14ac:dyDescent="0.4">
      <c r="B20" s="23" t="s">
        <v>1</v>
      </c>
      <c r="C20" s="27">
        <f>재무제표!C12/재무제표!C13</f>
        <v>0.98750000000000004</v>
      </c>
      <c r="D20" s="27">
        <f>재무제표!D12/재무제표!D13</f>
        <v>1.1296296296296295</v>
      </c>
      <c r="E20" s="27" t="e">
        <f>재무제표!E12/재무제표!E13</f>
        <v>#DIV/0!</v>
      </c>
      <c r="F20" s="27" t="e">
        <f>재무제표!F12/재무제표!F13</f>
        <v>#DIV/0!</v>
      </c>
    </row>
    <row r="21" spans="2:6" x14ac:dyDescent="0.4">
      <c r="B21" s="23" t="s">
        <v>17</v>
      </c>
      <c r="C21" s="24">
        <f>재무제표!C6/(재무제표!C20/12)</f>
        <v>0.30769230769230771</v>
      </c>
      <c r="D21" s="24">
        <f>재무제표!D6/(재무제표!D20/12)</f>
        <v>4.0677966101694913</v>
      </c>
      <c r="E21" s="24" t="e">
        <f>재무제표!E6/(재무제표!E20/12)</f>
        <v>#DIV/0!</v>
      </c>
      <c r="F21" s="24" t="e">
        <f>재무제표!F6/(재무제표!F20/12)</f>
        <v>#DIV/0!</v>
      </c>
    </row>
    <row r="22" spans="2:6" x14ac:dyDescent="0.4">
      <c r="B22" s="3"/>
    </row>
    <row r="23" spans="2:6" x14ac:dyDescent="0.4">
      <c r="B23" s="10" t="s">
        <v>18</v>
      </c>
    </row>
    <row r="24" spans="2:6" x14ac:dyDescent="0.4">
      <c r="B24" s="23" t="s">
        <v>8</v>
      </c>
      <c r="C24" s="27">
        <f>(C9-D9)/D9</f>
        <v>0.30288461538461536</v>
      </c>
      <c r="D24" s="27"/>
      <c r="E24" s="27" t="e">
        <f>(E9-F9)/F9</f>
        <v>#DIV/0!</v>
      </c>
      <c r="F24" s="27"/>
    </row>
    <row r="25" spans="2:6" x14ac:dyDescent="0.4">
      <c r="B25" s="23" t="s">
        <v>19</v>
      </c>
      <c r="C25" s="27">
        <f>재무제표!C18/재무제표!C17</f>
        <v>0.66789667896678961</v>
      </c>
      <c r="D25" s="27">
        <f>재무제표!D18/재무제표!D17</f>
        <v>0.60576923076923073</v>
      </c>
      <c r="E25" s="27" t="e">
        <f>재무제표!E18/재무제표!E17</f>
        <v>#DIV/0!</v>
      </c>
      <c r="F25" s="27" t="e">
        <f>재무제표!F18/재무제표!F17</f>
        <v>#DIV/0!</v>
      </c>
    </row>
    <row r="26" spans="2:6" x14ac:dyDescent="0.4">
      <c r="B26" s="23" t="s">
        <v>20</v>
      </c>
      <c r="C26" s="27">
        <f>재무제표!C19/재무제표!C17</f>
        <v>0.32841328413284132</v>
      </c>
      <c r="D26" s="27">
        <f>재무제표!D19/재무제표!D17</f>
        <v>0.39423076923076922</v>
      </c>
      <c r="E26" s="27" t="e">
        <f>재무제표!E19/재무제표!E17</f>
        <v>#DIV/0!</v>
      </c>
      <c r="F26" s="27" t="e">
        <f>재무제표!F19/재무제표!F17</f>
        <v>#DIV/0!</v>
      </c>
    </row>
    <row r="27" spans="2:6" x14ac:dyDescent="0.4">
      <c r="B27" s="23" t="s">
        <v>5</v>
      </c>
      <c r="C27" s="27">
        <f>재무제표!C21/재무제표!C17</f>
        <v>4.0590405904059039E-2</v>
      </c>
      <c r="D27" s="27">
        <f>재무제표!D21/재무제표!D17</f>
        <v>0.11057692307692307</v>
      </c>
      <c r="E27" s="27" t="e">
        <f>재무제표!E21/재무제표!E17</f>
        <v>#DIV/0!</v>
      </c>
      <c r="F27" s="27" t="e">
        <f>재무제표!F21/재무제표!F17</f>
        <v>#DIV/0!</v>
      </c>
    </row>
    <row r="28" spans="2:6" x14ac:dyDescent="0.4">
      <c r="B28" s="23" t="s">
        <v>21</v>
      </c>
      <c r="C28" s="27">
        <f>재무제표!C20/재무제표!C17</f>
        <v>0.28782287822878228</v>
      </c>
      <c r="D28" s="27">
        <f>재무제표!D20/재무제표!D17</f>
        <v>0.28365384615384615</v>
      </c>
      <c r="E28" s="27" t="e">
        <f>재무제표!E20/재무제표!E17</f>
        <v>#DIV/0!</v>
      </c>
      <c r="F28" s="27" t="e">
        <f>재무제표!F20/재무제표!F17</f>
        <v>#DIV/0!</v>
      </c>
    </row>
    <row r="29" spans="2:6" x14ac:dyDescent="0.4">
      <c r="B29" s="23" t="s">
        <v>9</v>
      </c>
      <c r="C29" s="27">
        <f>재무제표!C22/재무제표!C17</f>
        <v>4.797047970479705E-2</v>
      </c>
      <c r="D29" s="27">
        <f>재무제표!D22/재무제표!D17</f>
        <v>8.1730769230769232E-2</v>
      </c>
      <c r="E29" s="27" t="e">
        <f>재무제표!E22/재무제표!E17</f>
        <v>#DIV/0!</v>
      </c>
      <c r="F29" s="27" t="e">
        <f>재무제표!F22/재무제표!F17</f>
        <v>#DIV/0!</v>
      </c>
    </row>
    <row r="30" spans="2:6" x14ac:dyDescent="0.4">
      <c r="C30" s="2"/>
      <c r="D30" s="2"/>
      <c r="E30" s="2"/>
      <c r="F30" s="2"/>
    </row>
    <row r="31" spans="2:6" x14ac:dyDescent="0.4">
      <c r="B31" s="11" t="s">
        <v>22</v>
      </c>
      <c r="C31" s="2"/>
      <c r="D31" s="2"/>
      <c r="E31" s="2"/>
      <c r="F31" s="2"/>
    </row>
    <row r="32" spans="2:6" x14ac:dyDescent="0.4">
      <c r="B32" s="23" t="s">
        <v>6</v>
      </c>
      <c r="C32" s="27">
        <f>재무제표!C22/재무제표!C9</f>
        <v>8.1761006289308172E-2</v>
      </c>
      <c r="D32" s="27">
        <f>재무제표!D22/재무제표!D9</f>
        <v>0.14782608695652175</v>
      </c>
      <c r="E32" s="27" t="e">
        <f>재무제표!E22/재무제표!E9</f>
        <v>#DIV/0!</v>
      </c>
      <c r="F32" s="27" t="e">
        <f>재무제표!F22/재무제표!F9</f>
        <v>#DIV/0!</v>
      </c>
    </row>
    <row r="33" spans="2:6" x14ac:dyDescent="0.4">
      <c r="B33" s="23" t="s">
        <v>7</v>
      </c>
      <c r="C33" s="27">
        <f>재무제표!C22/재무제표!C13</f>
        <v>0.16250000000000001</v>
      </c>
      <c r="D33" s="27">
        <f>재무제표!D22/재무제표!D13</f>
        <v>0.31481481481481483</v>
      </c>
      <c r="E33" s="27" t="e">
        <f>재무제표!E22/재무제표!E13</f>
        <v>#DIV/0!</v>
      </c>
      <c r="F33" s="27" t="e">
        <f>재무제표!F22/재무제표!F13</f>
        <v>#DIV/0!</v>
      </c>
    </row>
    <row r="34" spans="2:6" x14ac:dyDescent="0.4">
      <c r="B34" s="23" t="s">
        <v>23</v>
      </c>
      <c r="C34" s="27">
        <f>재무제표!C17/재무제표!C8</f>
        <v>6.3023255813953485</v>
      </c>
      <c r="D34" s="27">
        <f>재무제표!D17/재무제표!D8</f>
        <v>9.9047619047619051</v>
      </c>
      <c r="E34" s="27" t="e">
        <f>재무제표!E17/재무제표!E8</f>
        <v>#DIV/0!</v>
      </c>
      <c r="F34" s="27" t="e">
        <f>재무제표!F17/재무제표!F8</f>
        <v>#DIV/0!</v>
      </c>
    </row>
    <row r="35" spans="2:6" x14ac:dyDescent="0.4">
      <c r="B35" s="23" t="s">
        <v>24</v>
      </c>
      <c r="C35" s="24">
        <f>365/C34</f>
        <v>57.915129151291517</v>
      </c>
      <c r="D35" s="24">
        <f t="shared" ref="D35:F35" si="0">365/D34</f>
        <v>36.85096153846154</v>
      </c>
      <c r="E35" s="24" t="e">
        <f t="shared" si="0"/>
        <v>#DIV/0!</v>
      </c>
      <c r="F35" s="24" t="e">
        <f t="shared" si="0"/>
        <v>#DIV/0!</v>
      </c>
    </row>
    <row r="36" spans="2:6" x14ac:dyDescent="0.4">
      <c r="B36" s="23" t="s">
        <v>25</v>
      </c>
      <c r="C36" s="27">
        <f>재무제표!C17/재무제표!C7</f>
        <v>7.9705882352941178</v>
      </c>
      <c r="D36" s="27">
        <f>재무제표!D17/재무제표!D7</f>
        <v>29.714285714285715</v>
      </c>
      <c r="E36" s="27" t="e">
        <f>재무제표!E17/재무제표!E7</f>
        <v>#DIV/0!</v>
      </c>
      <c r="F36" s="27" t="e">
        <f>재무제표!F17/재무제표!F7</f>
        <v>#DIV/0!</v>
      </c>
    </row>
    <row r="37" spans="2:6" x14ac:dyDescent="0.4">
      <c r="B37" s="23" t="s">
        <v>26</v>
      </c>
      <c r="C37" s="24">
        <f>365/C36</f>
        <v>45.793357933579337</v>
      </c>
      <c r="D37" s="24">
        <f t="shared" ref="D37:F37" si="1">365/D36</f>
        <v>12.283653846153845</v>
      </c>
      <c r="E37" s="24" t="e">
        <f t="shared" si="1"/>
        <v>#DIV/0!</v>
      </c>
      <c r="F37" s="24" t="e">
        <f t="shared" si="1"/>
        <v>#DIV/0!</v>
      </c>
    </row>
    <row r="38" spans="2:6" x14ac:dyDescent="0.4">
      <c r="B38" s="3"/>
      <c r="C38" s="12"/>
      <c r="D38" s="12"/>
    </row>
  </sheetData>
  <mergeCells count="4">
    <mergeCell ref="C3:D3"/>
    <mergeCell ref="E3:F3"/>
    <mergeCell ref="C15:D15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재무제표</vt:lpstr>
      <vt:lpstr>3가지지표들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jinyoung</cp:lastModifiedBy>
  <dcterms:created xsi:type="dcterms:W3CDTF">2021-06-26T20:14:09Z</dcterms:created>
  <dcterms:modified xsi:type="dcterms:W3CDTF">2023-07-01T10:43:07Z</dcterms:modified>
</cp:coreProperties>
</file>