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im's private\글모음\3호 쉽게 배워 크게 쓰는 재무제표\참고기업 재무제표\"/>
    </mc:Choice>
  </mc:AlternateContent>
  <xr:revisionPtr revIDLastSave="0" documentId="13_ncr:1_{9CB3D880-CF75-4A3F-906D-70CFFA425F5E}" xr6:coauthVersionLast="47" xr6:coauthVersionMax="47" xr10:uidLastSave="{00000000-0000-0000-0000-000000000000}"/>
  <bookViews>
    <workbookView xWindow="-110" yWindow="-110" windowWidth="19420" windowHeight="10420" activeTab="1" xr2:uid="{959DDF6D-80DC-4BCA-A581-60CB108EE578}"/>
  </bookViews>
  <sheets>
    <sheet name="재무제표" sheetId="4" r:id="rId1"/>
    <sheet name="3가지지표들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F25" i="1"/>
  <c r="E25" i="1"/>
  <c r="D25" i="1"/>
  <c r="C26" i="1"/>
  <c r="C25" i="1"/>
  <c r="F34" i="1"/>
  <c r="F35" i="1" s="1"/>
  <c r="E34" i="1"/>
  <c r="E35" i="1" s="1"/>
  <c r="D34" i="1"/>
  <c r="D35" i="1" s="1"/>
  <c r="C34" i="1"/>
  <c r="C35" i="1" s="1"/>
  <c r="C9" i="1"/>
  <c r="F11" i="1"/>
  <c r="F36" i="1"/>
  <c r="F37" i="1" s="1"/>
  <c r="F33" i="1"/>
  <c r="E8" i="1"/>
  <c r="F7" i="1"/>
  <c r="F6" i="1"/>
  <c r="F21" i="1"/>
  <c r="E21" i="1"/>
  <c r="C28" i="1"/>
  <c r="D8" i="1"/>
  <c r="D6" i="1"/>
  <c r="C6" i="1"/>
  <c r="D21" i="1" l="1"/>
  <c r="D27" i="1"/>
  <c r="E19" i="1"/>
  <c r="F19" i="1"/>
  <c r="C36" i="1"/>
  <c r="C37" i="1" s="1"/>
  <c r="E18" i="1"/>
  <c r="C29" i="1"/>
  <c r="E28" i="1"/>
  <c r="C21" i="1"/>
  <c r="F28" i="1"/>
  <c r="E6" i="1"/>
  <c r="D19" i="1"/>
  <c r="C20" i="1"/>
  <c r="E32" i="1"/>
  <c r="C7" i="1"/>
  <c r="E29" i="1"/>
  <c r="D29" i="1"/>
  <c r="F32" i="1"/>
  <c r="D18" i="1"/>
  <c r="E20" i="1"/>
  <c r="D33" i="1"/>
  <c r="F8" i="1"/>
  <c r="F18" i="1"/>
  <c r="F20" i="1"/>
  <c r="F29" i="1"/>
  <c r="E33" i="1"/>
  <c r="C11" i="1"/>
  <c r="D9" i="1"/>
  <c r="C24" i="1" s="1"/>
  <c r="D11" i="1"/>
  <c r="D28" i="1"/>
  <c r="C33" i="1"/>
  <c r="D36" i="1"/>
  <c r="D37" i="1" s="1"/>
  <c r="C19" i="1"/>
  <c r="C32" i="1"/>
  <c r="D7" i="1"/>
  <c r="E7" i="1"/>
  <c r="E9" i="1"/>
  <c r="E11" i="1"/>
  <c r="E36" i="1"/>
  <c r="E37" i="1" s="1"/>
  <c r="F9" i="1"/>
  <c r="D32" i="1"/>
  <c r="C8" i="1"/>
  <c r="C18" i="1"/>
  <c r="D10" i="1"/>
  <c r="D20" i="1"/>
  <c r="E27" i="1" l="1"/>
  <c r="F10" i="1"/>
  <c r="F27" i="1"/>
  <c r="E24" i="1"/>
  <c r="E10" i="1"/>
  <c r="C27" i="1"/>
  <c r="C10" i="1"/>
</calcChain>
</file>

<file path=xl/sharedStrings.xml><?xml version="1.0" encoding="utf-8"?>
<sst xmlns="http://schemas.openxmlformats.org/spreadsheetml/2006/main" count="65" uniqueCount="44">
  <si>
    <t>유동비율</t>
    <phoneticPr fontId="2" type="noConversion"/>
  </si>
  <si>
    <t>부채비율</t>
    <phoneticPr fontId="2" type="noConversion"/>
  </si>
  <si>
    <t>매출</t>
    <phoneticPr fontId="2" type="noConversion"/>
  </si>
  <si>
    <t>영업이익</t>
    <phoneticPr fontId="2" type="noConversion"/>
  </si>
  <si>
    <t>당기순이익</t>
    <phoneticPr fontId="2" type="noConversion"/>
  </si>
  <si>
    <t>영업이익율</t>
    <phoneticPr fontId="2" type="noConversion"/>
  </si>
  <si>
    <t>총자산이익율</t>
    <phoneticPr fontId="2" type="noConversion"/>
  </si>
  <si>
    <t>자기자본이익율</t>
    <phoneticPr fontId="2" type="noConversion"/>
  </si>
  <si>
    <t>매출성장율</t>
    <phoneticPr fontId="2" type="noConversion"/>
  </si>
  <si>
    <t>당기순이익율</t>
    <phoneticPr fontId="2" type="noConversion"/>
  </si>
  <si>
    <t>단위: 억원</t>
    <phoneticPr fontId="2" type="noConversion"/>
  </si>
  <si>
    <t>1단계: 숲을 보기</t>
    <phoneticPr fontId="2" type="noConversion"/>
  </si>
  <si>
    <t>총자산</t>
    <phoneticPr fontId="2" type="noConversion"/>
  </si>
  <si>
    <t>총부채</t>
    <phoneticPr fontId="2" type="noConversion"/>
  </si>
  <si>
    <t>자본</t>
    <phoneticPr fontId="2" type="noConversion"/>
  </si>
  <si>
    <t>안정성 관점</t>
    <phoneticPr fontId="2" type="noConversion"/>
  </si>
  <si>
    <t>당좌비율</t>
    <phoneticPr fontId="2" type="noConversion"/>
  </si>
  <si>
    <t>현금규모</t>
    <phoneticPr fontId="2" type="noConversion"/>
  </si>
  <si>
    <t>수익/성장성 관점</t>
    <phoneticPr fontId="2" type="noConversion"/>
  </si>
  <si>
    <t>원가율</t>
    <phoneticPr fontId="2" type="noConversion"/>
  </si>
  <si>
    <t>매출총이익율</t>
    <phoneticPr fontId="2" type="noConversion"/>
  </si>
  <si>
    <t>관리비율</t>
    <phoneticPr fontId="2" type="noConversion"/>
  </si>
  <si>
    <t>효율성 관점</t>
    <phoneticPr fontId="2" type="noConversion"/>
  </si>
  <si>
    <t>재고자산회전율</t>
    <phoneticPr fontId="2" type="noConversion"/>
  </si>
  <si>
    <t>(재고자산 소진일수)</t>
    <phoneticPr fontId="2" type="noConversion"/>
  </si>
  <si>
    <t>매출채권회전율</t>
    <phoneticPr fontId="2" type="noConversion"/>
  </si>
  <si>
    <t>(매출채권 회수일수)</t>
    <phoneticPr fontId="2" type="noConversion"/>
  </si>
  <si>
    <t>분석용 재무상태표</t>
    <phoneticPr fontId="2" type="noConversion"/>
  </si>
  <si>
    <t>유동자산</t>
    <phoneticPr fontId="2" type="noConversion"/>
  </si>
  <si>
    <t>현금성자산</t>
    <phoneticPr fontId="2" type="noConversion"/>
  </si>
  <si>
    <t>매출채권</t>
    <phoneticPr fontId="2" type="noConversion"/>
  </si>
  <si>
    <t>재고자산</t>
    <phoneticPr fontId="2" type="noConversion"/>
  </si>
  <si>
    <t>유동부채</t>
    <phoneticPr fontId="2" type="noConversion"/>
  </si>
  <si>
    <t>총부채와 자본 합계</t>
    <phoneticPr fontId="2" type="noConversion"/>
  </si>
  <si>
    <t>분석용 손익계산서</t>
    <phoneticPr fontId="2" type="noConversion"/>
  </si>
  <si>
    <t>매출원가</t>
    <phoneticPr fontId="2" type="noConversion"/>
  </si>
  <si>
    <t>매출총이익</t>
    <phoneticPr fontId="2" type="noConversion"/>
  </si>
  <si>
    <t>판관비</t>
    <phoneticPr fontId="2" type="noConversion"/>
  </si>
  <si>
    <t>당해연도</t>
    <phoneticPr fontId="2" type="noConversion"/>
  </si>
  <si>
    <t>직전연도</t>
    <phoneticPr fontId="2" type="noConversion"/>
  </si>
  <si>
    <t>기업A</t>
    <phoneticPr fontId="2" type="noConversion"/>
  </si>
  <si>
    <t>기업B</t>
    <phoneticPr fontId="2" type="noConversion"/>
  </si>
  <si>
    <t>2단계: 나무를 보기</t>
    <phoneticPr fontId="2" type="noConversion"/>
  </si>
  <si>
    <t>단위: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</si>
</sst>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1" applyFont="1" applyFill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2" applyNumberFormat="1" applyFont="1" applyFill="1">
      <alignment vertical="center"/>
    </xf>
    <xf numFmtId="0" fontId="0" fillId="0" borderId="5" xfId="0" applyFill="1" applyBorder="1" applyAlignment="1">
      <alignment horizontal="left" vertical="center"/>
    </xf>
    <xf numFmtId="176" fontId="0" fillId="5" borderId="5" xfId="2" applyNumberFormat="1" applyFont="1" applyFill="1" applyBorder="1">
      <alignment vertical="center"/>
    </xf>
    <xf numFmtId="0" fontId="0" fillId="0" borderId="6" xfId="0" applyFill="1" applyBorder="1" applyAlignment="1">
      <alignment horizontal="left" vertical="center"/>
    </xf>
    <xf numFmtId="176" fontId="0" fillId="5" borderId="6" xfId="2" applyNumberFormat="1" applyFont="1" applyFill="1" applyBorder="1">
      <alignment vertical="center"/>
    </xf>
    <xf numFmtId="0" fontId="0" fillId="0" borderId="5" xfId="0" applyBorder="1" applyAlignment="1">
      <alignment horizontal="right" vertical="center"/>
    </xf>
    <xf numFmtId="177" fontId="0" fillId="0" borderId="5" xfId="2" applyNumberFormat="1" applyFont="1" applyBorder="1">
      <alignment vertical="center"/>
    </xf>
    <xf numFmtId="0" fontId="0" fillId="0" borderId="6" xfId="0" applyBorder="1" applyAlignment="1">
      <alignment horizontal="right" vertical="center"/>
    </xf>
    <xf numFmtId="177" fontId="0" fillId="0" borderId="6" xfId="2" applyNumberFormat="1" applyFont="1" applyBorder="1">
      <alignment vertical="center"/>
    </xf>
    <xf numFmtId="178" fontId="0" fillId="0" borderId="5" xfId="1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E56A-6810-4AC6-806F-30516565302D}">
  <dimension ref="B1:F22"/>
  <sheetViews>
    <sheetView showGridLines="0" topLeftCell="B8" zoomScale="80" zoomScaleNormal="80" workbookViewId="0">
      <selection activeCell="C5" sqref="C5:D22"/>
    </sheetView>
  </sheetViews>
  <sheetFormatPr defaultRowHeight="17" x14ac:dyDescent="0.45"/>
  <cols>
    <col min="1" max="1" width="3.33203125" customWidth="1"/>
    <col min="2" max="2" width="24.58203125" customWidth="1"/>
    <col min="3" max="6" width="14" style="1" customWidth="1"/>
  </cols>
  <sheetData>
    <row r="1" spans="2:6" ht="17.5" thickBot="1" x14ac:dyDescent="0.5">
      <c r="F1" s="3" t="s">
        <v>10</v>
      </c>
    </row>
    <row r="2" spans="2:6" ht="22" thickTop="1" thickBot="1" x14ac:dyDescent="0.5">
      <c r="C2" s="28" t="s">
        <v>40</v>
      </c>
      <c r="D2" s="29"/>
      <c r="E2" s="28" t="s">
        <v>41</v>
      </c>
      <c r="F2" s="29"/>
    </row>
    <row r="3" spans="2:6" ht="17.5" thickBot="1" x14ac:dyDescent="0.5">
      <c r="C3" s="4" t="s">
        <v>38</v>
      </c>
      <c r="D3" s="5" t="s">
        <v>39</v>
      </c>
      <c r="E3" s="4" t="s">
        <v>38</v>
      </c>
      <c r="F3" s="5" t="s">
        <v>39</v>
      </c>
    </row>
    <row r="4" spans="2:6" ht="21.5" thickTop="1" x14ac:dyDescent="0.45">
      <c r="B4" s="15" t="s">
        <v>27</v>
      </c>
      <c r="C4" s="16"/>
      <c r="D4" s="16"/>
      <c r="E4" s="16"/>
      <c r="F4" s="16"/>
    </row>
    <row r="5" spans="2:6" x14ac:dyDescent="0.45">
      <c r="B5" s="19" t="s">
        <v>28</v>
      </c>
      <c r="C5" s="20">
        <v>100</v>
      </c>
      <c r="D5" s="20">
        <v>90</v>
      </c>
      <c r="E5" s="20"/>
      <c r="F5" s="20"/>
    </row>
    <row r="6" spans="2:6" x14ac:dyDescent="0.45">
      <c r="B6" s="21" t="s">
        <v>29</v>
      </c>
      <c r="C6" s="22">
        <v>40</v>
      </c>
      <c r="D6" s="22">
        <v>40</v>
      </c>
      <c r="E6" s="22"/>
      <c r="F6" s="22"/>
    </row>
    <row r="7" spans="2:6" x14ac:dyDescent="0.45">
      <c r="B7" s="21" t="s">
        <v>30</v>
      </c>
      <c r="C7" s="22">
        <v>20</v>
      </c>
      <c r="D7" s="22">
        <v>15</v>
      </c>
      <c r="E7" s="22"/>
      <c r="F7" s="22"/>
    </row>
    <row r="8" spans="2:6" x14ac:dyDescent="0.45">
      <c r="B8" s="21" t="s">
        <v>31</v>
      </c>
      <c r="C8" s="22">
        <v>10</v>
      </c>
      <c r="D8" s="22">
        <v>10</v>
      </c>
      <c r="E8" s="22"/>
      <c r="F8" s="22"/>
    </row>
    <row r="9" spans="2:6" x14ac:dyDescent="0.45">
      <c r="B9" s="21" t="s">
        <v>12</v>
      </c>
      <c r="C9" s="22">
        <v>200</v>
      </c>
      <c r="D9" s="22">
        <v>190</v>
      </c>
      <c r="E9" s="22"/>
      <c r="F9" s="22"/>
    </row>
    <row r="10" spans="2:6" ht="8" customHeight="1" x14ac:dyDescent="0.45">
      <c r="B10" s="17"/>
      <c r="C10" s="18"/>
      <c r="D10" s="18"/>
      <c r="E10" s="18"/>
      <c r="F10" s="18"/>
    </row>
    <row r="11" spans="2:6" x14ac:dyDescent="0.45">
      <c r="B11" s="19" t="s">
        <v>32</v>
      </c>
      <c r="C11" s="20">
        <v>80</v>
      </c>
      <c r="D11" s="20">
        <v>70</v>
      </c>
      <c r="E11" s="20"/>
      <c r="F11" s="20"/>
    </row>
    <row r="12" spans="2:6" x14ac:dyDescent="0.45">
      <c r="B12" s="21" t="s">
        <v>13</v>
      </c>
      <c r="C12" s="22">
        <v>120</v>
      </c>
      <c r="D12" s="22">
        <v>115</v>
      </c>
      <c r="E12" s="22"/>
      <c r="F12" s="22"/>
    </row>
    <row r="13" spans="2:6" x14ac:dyDescent="0.45">
      <c r="B13" s="19" t="s">
        <v>14</v>
      </c>
      <c r="C13" s="20">
        <v>80</v>
      </c>
      <c r="D13" s="20">
        <v>75</v>
      </c>
      <c r="E13" s="20"/>
      <c r="F13" s="20"/>
    </row>
    <row r="14" spans="2:6" x14ac:dyDescent="0.45">
      <c r="B14" s="21" t="s">
        <v>33</v>
      </c>
      <c r="C14" s="22">
        <v>200</v>
      </c>
      <c r="D14" s="22">
        <v>190</v>
      </c>
      <c r="E14" s="22"/>
      <c r="F14" s="22"/>
    </row>
    <row r="15" spans="2:6" x14ac:dyDescent="0.45">
      <c r="C15" s="14"/>
      <c r="D15" s="14"/>
      <c r="E15" s="14"/>
      <c r="F15" s="14"/>
    </row>
    <row r="16" spans="2:6" ht="21" x14ac:dyDescent="0.45">
      <c r="B16" s="13" t="s">
        <v>34</v>
      </c>
      <c r="C16"/>
      <c r="D16"/>
      <c r="E16"/>
      <c r="F16"/>
    </row>
    <row r="17" spans="2:6" x14ac:dyDescent="0.45">
      <c r="B17" s="19" t="s">
        <v>2</v>
      </c>
      <c r="C17" s="20">
        <v>80</v>
      </c>
      <c r="D17" s="20">
        <v>75</v>
      </c>
      <c r="E17" s="20"/>
      <c r="F17" s="20"/>
    </row>
    <row r="18" spans="2:6" x14ac:dyDescent="0.45">
      <c r="B18" s="19" t="s">
        <v>35</v>
      </c>
      <c r="C18" s="20">
        <v>40</v>
      </c>
      <c r="D18" s="20">
        <v>40</v>
      </c>
      <c r="E18" s="20"/>
      <c r="F18" s="20"/>
    </row>
    <row r="19" spans="2:6" x14ac:dyDescent="0.45">
      <c r="B19" s="19" t="s">
        <v>36</v>
      </c>
      <c r="C19" s="20">
        <v>40</v>
      </c>
      <c r="D19" s="20">
        <v>35</v>
      </c>
      <c r="E19" s="20"/>
      <c r="F19" s="20"/>
    </row>
    <row r="20" spans="2:6" x14ac:dyDescent="0.45">
      <c r="B20" s="19" t="s">
        <v>37</v>
      </c>
      <c r="C20" s="20">
        <v>20</v>
      </c>
      <c r="D20" s="20">
        <v>21</v>
      </c>
      <c r="E20" s="20"/>
      <c r="F20" s="20"/>
    </row>
    <row r="21" spans="2:6" x14ac:dyDescent="0.45">
      <c r="B21" s="19" t="s">
        <v>3</v>
      </c>
      <c r="C21" s="20">
        <v>20</v>
      </c>
      <c r="D21" s="20">
        <v>14</v>
      </c>
      <c r="E21" s="20"/>
      <c r="F21" s="20"/>
    </row>
    <row r="22" spans="2:6" x14ac:dyDescent="0.45">
      <c r="B22" s="19" t="s">
        <v>4</v>
      </c>
      <c r="C22" s="20">
        <v>15</v>
      </c>
      <c r="D22" s="20">
        <v>10</v>
      </c>
      <c r="E22" s="20"/>
      <c r="F22" s="20"/>
    </row>
  </sheetData>
  <mergeCells count="2">
    <mergeCell ref="C2:D2"/>
    <mergeCell ref="E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60A3-4819-4A85-A8CF-D6F7A9847A71}">
  <dimension ref="B2:F38"/>
  <sheetViews>
    <sheetView showGridLines="0" tabSelected="1" zoomScale="80" zoomScaleNormal="80" workbookViewId="0">
      <selection activeCell="B17" sqref="B17"/>
    </sheetView>
  </sheetViews>
  <sheetFormatPr defaultRowHeight="17" x14ac:dyDescent="0.45"/>
  <cols>
    <col min="2" max="2" width="19.58203125" customWidth="1"/>
    <col min="3" max="6" width="14" customWidth="1"/>
  </cols>
  <sheetData>
    <row r="2" spans="2:6" ht="26" thickBot="1" x14ac:dyDescent="0.5">
      <c r="B2" s="6" t="s">
        <v>11</v>
      </c>
      <c r="C2" s="6"/>
    </row>
    <row r="3" spans="2:6" ht="22" thickTop="1" thickBot="1" x14ac:dyDescent="0.5">
      <c r="C3" s="28" t="s">
        <v>40</v>
      </c>
      <c r="D3" s="29"/>
      <c r="E3" s="28" t="s">
        <v>41</v>
      </c>
      <c r="F3" s="29"/>
    </row>
    <row r="4" spans="2:6" ht="17.5" thickBot="1" x14ac:dyDescent="0.5">
      <c r="B4" s="3" t="s">
        <v>10</v>
      </c>
      <c r="C4" s="4" t="s">
        <v>38</v>
      </c>
      <c r="D4" s="5" t="s">
        <v>39</v>
      </c>
      <c r="E4" s="4" t="s">
        <v>38</v>
      </c>
      <c r="F4" s="5" t="s">
        <v>39</v>
      </c>
    </row>
    <row r="5" spans="2:6" ht="17.5" thickTop="1" x14ac:dyDescent="0.45">
      <c r="D5" s="7"/>
      <c r="E5" s="7"/>
      <c r="F5" s="7"/>
    </row>
    <row r="6" spans="2:6" x14ac:dyDescent="0.45">
      <c r="B6" s="23" t="s">
        <v>12</v>
      </c>
      <c r="C6" s="24">
        <f>재무제표!C9</f>
        <v>200</v>
      </c>
      <c r="D6" s="24">
        <f>재무제표!D9</f>
        <v>190</v>
      </c>
      <c r="E6" s="24">
        <f>재무제표!E9</f>
        <v>0</v>
      </c>
      <c r="F6" s="24">
        <f>재무제표!F9</f>
        <v>0</v>
      </c>
    </row>
    <row r="7" spans="2:6" x14ac:dyDescent="0.45">
      <c r="B7" s="25" t="s">
        <v>13</v>
      </c>
      <c r="C7" s="26">
        <f>재무제표!C12</f>
        <v>120</v>
      </c>
      <c r="D7" s="26">
        <f>재무제표!D12</f>
        <v>115</v>
      </c>
      <c r="E7" s="26">
        <f>재무제표!E12</f>
        <v>0</v>
      </c>
      <c r="F7" s="26">
        <f>재무제표!F12</f>
        <v>0</v>
      </c>
    </row>
    <row r="8" spans="2:6" x14ac:dyDescent="0.45">
      <c r="B8" s="25" t="s">
        <v>14</v>
      </c>
      <c r="C8" s="26">
        <f>재무제표!C13</f>
        <v>80</v>
      </c>
      <c r="D8" s="26">
        <f>재무제표!D13</f>
        <v>75</v>
      </c>
      <c r="E8" s="26">
        <f>재무제표!E13</f>
        <v>0</v>
      </c>
      <c r="F8" s="26">
        <f>재무제표!F13</f>
        <v>0</v>
      </c>
    </row>
    <row r="9" spans="2:6" x14ac:dyDescent="0.45">
      <c r="B9" s="25" t="s">
        <v>2</v>
      </c>
      <c r="C9" s="26">
        <f>재무제표!C17</f>
        <v>80</v>
      </c>
      <c r="D9" s="26">
        <f>재무제표!D17</f>
        <v>75</v>
      </c>
      <c r="E9" s="26">
        <f>재무제표!E17</f>
        <v>0</v>
      </c>
      <c r="F9" s="26">
        <f>재무제표!F17</f>
        <v>0</v>
      </c>
    </row>
    <row r="10" spans="2:6" x14ac:dyDescent="0.45">
      <c r="B10" s="25" t="s">
        <v>3</v>
      </c>
      <c r="C10" s="26">
        <f>재무제표!C21</f>
        <v>20</v>
      </c>
      <c r="D10" s="26">
        <f>재무제표!D21</f>
        <v>14</v>
      </c>
      <c r="E10" s="26">
        <f>재무제표!E21</f>
        <v>0</v>
      </c>
      <c r="F10" s="26">
        <f>재무제표!F21</f>
        <v>0</v>
      </c>
    </row>
    <row r="11" spans="2:6" x14ac:dyDescent="0.45">
      <c r="B11" s="25" t="s">
        <v>4</v>
      </c>
      <c r="C11" s="26">
        <f>재무제표!C22</f>
        <v>15</v>
      </c>
      <c r="D11" s="26">
        <f>재무제표!D22</f>
        <v>10</v>
      </c>
      <c r="E11" s="26">
        <f>재무제표!E22</f>
        <v>0</v>
      </c>
      <c r="F11" s="26">
        <f>재무제표!F22</f>
        <v>0</v>
      </c>
    </row>
    <row r="12" spans="2:6" x14ac:dyDescent="0.45">
      <c r="C12" s="8"/>
      <c r="D12" s="8"/>
      <c r="E12" s="8"/>
      <c r="F12" s="8"/>
    </row>
    <row r="14" spans="2:6" ht="26" thickBot="1" x14ac:dyDescent="0.5">
      <c r="B14" s="6" t="s">
        <v>42</v>
      </c>
      <c r="C14" s="6"/>
    </row>
    <row r="15" spans="2:6" ht="22" thickTop="1" thickBot="1" x14ac:dyDescent="0.5">
      <c r="C15" s="28" t="s">
        <v>40</v>
      </c>
      <c r="D15" s="29"/>
      <c r="E15" s="28" t="s">
        <v>41</v>
      </c>
      <c r="F15" s="29"/>
    </row>
    <row r="16" spans="2:6" ht="17.5" thickBot="1" x14ac:dyDescent="0.5">
      <c r="B16" s="3" t="s">
        <v>43</v>
      </c>
      <c r="C16" s="4" t="s">
        <v>38</v>
      </c>
      <c r="D16" s="5" t="s">
        <v>39</v>
      </c>
      <c r="E16" s="4" t="s">
        <v>38</v>
      </c>
      <c r="F16" s="5" t="s">
        <v>39</v>
      </c>
    </row>
    <row r="17" spans="2:6" ht="17.5" thickTop="1" x14ac:dyDescent="0.45">
      <c r="B17" s="9" t="s">
        <v>15</v>
      </c>
    </row>
    <row r="18" spans="2:6" x14ac:dyDescent="0.45">
      <c r="B18" s="23" t="s">
        <v>0</v>
      </c>
      <c r="C18" s="27">
        <f>재무제표!C5/재무제표!C11</f>
        <v>1.25</v>
      </c>
      <c r="D18" s="27">
        <f>재무제표!D5/재무제표!D11</f>
        <v>1.2857142857142858</v>
      </c>
      <c r="E18" s="27" t="e">
        <f>재무제표!E5/재무제표!E11</f>
        <v>#DIV/0!</v>
      </c>
      <c r="F18" s="27" t="e">
        <f>재무제표!F5/재무제표!F11</f>
        <v>#DIV/0!</v>
      </c>
    </row>
    <row r="19" spans="2:6" x14ac:dyDescent="0.45">
      <c r="B19" s="23" t="s">
        <v>16</v>
      </c>
      <c r="C19" s="27">
        <f>(재무제표!C5-재무제표!C8)/재무제표!C11</f>
        <v>1.125</v>
      </c>
      <c r="D19" s="27">
        <f>(재무제표!D5-재무제표!D8)/재무제표!D11</f>
        <v>1.1428571428571428</v>
      </c>
      <c r="E19" s="27" t="e">
        <f>(재무제표!E5-재무제표!E8)/재무제표!E11</f>
        <v>#DIV/0!</v>
      </c>
      <c r="F19" s="27" t="e">
        <f>(재무제표!F5-재무제표!F8)/재무제표!F11</f>
        <v>#DIV/0!</v>
      </c>
    </row>
    <row r="20" spans="2:6" x14ac:dyDescent="0.45">
      <c r="B20" s="23" t="s">
        <v>1</v>
      </c>
      <c r="C20" s="27">
        <f>재무제표!C12/재무제표!C13</f>
        <v>1.5</v>
      </c>
      <c r="D20" s="27">
        <f>재무제표!D12/재무제표!D13</f>
        <v>1.5333333333333334</v>
      </c>
      <c r="E20" s="27" t="e">
        <f>재무제표!E12/재무제표!E13</f>
        <v>#DIV/0!</v>
      </c>
      <c r="F20" s="27" t="e">
        <f>재무제표!F12/재무제표!F13</f>
        <v>#DIV/0!</v>
      </c>
    </row>
    <row r="21" spans="2:6" x14ac:dyDescent="0.45">
      <c r="B21" s="23" t="s">
        <v>17</v>
      </c>
      <c r="C21" s="24">
        <f>재무제표!C6/(재무제표!C20/12)</f>
        <v>24</v>
      </c>
      <c r="D21" s="24">
        <f>재무제표!D6/(재무제표!D20/12)</f>
        <v>22.857142857142858</v>
      </c>
      <c r="E21" s="24" t="e">
        <f>재무제표!E6/(재무제표!E20/12)</f>
        <v>#DIV/0!</v>
      </c>
      <c r="F21" s="24" t="e">
        <f>재무제표!F6/(재무제표!F20/12)</f>
        <v>#DIV/0!</v>
      </c>
    </row>
    <row r="22" spans="2:6" x14ac:dyDescent="0.45">
      <c r="B22" s="3"/>
    </row>
    <row r="23" spans="2:6" x14ac:dyDescent="0.45">
      <c r="B23" s="10" t="s">
        <v>18</v>
      </c>
    </row>
    <row r="24" spans="2:6" x14ac:dyDescent="0.45">
      <c r="B24" s="23" t="s">
        <v>8</v>
      </c>
      <c r="C24" s="27">
        <f>(C9-D9)/D9</f>
        <v>6.6666666666666666E-2</v>
      </c>
      <c r="D24" s="27"/>
      <c r="E24" s="27" t="e">
        <f>(E9-F9)/F9</f>
        <v>#DIV/0!</v>
      </c>
      <c r="F24" s="27"/>
    </row>
    <row r="25" spans="2:6" x14ac:dyDescent="0.45">
      <c r="B25" s="23" t="s">
        <v>19</v>
      </c>
      <c r="C25" s="27">
        <f>재무제표!C18/재무제표!C17</f>
        <v>0.5</v>
      </c>
      <c r="D25" s="27">
        <f>재무제표!D18/재무제표!D17</f>
        <v>0.53333333333333333</v>
      </c>
      <c r="E25" s="27" t="e">
        <f>재무제표!E18/재무제표!E17</f>
        <v>#DIV/0!</v>
      </c>
      <c r="F25" s="27" t="e">
        <f>재무제표!F18/재무제표!F17</f>
        <v>#DIV/0!</v>
      </c>
    </row>
    <row r="26" spans="2:6" x14ac:dyDescent="0.45">
      <c r="B26" s="23" t="s">
        <v>20</v>
      </c>
      <c r="C26" s="27">
        <f>재무제표!C19/재무제표!C17</f>
        <v>0.5</v>
      </c>
      <c r="D26" s="27">
        <f>재무제표!D19/재무제표!D17</f>
        <v>0.46666666666666667</v>
      </c>
      <c r="E26" s="27" t="e">
        <f>재무제표!E19/재무제표!E17</f>
        <v>#DIV/0!</v>
      </c>
      <c r="F26" s="27" t="e">
        <f>재무제표!F19/재무제표!F17</f>
        <v>#DIV/0!</v>
      </c>
    </row>
    <row r="27" spans="2:6" x14ac:dyDescent="0.45">
      <c r="B27" s="23" t="s">
        <v>5</v>
      </c>
      <c r="C27" s="27">
        <f>재무제표!C21/재무제표!C17</f>
        <v>0.25</v>
      </c>
      <c r="D27" s="27">
        <f>재무제표!D21/재무제표!D17</f>
        <v>0.18666666666666668</v>
      </c>
      <c r="E27" s="27" t="e">
        <f>재무제표!E21/재무제표!E17</f>
        <v>#DIV/0!</v>
      </c>
      <c r="F27" s="27" t="e">
        <f>재무제표!F21/재무제표!F17</f>
        <v>#DIV/0!</v>
      </c>
    </row>
    <row r="28" spans="2:6" x14ac:dyDescent="0.45">
      <c r="B28" s="23" t="s">
        <v>21</v>
      </c>
      <c r="C28" s="27">
        <f>재무제표!C20/재무제표!C17</f>
        <v>0.25</v>
      </c>
      <c r="D28" s="27">
        <f>재무제표!D20/재무제표!D17</f>
        <v>0.28000000000000003</v>
      </c>
      <c r="E28" s="27" t="e">
        <f>재무제표!E20/재무제표!E17</f>
        <v>#DIV/0!</v>
      </c>
      <c r="F28" s="27" t="e">
        <f>재무제표!F20/재무제표!F17</f>
        <v>#DIV/0!</v>
      </c>
    </row>
    <row r="29" spans="2:6" x14ac:dyDescent="0.45">
      <c r="B29" s="23" t="s">
        <v>9</v>
      </c>
      <c r="C29" s="27">
        <f>재무제표!C22/재무제표!C17</f>
        <v>0.1875</v>
      </c>
      <c r="D29" s="27">
        <f>재무제표!D22/재무제표!D17</f>
        <v>0.13333333333333333</v>
      </c>
      <c r="E29" s="27" t="e">
        <f>재무제표!E22/재무제표!E17</f>
        <v>#DIV/0!</v>
      </c>
      <c r="F29" s="27" t="e">
        <f>재무제표!F22/재무제표!F17</f>
        <v>#DIV/0!</v>
      </c>
    </row>
    <row r="30" spans="2:6" x14ac:dyDescent="0.45">
      <c r="C30" s="2"/>
      <c r="D30" s="2"/>
      <c r="E30" s="2"/>
      <c r="F30" s="2"/>
    </row>
    <row r="31" spans="2:6" x14ac:dyDescent="0.45">
      <c r="B31" s="11" t="s">
        <v>22</v>
      </c>
      <c r="C31" s="2"/>
      <c r="D31" s="2"/>
      <c r="E31" s="2"/>
      <c r="F31" s="2"/>
    </row>
    <row r="32" spans="2:6" x14ac:dyDescent="0.45">
      <c r="B32" s="23" t="s">
        <v>6</v>
      </c>
      <c r="C32" s="27">
        <f>재무제표!C22/재무제표!C9</f>
        <v>7.4999999999999997E-2</v>
      </c>
      <c r="D32" s="27">
        <f>재무제표!D22/재무제표!D9</f>
        <v>5.2631578947368418E-2</v>
      </c>
      <c r="E32" s="27" t="e">
        <f>재무제표!E22/재무제표!E9</f>
        <v>#DIV/0!</v>
      </c>
      <c r="F32" s="27" t="e">
        <f>재무제표!F22/재무제표!F9</f>
        <v>#DIV/0!</v>
      </c>
    </row>
    <row r="33" spans="2:6" x14ac:dyDescent="0.45">
      <c r="B33" s="23" t="s">
        <v>7</v>
      </c>
      <c r="C33" s="27">
        <f>재무제표!C22/재무제표!C13</f>
        <v>0.1875</v>
      </c>
      <c r="D33" s="27">
        <f>재무제표!D22/재무제표!D13</f>
        <v>0.13333333333333333</v>
      </c>
      <c r="E33" s="27" t="e">
        <f>재무제표!E22/재무제표!E13</f>
        <v>#DIV/0!</v>
      </c>
      <c r="F33" s="27" t="e">
        <f>재무제표!F22/재무제표!F13</f>
        <v>#DIV/0!</v>
      </c>
    </row>
    <row r="34" spans="2:6" x14ac:dyDescent="0.45">
      <c r="B34" s="23" t="s">
        <v>23</v>
      </c>
      <c r="C34" s="27">
        <f>재무제표!C17/재무제표!C8</f>
        <v>8</v>
      </c>
      <c r="D34" s="27">
        <f>재무제표!D17/재무제표!D8</f>
        <v>7.5</v>
      </c>
      <c r="E34" s="27" t="e">
        <f>재무제표!E17/재무제표!E8</f>
        <v>#DIV/0!</v>
      </c>
      <c r="F34" s="27" t="e">
        <f>재무제표!F17/재무제표!F8</f>
        <v>#DIV/0!</v>
      </c>
    </row>
    <row r="35" spans="2:6" x14ac:dyDescent="0.45">
      <c r="B35" s="23" t="s">
        <v>24</v>
      </c>
      <c r="C35" s="24">
        <f>365/C34</f>
        <v>45.625</v>
      </c>
      <c r="D35" s="24">
        <f t="shared" ref="D35:F35" si="0">365/D34</f>
        <v>48.666666666666664</v>
      </c>
      <c r="E35" s="24" t="e">
        <f t="shared" si="0"/>
        <v>#DIV/0!</v>
      </c>
      <c r="F35" s="24" t="e">
        <f t="shared" si="0"/>
        <v>#DIV/0!</v>
      </c>
    </row>
    <row r="36" spans="2:6" x14ac:dyDescent="0.45">
      <c r="B36" s="23" t="s">
        <v>25</v>
      </c>
      <c r="C36" s="27">
        <f>재무제표!C17/재무제표!C7</f>
        <v>4</v>
      </c>
      <c r="D36" s="27">
        <f>재무제표!D17/재무제표!D7</f>
        <v>5</v>
      </c>
      <c r="E36" s="27" t="e">
        <f>재무제표!E17/재무제표!E7</f>
        <v>#DIV/0!</v>
      </c>
      <c r="F36" s="27" t="e">
        <f>재무제표!F17/재무제표!F7</f>
        <v>#DIV/0!</v>
      </c>
    </row>
    <row r="37" spans="2:6" x14ac:dyDescent="0.45">
      <c r="B37" s="23" t="s">
        <v>26</v>
      </c>
      <c r="C37" s="24">
        <f>365/C36</f>
        <v>91.25</v>
      </c>
      <c r="D37" s="24">
        <f t="shared" ref="D37:F37" si="1">365/D36</f>
        <v>73</v>
      </c>
      <c r="E37" s="24" t="e">
        <f t="shared" si="1"/>
        <v>#DIV/0!</v>
      </c>
      <c r="F37" s="24" t="e">
        <f t="shared" si="1"/>
        <v>#DIV/0!</v>
      </c>
    </row>
    <row r="38" spans="2:6" x14ac:dyDescent="0.45">
      <c r="B38" s="3"/>
      <c r="C38" s="12"/>
      <c r="D38" s="12"/>
    </row>
  </sheetData>
  <mergeCells count="4">
    <mergeCell ref="C3:D3"/>
    <mergeCell ref="E3:F3"/>
    <mergeCell ref="C15:D15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재무제표</vt:lpstr>
      <vt:lpstr>3가지지표들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2021-06-26T20:14:09Z</dcterms:created>
  <dcterms:modified xsi:type="dcterms:W3CDTF">2022-04-16T05:51:01Z</dcterms:modified>
</cp:coreProperties>
</file>