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fd1a3192b6ff12/Desktop/Work/Youtube/Unit Economics/"/>
    </mc:Choice>
  </mc:AlternateContent>
  <xr:revisionPtr revIDLastSave="49" documentId="8_{B36DB59E-CDE8-4616-B8AB-F438C32E93B3}" xr6:coauthVersionLast="47" xr6:coauthVersionMax="47" xr10:uidLastSave="{584818A6-579B-4C97-BFD3-634947BBDAC3}"/>
  <bookViews>
    <workbookView xWindow="28680" yWindow="-120" windowWidth="29040" windowHeight="16440" xr2:uid="{0A9C753E-BD35-4EBC-AE18-F22B456CA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D52" i="1"/>
  <c r="D51" i="1"/>
  <c r="D48" i="1"/>
  <c r="C58" i="1"/>
  <c r="C52" i="1"/>
  <c r="C51" i="1"/>
  <c r="C53" i="1" s="1"/>
  <c r="C48" i="1"/>
  <c r="C47" i="1"/>
  <c r="C42" i="1"/>
  <c r="C40" i="1"/>
  <c r="C28" i="1"/>
  <c r="C26" i="1"/>
  <c r="B40" i="1"/>
  <c r="C19" i="1"/>
  <c r="C9" i="1"/>
  <c r="B16" i="1"/>
  <c r="C55" i="1" l="1"/>
  <c r="C56" i="1" s="1"/>
  <c r="D53" i="1" l="1"/>
  <c r="D55" i="1" s="1"/>
  <c r="B53" i="1"/>
  <c r="B55" i="1" s="1"/>
  <c r="C38" i="1"/>
  <c r="B33" i="1"/>
  <c r="B35" i="1" s="1"/>
  <c r="B14" i="1"/>
  <c r="B21" i="1" s="1"/>
  <c r="C13" i="1"/>
  <c r="C12" i="1"/>
  <c r="B60" i="1" l="1"/>
  <c r="B56" i="1"/>
  <c r="C31" i="1"/>
  <c r="C32" i="1"/>
  <c r="B17" i="1"/>
  <c r="B36" i="1"/>
  <c r="C14" i="1"/>
  <c r="C16" i="1" s="1"/>
  <c r="D60" i="1" l="1"/>
  <c r="D62" i="1"/>
  <c r="D56" i="1"/>
  <c r="C33" i="1"/>
  <c r="C21" i="1"/>
  <c r="C17" i="1"/>
  <c r="C35" i="1" l="1"/>
  <c r="C36" i="1" l="1"/>
  <c r="C60" i="1" l="1"/>
</calcChain>
</file>

<file path=xl/sharedStrings.xml><?xml version="1.0" encoding="utf-8"?>
<sst xmlns="http://schemas.openxmlformats.org/spreadsheetml/2006/main" count="52" uniqueCount="28">
  <si>
    <t>First Order</t>
  </si>
  <si>
    <t>Lifetime</t>
  </si>
  <si>
    <t>Orders</t>
  </si>
  <si>
    <t>Average Order Value (AOV)</t>
  </si>
  <si>
    <t>COGS</t>
  </si>
  <si>
    <t>Product</t>
  </si>
  <si>
    <t>Shipping</t>
  </si>
  <si>
    <t>Total</t>
  </si>
  <si>
    <t>Gross Margin</t>
  </si>
  <si>
    <t>Customer Lifetime Value</t>
  </si>
  <si>
    <t>GM %</t>
  </si>
  <si>
    <t>Blended CAC</t>
  </si>
  <si>
    <t>*Average marketing spent / new client</t>
  </si>
  <si>
    <t>Post-Marketing Profit</t>
  </si>
  <si>
    <t>Unit Economics for Startups</t>
  </si>
  <si>
    <t>Hosting</t>
  </si>
  <si>
    <t>Support</t>
  </si>
  <si>
    <t>*Look at historicals</t>
  </si>
  <si>
    <t>Monthly Churn</t>
  </si>
  <si>
    <t>LTV: CAC Ratio</t>
  </si>
  <si>
    <t>1. eCommerce: Sweatshirt Company</t>
  </si>
  <si>
    <t>2. Software: B2C Subscription Product</t>
  </si>
  <si>
    <t>Hardware</t>
  </si>
  <si>
    <t>Software (LT)</t>
  </si>
  <si>
    <t>Total Lifetime</t>
  </si>
  <si>
    <t xml:space="preserve">*Cohorts are best </t>
  </si>
  <si>
    <t>3. Hardware + Software Combined Product</t>
  </si>
  <si>
    <t>Definition: the financial breakdown of your relationship with one individual customer (income statement with one person).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</si>
</sst>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_(&quot;$&quot;* #,##0.0_);_(&quot;$&quot;* \(#,##0.0\);_(&quot;$&quot;* &quot;-&quot;?_);_(@_)"/>
    <numFmt numFmtId="167" formatCode="_(&quot;$&quot;* #,##0_);_(&quot;$&quot;* \(#,##0\);_(&quot;$&quot;* &quot;-&quot;??_);_(@_)"/>
    <numFmt numFmtId="168" formatCode="_(&quot;$&quot;* #,##0_);_(&quot;$&quot;* \(#,##0\);_(&quot;$&quot;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4" fillId="0" borderId="0" xfId="1" applyNumberFormat="1" applyFont="1"/>
    <xf numFmtId="165" fontId="4" fillId="0" borderId="0" xfId="2" applyNumberFormat="1" applyFont="1"/>
    <xf numFmtId="0" fontId="5" fillId="0" borderId="0" xfId="0" applyFont="1"/>
    <xf numFmtId="165" fontId="0" fillId="0" borderId="0" xfId="2" applyNumberFormat="1" applyFont="1" applyFill="1"/>
    <xf numFmtId="165" fontId="4" fillId="0" borderId="1" xfId="2" applyNumberFormat="1" applyFont="1" applyBorder="1"/>
    <xf numFmtId="165" fontId="0" fillId="0" borderId="1" xfId="2" applyNumberFormat="1" applyFont="1" applyFill="1" applyBorder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0" fontId="6" fillId="0" borderId="0" xfId="0" applyFont="1"/>
    <xf numFmtId="9" fontId="6" fillId="0" borderId="0" xfId="3" applyFont="1"/>
    <xf numFmtId="167" fontId="4" fillId="0" borderId="0" xfId="2" applyNumberFormat="1" applyFont="1"/>
    <xf numFmtId="167" fontId="4" fillId="0" borderId="0" xfId="2" applyNumberFormat="1" applyFont="1" applyFill="1"/>
    <xf numFmtId="168" fontId="0" fillId="0" borderId="0" xfId="0" applyNumberFormat="1"/>
    <xf numFmtId="165" fontId="7" fillId="0" borderId="0" xfId="2" applyNumberFormat="1" applyFont="1"/>
    <xf numFmtId="0" fontId="2" fillId="3" borderId="0" xfId="0" applyFont="1" applyFill="1"/>
    <xf numFmtId="44" fontId="4" fillId="0" borderId="0" xfId="2" applyNumberFormat="1" applyFont="1"/>
    <xf numFmtId="44" fontId="7" fillId="0" borderId="0" xfId="2" applyNumberFormat="1" applyFont="1"/>
    <xf numFmtId="9" fontId="4" fillId="0" borderId="0" xfId="3" applyFont="1"/>
    <xf numFmtId="164" fontId="4" fillId="4" borderId="0" xfId="1" applyNumberFormat="1" applyFont="1" applyFill="1"/>
    <xf numFmtId="43" fontId="0" fillId="4" borderId="0" xfId="1" applyFont="1" applyFill="1"/>
    <xf numFmtId="167" fontId="8" fillId="0" borderId="0" xfId="2" applyNumberFormat="1" applyFont="1" applyFill="1"/>
    <xf numFmtId="0" fontId="8" fillId="0" borderId="0" xfId="0" applyFont="1" applyFill="1"/>
    <xf numFmtId="0" fontId="9" fillId="0" borderId="0" xfId="0" applyFont="1"/>
    <xf numFmtId="167" fontId="4" fillId="4" borderId="0" xfId="2" applyNumberFormat="1" applyFont="1" applyFill="1"/>
    <xf numFmtId="0" fontId="0" fillId="2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65" fontId="0" fillId="0" borderId="1" xfId="0" applyNumberFormat="1" applyFill="1" applyBorder="1"/>
    <xf numFmtId="167" fontId="0" fillId="0" borderId="0" xfId="0" applyNumberFormat="1" applyFill="1"/>
    <xf numFmtId="44" fontId="0" fillId="0" borderId="0" xfId="0" applyNumberFormat="1" applyFill="1"/>
    <xf numFmtId="44" fontId="0" fillId="0" borderId="0" xfId="0" applyNumberFormat="1" applyFill="1" applyBorder="1"/>
    <xf numFmtId="44" fontId="0" fillId="0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A0DD-469E-4D01-9B4F-6C37EC805AAE}">
  <dimension ref="A1:O62"/>
  <sheetViews>
    <sheetView tabSelected="1" topLeftCell="A39" zoomScale="170" zoomScaleNormal="170" workbookViewId="0">
      <selection activeCell="E59" sqref="E59"/>
    </sheetView>
  </sheetViews>
  <sheetFormatPr defaultRowHeight="14.5" x14ac:dyDescent="0.35"/>
  <cols>
    <col min="1" max="1" width="28.08984375" bestFit="1" customWidth="1"/>
    <col min="2" max="4" width="13.08984375" customWidth="1"/>
  </cols>
  <sheetData>
    <row r="1" spans="1:7" x14ac:dyDescent="0.35">
      <c r="A1" s="1" t="s">
        <v>14</v>
      </c>
    </row>
    <row r="2" spans="1:7" x14ac:dyDescent="0.35">
      <c r="A2" s="1"/>
    </row>
    <row r="3" spans="1:7" x14ac:dyDescent="0.35">
      <c r="A3" s="26" t="s">
        <v>27</v>
      </c>
    </row>
    <row r="5" spans="1:7" s="18" customFormat="1" x14ac:dyDescent="0.35">
      <c r="A5" s="18" t="s">
        <v>20</v>
      </c>
    </row>
    <row r="7" spans="1:7" x14ac:dyDescent="0.35">
      <c r="B7" s="2" t="s">
        <v>0</v>
      </c>
      <c r="C7" s="2" t="s">
        <v>1</v>
      </c>
    </row>
    <row r="8" spans="1:7" x14ac:dyDescent="0.35">
      <c r="A8" t="s">
        <v>2</v>
      </c>
      <c r="B8" s="3">
        <v>1</v>
      </c>
      <c r="C8" s="22">
        <v>1.6</v>
      </c>
      <c r="E8" t="s">
        <v>17</v>
      </c>
    </row>
    <row r="9" spans="1:7" x14ac:dyDescent="0.35">
      <c r="A9" t="s">
        <v>3</v>
      </c>
      <c r="B9" s="19">
        <v>129</v>
      </c>
      <c r="C9" s="20">
        <f>B9*C8</f>
        <v>206.4</v>
      </c>
    </row>
    <row r="11" spans="1:7" x14ac:dyDescent="0.35">
      <c r="A11" s="5" t="s">
        <v>4</v>
      </c>
    </row>
    <row r="12" spans="1:7" x14ac:dyDescent="0.35">
      <c r="A12" t="s">
        <v>5</v>
      </c>
      <c r="B12" s="4">
        <v>43</v>
      </c>
      <c r="C12" s="6">
        <f>B12*C8</f>
        <v>68.8</v>
      </c>
    </row>
    <row r="13" spans="1:7" x14ac:dyDescent="0.35">
      <c r="A13" t="s">
        <v>6</v>
      </c>
      <c r="B13" s="7">
        <v>18</v>
      </c>
      <c r="C13" s="8">
        <f>B13*C8</f>
        <v>28.8</v>
      </c>
    </row>
    <row r="14" spans="1:7" x14ac:dyDescent="0.35">
      <c r="A14" s="1" t="s">
        <v>7</v>
      </c>
      <c r="B14" s="9">
        <f>SUM(B12:B13)</f>
        <v>61</v>
      </c>
      <c r="C14" s="9">
        <f>SUM(C12:C13)</f>
        <v>97.6</v>
      </c>
    </row>
    <row r="16" spans="1:7" x14ac:dyDescent="0.35">
      <c r="A16" t="s">
        <v>8</v>
      </c>
      <c r="B16" s="10">
        <f>B9-B14</f>
        <v>68</v>
      </c>
      <c r="C16" s="11">
        <f>C9-C14</f>
        <v>108.80000000000001</v>
      </c>
      <c r="E16" s="28" t="s">
        <v>9</v>
      </c>
      <c r="F16" s="28"/>
      <c r="G16" s="28"/>
    </row>
    <row r="17" spans="1:15" x14ac:dyDescent="0.35">
      <c r="A17" s="12" t="s">
        <v>10</v>
      </c>
      <c r="B17" s="13">
        <f>B16/B9</f>
        <v>0.52713178294573648</v>
      </c>
      <c r="C17" s="13">
        <f>C16/C9</f>
        <v>0.52713178294573648</v>
      </c>
      <c r="D17" s="12"/>
      <c r="E17" s="12"/>
      <c r="F17" s="12"/>
    </row>
    <row r="19" spans="1:15" x14ac:dyDescent="0.35">
      <c r="A19" t="s">
        <v>11</v>
      </c>
      <c r="B19" s="14">
        <v>71</v>
      </c>
      <c r="C19" s="27">
        <f>B19</f>
        <v>71</v>
      </c>
      <c r="E19" t="s">
        <v>12</v>
      </c>
    </row>
    <row r="21" spans="1:15" x14ac:dyDescent="0.35">
      <c r="A21" t="s">
        <v>13</v>
      </c>
      <c r="B21" s="16">
        <f>B16-B19</f>
        <v>-3</v>
      </c>
      <c r="C21" s="16">
        <f>C16-C19</f>
        <v>37.800000000000011</v>
      </c>
    </row>
    <row r="23" spans="1:15" s="18" customFormat="1" x14ac:dyDescent="0.35">
      <c r="A23" s="18" t="s">
        <v>21</v>
      </c>
    </row>
    <row r="25" spans="1:15" x14ac:dyDescent="0.35">
      <c r="B25" s="2" t="s">
        <v>0</v>
      </c>
      <c r="C25" s="2" t="s">
        <v>1</v>
      </c>
      <c r="E25" s="24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x14ac:dyDescent="0.35">
      <c r="A26" t="s">
        <v>2</v>
      </c>
      <c r="B26" s="3">
        <v>1</v>
      </c>
      <c r="C26" s="22">
        <f>1/C27</f>
        <v>7.6923076923076916</v>
      </c>
    </row>
    <row r="27" spans="1:15" x14ac:dyDescent="0.35">
      <c r="A27" t="s">
        <v>18</v>
      </c>
      <c r="B27" s="21">
        <v>0.13</v>
      </c>
      <c r="C27" s="21">
        <v>0.13</v>
      </c>
      <c r="E27" t="s">
        <v>25</v>
      </c>
    </row>
    <row r="28" spans="1:15" x14ac:dyDescent="0.35">
      <c r="A28" t="s">
        <v>3</v>
      </c>
      <c r="B28" s="4">
        <v>149</v>
      </c>
      <c r="C28" s="17">
        <f>B28*C26</f>
        <v>1146.153846153846</v>
      </c>
    </row>
    <row r="30" spans="1:15" x14ac:dyDescent="0.35">
      <c r="A30" s="5" t="s">
        <v>4</v>
      </c>
    </row>
    <row r="31" spans="1:15" x14ac:dyDescent="0.35">
      <c r="A31" t="s">
        <v>15</v>
      </c>
      <c r="B31" s="4">
        <v>4.87</v>
      </c>
      <c r="C31" s="6">
        <f>B31*C26</f>
        <v>37.46153846153846</v>
      </c>
    </row>
    <row r="32" spans="1:15" x14ac:dyDescent="0.35">
      <c r="A32" t="s">
        <v>16</v>
      </c>
      <c r="B32" s="7">
        <v>18.5</v>
      </c>
      <c r="C32" s="8">
        <f>B32*C26</f>
        <v>142.30769230769229</v>
      </c>
    </row>
    <row r="33" spans="1:7" x14ac:dyDescent="0.35">
      <c r="A33" s="1" t="s">
        <v>7</v>
      </c>
      <c r="B33" s="9">
        <f>SUM(B31:B32)</f>
        <v>23.37</v>
      </c>
      <c r="C33" s="9">
        <f>SUM(C31:C32)</f>
        <v>179.76923076923075</v>
      </c>
    </row>
    <row r="35" spans="1:7" x14ac:dyDescent="0.35">
      <c r="A35" t="s">
        <v>8</v>
      </c>
      <c r="B35" s="10">
        <f>B28-B33</f>
        <v>125.63</v>
      </c>
      <c r="C35" s="11">
        <f>C28-C33</f>
        <v>966.38461538461524</v>
      </c>
      <c r="E35" s="28" t="s">
        <v>9</v>
      </c>
      <c r="F35" s="28"/>
      <c r="G35" s="28"/>
    </row>
    <row r="36" spans="1:7" x14ac:dyDescent="0.35">
      <c r="A36" s="12" t="s">
        <v>10</v>
      </c>
      <c r="B36" s="13">
        <f>B35/B28</f>
        <v>0.84315436241610731</v>
      </c>
      <c r="C36" s="13">
        <f>C35/C28</f>
        <v>0.84315436241610742</v>
      </c>
      <c r="D36" s="12"/>
      <c r="E36" s="12"/>
      <c r="F36" s="12"/>
    </row>
    <row r="38" spans="1:7" x14ac:dyDescent="0.35">
      <c r="A38" t="s">
        <v>11</v>
      </c>
      <c r="B38" s="14">
        <v>352</v>
      </c>
      <c r="C38" s="15">
        <f>B38</f>
        <v>352</v>
      </c>
      <c r="E38" t="s">
        <v>12</v>
      </c>
    </row>
    <row r="40" spans="1:7" x14ac:dyDescent="0.35">
      <c r="A40" t="s">
        <v>13</v>
      </c>
      <c r="B40" s="16">
        <f>B35-B38</f>
        <v>-226.37</v>
      </c>
      <c r="C40" s="16">
        <f>C35-C38</f>
        <v>614.38461538461524</v>
      </c>
    </row>
    <row r="42" spans="1:7" x14ac:dyDescent="0.35">
      <c r="A42" t="s">
        <v>19</v>
      </c>
      <c r="C42" s="23">
        <f>C35/C38</f>
        <v>2.7454108391608387</v>
      </c>
    </row>
    <row r="44" spans="1:7" s="18" customFormat="1" x14ac:dyDescent="0.35">
      <c r="A44" s="18" t="s">
        <v>26</v>
      </c>
    </row>
    <row r="46" spans="1:7" x14ac:dyDescent="0.35">
      <c r="B46" s="2" t="s">
        <v>22</v>
      </c>
      <c r="C46" s="2" t="s">
        <v>23</v>
      </c>
      <c r="D46" s="2" t="s">
        <v>24</v>
      </c>
    </row>
    <row r="47" spans="1:7" x14ac:dyDescent="0.35">
      <c r="A47" t="s">
        <v>2</v>
      </c>
      <c r="B47" s="3">
        <v>1</v>
      </c>
      <c r="C47" s="29">
        <f>C26</f>
        <v>7.6923076923076916</v>
      </c>
    </row>
    <row r="48" spans="1:7" x14ac:dyDescent="0.35">
      <c r="A48" t="s">
        <v>3</v>
      </c>
      <c r="B48" s="19">
        <v>599</v>
      </c>
      <c r="C48" s="30">
        <f>C28</f>
        <v>1146.153846153846</v>
      </c>
      <c r="D48" s="34">
        <f>SUM(B48:C48)</f>
        <v>1745.153846153846</v>
      </c>
    </row>
    <row r="49" spans="1:8" x14ac:dyDescent="0.35">
      <c r="C49" s="31"/>
    </row>
    <row r="50" spans="1:8" x14ac:dyDescent="0.35">
      <c r="A50" s="5" t="s">
        <v>4</v>
      </c>
      <c r="C50" s="31"/>
    </row>
    <row r="51" spans="1:8" x14ac:dyDescent="0.35">
      <c r="A51" t="s">
        <v>5</v>
      </c>
      <c r="B51" s="4">
        <v>629</v>
      </c>
      <c r="C51" s="30">
        <f>C31</f>
        <v>37.46153846153846</v>
      </c>
      <c r="D51" s="35">
        <f>SUM(B51:C51)</f>
        <v>666.46153846153845</v>
      </c>
    </row>
    <row r="52" spans="1:8" x14ac:dyDescent="0.35">
      <c r="A52" t="s">
        <v>6</v>
      </c>
      <c r="B52" s="7">
        <v>89</v>
      </c>
      <c r="C52" s="32">
        <f>C32</f>
        <v>142.30769230769229</v>
      </c>
      <c r="D52" s="36">
        <f>SUM(B52:C52)</f>
        <v>231.30769230769229</v>
      </c>
    </row>
    <row r="53" spans="1:8" x14ac:dyDescent="0.35">
      <c r="A53" s="1" t="s">
        <v>7</v>
      </c>
      <c r="B53" s="9">
        <f>SUM(B51:B52)</f>
        <v>718</v>
      </c>
      <c r="C53" s="9">
        <f>SUM(C51:C52)</f>
        <v>179.76923076923075</v>
      </c>
      <c r="D53" s="9">
        <f>SUM(D51:D52)</f>
        <v>897.76923076923072</v>
      </c>
    </row>
    <row r="55" spans="1:8" x14ac:dyDescent="0.35">
      <c r="A55" t="s">
        <v>8</v>
      </c>
      <c r="B55" s="10">
        <f>B48-B53</f>
        <v>-119</v>
      </c>
      <c r="C55" s="10">
        <f>C48-C53</f>
        <v>966.38461538461524</v>
      </c>
      <c r="D55" s="11">
        <f>D48-D53</f>
        <v>847.38461538461524</v>
      </c>
      <c r="F55" s="28" t="s">
        <v>9</v>
      </c>
      <c r="G55" s="28"/>
      <c r="H55" s="28"/>
    </row>
    <row r="56" spans="1:8" x14ac:dyDescent="0.35">
      <c r="A56" s="12" t="s">
        <v>10</v>
      </c>
      <c r="B56" s="13">
        <f>B55/B48</f>
        <v>-0.19866444073455761</v>
      </c>
      <c r="C56" s="13">
        <f>C55/C48</f>
        <v>0.84315436241610742</v>
      </c>
      <c r="D56" s="13">
        <f>D55/D48</f>
        <v>0.48556442015251022</v>
      </c>
    </row>
    <row r="58" spans="1:8" x14ac:dyDescent="0.35">
      <c r="A58" t="s">
        <v>11</v>
      </c>
      <c r="B58" s="14">
        <v>0</v>
      </c>
      <c r="C58" s="33">
        <f>C38</f>
        <v>352</v>
      </c>
      <c r="D58" s="33">
        <f>C58</f>
        <v>352</v>
      </c>
    </row>
    <row r="60" spans="1:8" x14ac:dyDescent="0.35">
      <c r="A60" t="s">
        <v>13</v>
      </c>
      <c r="B60" s="16">
        <f>B55-B58</f>
        <v>-119</v>
      </c>
      <c r="C60" s="16">
        <f>C55-C58</f>
        <v>614.38461538461524</v>
      </c>
      <c r="D60" s="16">
        <f>D55-D58</f>
        <v>495.38461538461524</v>
      </c>
    </row>
    <row r="62" spans="1:8" x14ac:dyDescent="0.35">
      <c r="A62" t="s">
        <v>19</v>
      </c>
      <c r="D62" s="23">
        <f>D55/D58</f>
        <v>2.4073426573426571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eric andrews</cp:lastModifiedBy>
  <dcterms:created xsi:type="dcterms:W3CDTF">2022-01-13T19:16:08Z</dcterms:created>
  <dcterms:modified xsi:type="dcterms:W3CDTF">2022-01-13T20:23:11Z</dcterms:modified>
</cp:coreProperties>
</file>