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oung\Documents\Growth\Finance\Excel_101_For_Financial_Modeling\"/>
    </mc:Choice>
  </mc:AlternateContent>
  <bookViews>
    <workbookView xWindow="0" yWindow="0" windowWidth="28800" windowHeight="12432" activeTab="3"/>
  </bookViews>
  <sheets>
    <sheet name="P1" sheetId="7" r:id="rId1"/>
    <sheet name="P2" sheetId="8" r:id="rId2"/>
    <sheet name="P3" sheetId="9" r:id="rId3"/>
    <sheet name="P4" sheetId="10" r:id="rId4"/>
    <sheet name="P5" sheetId="12" r:id="rId5"/>
    <sheet name="P6" sheetId="13" r:id="rId6"/>
    <sheet name="P7" sheetId="14" r:id="rId7"/>
    <sheet name="P8" sheetId="15" r:id="rId8"/>
    <sheet name="P9" sheetId="16" r:id="rId9"/>
    <sheet name="P10" sheetId="17" r:id="rId10"/>
    <sheet name="P11" sheetId="18" r:id="rId11"/>
    <sheet name="P12" sheetId="19" r:id="rId12"/>
    <sheet name="P13" sheetId="20" r:id="rId13"/>
    <sheet name="P14" sheetId="21" r:id="rId14"/>
    <sheet name="F1" sheetId="22" r:id="rId15"/>
    <sheet name="F2" sheetId="24" r:id="rId16"/>
    <sheet name="A1" sheetId="26" r:id="rId17"/>
    <sheet name="A2" sheetId="27" r:id="rId18"/>
    <sheet name="A3" sheetId="28" r:id="rId19"/>
    <sheet name="A4" sheetId="29" r:id="rId20"/>
    <sheet name="A5" sheetId="25" r:id="rId21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9" l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B6" i="29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I3" i="25" l="1"/>
  <c r="J3" i="25" s="1"/>
  <c r="K3" i="25" s="1"/>
  <c r="L3" i="25" s="1"/>
  <c r="I22" i="25"/>
  <c r="J22" i="25" s="1"/>
  <c r="K22" i="25" s="1"/>
  <c r="L22" i="25" s="1"/>
  <c r="I27" i="24" l="1"/>
  <c r="J27" i="24"/>
  <c r="K27" i="24"/>
  <c r="L27" i="24"/>
  <c r="I28" i="24"/>
  <c r="J28" i="24"/>
  <c r="K28" i="24"/>
  <c r="L28" i="24"/>
  <c r="H27" i="24"/>
  <c r="H28" i="24"/>
  <c r="I31" i="24"/>
  <c r="J31" i="24"/>
  <c r="K31" i="24"/>
  <c r="L31" i="24"/>
  <c r="H31" i="24"/>
  <c r="I29" i="24"/>
  <c r="J29" i="24"/>
  <c r="K29" i="24"/>
  <c r="L29" i="24"/>
  <c r="H29" i="24"/>
  <c r="I26" i="24"/>
  <c r="J26" i="24"/>
  <c r="K26" i="24"/>
  <c r="K32" i="24" s="1"/>
  <c r="L26" i="24"/>
  <c r="H26" i="24"/>
  <c r="I25" i="24"/>
  <c r="J25" i="24" s="1"/>
  <c r="K25" i="24" s="1"/>
  <c r="L25" i="24" s="1"/>
  <c r="J4" i="21"/>
  <c r="K4" i="21" s="1"/>
  <c r="L4" i="21" s="1"/>
  <c r="M4" i="21" s="1"/>
  <c r="N4" i="21" s="1"/>
  <c r="O4" i="21" s="1"/>
  <c r="P4" i="21" s="1"/>
  <c r="Q4" i="21" s="1"/>
  <c r="I4" i="21"/>
  <c r="I27" i="19"/>
  <c r="J27" i="19"/>
  <c r="K27" i="19"/>
  <c r="L27" i="19"/>
  <c r="I28" i="19"/>
  <c r="J28" i="19"/>
  <c r="K28" i="19"/>
  <c r="L28" i="19"/>
  <c r="I29" i="19"/>
  <c r="J29" i="19"/>
  <c r="K29" i="19"/>
  <c r="L29" i="19"/>
  <c r="I30" i="19"/>
  <c r="J30" i="19"/>
  <c r="K30" i="19"/>
  <c r="L30" i="19"/>
  <c r="I31" i="19"/>
  <c r="J31" i="19"/>
  <c r="K31" i="19"/>
  <c r="L31" i="19"/>
  <c r="H31" i="19"/>
  <c r="H29" i="19"/>
  <c r="H30" i="19"/>
  <c r="H28" i="19"/>
  <c r="H27" i="19"/>
  <c r="J14" i="19"/>
  <c r="J19" i="19" s="1"/>
  <c r="J21" i="19" s="1"/>
  <c r="J23" i="19" s="1"/>
  <c r="I10" i="19"/>
  <c r="I14" i="19" s="1"/>
  <c r="I19" i="19" s="1"/>
  <c r="I21" i="19" s="1"/>
  <c r="I23" i="19" s="1"/>
  <c r="J10" i="19"/>
  <c r="K10" i="19"/>
  <c r="K14" i="19" s="1"/>
  <c r="K19" i="19" s="1"/>
  <c r="K21" i="19" s="1"/>
  <c r="K23" i="19" s="1"/>
  <c r="L10" i="19"/>
  <c r="L14" i="19" s="1"/>
  <c r="L19" i="19" s="1"/>
  <c r="L21" i="19" s="1"/>
  <c r="L23" i="19" s="1"/>
  <c r="H10" i="19"/>
  <c r="H14" i="19" s="1"/>
  <c r="H19" i="19" s="1"/>
  <c r="H21" i="19" s="1"/>
  <c r="H23" i="19" s="1"/>
  <c r="I4" i="19"/>
  <c r="J4" i="19" s="1"/>
  <c r="K4" i="19" s="1"/>
  <c r="L4" i="19" s="1"/>
  <c r="M4" i="19" s="1"/>
  <c r="N4" i="19" s="1"/>
  <c r="O4" i="19" s="1"/>
  <c r="P4" i="19" s="1"/>
  <c r="Q4" i="19" s="1"/>
  <c r="J4" i="18"/>
  <c r="K4" i="18" s="1"/>
  <c r="L4" i="18" s="1"/>
  <c r="M4" i="18" s="1"/>
  <c r="N4" i="18" s="1"/>
  <c r="O4" i="18" s="1"/>
  <c r="P4" i="18" s="1"/>
  <c r="Q4" i="18" s="1"/>
  <c r="I4" i="18"/>
  <c r="I4" i="17"/>
  <c r="J4" i="17" s="1"/>
  <c r="K4" i="17" s="1"/>
  <c r="L4" i="17" s="1"/>
  <c r="M4" i="17" s="1"/>
  <c r="N4" i="17" s="1"/>
  <c r="O4" i="17" s="1"/>
  <c r="P4" i="17" s="1"/>
  <c r="Q4" i="17" s="1"/>
  <c r="I4" i="15"/>
  <c r="J4" i="15" s="1"/>
  <c r="K4" i="15" s="1"/>
  <c r="L4" i="15" s="1"/>
  <c r="M4" i="15" s="1"/>
  <c r="N4" i="15" s="1"/>
  <c r="O4" i="15" s="1"/>
  <c r="P4" i="15" s="1"/>
  <c r="Q4" i="15" s="1"/>
  <c r="L42" i="14"/>
  <c r="K42" i="14"/>
  <c r="J42" i="14"/>
  <c r="I42" i="14"/>
  <c r="H42" i="14"/>
  <c r="L41" i="14"/>
  <c r="K41" i="14"/>
  <c r="J41" i="14"/>
  <c r="I41" i="14"/>
  <c r="H41" i="14"/>
  <c r="L40" i="14"/>
  <c r="K40" i="14"/>
  <c r="J40" i="14"/>
  <c r="I40" i="14"/>
  <c r="H40" i="14"/>
  <c r="L39" i="14"/>
  <c r="K39" i="14"/>
  <c r="J39" i="14"/>
  <c r="I39" i="14"/>
  <c r="H39" i="14"/>
  <c r="L38" i="14"/>
  <c r="K38" i="14"/>
  <c r="J38" i="14"/>
  <c r="I38" i="14"/>
  <c r="H38" i="14"/>
  <c r="L37" i="14"/>
  <c r="K37" i="14"/>
  <c r="J37" i="14"/>
  <c r="I37" i="14"/>
  <c r="H37" i="14"/>
  <c r="L36" i="14"/>
  <c r="K36" i="14"/>
  <c r="J36" i="14"/>
  <c r="I36" i="14"/>
  <c r="H36" i="14"/>
  <c r="L35" i="14"/>
  <c r="K35" i="14"/>
  <c r="J35" i="14"/>
  <c r="I35" i="14"/>
  <c r="H35" i="14"/>
  <c r="L34" i="14"/>
  <c r="K34" i="14"/>
  <c r="J34" i="14"/>
  <c r="I34" i="14"/>
  <c r="H34" i="14"/>
  <c r="L33" i="14"/>
  <c r="K33" i="14"/>
  <c r="J33" i="14"/>
  <c r="I33" i="14"/>
  <c r="H33" i="14"/>
  <c r="L32" i="14"/>
  <c r="K32" i="14"/>
  <c r="J32" i="14"/>
  <c r="I32" i="14"/>
  <c r="H32" i="14"/>
  <c r="L31" i="14"/>
  <c r="K31" i="14"/>
  <c r="J31" i="14"/>
  <c r="I31" i="14"/>
  <c r="H31" i="14"/>
  <c r="L30" i="14"/>
  <c r="K30" i="14"/>
  <c r="J30" i="14"/>
  <c r="I30" i="14"/>
  <c r="H30" i="14"/>
  <c r="L29" i="14"/>
  <c r="K29" i="14"/>
  <c r="J29" i="14"/>
  <c r="I29" i="14"/>
  <c r="H29" i="14"/>
  <c r="L28" i="14"/>
  <c r="K28" i="14"/>
  <c r="J28" i="14"/>
  <c r="I28" i="14"/>
  <c r="H28" i="14"/>
  <c r="L27" i="14"/>
  <c r="K27" i="14"/>
  <c r="J27" i="14"/>
  <c r="I27" i="14"/>
  <c r="H27" i="14"/>
  <c r="I4" i="14"/>
  <c r="J4" i="14" s="1"/>
  <c r="K4" i="14" s="1"/>
  <c r="L4" i="14" s="1"/>
  <c r="M4" i="14" s="1"/>
  <c r="N4" i="14" s="1"/>
  <c r="O4" i="14" s="1"/>
  <c r="P4" i="14" s="1"/>
  <c r="Q4" i="14" s="1"/>
  <c r="I4" i="13"/>
  <c r="J4" i="13" s="1"/>
  <c r="K4" i="13" s="1"/>
  <c r="L4" i="13" s="1"/>
  <c r="M4" i="13" s="1"/>
  <c r="N4" i="13" s="1"/>
  <c r="O4" i="13" s="1"/>
  <c r="P4" i="13" s="1"/>
  <c r="Q4" i="13" s="1"/>
  <c r="I4" i="12"/>
  <c r="J4" i="12" s="1"/>
  <c r="K4" i="12" s="1"/>
  <c r="L4" i="12" s="1"/>
  <c r="M4" i="12" s="1"/>
  <c r="N4" i="12" s="1"/>
  <c r="O4" i="12" s="1"/>
  <c r="P4" i="12" s="1"/>
  <c r="Q4" i="12" s="1"/>
  <c r="N58" i="10"/>
  <c r="O58" i="10" s="1"/>
  <c r="P58" i="10" s="1"/>
  <c r="Q58" i="10" s="1"/>
  <c r="M58" i="10"/>
  <c r="N50" i="10"/>
  <c r="O50" i="10" s="1"/>
  <c r="P50" i="10" s="1"/>
  <c r="Q50" i="10" s="1"/>
  <c r="M50" i="10"/>
  <c r="N39" i="10"/>
  <c r="O39" i="10" s="1"/>
  <c r="P39" i="10" s="1"/>
  <c r="Q39" i="10" s="1"/>
  <c r="M39" i="10"/>
  <c r="J4" i="10"/>
  <c r="K4" i="10" s="1"/>
  <c r="L4" i="10" s="1"/>
  <c r="M4" i="10" s="1"/>
  <c r="N4" i="10" s="1"/>
  <c r="O4" i="10" s="1"/>
  <c r="P4" i="10" s="1"/>
  <c r="Q4" i="10" s="1"/>
  <c r="I4" i="10"/>
  <c r="I13" i="9"/>
  <c r="I14" i="9" s="1"/>
  <c r="J13" i="9"/>
  <c r="J14" i="9" s="1"/>
  <c r="K13" i="9"/>
  <c r="L13" i="9"/>
  <c r="K14" i="9"/>
  <c r="L14" i="9"/>
  <c r="J11" i="9"/>
  <c r="I10" i="9"/>
  <c r="I11" i="9" s="1"/>
  <c r="J10" i="9"/>
  <c r="K10" i="9"/>
  <c r="K11" i="9" s="1"/>
  <c r="L10" i="9"/>
  <c r="L11" i="9" s="1"/>
  <c r="H10" i="9"/>
  <c r="H11" i="9" s="1"/>
  <c r="I4" i="9"/>
  <c r="J4" i="9" s="1"/>
  <c r="K4" i="9" s="1"/>
  <c r="L4" i="9" s="1"/>
  <c r="M4" i="9" s="1"/>
  <c r="N4" i="9" s="1"/>
  <c r="O4" i="9" s="1"/>
  <c r="P4" i="9" s="1"/>
  <c r="Q4" i="9" s="1"/>
  <c r="I4" i="8"/>
  <c r="J4" i="8" s="1"/>
  <c r="K4" i="8" s="1"/>
  <c r="L4" i="8" s="1"/>
  <c r="M4" i="8" s="1"/>
  <c r="N4" i="8" s="1"/>
  <c r="O4" i="8" s="1"/>
  <c r="P4" i="8" s="1"/>
  <c r="Q4" i="8" s="1"/>
  <c r="I4" i="7"/>
  <c r="J4" i="7" s="1"/>
  <c r="K4" i="7" s="1"/>
  <c r="L4" i="7" s="1"/>
  <c r="M4" i="7" s="1"/>
  <c r="N4" i="7" s="1"/>
  <c r="O4" i="7" s="1"/>
  <c r="P4" i="7" s="1"/>
  <c r="Q4" i="7" s="1"/>
  <c r="H13" i="9" l="1"/>
  <c r="H14" i="9" s="1"/>
  <c r="J30" i="24"/>
  <c r="I30" i="24"/>
  <c r="J32" i="24"/>
  <c r="H32" i="24"/>
  <c r="H30" i="24"/>
  <c r="L32" i="24"/>
  <c r="I32" i="24"/>
  <c r="L30" i="24"/>
  <c r="K30" i="24"/>
</calcChain>
</file>

<file path=xl/sharedStrings.xml><?xml version="1.0" encoding="utf-8"?>
<sst xmlns="http://schemas.openxmlformats.org/spreadsheetml/2006/main" count="1308" uniqueCount="225">
  <si>
    <t>Historical</t>
  </si>
  <si>
    <t>Forecasts</t>
  </si>
  <si>
    <t>CAGR</t>
  </si>
  <si>
    <t>Notes / Sources</t>
  </si>
  <si>
    <t>(Units in $ bns)</t>
  </si>
  <si>
    <t>16A-21A</t>
  </si>
  <si>
    <t>21A-26E</t>
  </si>
  <si>
    <t>Income Statement</t>
  </si>
  <si>
    <t>Revenue</t>
  </si>
  <si>
    <t>(-) COGS</t>
  </si>
  <si>
    <t>Gross Profit</t>
  </si>
  <si>
    <t>(-) SG&amp;A</t>
  </si>
  <si>
    <t>(-) D&amp;A</t>
  </si>
  <si>
    <t>(-) Other Operating Expenses</t>
  </si>
  <si>
    <t>EBIT (Operating Profit)</t>
  </si>
  <si>
    <t>(+) Interest (Investment) Income</t>
  </si>
  <si>
    <t>(-) Interest (Investment) Expense</t>
  </si>
  <si>
    <t>(+/-) Equity Method Income / Expenses</t>
  </si>
  <si>
    <t>(+/-) Other Non-Operating Income / Expenses</t>
  </si>
  <si>
    <t>EBT (Pre-tax Profit) - Before Unusual Items</t>
  </si>
  <si>
    <t>(+/-) Unusual Items</t>
  </si>
  <si>
    <t>EBT (Pre-tax Profit) - After Unusual Items</t>
  </si>
  <si>
    <t>(-) Income Tax</t>
  </si>
  <si>
    <t>Net Profit</t>
  </si>
  <si>
    <t>Balance Sheet</t>
  </si>
  <si>
    <t>Total Assets</t>
  </si>
  <si>
    <t>Current Assets</t>
  </si>
  <si>
    <t>Cash &amp; Equivalents</t>
  </si>
  <si>
    <t>Short-Term Financial Assets</t>
  </si>
  <si>
    <t>Accounts Receivables</t>
  </si>
  <si>
    <t>Inventories</t>
  </si>
  <si>
    <t>Other Current Assets</t>
  </si>
  <si>
    <t>Non-Current Assets</t>
  </si>
  <si>
    <t>Property, Plant and Equipment</t>
  </si>
  <si>
    <t>Long-term Investments</t>
  </si>
  <si>
    <t>Goodwill</t>
  </si>
  <si>
    <t>Other Intangibles</t>
  </si>
  <si>
    <t>Other Non-Current Assets</t>
  </si>
  <si>
    <t>Total Liabilities</t>
  </si>
  <si>
    <t>Current Liabilties</t>
  </si>
  <si>
    <t>Accounts Payables</t>
  </si>
  <si>
    <t>Accrued Expenses</t>
  </si>
  <si>
    <t>Other Current Liabilities</t>
  </si>
  <si>
    <t>Non-Current Liabilties</t>
  </si>
  <si>
    <t>Long Term Debt</t>
  </si>
  <si>
    <t>Long Term Leases</t>
  </si>
  <si>
    <t>Unearned Revenue (Non Current)</t>
  </si>
  <si>
    <t>Other Non-Current Liabilities</t>
  </si>
  <si>
    <t>Total Equity</t>
  </si>
  <si>
    <t>Common Equity</t>
  </si>
  <si>
    <t>Common Stock / Total</t>
  </si>
  <si>
    <t>Additional Paid In Capital</t>
  </si>
  <si>
    <t>Retained Earnings</t>
  </si>
  <si>
    <t>Comprehensive Income and Other</t>
  </si>
  <si>
    <t>Other Equity Line Items</t>
  </si>
  <si>
    <t>Cash Flow Statement</t>
  </si>
  <si>
    <t>Cashflow from Operations</t>
  </si>
  <si>
    <t>Net Income</t>
  </si>
  <si>
    <t>Depreciation</t>
  </si>
  <si>
    <t>Amortization</t>
  </si>
  <si>
    <t>Changes in Net Working Capital</t>
  </si>
  <si>
    <t>Other Cashflow from Operations</t>
  </si>
  <si>
    <t>Cashflow from Investing</t>
  </si>
  <si>
    <t>CAPEX</t>
  </si>
  <si>
    <t>Investment in Financial Assets</t>
  </si>
  <si>
    <t>Divestitures</t>
  </si>
  <si>
    <t>Other Cashflow from Investing</t>
  </si>
  <si>
    <t>Cashflow from Financing</t>
  </si>
  <si>
    <t>Increase in Short-Term Debt</t>
  </si>
  <si>
    <t>Decrease in Short-Term Debt</t>
  </si>
  <si>
    <t>Increase in Long-Term Debt</t>
  </si>
  <si>
    <t>Decreases in Long-Term Debt</t>
  </si>
  <si>
    <t>Issuance of Common Stock</t>
  </si>
  <si>
    <t>Repurchase of Common Stock</t>
  </si>
  <si>
    <t>Common Dividends Paid</t>
  </si>
  <si>
    <t>Other Cashflow from Financing</t>
  </si>
  <si>
    <t>Other Adjustments</t>
  </si>
  <si>
    <t>Net Changes in Cash</t>
  </si>
  <si>
    <t>x</t>
  </si>
  <si>
    <t>GPM (%)</t>
  </si>
  <si>
    <t>1) US</t>
  </si>
  <si>
    <t>2) Europe</t>
  </si>
  <si>
    <t>3) Other</t>
  </si>
  <si>
    <t>&gt; Food</t>
  </si>
  <si>
    <t>&gt; Beverages</t>
  </si>
  <si>
    <t>&gt; Other</t>
  </si>
  <si>
    <t/>
  </si>
  <si>
    <t>Stores Open</t>
  </si>
  <si>
    <t>as of</t>
  </si>
  <si>
    <t>Sep 27, 2020</t>
  </si>
  <si>
    <t>Opened</t>
  </si>
  <si>
    <t>Closed</t>
  </si>
  <si>
    <t>Transfers</t>
  </si>
  <si>
    <t>Net</t>
  </si>
  <si>
    <t>Oct 3, 2021</t>
  </si>
  <si>
    <t>North America:</t>
  </si>
  <si>
    <t>U.S.</t>
  </si>
  <si>
    <t>Canada</t>
  </si>
  <si>
    <t>Total North America(1)</t>
  </si>
  <si>
    <t>International:</t>
  </si>
  <si>
    <t>Korea</t>
  </si>
  <si>
    <t>Mexico</t>
  </si>
  <si>
    <t>U.K.</t>
  </si>
  <si>
    <t>Latin America</t>
  </si>
  <si>
    <t>Turkey</t>
  </si>
  <si>
    <t>Taiwan</t>
  </si>
  <si>
    <t>Indonesia</t>
  </si>
  <si>
    <t>Thailand</t>
  </si>
  <si>
    <t>Philippines</t>
  </si>
  <si>
    <t>All Other</t>
  </si>
  <si>
    <t>Total International(1)</t>
  </si>
  <si>
    <t>Total licensed</t>
  </si>
  <si>
    <t>STARBUCKS CORPORATION</t>
  </si>
  <si>
    <t>CONSOLIDATED STATEMENTS OF EARNINGS</t>
  </si>
  <si>
    <t>(in millions, except per share data)</t>
  </si>
  <si>
    <t>Oct 3,</t>
  </si>
  <si>
    <t>Sep 27,</t>
  </si>
  <si>
    <t>Sep 29,</t>
  </si>
  <si>
    <t>Fiscal Year Ended</t>
  </si>
  <si>
    <t>Net revenues:</t>
  </si>
  <si>
    <t>Company-operated stores</t>
  </si>
  <si>
    <t>Licensed stores</t>
  </si>
  <si>
    <t>Other</t>
  </si>
  <si>
    <t>Total net revenues</t>
  </si>
  <si>
    <t>Product and distribution costs</t>
  </si>
  <si>
    <t>Store operating expenses</t>
  </si>
  <si>
    <t>Other operating expenses</t>
  </si>
  <si>
    <t>Depreciation and amortization expenses</t>
  </si>
  <si>
    <t>General and administrative expenses</t>
  </si>
  <si>
    <t>Restructuring and impairments</t>
  </si>
  <si>
    <t>Total operating expenses</t>
  </si>
  <si>
    <t>Income from equity investees</t>
  </si>
  <si>
    <t>Operating income</t>
  </si>
  <si>
    <t>Net gain resulting from divestiture of certain</t>
  </si>
  <si>
    <t>operations</t>
  </si>
  <si>
    <t>Interest income and other, net</t>
  </si>
  <si>
    <t>Interest expense</t>
  </si>
  <si>
    <t>Earnings before income taxes</t>
  </si>
  <si>
    <t>Income tax expense</t>
  </si>
  <si>
    <t>Net earnings including noncontrolling interests</t>
  </si>
  <si>
    <t>Net earnings/(loss) attributable to noncontrolling</t>
  </si>
  <si>
    <t>interests</t>
  </si>
  <si>
    <t>Net earnings attributable to Starbucks</t>
  </si>
  <si>
    <t>Earnings per share - basic</t>
  </si>
  <si>
    <t>Earnings per share - diluted</t>
  </si>
  <si>
    <t>Weighted average shares outstanding:</t>
  </si>
  <si>
    <t>Basic</t>
  </si>
  <si>
    <t>Diluted</t>
  </si>
  <si>
    <t>Income Statement Summary</t>
  </si>
  <si>
    <t>EBIT</t>
  </si>
  <si>
    <t>OPM (%)</t>
  </si>
  <si>
    <t>NPM (%)</t>
  </si>
  <si>
    <t>Type</t>
  </si>
  <si>
    <t>Item</t>
  </si>
  <si>
    <t>Date</t>
  </si>
  <si>
    <t>Beverage</t>
  </si>
  <si>
    <t>Size</t>
  </si>
  <si>
    <t>Iced Americano</t>
  </si>
  <si>
    <t>Venti</t>
  </si>
  <si>
    <t>Iced Latte</t>
  </si>
  <si>
    <t>Green Tea</t>
  </si>
  <si>
    <t>Hot Coffee</t>
  </si>
  <si>
    <t>Grande</t>
  </si>
  <si>
    <t>Tall</t>
  </si>
  <si>
    <t>Excel for Financial Modelling - Practice 1</t>
  </si>
  <si>
    <t>Excel for Financial Modelling - Practice 2</t>
  </si>
  <si>
    <t>Excel for Financial Modelling - Practice 3</t>
  </si>
  <si>
    <t>Excel for Financial Modelling - Practice 4</t>
  </si>
  <si>
    <t>Excel for Financial Modelling - Practice 5</t>
  </si>
  <si>
    <t>Excel for Financial Modelling - Practice 6</t>
  </si>
  <si>
    <t>Excel for Financial Modelling - Practice 7</t>
  </si>
  <si>
    <t>Excel for Financial Modelling - Practice 8</t>
  </si>
  <si>
    <t>Excel for Financial Modelling - Practice 9</t>
  </si>
  <si>
    <t>Excel for Financial Modelling - Practice 10</t>
  </si>
  <si>
    <t>Excel for Financial Modelling - Practice 11</t>
  </si>
  <si>
    <t>Excel for Financial Modelling - Practice 12</t>
  </si>
  <si>
    <t>Excel for Financial Modelling - Practice 13</t>
  </si>
  <si>
    <t>Excel for Financial Modelling - Practice 14</t>
  </si>
  <si>
    <t>Before</t>
  </si>
  <si>
    <t>After</t>
  </si>
  <si>
    <t>(+) Opened</t>
  </si>
  <si>
    <t>(-) Closed</t>
  </si>
  <si>
    <t>(+/-) Transfers</t>
  </si>
  <si>
    <t>Stores at</t>
  </si>
  <si>
    <t>2020/09</t>
  </si>
  <si>
    <t>2021/10</t>
  </si>
  <si>
    <r>
      <t>Total North America</t>
    </r>
    <r>
      <rPr>
        <vertAlign val="superscript"/>
        <sz val="10"/>
        <rFont val="Arial"/>
        <family val="2"/>
      </rPr>
      <t>(1)</t>
    </r>
  </si>
  <si>
    <r>
      <t>Total International</t>
    </r>
    <r>
      <rPr>
        <vertAlign val="superscript"/>
        <sz val="10"/>
        <rFont val="Arial"/>
        <family val="2"/>
      </rPr>
      <t>(1)</t>
    </r>
  </si>
  <si>
    <t>Summary - Answers</t>
  </si>
  <si>
    <t>Summary - To Fill</t>
  </si>
  <si>
    <t>Excel for Financial Modelling - Formatting Practice #1</t>
  </si>
  <si>
    <t>Excel for Financial Modelling - Formatting Practice #2</t>
  </si>
  <si>
    <t>Summary</t>
  </si>
  <si>
    <t>Excel for Financial Modelling - Formula #5 Index / Match</t>
  </si>
  <si>
    <t>Domestic Peers</t>
  </si>
  <si>
    <t>Highest</t>
  </si>
  <si>
    <t>Lowest</t>
  </si>
  <si>
    <t>Average</t>
  </si>
  <si>
    <t>Median</t>
  </si>
  <si>
    <t>P/E</t>
  </si>
  <si>
    <t>EV/EBITDA</t>
  </si>
  <si>
    <t>Excel for Financial Modelling - Formula #1 Average / Median / Max / Min</t>
  </si>
  <si>
    <t>Company A</t>
  </si>
  <si>
    <t>Company B</t>
  </si>
  <si>
    <t>Company C</t>
  </si>
  <si>
    <t>Company D</t>
  </si>
  <si>
    <t>Company E</t>
  </si>
  <si>
    <t>Excel for Financial Modelling - Formula #2 Sum / Sumifs / Averageifs</t>
  </si>
  <si>
    <t>Grand Total</t>
  </si>
  <si>
    <t>Total</t>
  </si>
  <si>
    <t>ASP</t>
  </si>
  <si>
    <t>Excel for Financial Modelling - Formula #3 Count / Counta / Countifs / Countblank</t>
  </si>
  <si>
    <t>NA</t>
  </si>
  <si>
    <t>Count</t>
  </si>
  <si>
    <t>Counta</t>
  </si>
  <si>
    <t>Countblank</t>
  </si>
  <si>
    <t>Countifs</t>
  </si>
  <si>
    <t>Excel for Financial Modelling - Formula #4 Vlookup / Hlookup</t>
  </si>
  <si>
    <t>Apple</t>
  </si>
  <si>
    <t>Amazon</t>
  </si>
  <si>
    <t>Pfizer</t>
  </si>
  <si>
    <t>JP Morgan</t>
  </si>
  <si>
    <t>Stock Prices at close of :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</si>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</sst>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&quot;$&quot;#,##0.00_);[Red]\(&quot;$&quot;#,##0.0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&quot;A&quot;"/>
    <numFmt numFmtId="180" formatCode="0&quot;E&quot;"/>
    <numFmt numFmtId="181" formatCode="#,##0.0"/>
    <numFmt numFmtId="182" formatCode="0.0%"/>
    <numFmt numFmtId="183" formatCode="0.0&quot;x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0"/>
      <name val="Calibri"/>
      <family val="2"/>
    </font>
    <font>
      <b/>
      <sz val="14"/>
      <color theme="0"/>
      <name val="Calibri"/>
      <family val="2"/>
    </font>
    <font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Calibri"/>
      <family val="2"/>
    </font>
    <font>
      <b/>
      <sz val="10"/>
      <color rgb="FF036635"/>
      <name val="Calibri"/>
      <family val="2"/>
    </font>
    <font>
      <b/>
      <sz val="10"/>
      <color theme="7" tint="-0.249977111117893"/>
      <name val="Calibri"/>
      <family val="2"/>
    </font>
    <font>
      <sz val="10"/>
      <color theme="7" tint="-0.249977111117893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i/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맑은 고딕"/>
      <family val="3"/>
      <charset val="129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u/>
      <sz val="10"/>
      <color theme="1"/>
      <name val="맑은 고딕"/>
      <family val="2"/>
      <scheme val="minor"/>
    </font>
    <font>
      <b/>
      <sz val="10"/>
      <color rgb="FF036635"/>
      <name val="맑은 고딕"/>
      <family val="2"/>
      <scheme val="minor"/>
    </font>
    <font>
      <b/>
      <u/>
      <sz val="10"/>
      <color theme="1"/>
      <name val="맑은 고딕"/>
      <family val="2"/>
      <scheme val="minor"/>
    </font>
    <font>
      <i/>
      <sz val="10"/>
      <color theme="1"/>
      <name val="맑은 고딕"/>
      <family val="2"/>
      <scheme val="minor"/>
    </font>
    <font>
      <i/>
      <u/>
      <sz val="10"/>
      <color theme="1"/>
      <name val="맑은 고딕"/>
      <family val="2"/>
      <scheme val="minor"/>
    </font>
    <font>
      <b/>
      <sz val="10"/>
      <color theme="0"/>
      <name val="맑은 고딕"/>
      <family val="2"/>
      <scheme val="minor"/>
    </font>
    <font>
      <b/>
      <sz val="10"/>
      <color theme="0"/>
      <name val="Arial"/>
      <family val="2"/>
    </font>
    <font>
      <vertAlign val="superscript"/>
      <sz val="10"/>
      <name val="Arial"/>
      <family val="2"/>
    </font>
    <font>
      <sz val="10"/>
      <name val="Calibri"/>
      <family val="2"/>
    </font>
    <font>
      <i/>
      <sz val="10"/>
      <color rgb="FFFF0000"/>
      <name val="맑은 고딕"/>
      <family val="3"/>
      <charset val="129"/>
    </font>
    <font>
      <b/>
      <sz val="14"/>
      <color theme="0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 tint="-0.1499984740745262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0"/>
      <name val="맑은 고딕"/>
      <family val="3"/>
      <charset val="129"/>
    </font>
    <font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26F3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6635"/>
        <bgColor rgb="FF036635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rgb="FFE2EFD9"/>
      </patternFill>
    </fill>
    <fill>
      <patternFill patternType="solid">
        <fgColor theme="7" tint="0.79998168889431442"/>
        <bgColor theme="0"/>
      </patternFill>
    </fill>
    <fill>
      <patternFill patternType="solid">
        <fgColor rgb="FF036635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rgb="FF036635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7" fillId="0" borderId="0">
      <alignment vertical="top"/>
    </xf>
  </cellStyleXfs>
  <cellXfs count="233">
    <xf numFmtId="0" fontId="0" fillId="0" borderId="0" xfId="0">
      <alignment vertical="center"/>
    </xf>
    <xf numFmtId="0" fontId="2" fillId="2" borderId="0" xfId="1" applyFont="1" applyFill="1" applyAlignment="1">
      <alignment vertical="center"/>
    </xf>
    <xf numFmtId="0" fontId="6" fillId="2" borderId="0" xfId="1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8" xfId="0" applyFont="1" applyFill="1" applyBorder="1" applyAlignment="1">
      <alignment horizontal="centerContinuous" vertical="center"/>
    </xf>
    <xf numFmtId="0" fontId="5" fillId="4" borderId="9" xfId="0" applyFont="1" applyFill="1" applyBorder="1" applyAlignment="1">
      <alignment horizontal="centerContinuous" vertical="center"/>
    </xf>
    <xf numFmtId="0" fontId="5" fillId="4" borderId="0" xfId="0" applyFont="1" applyFill="1" applyAlignment="1">
      <alignment horizontal="centerContinuous" vertical="center"/>
    </xf>
    <xf numFmtId="0" fontId="5" fillId="4" borderId="1" xfId="0" applyFont="1" applyFill="1" applyBorder="1" applyAlignment="1">
      <alignment horizontal="centerContinuous" vertical="center"/>
    </xf>
    <xf numFmtId="0" fontId="5" fillId="4" borderId="2" xfId="0" applyFont="1" applyFill="1" applyBorder="1" applyAlignment="1">
      <alignment horizontal="centerContinuous" vertical="center"/>
    </xf>
    <xf numFmtId="0" fontId="8" fillId="0" borderId="0" xfId="0" applyFont="1">
      <alignment vertical="center"/>
    </xf>
    <xf numFmtId="179" fontId="5" fillId="4" borderId="3" xfId="0" applyNumberFormat="1" applyFont="1" applyFill="1" applyBorder="1">
      <alignment vertical="center"/>
    </xf>
    <xf numFmtId="180" fontId="5" fillId="4" borderId="4" xfId="0" applyNumberFormat="1" applyFont="1" applyFill="1" applyBorder="1">
      <alignment vertical="center"/>
    </xf>
    <xf numFmtId="180" fontId="5" fillId="4" borderId="3" xfId="0" applyNumberFormat="1" applyFont="1" applyFill="1" applyBorder="1">
      <alignment vertical="center"/>
    </xf>
    <xf numFmtId="180" fontId="5" fillId="4" borderId="5" xfId="0" applyNumberFormat="1" applyFont="1" applyFill="1" applyBorder="1">
      <alignment vertical="center"/>
    </xf>
    <xf numFmtId="180" fontId="5" fillId="4" borderId="3" xfId="0" applyNumberFormat="1" applyFont="1" applyFill="1" applyBorder="1" applyAlignment="1">
      <alignment horizontal="right" vertical="center"/>
    </xf>
    <xf numFmtId="0" fontId="2" fillId="5" borderId="0" xfId="0" applyFont="1" applyFill="1">
      <alignment vertical="center"/>
    </xf>
    <xf numFmtId="0" fontId="10" fillId="6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5" borderId="0" xfId="0" applyFont="1" applyFill="1">
      <alignment vertical="center"/>
    </xf>
    <xf numFmtId="181" fontId="3" fillId="5" borderId="0" xfId="0" applyNumberFormat="1" applyFont="1" applyFill="1">
      <alignment vertical="center"/>
    </xf>
    <xf numFmtId="0" fontId="2" fillId="5" borderId="6" xfId="0" applyFont="1" applyFill="1" applyBorder="1">
      <alignment vertical="center"/>
    </xf>
    <xf numFmtId="181" fontId="2" fillId="5" borderId="6" xfId="0" applyNumberFormat="1" applyFont="1" applyFill="1" applyBorder="1">
      <alignment vertical="center"/>
    </xf>
    <xf numFmtId="181" fontId="2" fillId="5" borderId="0" xfId="0" applyNumberFormat="1" applyFont="1" applyFill="1">
      <alignment vertical="center"/>
    </xf>
    <xf numFmtId="0" fontId="3" fillId="5" borderId="7" xfId="0" applyFont="1" applyFill="1" applyBorder="1">
      <alignment vertical="center"/>
    </xf>
    <xf numFmtId="181" fontId="3" fillId="5" borderId="7" xfId="0" applyNumberFormat="1" applyFont="1" applyFill="1" applyBorder="1">
      <alignment vertical="center"/>
    </xf>
    <xf numFmtId="0" fontId="0" fillId="3" borderId="0" xfId="0" applyFill="1">
      <alignment vertical="center"/>
    </xf>
    <xf numFmtId="0" fontId="3" fillId="5" borderId="6" xfId="0" applyFont="1" applyFill="1" applyBorder="1">
      <alignment vertical="center"/>
    </xf>
    <xf numFmtId="181" fontId="3" fillId="5" borderId="6" xfId="0" applyNumberFormat="1" applyFont="1" applyFill="1" applyBorder="1">
      <alignment vertical="center"/>
    </xf>
    <xf numFmtId="0" fontId="7" fillId="0" borderId="0" xfId="0" applyFont="1">
      <alignment vertical="center"/>
    </xf>
    <xf numFmtId="0" fontId="11" fillId="7" borderId="0" xfId="0" applyFont="1" applyFill="1">
      <alignment vertical="center"/>
    </xf>
    <xf numFmtId="0" fontId="12" fillId="7" borderId="0" xfId="0" applyFont="1" applyFill="1">
      <alignment vertical="center"/>
    </xf>
    <xf numFmtId="0" fontId="13" fillId="5" borderId="0" xfId="0" applyFont="1" applyFill="1">
      <alignment vertical="center"/>
    </xf>
    <xf numFmtId="181" fontId="13" fillId="5" borderId="0" xfId="0" applyNumberFormat="1" applyFont="1" applyFill="1">
      <alignment vertical="center"/>
    </xf>
    <xf numFmtId="0" fontId="14" fillId="5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181" fontId="8" fillId="0" borderId="0" xfId="0" applyNumberFormat="1" applyFont="1" applyAlignment="1">
      <alignment horizontal="right" vertical="center"/>
    </xf>
    <xf numFmtId="0" fontId="17" fillId="0" borderId="0" xfId="2">
      <alignment vertical="top"/>
    </xf>
    <xf numFmtId="178" fontId="17" fillId="0" borderId="0" xfId="2" applyNumberFormat="1">
      <alignment vertical="top"/>
    </xf>
    <xf numFmtId="177" fontId="17" fillId="0" borderId="0" xfId="2" applyNumberFormat="1">
      <alignment vertical="top"/>
    </xf>
    <xf numFmtId="39" fontId="17" fillId="0" borderId="0" xfId="2" applyNumberFormat="1">
      <alignment vertical="top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>
      <alignment vertical="center"/>
    </xf>
    <xf numFmtId="0" fontId="9" fillId="9" borderId="5" xfId="0" applyFont="1" applyFill="1" applyBorder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5" borderId="0" xfId="0" applyFont="1" applyFill="1">
      <alignment vertical="center"/>
    </xf>
    <xf numFmtId="181" fontId="20" fillId="5" borderId="0" xfId="0" applyNumberFormat="1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5" borderId="0" xfId="0" applyFont="1" applyFill="1">
      <alignment vertical="center"/>
    </xf>
    <xf numFmtId="0" fontId="21" fillId="5" borderId="6" xfId="0" applyFont="1" applyFill="1" applyBorder="1">
      <alignment vertical="center"/>
    </xf>
    <xf numFmtId="181" fontId="21" fillId="5" borderId="6" xfId="0" applyNumberFormat="1" applyFont="1" applyFill="1" applyBorder="1">
      <alignment vertical="center"/>
    </xf>
    <xf numFmtId="181" fontId="21" fillId="5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6" borderId="0" xfId="0" applyFont="1" applyFill="1">
      <alignment vertical="center"/>
    </xf>
    <xf numFmtId="0" fontId="21" fillId="6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181" fontId="20" fillId="0" borderId="0" xfId="0" applyNumberFormat="1" applyFont="1" applyAlignment="1">
      <alignment horizontal="right" vertical="center"/>
    </xf>
    <xf numFmtId="181" fontId="21" fillId="0" borderId="0" xfId="0" applyNumberFormat="1" applyFont="1" applyAlignment="1">
      <alignment horizontal="right" vertical="center"/>
    </xf>
    <xf numFmtId="182" fontId="21" fillId="0" borderId="0" xfId="0" applyNumberFormat="1" applyFont="1" applyAlignment="1">
      <alignment horizontal="right" vertical="center"/>
    </xf>
    <xf numFmtId="0" fontId="20" fillId="0" borderId="11" xfId="0" applyFont="1" applyBorder="1">
      <alignment vertical="center"/>
    </xf>
    <xf numFmtId="181" fontId="20" fillId="0" borderId="11" xfId="0" applyNumberFormat="1" applyFont="1" applyBorder="1" applyAlignment="1">
      <alignment horizontal="right" vertical="center"/>
    </xf>
    <xf numFmtId="0" fontId="25" fillId="0" borderId="12" xfId="0" applyFont="1" applyBorder="1">
      <alignment vertical="center"/>
    </xf>
    <xf numFmtId="182" fontId="25" fillId="0" borderId="12" xfId="0" applyNumberFormat="1" applyFont="1" applyBorder="1" applyAlignment="1">
      <alignment horizontal="right" vertical="center"/>
    </xf>
    <xf numFmtId="180" fontId="5" fillId="4" borderId="5" xfId="0" applyNumberFormat="1" applyFont="1" applyFill="1" applyBorder="1" applyAlignment="1">
      <alignment horizontal="right" vertical="center"/>
    </xf>
    <xf numFmtId="14" fontId="21" fillId="0" borderId="0" xfId="0" applyNumberFormat="1" applyFont="1" applyAlignment="1">
      <alignment horizontal="left" vertical="center"/>
    </xf>
    <xf numFmtId="176" fontId="21" fillId="0" borderId="0" xfId="0" applyNumberFormat="1" applyFont="1" applyAlignment="1">
      <alignment horizontal="right" vertical="center"/>
    </xf>
    <xf numFmtId="0" fontId="27" fillId="9" borderId="1" xfId="0" applyFont="1" applyFill="1" applyBorder="1">
      <alignment vertical="center"/>
    </xf>
    <xf numFmtId="0" fontId="27" fillId="9" borderId="13" xfId="0" applyFont="1" applyFill="1" applyBorder="1">
      <alignment vertical="center"/>
    </xf>
    <xf numFmtId="0" fontId="27" fillId="9" borderId="2" xfId="0" applyFont="1" applyFill="1" applyBorder="1" applyAlignment="1">
      <alignment horizontal="right" vertical="center"/>
    </xf>
    <xf numFmtId="37" fontId="17" fillId="0" borderId="0" xfId="2" applyNumberFormat="1">
      <alignment vertical="top"/>
    </xf>
    <xf numFmtId="0" fontId="28" fillId="9" borderId="0" xfId="2" applyFont="1" applyFill="1">
      <alignment vertical="top"/>
    </xf>
    <xf numFmtId="0" fontId="28" fillId="9" borderId="13" xfId="2" applyFont="1" applyFill="1" applyBorder="1" applyAlignment="1">
      <alignment horizontal="right" vertical="top"/>
    </xf>
    <xf numFmtId="0" fontId="28" fillId="9" borderId="2" xfId="2" applyFont="1" applyFill="1" applyBorder="1" applyAlignment="1">
      <alignment horizontal="right" vertical="top"/>
    </xf>
    <xf numFmtId="0" fontId="4" fillId="10" borderId="0" xfId="0" applyFont="1" applyFill="1">
      <alignment vertical="center"/>
    </xf>
    <xf numFmtId="0" fontId="30" fillId="10" borderId="0" xfId="0" applyFont="1" applyFill="1">
      <alignment vertical="center"/>
    </xf>
    <xf numFmtId="0" fontId="18" fillId="3" borderId="22" xfId="2" applyFont="1" applyFill="1" applyBorder="1">
      <alignment vertical="top"/>
    </xf>
    <xf numFmtId="0" fontId="18" fillId="3" borderId="23" xfId="2" applyFont="1" applyFill="1" applyBorder="1">
      <alignment vertical="top"/>
    </xf>
    <xf numFmtId="0" fontId="18" fillId="3" borderId="24" xfId="2" applyFont="1" applyFill="1" applyBorder="1">
      <alignment vertical="top"/>
    </xf>
    <xf numFmtId="0" fontId="17" fillId="3" borderId="25" xfId="2" applyFill="1" applyBorder="1" applyAlignment="1">
      <alignment horizontal="left" vertical="top" indent="1"/>
    </xf>
    <xf numFmtId="3" fontId="17" fillId="3" borderId="26" xfId="2" applyNumberFormat="1" applyFill="1" applyBorder="1">
      <alignment vertical="top"/>
    </xf>
    <xf numFmtId="3" fontId="17" fillId="3" borderId="27" xfId="2" applyNumberFormat="1" applyFill="1" applyBorder="1">
      <alignment vertical="top"/>
    </xf>
    <xf numFmtId="0" fontId="18" fillId="3" borderId="15" xfId="2" applyFont="1" applyFill="1" applyBorder="1">
      <alignment vertical="top"/>
    </xf>
    <xf numFmtId="3" fontId="18" fillId="3" borderId="11" xfId="2" applyNumberFormat="1" applyFont="1" applyFill="1" applyBorder="1">
      <alignment vertical="top"/>
    </xf>
    <xf numFmtId="3" fontId="18" fillId="3" borderId="19" xfId="2" applyNumberFormat="1" applyFont="1" applyFill="1" applyBorder="1">
      <alignment vertical="top"/>
    </xf>
    <xf numFmtId="0" fontId="17" fillId="3" borderId="16" xfId="2" applyFill="1" applyBorder="1" applyAlignment="1">
      <alignment horizontal="left" vertical="top" indent="1"/>
    </xf>
    <xf numFmtId="3" fontId="17" fillId="3" borderId="0" xfId="2" applyNumberFormat="1" applyFill="1">
      <alignment vertical="top"/>
    </xf>
    <xf numFmtId="3" fontId="17" fillId="3" borderId="20" xfId="2" applyNumberFormat="1" applyFill="1" applyBorder="1">
      <alignment vertical="top"/>
    </xf>
    <xf numFmtId="0" fontId="18" fillId="3" borderId="14" xfId="2" applyFont="1" applyFill="1" applyBorder="1">
      <alignment vertical="top"/>
    </xf>
    <xf numFmtId="3" fontId="18" fillId="3" borderId="10" xfId="2" applyNumberFormat="1" applyFont="1" applyFill="1" applyBorder="1">
      <alignment vertical="top"/>
    </xf>
    <xf numFmtId="3" fontId="18" fillId="3" borderId="18" xfId="2" applyNumberFormat="1" applyFont="1" applyFill="1" applyBorder="1">
      <alignment vertical="top"/>
    </xf>
    <xf numFmtId="0" fontId="17" fillId="11" borderId="25" xfId="2" applyFill="1" applyBorder="1" applyAlignment="1">
      <alignment horizontal="left" vertical="top" indent="1"/>
    </xf>
    <xf numFmtId="3" fontId="17" fillId="11" borderId="26" xfId="2" applyNumberFormat="1" applyFill="1" applyBorder="1">
      <alignment vertical="top"/>
    </xf>
    <xf numFmtId="3" fontId="17" fillId="11" borderId="27" xfId="2" applyNumberFormat="1" applyFill="1" applyBorder="1">
      <alignment vertical="top"/>
    </xf>
    <xf numFmtId="0" fontId="17" fillId="11" borderId="28" xfId="2" applyFill="1" applyBorder="1">
      <alignment vertical="top"/>
    </xf>
    <xf numFmtId="3" fontId="17" fillId="11" borderId="29" xfId="2" applyNumberFormat="1" applyFill="1" applyBorder="1">
      <alignment vertical="top"/>
    </xf>
    <xf numFmtId="3" fontId="17" fillId="11" borderId="30" xfId="2" applyNumberFormat="1" applyFill="1" applyBorder="1">
      <alignment vertical="top"/>
    </xf>
    <xf numFmtId="0" fontId="17" fillId="11" borderId="16" xfId="2" applyFill="1" applyBorder="1" applyAlignment="1">
      <alignment horizontal="left" vertical="top" indent="1"/>
    </xf>
    <xf numFmtId="3" fontId="17" fillId="11" borderId="0" xfId="2" applyNumberFormat="1" applyFill="1">
      <alignment vertical="top"/>
    </xf>
    <xf numFmtId="3" fontId="17" fillId="11" borderId="20" xfId="2" applyNumberFormat="1" applyFill="1" applyBorder="1">
      <alignment vertical="top"/>
    </xf>
    <xf numFmtId="0" fontId="17" fillId="11" borderId="17" xfId="2" applyFill="1" applyBorder="1">
      <alignment vertical="top"/>
    </xf>
    <xf numFmtId="3" fontId="17" fillId="11" borderId="12" xfId="2" applyNumberFormat="1" applyFill="1" applyBorder="1">
      <alignment vertical="top"/>
    </xf>
    <xf numFmtId="3" fontId="17" fillId="11" borderId="21" xfId="2" applyNumberFormat="1" applyFill="1" applyBorder="1">
      <alignment vertical="top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6" fillId="0" borderId="23" xfId="0" applyFont="1" applyBorder="1">
      <alignment vertical="center"/>
    </xf>
    <xf numFmtId="181" fontId="16" fillId="0" borderId="23" xfId="0" applyNumberFormat="1" applyFont="1" applyBorder="1" applyAlignment="1">
      <alignment horizontal="right" vertical="center"/>
    </xf>
    <xf numFmtId="0" fontId="16" fillId="0" borderId="26" xfId="0" applyFont="1" applyBorder="1">
      <alignment vertical="center"/>
    </xf>
    <xf numFmtId="181" fontId="16" fillId="0" borderId="26" xfId="0" applyNumberFormat="1" applyFont="1" applyBorder="1" applyAlignment="1">
      <alignment horizontal="right" vertical="center"/>
    </xf>
    <xf numFmtId="0" fontId="19" fillId="0" borderId="26" xfId="0" applyFont="1" applyBorder="1">
      <alignment vertical="center"/>
    </xf>
    <xf numFmtId="0" fontId="19" fillId="0" borderId="29" xfId="0" applyFont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31" xfId="0" applyFont="1" applyFill="1" applyBorder="1" applyAlignment="1">
      <alignment horizontal="centerContinuous" vertical="center"/>
    </xf>
    <xf numFmtId="0" fontId="5" fillId="4" borderId="32" xfId="0" applyFont="1" applyFill="1" applyBorder="1" applyAlignment="1">
      <alignment horizontal="centerContinuous" vertical="center"/>
    </xf>
    <xf numFmtId="0" fontId="5" fillId="4" borderId="11" xfId="0" applyFont="1" applyFill="1" applyBorder="1" applyAlignment="1">
      <alignment horizontal="centerContinuous" vertical="center"/>
    </xf>
    <xf numFmtId="0" fontId="5" fillId="4" borderId="33" xfId="0" applyFont="1" applyFill="1" applyBorder="1" applyAlignment="1">
      <alignment horizontal="centerContinuous" vertical="center"/>
    </xf>
    <xf numFmtId="0" fontId="5" fillId="4" borderId="12" xfId="0" applyFont="1" applyFill="1" applyBorder="1">
      <alignment vertical="center"/>
    </xf>
    <xf numFmtId="179" fontId="5" fillId="4" borderId="34" xfId="0" applyNumberFormat="1" applyFont="1" applyFill="1" applyBorder="1">
      <alignment vertical="center"/>
    </xf>
    <xf numFmtId="0" fontId="31" fillId="0" borderId="26" xfId="0" applyFont="1" applyBorder="1">
      <alignment vertical="center"/>
    </xf>
    <xf numFmtId="182" fontId="31" fillId="0" borderId="26" xfId="0" applyNumberFormat="1" applyFont="1" applyBorder="1" applyAlignment="1">
      <alignment horizontal="right" vertical="center"/>
    </xf>
    <xf numFmtId="0" fontId="31" fillId="0" borderId="29" xfId="0" applyFont="1" applyBorder="1">
      <alignment vertical="center"/>
    </xf>
    <xf numFmtId="182" fontId="31" fillId="0" borderId="29" xfId="0" applyNumberFormat="1" applyFont="1" applyBorder="1" applyAlignment="1">
      <alignment horizontal="right" vertical="center"/>
    </xf>
    <xf numFmtId="0" fontId="16" fillId="0" borderId="35" xfId="0" applyFont="1" applyBorder="1">
      <alignment vertical="center"/>
    </xf>
    <xf numFmtId="0" fontId="2" fillId="5" borderId="11" xfId="0" applyFont="1" applyFill="1" applyBorder="1">
      <alignment vertical="center"/>
    </xf>
    <xf numFmtId="0" fontId="2" fillId="5" borderId="12" xfId="0" applyFont="1" applyFill="1" applyBorder="1">
      <alignment vertical="center"/>
    </xf>
    <xf numFmtId="0" fontId="5" fillId="4" borderId="36" xfId="0" applyFont="1" applyFill="1" applyBorder="1">
      <alignment vertical="center"/>
    </xf>
    <xf numFmtId="179" fontId="5" fillId="4" borderId="31" xfId="0" applyNumberFormat="1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2" fillId="5" borderId="26" xfId="0" applyFont="1" applyFill="1" applyBorder="1">
      <alignment vertical="center"/>
    </xf>
    <xf numFmtId="0" fontId="8" fillId="3" borderId="0" xfId="0" applyFont="1" applyFill="1" applyAlignment="1">
      <alignment horizontal="right" vertical="center"/>
    </xf>
    <xf numFmtId="181" fontId="8" fillId="3" borderId="0" xfId="0" applyNumberFormat="1" applyFont="1" applyFill="1" applyAlignment="1">
      <alignment horizontal="right" vertical="center"/>
    </xf>
    <xf numFmtId="0" fontId="8" fillId="3" borderId="26" xfId="0" applyFont="1" applyFill="1" applyBorder="1" applyAlignment="1">
      <alignment horizontal="right" vertical="center"/>
    </xf>
    <xf numFmtId="0" fontId="8" fillId="3" borderId="12" xfId="0" applyFont="1" applyFill="1" applyBorder="1" applyAlignment="1">
      <alignment horizontal="right" vertical="center"/>
    </xf>
    <xf numFmtId="0" fontId="16" fillId="3" borderId="26" xfId="0" applyFont="1" applyFill="1" applyBorder="1" applyAlignment="1">
      <alignment horizontal="right" vertical="center"/>
    </xf>
    <xf numFmtId="179" fontId="5" fillId="4" borderId="31" xfId="0" applyNumberFormat="1" applyFont="1" applyFill="1" applyBorder="1" applyAlignment="1">
      <alignment horizontal="center" vertical="center"/>
    </xf>
    <xf numFmtId="0" fontId="10" fillId="6" borderId="0" xfId="0" applyFont="1" applyFill="1" applyBorder="1">
      <alignment vertical="center"/>
    </xf>
    <xf numFmtId="0" fontId="2" fillId="6" borderId="0" xfId="0" applyFont="1" applyFill="1" applyBorder="1">
      <alignment vertical="center"/>
    </xf>
    <xf numFmtId="183" fontId="2" fillId="5" borderId="26" xfId="0" applyNumberFormat="1" applyFont="1" applyFill="1" applyBorder="1">
      <alignment vertical="center"/>
    </xf>
    <xf numFmtId="0" fontId="3" fillId="5" borderId="29" xfId="0" applyFont="1" applyFill="1" applyBorder="1">
      <alignment vertical="center"/>
    </xf>
    <xf numFmtId="0" fontId="2" fillId="5" borderId="29" xfId="0" applyFont="1" applyFill="1" applyBorder="1">
      <alignment vertical="center"/>
    </xf>
    <xf numFmtId="183" fontId="2" fillId="5" borderId="29" xfId="0" applyNumberFormat="1" applyFont="1" applyFill="1" applyBorder="1">
      <alignment vertical="center"/>
    </xf>
    <xf numFmtId="0" fontId="27" fillId="9" borderId="1" xfId="0" applyFont="1" applyFill="1" applyBorder="1" applyAlignment="1">
      <alignment horizontal="right" vertical="center"/>
    </xf>
    <xf numFmtId="0" fontId="27" fillId="9" borderId="13" xfId="0" applyFont="1" applyFill="1" applyBorder="1" applyAlignment="1">
      <alignment horizontal="right" vertical="center"/>
    </xf>
    <xf numFmtId="0" fontId="21" fillId="2" borderId="0" xfId="1" applyFont="1" applyFill="1" applyAlignment="1">
      <alignment horizontal="center" vertical="center"/>
    </xf>
    <xf numFmtId="0" fontId="32" fillId="2" borderId="0" xfId="1" applyFont="1" applyFill="1" applyAlignment="1">
      <alignment vertical="center"/>
    </xf>
    <xf numFmtId="0" fontId="21" fillId="2" borderId="0" xfId="1" applyFont="1" applyFill="1" applyAlignment="1">
      <alignment vertical="center"/>
    </xf>
    <xf numFmtId="0" fontId="27" fillId="9" borderId="0" xfId="0" applyFont="1" applyFill="1" applyBorder="1" applyAlignment="1">
      <alignment horizontal="right" vertical="center"/>
    </xf>
    <xf numFmtId="0" fontId="21" fillId="0" borderId="12" xfId="0" applyFont="1" applyBorder="1">
      <alignment vertical="center"/>
    </xf>
    <xf numFmtId="0" fontId="21" fillId="0" borderId="26" xfId="0" applyFont="1" applyBorder="1">
      <alignment vertical="center"/>
    </xf>
    <xf numFmtId="0" fontId="21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right" vertical="center"/>
    </xf>
    <xf numFmtId="0" fontId="21" fillId="0" borderId="29" xfId="0" applyFont="1" applyBorder="1">
      <alignment vertical="center"/>
    </xf>
    <xf numFmtId="0" fontId="21" fillId="0" borderId="29" xfId="0" applyFont="1" applyBorder="1" applyAlignment="1">
      <alignment horizontal="center" vertical="center"/>
    </xf>
    <xf numFmtId="0" fontId="21" fillId="0" borderId="29" xfId="0" applyFont="1" applyBorder="1" applyAlignment="1">
      <alignment horizontal="right" vertical="center"/>
    </xf>
    <xf numFmtId="0" fontId="20" fillId="11" borderId="35" xfId="0" applyFont="1" applyFill="1" applyBorder="1">
      <alignment vertical="center"/>
    </xf>
    <xf numFmtId="0" fontId="20" fillId="11" borderId="35" xfId="0" applyFont="1" applyFill="1" applyBorder="1" applyAlignment="1">
      <alignment horizontal="left" vertical="center"/>
    </xf>
    <xf numFmtId="0" fontId="20" fillId="11" borderId="35" xfId="0" applyFont="1" applyFill="1" applyBorder="1" applyAlignment="1">
      <alignment horizontal="right" vertical="center"/>
    </xf>
    <xf numFmtId="14" fontId="21" fillId="0" borderId="12" xfId="0" applyNumberFormat="1" applyFont="1" applyBorder="1" applyAlignment="1">
      <alignment horizontal="left" vertical="center"/>
    </xf>
    <xf numFmtId="14" fontId="21" fillId="0" borderId="26" xfId="0" applyNumberFormat="1" applyFont="1" applyBorder="1" applyAlignment="1">
      <alignment horizontal="left" vertical="center"/>
    </xf>
    <xf numFmtId="0" fontId="0" fillId="0" borderId="0" xfId="0" applyAlignment="1"/>
    <xf numFmtId="181" fontId="33" fillId="0" borderId="0" xfId="0" applyNumberFormat="1" applyFont="1" applyAlignment="1"/>
    <xf numFmtId="181" fontId="21" fillId="0" borderId="0" xfId="0" applyNumberFormat="1" applyFont="1">
      <alignment vertical="center"/>
    </xf>
    <xf numFmtId="0" fontId="27" fillId="9" borderId="0" xfId="0" applyFont="1" applyFill="1" applyBorder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4" fillId="0" borderId="0" xfId="0" applyFont="1">
      <alignment vertical="center"/>
    </xf>
    <xf numFmtId="0" fontId="10" fillId="6" borderId="23" xfId="0" applyFont="1" applyFill="1" applyBorder="1">
      <alignment vertical="center"/>
    </xf>
    <xf numFmtId="0" fontId="2" fillId="6" borderId="23" xfId="0" applyFont="1" applyFill="1" applyBorder="1">
      <alignment vertical="center"/>
    </xf>
    <xf numFmtId="181" fontId="8" fillId="3" borderId="26" xfId="0" applyNumberFormat="1" applyFont="1" applyFill="1" applyBorder="1" applyAlignment="1">
      <alignment horizontal="right" vertical="center"/>
    </xf>
    <xf numFmtId="0" fontId="8" fillId="3" borderId="29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5" borderId="0" xfId="0" applyFont="1" applyFill="1" applyBorder="1">
      <alignment vertical="center"/>
    </xf>
    <xf numFmtId="181" fontId="3" fillId="5" borderId="0" xfId="0" applyNumberFormat="1" applyFont="1" applyFill="1" applyBorder="1">
      <alignment vertical="center"/>
    </xf>
    <xf numFmtId="181" fontId="2" fillId="5" borderId="0" xfId="0" applyNumberFormat="1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>
      <alignment vertical="center"/>
    </xf>
    <xf numFmtId="0" fontId="5" fillId="12" borderId="0" xfId="0" applyFont="1" applyFill="1">
      <alignment vertical="center"/>
    </xf>
    <xf numFmtId="0" fontId="5" fillId="12" borderId="8" xfId="0" applyFont="1" applyFill="1" applyBorder="1" applyAlignment="1">
      <alignment horizontal="centerContinuous" vertical="center"/>
    </xf>
    <xf numFmtId="0" fontId="5" fillId="12" borderId="9" xfId="0" applyFont="1" applyFill="1" applyBorder="1" applyAlignment="1">
      <alignment horizontal="centerContinuous" vertical="center"/>
    </xf>
    <xf numFmtId="0" fontId="5" fillId="12" borderId="0" xfId="0" applyFont="1" applyFill="1" applyAlignment="1">
      <alignment horizontal="centerContinuous" vertical="center"/>
    </xf>
    <xf numFmtId="0" fontId="5" fillId="12" borderId="1" xfId="0" applyFont="1" applyFill="1" applyBorder="1" applyAlignment="1">
      <alignment horizontal="centerContinuous" vertical="center"/>
    </xf>
    <xf numFmtId="0" fontId="5" fillId="12" borderId="2" xfId="0" applyFont="1" applyFill="1" applyBorder="1" applyAlignment="1">
      <alignment horizontal="centerContinuous" vertical="center"/>
    </xf>
    <xf numFmtId="0" fontId="5" fillId="12" borderId="2" xfId="0" applyFont="1" applyFill="1" applyBorder="1" applyAlignment="1">
      <alignment horizontal="center" vertical="center"/>
    </xf>
    <xf numFmtId="0" fontId="37" fillId="13" borderId="2" xfId="0" applyFont="1" applyFill="1" applyBorder="1">
      <alignment vertical="center"/>
    </xf>
    <xf numFmtId="179" fontId="5" fillId="12" borderId="3" xfId="0" applyNumberFormat="1" applyFont="1" applyFill="1" applyBorder="1" applyAlignment="1">
      <alignment horizontal="center" vertical="center"/>
    </xf>
    <xf numFmtId="180" fontId="5" fillId="12" borderId="4" xfId="0" applyNumberFormat="1" applyFont="1" applyFill="1" applyBorder="1" applyAlignment="1">
      <alignment horizontal="center" vertical="center"/>
    </xf>
    <xf numFmtId="180" fontId="5" fillId="12" borderId="3" xfId="0" applyNumberFormat="1" applyFont="1" applyFill="1" applyBorder="1" applyAlignment="1">
      <alignment horizontal="center" vertical="center"/>
    </xf>
    <xf numFmtId="180" fontId="5" fillId="12" borderId="5" xfId="0" applyNumberFormat="1" applyFont="1" applyFill="1" applyBorder="1" applyAlignment="1">
      <alignment horizontal="center" vertical="center"/>
    </xf>
    <xf numFmtId="3" fontId="3" fillId="5" borderId="0" xfId="0" applyNumberFormat="1" applyFont="1" applyFill="1">
      <alignment vertical="center"/>
    </xf>
    <xf numFmtId="3" fontId="2" fillId="5" borderId="6" xfId="0" applyNumberFormat="1" applyFont="1" applyFill="1" applyBorder="1">
      <alignment vertical="center"/>
    </xf>
    <xf numFmtId="3" fontId="2" fillId="5" borderId="0" xfId="0" applyNumberFormat="1" applyFont="1" applyFill="1">
      <alignment vertical="center"/>
    </xf>
    <xf numFmtId="9" fontId="14" fillId="5" borderId="0" xfId="0" applyNumberFormat="1" applyFont="1" applyFill="1">
      <alignment vertical="center"/>
    </xf>
    <xf numFmtId="0" fontId="2" fillId="5" borderId="37" xfId="0" applyFont="1" applyFill="1" applyBorder="1">
      <alignment vertical="center"/>
    </xf>
    <xf numFmtId="181" fontId="2" fillId="5" borderId="37" xfId="0" applyNumberFormat="1" applyFont="1" applyFill="1" applyBorder="1">
      <alignment vertical="center"/>
    </xf>
    <xf numFmtId="181" fontId="3" fillId="5" borderId="20" xfId="0" applyNumberFormat="1" applyFont="1" applyFill="1" applyBorder="1">
      <alignment vertical="center"/>
    </xf>
    <xf numFmtId="181" fontId="2" fillId="5" borderId="38" xfId="0" applyNumberFormat="1" applyFont="1" applyFill="1" applyBorder="1">
      <alignment vertical="center"/>
    </xf>
    <xf numFmtId="181" fontId="2" fillId="5" borderId="20" xfId="0" applyNumberFormat="1" applyFont="1" applyFill="1" applyBorder="1">
      <alignment vertical="center"/>
    </xf>
    <xf numFmtId="0" fontId="3" fillId="5" borderId="39" xfId="0" applyFont="1" applyFill="1" applyBorder="1">
      <alignment vertical="center"/>
    </xf>
    <xf numFmtId="0" fontId="3" fillId="5" borderId="40" xfId="0" applyFont="1" applyFill="1" applyBorder="1">
      <alignment vertical="center"/>
    </xf>
    <xf numFmtId="181" fontId="3" fillId="5" borderId="41" xfId="0" applyNumberFormat="1" applyFont="1" applyFill="1" applyBorder="1">
      <alignment vertical="center"/>
    </xf>
    <xf numFmtId="181" fontId="3" fillId="5" borderId="40" xfId="0" applyNumberFormat="1" applyFont="1" applyFill="1" applyBorder="1">
      <alignment vertical="center"/>
    </xf>
    <xf numFmtId="181" fontId="3" fillId="5" borderId="42" xfId="0" applyNumberFormat="1" applyFont="1" applyFill="1" applyBorder="1">
      <alignment vertical="center"/>
    </xf>
    <xf numFmtId="0" fontId="2" fillId="5" borderId="43" xfId="0" applyFont="1" applyFill="1" applyBorder="1">
      <alignment vertical="center"/>
    </xf>
    <xf numFmtId="181" fontId="2" fillId="5" borderId="44" xfId="0" applyNumberFormat="1" applyFont="1" applyFill="1" applyBorder="1">
      <alignment vertical="center"/>
    </xf>
    <xf numFmtId="0" fontId="3" fillId="5" borderId="45" xfId="0" applyFont="1" applyFill="1" applyBorder="1">
      <alignment vertical="center"/>
    </xf>
    <xf numFmtId="181" fontId="3" fillId="5" borderId="46" xfId="0" applyNumberFormat="1" applyFont="1" applyFill="1" applyBorder="1">
      <alignment vertical="center"/>
    </xf>
    <xf numFmtId="0" fontId="2" fillId="5" borderId="45" xfId="0" applyFont="1" applyFill="1" applyBorder="1">
      <alignment vertical="center"/>
    </xf>
    <xf numFmtId="181" fontId="2" fillId="5" borderId="46" xfId="0" applyNumberFormat="1" applyFont="1" applyFill="1" applyBorder="1">
      <alignment vertical="center"/>
    </xf>
    <xf numFmtId="0" fontId="3" fillId="5" borderId="47" xfId="0" applyFont="1" applyFill="1" applyBorder="1">
      <alignment vertical="center"/>
    </xf>
    <xf numFmtId="0" fontId="3" fillId="5" borderId="48" xfId="0" applyFont="1" applyFill="1" applyBorder="1">
      <alignment vertical="center"/>
    </xf>
    <xf numFmtId="181" fontId="3" fillId="5" borderId="49" xfId="0" applyNumberFormat="1" applyFont="1" applyFill="1" applyBorder="1">
      <alignment vertical="center"/>
    </xf>
    <xf numFmtId="181" fontId="3" fillId="5" borderId="48" xfId="0" applyNumberFormat="1" applyFont="1" applyFill="1" applyBorder="1">
      <alignment vertical="center"/>
    </xf>
    <xf numFmtId="181" fontId="3" fillId="5" borderId="50" xfId="0" applyNumberFormat="1" applyFont="1" applyFill="1" applyBorder="1">
      <alignment vertical="center"/>
    </xf>
    <xf numFmtId="0" fontId="5" fillId="4" borderId="9" xfId="0" applyFont="1" applyFill="1" applyBorder="1" applyAlignment="1">
      <alignment horizontal="center" vertical="center"/>
    </xf>
    <xf numFmtId="0" fontId="9" fillId="0" borderId="5" xfId="0" applyFont="1" applyBorder="1">
      <alignment vertical="center"/>
    </xf>
    <xf numFmtId="181" fontId="2" fillId="8" borderId="51" xfId="0" applyNumberFormat="1" applyFont="1" applyFill="1" applyBorder="1">
      <alignment vertical="center"/>
    </xf>
    <xf numFmtId="181" fontId="2" fillId="8" borderId="52" xfId="0" applyNumberFormat="1" applyFont="1" applyFill="1" applyBorder="1">
      <alignment vertical="center"/>
    </xf>
    <xf numFmtId="181" fontId="2" fillId="8" borderId="26" xfId="0" applyNumberFormat="1" applyFont="1" applyFill="1" applyBorder="1">
      <alignment vertical="center"/>
    </xf>
    <xf numFmtId="181" fontId="2" fillId="8" borderId="53" xfId="0" applyNumberFormat="1" applyFont="1" applyFill="1" applyBorder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36635"/>
      <color rgb="FFD26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showGridLines="0" zoomScaleNormal="100" workbookViewId="0">
      <selection activeCell="G1" sqref="G1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164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180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181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20"/>
      <c r="C11" s="17" t="s">
        <v>11</v>
      </c>
      <c r="D11" s="20"/>
      <c r="E11" s="20"/>
      <c r="F11" s="20"/>
      <c r="G11" s="20"/>
      <c r="H11" s="21"/>
      <c r="I11" s="21"/>
      <c r="J11" s="21"/>
      <c r="K11" s="21"/>
      <c r="L11" s="21"/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1.4084000000000001</v>
      </c>
      <c r="I12" s="24">
        <v>1.7045999999999999</v>
      </c>
      <c r="J12" s="24">
        <v>1.8240999999999998</v>
      </c>
      <c r="K12" s="24">
        <v>1.6796</v>
      </c>
      <c r="L12" s="24">
        <v>1.9325999999999999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17"/>
      <c r="E13" s="17"/>
      <c r="F13" s="17"/>
      <c r="G13" s="17"/>
      <c r="H13" s="24">
        <v>1.0114000000000001</v>
      </c>
      <c r="I13" s="24">
        <v>1.2470000000000001</v>
      </c>
      <c r="J13" s="24">
        <v>1.3773</v>
      </c>
      <c r="K13" s="24">
        <v>1.4313</v>
      </c>
      <c r="L13" s="24">
        <v>1.4417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17"/>
      <c r="C14" s="20" t="s">
        <v>14</v>
      </c>
      <c r="D14" s="17"/>
      <c r="E14" s="22"/>
      <c r="F14" s="22"/>
      <c r="G14" s="22"/>
      <c r="H14" s="23">
        <v>0.51800000000000002</v>
      </c>
      <c r="I14" s="23">
        <v>0.55489999999999995</v>
      </c>
      <c r="J14" s="23">
        <v>0.371</v>
      </c>
      <c r="K14" s="23">
        <v>0.43030000000000002</v>
      </c>
      <c r="L14" s="23">
        <v>0.35949999999999999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20"/>
      <c r="C15" s="17" t="s">
        <v>15</v>
      </c>
      <c r="D15" s="17"/>
      <c r="E15" s="20"/>
      <c r="F15" s="20"/>
      <c r="G15" s="20"/>
      <c r="H15" s="21">
        <v>3.8968000000000003</v>
      </c>
      <c r="I15" s="21">
        <v>3.8100999999999998</v>
      </c>
      <c r="J15" s="21">
        <v>3.9156999999999997</v>
      </c>
      <c r="K15" s="21">
        <v>1.5999000000000001</v>
      </c>
      <c r="L15" s="21">
        <v>4.7016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22"/>
      <c r="E16" s="17"/>
      <c r="F16" s="17"/>
      <c r="G16" s="17"/>
      <c r="H16" s="24">
        <v>-9.2499999999999999E-2</v>
      </c>
      <c r="I16" s="24">
        <v>-0.17030000000000001</v>
      </c>
      <c r="J16" s="24">
        <v>-0.33100000000000002</v>
      </c>
      <c r="K16" s="24">
        <v>-0.437</v>
      </c>
      <c r="L16" s="24">
        <v>-0.4698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20"/>
      <c r="E17" s="17"/>
      <c r="F17" s="17"/>
      <c r="G17" s="17"/>
      <c r="H17" s="24">
        <v>1.67E-2</v>
      </c>
      <c r="I17" s="24">
        <v>3.3000000000000002E-2</v>
      </c>
      <c r="J17" s="24">
        <v>0.1313</v>
      </c>
      <c r="K17" s="24">
        <v>4.4999999999999998E-2</v>
      </c>
      <c r="L17" s="24">
        <v>6.9099999999999995E-2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17"/>
      <c r="F18" s="17"/>
      <c r="G18" s="17"/>
      <c r="H18" s="24">
        <v>0.39139999999999997</v>
      </c>
      <c r="I18" s="24">
        <v>0.30119999999999997</v>
      </c>
      <c r="J18" s="24">
        <v>0.29799999999999999</v>
      </c>
      <c r="K18" s="24">
        <v>0.32250000000000001</v>
      </c>
      <c r="L18" s="24">
        <v>0.38530000000000003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17"/>
      <c r="C19" s="20" t="s">
        <v>19</v>
      </c>
      <c r="D19" s="17"/>
      <c r="E19" s="22"/>
      <c r="F19" s="22"/>
      <c r="G19" s="22"/>
      <c r="H19" s="23">
        <v>0.10590000000000001</v>
      </c>
      <c r="I19" s="23">
        <v>0.15719999999999998</v>
      </c>
      <c r="J19" s="23">
        <v>-7.7999999999999996E-3</v>
      </c>
      <c r="K19" s="23">
        <v>-1.0500000000000001E-2</v>
      </c>
      <c r="L19" s="23">
        <v>-1E-3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20"/>
      <c r="C20" s="22" t="s">
        <v>20</v>
      </c>
      <c r="D20" s="22"/>
      <c r="E20" s="20"/>
      <c r="F20" s="20"/>
      <c r="G20" s="20"/>
      <c r="H20" s="21">
        <v>4.3810000000000002</v>
      </c>
      <c r="I20" s="21">
        <v>4.1376999999999997</v>
      </c>
      <c r="J20" s="21">
        <v>3.9783000000000004</v>
      </c>
      <c r="K20" s="21">
        <v>1.5202</v>
      </c>
      <c r="L20" s="21">
        <v>4.7054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20"/>
      <c r="E21" s="22"/>
      <c r="F21" s="22"/>
      <c r="G21" s="22"/>
      <c r="H21" s="23">
        <v>-6.3500000000000001E-2</v>
      </c>
      <c r="I21" s="23">
        <v>1.6459000000000001</v>
      </c>
      <c r="J21" s="23">
        <v>0.48789999999999994</v>
      </c>
      <c r="K21" s="23">
        <v>-0.35580000000000001</v>
      </c>
      <c r="L21" s="23">
        <v>0.65149999999999997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E22" s="17"/>
      <c r="F22" s="17"/>
      <c r="G22" s="17"/>
      <c r="H22" s="24">
        <v>4.3174999999999999</v>
      </c>
      <c r="I22" s="24">
        <v>5.78</v>
      </c>
      <c r="J22" s="24">
        <v>4.4661999999999997</v>
      </c>
      <c r="K22" s="24">
        <v>1.1644000000000001</v>
      </c>
      <c r="L22" s="24">
        <v>5.3568999999999996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17"/>
      <c r="C23" s="20" t="s">
        <v>23</v>
      </c>
      <c r="D23" s="19"/>
      <c r="E23" s="22"/>
      <c r="F23" s="22"/>
      <c r="G23" s="22"/>
      <c r="H23" s="23">
        <v>1.4325999999999999</v>
      </c>
      <c r="I23" s="23">
        <v>1.262</v>
      </c>
      <c r="J23" s="23">
        <v>0.87160000000000004</v>
      </c>
      <c r="K23" s="23">
        <v>0.2397</v>
      </c>
      <c r="L23" s="23">
        <v>1.1565999999999999</v>
      </c>
      <c r="M23" s="24"/>
      <c r="N23" s="24"/>
      <c r="O23" s="24"/>
      <c r="P23" s="24"/>
      <c r="Q23" s="24"/>
      <c r="R23" s="24"/>
      <c r="S23" s="24"/>
      <c r="T23" s="17"/>
    </row>
    <row r="24" spans="1:20" ht="15" customHeight="1">
      <c r="B24" s="20"/>
      <c r="D24" s="17"/>
      <c r="E24" s="20"/>
      <c r="F24" s="20"/>
      <c r="G24" s="20"/>
      <c r="H24" s="21">
        <v>2.8849</v>
      </c>
      <c r="I24" s="21">
        <v>4.5179999999999998</v>
      </c>
      <c r="J24" s="21">
        <v>3.5945999999999998</v>
      </c>
      <c r="K24" s="21">
        <v>0.92470000000000008</v>
      </c>
      <c r="L24" s="21">
        <v>4.2003000000000004</v>
      </c>
      <c r="M24" s="24"/>
      <c r="N24" s="24"/>
      <c r="O24" s="24"/>
      <c r="P24" s="24"/>
      <c r="Q24" s="24"/>
      <c r="R24" s="24"/>
      <c r="S24" s="24"/>
      <c r="T24" s="17"/>
    </row>
    <row r="25" spans="1:20" ht="15" customHeight="1">
      <c r="C25" s="19"/>
      <c r="D25" s="20"/>
    </row>
    <row r="26" spans="1:20" ht="15" customHeight="1">
      <c r="A26" s="3" t="s">
        <v>78</v>
      </c>
      <c r="B26" s="18" t="s">
        <v>24</v>
      </c>
      <c r="C26" s="17"/>
      <c r="D26" s="25" t="s">
        <v>26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ht="15" customHeight="1">
      <c r="B27" s="17"/>
      <c r="C27" s="20" t="s">
        <v>25</v>
      </c>
      <c r="D27" s="17"/>
      <c r="E27" s="17"/>
      <c r="F27" s="17"/>
      <c r="G27" s="17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17"/>
    </row>
    <row r="28" spans="1:20" ht="15" customHeight="1">
      <c r="B28" s="20"/>
      <c r="C28" s="25"/>
      <c r="D28" s="17"/>
      <c r="E28" s="20"/>
      <c r="F28" s="20"/>
      <c r="G28" s="20"/>
      <c r="H28" s="21">
        <v>14.365600000000001</v>
      </c>
      <c r="I28" s="21">
        <v>24.156400000000001</v>
      </c>
      <c r="J28" s="21">
        <v>19.2196</v>
      </c>
      <c r="K28" s="21">
        <v>29.374500000000001</v>
      </c>
      <c r="L28" s="21">
        <v>31.392599999999998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20"/>
      <c r="C29" s="17"/>
      <c r="D29" s="17"/>
      <c r="E29" s="25"/>
      <c r="F29" s="25"/>
      <c r="G29" s="25"/>
      <c r="H29" s="26">
        <v>5.2833999999999994</v>
      </c>
      <c r="I29" s="26">
        <v>12.494200000000001</v>
      </c>
      <c r="J29" s="26">
        <v>5.6538999999999993</v>
      </c>
      <c r="K29" s="26">
        <v>7.8064</v>
      </c>
      <c r="L29" s="26">
        <v>9.7563999999999993</v>
      </c>
      <c r="M29" s="21"/>
      <c r="N29" s="21"/>
      <c r="O29" s="21"/>
      <c r="P29" s="21"/>
      <c r="Q29" s="21"/>
      <c r="R29" s="21"/>
      <c r="S29" s="21"/>
      <c r="T29" s="20"/>
    </row>
    <row r="30" spans="1:20" ht="15" customHeight="1">
      <c r="B30" s="17"/>
      <c r="C30" s="17"/>
      <c r="D30" s="17"/>
      <c r="E30" s="17" t="s">
        <v>27</v>
      </c>
      <c r="F30" s="17"/>
      <c r="G30" s="17"/>
      <c r="H30" s="24">
        <v>2.4623000000000004</v>
      </c>
      <c r="I30" s="24">
        <v>8.7562999999999995</v>
      </c>
      <c r="J30" s="24">
        <v>2.6865999999999999</v>
      </c>
      <c r="K30" s="24">
        <v>4.3508999999999993</v>
      </c>
      <c r="L30" s="24">
        <v>6.4557000000000002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22"/>
      <c r="E31" s="17" t="s">
        <v>28</v>
      </c>
      <c r="F31" s="17"/>
      <c r="G31" s="17"/>
      <c r="H31" s="24">
        <v>0.2286</v>
      </c>
      <c r="I31" s="24">
        <v>0.18149999999999999</v>
      </c>
      <c r="J31" s="24">
        <v>7.0499999999999993E-2</v>
      </c>
      <c r="K31" s="24">
        <v>0.28120000000000001</v>
      </c>
      <c r="L31" s="24">
        <v>0.16219999999999998</v>
      </c>
      <c r="M31" s="24"/>
      <c r="N31" s="24"/>
      <c r="O31" s="24"/>
      <c r="P31" s="24"/>
      <c r="Q31" s="24"/>
      <c r="R31" s="24"/>
      <c r="S31" s="24"/>
      <c r="T31" s="17"/>
    </row>
    <row r="32" spans="1:20" ht="15" customHeight="1">
      <c r="B32" s="17"/>
      <c r="C32" s="17"/>
      <c r="D32" s="20" t="s">
        <v>32</v>
      </c>
      <c r="E32" s="17" t="s">
        <v>29</v>
      </c>
      <c r="F32" s="17"/>
      <c r="G32" s="17"/>
      <c r="H32" s="24">
        <v>0.93840000000000001</v>
      </c>
      <c r="I32" s="24">
        <v>1.6485000000000001</v>
      </c>
      <c r="J32" s="24">
        <v>1.0203</v>
      </c>
      <c r="K32" s="24">
        <v>1.3954000000000002</v>
      </c>
      <c r="L32" s="24">
        <v>1.1331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17"/>
      <c r="E33" s="17" t="s">
        <v>30</v>
      </c>
      <c r="F33" s="17"/>
      <c r="G33" s="17"/>
      <c r="H33" s="24">
        <v>1.3640000000000001</v>
      </c>
      <c r="I33" s="24">
        <v>1.4005000000000001</v>
      </c>
      <c r="J33" s="24">
        <v>1.5294000000000001</v>
      </c>
      <c r="K33" s="24">
        <v>1.5514000000000001</v>
      </c>
      <c r="L33" s="24">
        <v>1.6039000000000001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17"/>
      <c r="C34" s="20"/>
      <c r="D34" s="17"/>
      <c r="E34" s="22" t="s">
        <v>31</v>
      </c>
      <c r="F34" s="22"/>
      <c r="G34" s="22"/>
      <c r="H34" s="23">
        <v>0.29009999999999891</v>
      </c>
      <c r="I34" s="23">
        <v>0.50740000000000229</v>
      </c>
      <c r="J34" s="23">
        <v>0.3470999999999993</v>
      </c>
      <c r="K34" s="23">
        <v>0.22750000000000004</v>
      </c>
      <c r="L34" s="23">
        <v>0.40149999999999864</v>
      </c>
      <c r="M34" s="17"/>
      <c r="N34" s="17"/>
      <c r="O34" s="17"/>
      <c r="P34" s="17"/>
      <c r="Q34" s="17"/>
      <c r="R34" s="17"/>
      <c r="S34" s="17"/>
      <c r="T34" s="17"/>
    </row>
    <row r="35" spans="2:20" ht="15" customHeight="1">
      <c r="B35" s="20"/>
      <c r="C35" s="17"/>
      <c r="D35" s="17"/>
      <c r="E35" s="20"/>
      <c r="F35" s="20"/>
      <c r="G35" s="20"/>
      <c r="H35" s="21">
        <v>9.0822000000000003</v>
      </c>
      <c r="I35" s="21">
        <v>11.6622</v>
      </c>
      <c r="J35" s="21">
        <v>13.5657</v>
      </c>
      <c r="K35" s="21">
        <v>21.568099999999998</v>
      </c>
      <c r="L35" s="21">
        <v>21.636199999999999</v>
      </c>
      <c r="M35" s="20"/>
      <c r="N35" s="20"/>
      <c r="O35" s="20"/>
      <c r="P35" s="20"/>
      <c r="Q35" s="20"/>
      <c r="R35" s="20"/>
      <c r="S35" s="20"/>
      <c r="T35" s="20"/>
    </row>
    <row r="36" spans="2:20" ht="15" customHeight="1">
      <c r="B36" s="17"/>
      <c r="C36" s="17"/>
      <c r="D36" s="17"/>
      <c r="E36" s="17" t="s">
        <v>33</v>
      </c>
      <c r="F36" s="17"/>
      <c r="G36" s="17"/>
      <c r="H36" s="24">
        <v>4.9195000000000002</v>
      </c>
      <c r="I36" s="24">
        <v>5.9291</v>
      </c>
      <c r="J36" s="24">
        <v>6.4317000000000002</v>
      </c>
      <c r="K36" s="24">
        <v>14.375500000000001</v>
      </c>
      <c r="L36" s="24">
        <v>14.605499999999999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34</v>
      </c>
      <c r="F37" s="17"/>
      <c r="G37" s="17"/>
      <c r="H37" s="24">
        <v>1.0239</v>
      </c>
      <c r="I37" s="24">
        <v>0.60239999999999994</v>
      </c>
      <c r="J37" s="24">
        <v>0.63429999999999997</v>
      </c>
      <c r="K37" s="24">
        <v>0.73060000000000003</v>
      </c>
      <c r="L37" s="24">
        <v>0.57289999999999996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35</v>
      </c>
      <c r="F38" s="17"/>
      <c r="G38" s="17"/>
      <c r="H38" s="24">
        <v>1.5392000000000001</v>
      </c>
      <c r="I38" s="24">
        <v>3.5415999999999999</v>
      </c>
      <c r="J38" s="24">
        <v>3.4908000000000001</v>
      </c>
      <c r="K38" s="24">
        <v>3.5972</v>
      </c>
      <c r="L38" s="24">
        <v>3.6773000000000002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20"/>
      <c r="E39" s="17" t="s">
        <v>36</v>
      </c>
      <c r="F39" s="17"/>
      <c r="G39" s="17"/>
      <c r="H39" s="24">
        <v>0.44139999999999996</v>
      </c>
      <c r="I39" s="24">
        <v>1.0422</v>
      </c>
      <c r="J39" s="24">
        <v>0.78179999999999994</v>
      </c>
      <c r="K39" s="24">
        <v>0.55210000000000004</v>
      </c>
      <c r="L39" s="24">
        <v>0.34989999999999999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25" t="s">
        <v>39</v>
      </c>
      <c r="E40" s="17" t="s">
        <v>37</v>
      </c>
      <c r="F40" s="17"/>
      <c r="G40" s="17"/>
      <c r="H40" s="24">
        <v>1.1581999999999999</v>
      </c>
      <c r="I40" s="24">
        <v>0.54690000000000083</v>
      </c>
      <c r="J40" s="24">
        <v>2.2271000000000001</v>
      </c>
      <c r="K40" s="24">
        <v>2.312699999999996</v>
      </c>
      <c r="L40" s="24">
        <v>2.4305999999999983</v>
      </c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17"/>
      <c r="C41" s="20" t="s">
        <v>38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2:20" ht="15" customHeight="1">
      <c r="B42" s="20"/>
      <c r="C42" s="25"/>
      <c r="D42" s="17"/>
      <c r="E42" s="20"/>
      <c r="F42" s="20"/>
      <c r="G42" s="20"/>
      <c r="H42" s="21">
        <v>8.9085999999999999</v>
      </c>
      <c r="I42" s="21">
        <v>22.980599999999999</v>
      </c>
      <c r="J42" s="21">
        <v>25.450599999999998</v>
      </c>
      <c r="K42" s="21">
        <v>37.173900000000003</v>
      </c>
      <c r="L42" s="21">
        <v>36.707099999999997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20"/>
      <c r="C43" s="17"/>
      <c r="D43" s="22"/>
      <c r="E43" s="25"/>
      <c r="F43" s="25"/>
      <c r="G43" s="25"/>
      <c r="H43" s="26">
        <v>4.2206999999999999</v>
      </c>
      <c r="I43" s="26">
        <v>5.6841999999999997</v>
      </c>
      <c r="J43" s="26">
        <v>6.1686999999999994</v>
      </c>
      <c r="K43" s="26">
        <v>7.3468</v>
      </c>
      <c r="L43" s="26">
        <v>8.1513999999999989</v>
      </c>
      <c r="M43" s="20"/>
      <c r="N43" s="20"/>
      <c r="O43" s="20"/>
      <c r="P43" s="20"/>
      <c r="Q43" s="20"/>
      <c r="R43" s="20"/>
      <c r="S43" s="20"/>
      <c r="T43" s="20"/>
    </row>
    <row r="44" spans="2:20" ht="15" customHeight="1">
      <c r="B44" s="17"/>
      <c r="C44" s="17"/>
      <c r="D44" s="20" t="s">
        <v>43</v>
      </c>
      <c r="E44" s="17" t="s">
        <v>40</v>
      </c>
      <c r="F44" s="17"/>
      <c r="G44" s="17"/>
      <c r="H44" s="24">
        <v>0.78249999999999997</v>
      </c>
      <c r="I44" s="24">
        <v>1.1793</v>
      </c>
      <c r="J44" s="24">
        <v>1.1897</v>
      </c>
      <c r="K44" s="24">
        <v>0.99790000000000001</v>
      </c>
      <c r="L44" s="24">
        <v>1.2116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17"/>
      <c r="E45" s="17" t="s">
        <v>41</v>
      </c>
      <c r="F45" s="17"/>
      <c r="G45" s="17"/>
      <c r="H45" s="24">
        <v>0.89100000000000001</v>
      </c>
      <c r="I45" s="24">
        <v>1.2184999999999999</v>
      </c>
      <c r="J45" s="24">
        <v>1.2287000000000001</v>
      </c>
      <c r="K45" s="24">
        <v>1.1795</v>
      </c>
      <c r="L45" s="24">
        <v>1.3267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17"/>
      <c r="C46" s="20"/>
      <c r="D46" s="17"/>
      <c r="E46" s="22" t="s">
        <v>42</v>
      </c>
      <c r="F46" s="22"/>
      <c r="G46" s="22"/>
      <c r="H46" s="23">
        <v>2.5472000000000001</v>
      </c>
      <c r="I46" s="23">
        <v>3.2863999999999995</v>
      </c>
      <c r="J46" s="23">
        <v>3.7502999999999993</v>
      </c>
      <c r="K46" s="23">
        <v>5.1694000000000004</v>
      </c>
      <c r="L46" s="23">
        <v>5.6130999999999993</v>
      </c>
      <c r="M46" s="17"/>
      <c r="N46" s="17"/>
      <c r="O46" s="17"/>
      <c r="P46" s="17"/>
      <c r="Q46" s="17"/>
      <c r="R46" s="17"/>
      <c r="S46" s="17"/>
      <c r="T46" s="17"/>
    </row>
    <row r="47" spans="2:20" ht="15" customHeight="1">
      <c r="B47" s="20"/>
      <c r="C47" s="17"/>
      <c r="D47" s="17"/>
      <c r="E47" s="20"/>
      <c r="F47" s="20"/>
      <c r="G47" s="20"/>
      <c r="H47" s="21">
        <v>4.6879</v>
      </c>
      <c r="I47" s="21">
        <v>17.296399999999998</v>
      </c>
      <c r="J47" s="21">
        <v>19.2819</v>
      </c>
      <c r="K47" s="21">
        <v>29.827100000000002</v>
      </c>
      <c r="L47" s="21">
        <v>28.555699999999998</v>
      </c>
      <c r="M47" s="20"/>
      <c r="N47" s="20"/>
      <c r="O47" s="20"/>
      <c r="P47" s="20"/>
      <c r="Q47" s="20"/>
      <c r="R47" s="20"/>
      <c r="S47" s="20"/>
      <c r="T47" s="20"/>
    </row>
    <row r="48" spans="2:20" ht="15" customHeight="1">
      <c r="B48" s="17"/>
      <c r="C48" s="17"/>
      <c r="D48" s="17"/>
      <c r="E48" s="17" t="s">
        <v>44</v>
      </c>
      <c r="F48" s="17"/>
      <c r="G48" s="17"/>
      <c r="H48" s="24">
        <v>3.9325999999999999</v>
      </c>
      <c r="I48" s="24">
        <v>9.1227</v>
      </c>
      <c r="J48" s="24">
        <v>11.169600000000001</v>
      </c>
      <c r="K48" s="24">
        <v>14.728899999999999</v>
      </c>
      <c r="L48" s="24">
        <v>13.6182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45</v>
      </c>
      <c r="F49" s="17"/>
      <c r="G49" s="17"/>
      <c r="H49" s="24">
        <v>0</v>
      </c>
      <c r="I49" s="24">
        <v>0</v>
      </c>
      <c r="J49" s="24">
        <v>0</v>
      </c>
      <c r="K49" s="24">
        <v>7.6616999999999997</v>
      </c>
      <c r="L49" s="24">
        <v>7.7380000000000004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20"/>
      <c r="E50" s="17" t="s">
        <v>46</v>
      </c>
      <c r="F50" s="17"/>
      <c r="G50" s="17"/>
      <c r="H50" s="24">
        <v>4.4000000000000003E-3</v>
      </c>
      <c r="I50" s="24">
        <v>6.7756999999999996</v>
      </c>
      <c r="J50" s="24">
        <v>6.7443999999999997</v>
      </c>
      <c r="K50" s="24">
        <v>6.5984999999999996</v>
      </c>
      <c r="L50" s="24">
        <v>6.4630000000000001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25" t="s">
        <v>49</v>
      </c>
      <c r="E51" s="17" t="s">
        <v>47</v>
      </c>
      <c r="F51" s="17"/>
      <c r="G51" s="17"/>
      <c r="H51" s="24">
        <v>0.75090000000000012</v>
      </c>
      <c r="I51" s="24">
        <v>1.3979999999999997</v>
      </c>
      <c r="J51" s="24">
        <v>1.3678999999999988</v>
      </c>
      <c r="K51" s="24">
        <v>0.83800000000000097</v>
      </c>
      <c r="L51" s="24">
        <v>0.73649999999999594</v>
      </c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17"/>
      <c r="C52" s="20" t="s">
        <v>48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1:20" ht="15" customHeight="1">
      <c r="B53" s="20"/>
      <c r="C53" s="25"/>
      <c r="D53" s="17"/>
      <c r="E53" s="20"/>
      <c r="F53" s="20"/>
      <c r="G53" s="20"/>
      <c r="H53" s="21">
        <v>5.4569999999999999</v>
      </c>
      <c r="I53" s="21">
        <v>1.1758</v>
      </c>
      <c r="J53" s="21">
        <v>-6.2309999999999999</v>
      </c>
      <c r="K53" s="21">
        <v>-7.7993999999999994</v>
      </c>
      <c r="L53" s="21">
        <v>-5.3144999999999998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20"/>
      <c r="C54" s="17"/>
      <c r="D54" s="17"/>
      <c r="E54" s="25"/>
      <c r="F54" s="25"/>
      <c r="G54" s="25"/>
      <c r="H54" s="26">
        <v>5.4500999999999999</v>
      </c>
      <c r="I54" s="26">
        <v>1.1695</v>
      </c>
      <c r="J54" s="26">
        <v>-6.2321999999999997</v>
      </c>
      <c r="K54" s="26">
        <v>-7.8051000000000004</v>
      </c>
      <c r="L54" s="26">
        <v>-5.3212000000000002</v>
      </c>
      <c r="M54" s="20"/>
      <c r="N54" s="20"/>
      <c r="O54" s="20"/>
      <c r="P54" s="20"/>
      <c r="Q54" s="20"/>
      <c r="R54" s="20"/>
      <c r="S54" s="20"/>
      <c r="T54" s="20"/>
    </row>
    <row r="55" spans="1:20" ht="15" customHeight="1">
      <c r="B55" s="17"/>
      <c r="C55" s="17"/>
      <c r="D55" s="22"/>
      <c r="E55" s="17" t="s">
        <v>50</v>
      </c>
      <c r="F55" s="17"/>
      <c r="G55" s="17"/>
      <c r="H55" s="24">
        <v>1.4E-3</v>
      </c>
      <c r="I55" s="24">
        <v>1.2999999999999999E-3</v>
      </c>
      <c r="J55" s="24">
        <v>1.1999999999999999E-3</v>
      </c>
      <c r="K55" s="24">
        <v>1.1999999999999999E-3</v>
      </c>
      <c r="L55" s="24">
        <v>1.1999999999999999E-3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20" t="s">
        <v>54</v>
      </c>
      <c r="E56" s="17" t="s">
        <v>51</v>
      </c>
      <c r="F56" s="17"/>
      <c r="G56" s="17"/>
      <c r="H56" s="24">
        <v>4.1100000000000005E-2</v>
      </c>
      <c r="I56" s="24">
        <v>4.1100000000000005E-2</v>
      </c>
      <c r="J56" s="24">
        <v>4.1100000000000005E-2</v>
      </c>
      <c r="K56" s="24">
        <v>0.37389999999999995</v>
      </c>
      <c r="L56" s="24">
        <v>0.84610000000000007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17"/>
      <c r="E57" s="17" t="s">
        <v>52</v>
      </c>
      <c r="F57" s="17"/>
      <c r="G57" s="17"/>
      <c r="H57" s="24">
        <v>5.5632000000000001</v>
      </c>
      <c r="I57" s="24">
        <v>1.4574</v>
      </c>
      <c r="J57" s="24">
        <v>-5.7711999999999994</v>
      </c>
      <c r="K57" s="24">
        <v>-7.8156000000000008</v>
      </c>
      <c r="L57" s="24">
        <v>-6.3156999999999996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17"/>
      <c r="C58" s="20"/>
      <c r="D58" s="19"/>
      <c r="E58" s="22" t="s">
        <v>53</v>
      </c>
      <c r="F58" s="22"/>
      <c r="G58" s="22"/>
      <c r="H58" s="23">
        <v>-0.15559999999999999</v>
      </c>
      <c r="I58" s="23">
        <v>-0.33030000000000004</v>
      </c>
      <c r="J58" s="23">
        <v>-0.50329999999999997</v>
      </c>
      <c r="K58" s="23">
        <v>-0.36460000000000004</v>
      </c>
      <c r="L58" s="23">
        <v>0.1472</v>
      </c>
      <c r="M58" s="17"/>
      <c r="N58" s="17"/>
      <c r="O58" s="17"/>
      <c r="P58" s="17"/>
      <c r="Q58" s="17"/>
      <c r="R58" s="17"/>
      <c r="S58" s="17"/>
      <c r="T58" s="17"/>
    </row>
    <row r="59" spans="1:20" ht="15" customHeight="1">
      <c r="B59" s="20"/>
      <c r="C59" s="17"/>
      <c r="D59" s="17"/>
      <c r="E59" s="20"/>
      <c r="F59" s="20"/>
      <c r="G59" s="20"/>
      <c r="H59" s="21">
        <v>6.8999999999999062E-3</v>
      </c>
      <c r="I59" s="21">
        <v>6.2999999999999723E-3</v>
      </c>
      <c r="J59" s="21">
        <v>1.1999999999998678E-3</v>
      </c>
      <c r="K59" s="21">
        <v>5.7000000000009265E-3</v>
      </c>
      <c r="L59" s="21">
        <v>6.7000000000003723E-3</v>
      </c>
      <c r="M59" s="20"/>
      <c r="N59" s="20"/>
      <c r="O59" s="20"/>
      <c r="P59" s="20"/>
      <c r="Q59" s="20"/>
      <c r="R59" s="20"/>
      <c r="S59" s="20"/>
      <c r="T59" s="20"/>
    </row>
    <row r="60" spans="1:20" ht="15" customHeight="1">
      <c r="B60" s="17"/>
      <c r="C60" s="19"/>
      <c r="D60" s="25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1:20" ht="15" customHeight="1">
      <c r="A61" s="3" t="s">
        <v>78</v>
      </c>
      <c r="B61" s="18" t="s">
        <v>55</v>
      </c>
      <c r="C61" s="17"/>
      <c r="D61" s="17" t="s">
        <v>57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ht="15" customHeight="1">
      <c r="B62" s="17"/>
      <c r="C62" s="25" t="s">
        <v>56</v>
      </c>
      <c r="D62" s="17" t="s">
        <v>58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1:20" ht="15" customHeight="1">
      <c r="B63" s="27"/>
      <c r="C63" s="17"/>
      <c r="D63" s="17" t="s">
        <v>59</v>
      </c>
      <c r="E63" s="25"/>
      <c r="F63" s="25"/>
      <c r="G63" s="25"/>
      <c r="H63" s="26">
        <v>4.2518000000000002</v>
      </c>
      <c r="I63" s="26">
        <v>11.937799999999999</v>
      </c>
      <c r="J63" s="26">
        <v>5.0469999999999997</v>
      </c>
      <c r="K63" s="26">
        <v>1.5977999999999999</v>
      </c>
      <c r="L63" s="26">
        <v>5.9891000000000005</v>
      </c>
      <c r="M63" s="20"/>
      <c r="N63" s="20"/>
      <c r="O63" s="20"/>
      <c r="P63" s="20"/>
      <c r="Q63" s="20"/>
      <c r="R63" s="20"/>
      <c r="S63" s="20"/>
      <c r="T63" s="20"/>
    </row>
    <row r="64" spans="1:20" ht="15" customHeight="1">
      <c r="B64" s="27"/>
      <c r="C64" s="17"/>
      <c r="D64" s="17" t="s">
        <v>60</v>
      </c>
      <c r="E64" s="17"/>
      <c r="F64" s="17"/>
      <c r="G64" s="17"/>
      <c r="H64" s="24">
        <v>2.8849</v>
      </c>
      <c r="I64" s="24">
        <v>4.5179999999999998</v>
      </c>
      <c r="J64" s="24">
        <v>3.5945999999999998</v>
      </c>
      <c r="K64" s="24">
        <v>0.92470000000000008</v>
      </c>
      <c r="L64" s="24">
        <v>4.2003000000000004</v>
      </c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22" t="s">
        <v>61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/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5"/>
      <c r="E67" s="17"/>
      <c r="F67" s="17"/>
      <c r="G67" s="17"/>
      <c r="H67" s="24"/>
      <c r="I67" s="24"/>
      <c r="J67" s="24"/>
      <c r="K67" s="24"/>
      <c r="L67" s="24"/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 t="s">
        <v>63</v>
      </c>
      <c r="E68" s="22"/>
      <c r="F68" s="22"/>
      <c r="G68" s="22"/>
      <c r="H68" s="23">
        <v>1.3669000000000002</v>
      </c>
      <c r="I68" s="23">
        <v>7.4197999999999995</v>
      </c>
      <c r="J68" s="23">
        <v>1.4523999999999999</v>
      </c>
      <c r="K68" s="23">
        <v>0.67309999999999981</v>
      </c>
      <c r="L68" s="23">
        <v>1.7888000000000002</v>
      </c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17" t="s">
        <v>64</v>
      </c>
      <c r="E69" s="17"/>
      <c r="F69" s="17"/>
      <c r="G69" s="17"/>
      <c r="H69" s="24"/>
      <c r="I69" s="24"/>
      <c r="J69" s="24"/>
      <c r="K69" s="24"/>
      <c r="L69" s="24"/>
      <c r="M69" s="17"/>
      <c r="N69" s="17"/>
      <c r="O69" s="17"/>
      <c r="P69" s="17"/>
      <c r="Q69" s="17"/>
      <c r="R69" s="17"/>
      <c r="S69" s="17"/>
      <c r="T69" s="17"/>
    </row>
    <row r="70" spans="2:20" ht="15" customHeight="1">
      <c r="B70" s="27"/>
      <c r="C70" s="17"/>
      <c r="D70" s="17" t="s">
        <v>65</v>
      </c>
      <c r="E70" s="25"/>
      <c r="F70" s="25"/>
      <c r="G70" s="25"/>
      <c r="H70" s="26">
        <v>-0.85</v>
      </c>
      <c r="I70" s="26">
        <v>-2.3614999999999999</v>
      </c>
      <c r="J70" s="26">
        <v>-1.0107999999999999</v>
      </c>
      <c r="K70" s="26">
        <v>-1.7115</v>
      </c>
      <c r="L70" s="26">
        <v>-0.31950000000000001</v>
      </c>
      <c r="M70" s="20"/>
      <c r="N70" s="20"/>
      <c r="O70" s="20"/>
      <c r="P70" s="20"/>
      <c r="Q70" s="20"/>
      <c r="R70" s="20"/>
      <c r="S70" s="20"/>
      <c r="T70" s="20"/>
    </row>
    <row r="71" spans="2:20" ht="15" customHeight="1">
      <c r="B71" s="27"/>
      <c r="C71" s="17"/>
      <c r="D71" s="22" t="s">
        <v>66</v>
      </c>
      <c r="E71" s="17"/>
      <c r="F71" s="17"/>
      <c r="G71" s="17"/>
      <c r="H71" s="24">
        <v>-1.5194000000000001</v>
      </c>
      <c r="I71" s="24">
        <v>-1.9764000000000002</v>
      </c>
      <c r="J71" s="24">
        <v>-1.8066</v>
      </c>
      <c r="K71" s="24">
        <v>-1.4835999999999998</v>
      </c>
      <c r="L71" s="24">
        <v>-1.47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/>
      <c r="E72" s="17"/>
      <c r="F72" s="17"/>
      <c r="G72" s="17"/>
      <c r="H72" s="24">
        <v>0.52970000000000006</v>
      </c>
      <c r="I72" s="24">
        <v>0.31239999999999996</v>
      </c>
      <c r="J72" s="24">
        <v>0.16769999999999999</v>
      </c>
      <c r="K72" s="24">
        <v>-0.1835</v>
      </c>
      <c r="L72" s="24">
        <v>5.67E-2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5"/>
      <c r="E73" s="17"/>
      <c r="F73" s="17"/>
      <c r="G73" s="17"/>
      <c r="H73" s="24">
        <v>8.5400000000000004E-2</v>
      </c>
      <c r="I73" s="24">
        <v>0.60820000000000007</v>
      </c>
      <c r="J73" s="24">
        <v>0.68429999999999991</v>
      </c>
      <c r="K73" s="24">
        <v>0</v>
      </c>
      <c r="L73" s="24">
        <v>1.175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 t="s">
        <v>68</v>
      </c>
      <c r="E74" s="22"/>
      <c r="F74" s="22"/>
      <c r="G74" s="22"/>
      <c r="H74" s="23">
        <v>5.4300000000000015E-2</v>
      </c>
      <c r="I74" s="23">
        <v>-1.3056999999999999</v>
      </c>
      <c r="J74" s="23">
        <v>-5.6199999999999806E-2</v>
      </c>
      <c r="K74" s="23">
        <v>-4.4400000000000217E-2</v>
      </c>
      <c r="L74" s="23">
        <v>-8.120000000000005E-2</v>
      </c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17" t="s">
        <v>69</v>
      </c>
      <c r="E75" s="17"/>
      <c r="F75" s="17"/>
      <c r="G75" s="17"/>
      <c r="H75" s="24"/>
      <c r="I75" s="24"/>
      <c r="J75" s="24"/>
      <c r="K75" s="24"/>
      <c r="L75" s="24"/>
      <c r="M75" s="17"/>
      <c r="N75" s="17"/>
      <c r="O75" s="17"/>
      <c r="P75" s="17"/>
      <c r="Q75" s="17"/>
      <c r="R75" s="17"/>
      <c r="S75" s="17"/>
      <c r="T75" s="17"/>
    </row>
    <row r="76" spans="2:20" ht="15" customHeight="1">
      <c r="B76" s="27"/>
      <c r="C76" s="17"/>
      <c r="D76" s="17" t="s">
        <v>70</v>
      </c>
      <c r="E76" s="25"/>
      <c r="F76" s="25"/>
      <c r="G76" s="25"/>
      <c r="H76" s="26">
        <v>-3.0790999999999999</v>
      </c>
      <c r="I76" s="26">
        <v>-3.2428000000000003</v>
      </c>
      <c r="J76" s="26">
        <v>-10.056899999999999</v>
      </c>
      <c r="K76" s="26">
        <v>1.7133</v>
      </c>
      <c r="L76" s="26">
        <v>-3.6509999999999998</v>
      </c>
      <c r="M76" s="20"/>
      <c r="N76" s="20"/>
      <c r="O76" s="20"/>
      <c r="P76" s="20"/>
      <c r="Q76" s="20"/>
      <c r="R76" s="20"/>
      <c r="S76" s="20"/>
      <c r="T76" s="20"/>
    </row>
    <row r="77" spans="2:20" ht="15" customHeight="1">
      <c r="B77" s="27"/>
      <c r="C77" s="17"/>
      <c r="D77" s="17" t="s">
        <v>71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1.4065999999999999</v>
      </c>
      <c r="L77" s="24">
        <v>0.21509999999999999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72</v>
      </c>
      <c r="E78" s="17"/>
      <c r="F78" s="17"/>
      <c r="G78" s="17"/>
      <c r="H78" s="24">
        <v>0</v>
      </c>
      <c r="I78" s="24">
        <v>0</v>
      </c>
      <c r="J78" s="24">
        <v>0</v>
      </c>
      <c r="K78" s="24">
        <v>-0.9677</v>
      </c>
      <c r="L78" s="24">
        <v>-0.64629999999999999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73</v>
      </c>
      <c r="E79" s="17"/>
      <c r="F79" s="17"/>
      <c r="G79" s="17"/>
      <c r="H79" s="24">
        <v>0.75020000000000009</v>
      </c>
      <c r="I79" s="24">
        <v>5.5841000000000003</v>
      </c>
      <c r="J79" s="24">
        <v>1.996</v>
      </c>
      <c r="K79" s="24">
        <v>4.7276000000000007</v>
      </c>
      <c r="L79" s="24">
        <v>0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74</v>
      </c>
      <c r="E80" s="17"/>
      <c r="F80" s="17"/>
      <c r="G80" s="17"/>
      <c r="H80" s="24">
        <v>-0.4</v>
      </c>
      <c r="I80" s="24">
        <v>0</v>
      </c>
      <c r="J80" s="24">
        <v>-0.35</v>
      </c>
      <c r="K80" s="24">
        <v>0</v>
      </c>
      <c r="L80" s="24">
        <v>-1.25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22" t="s">
        <v>75</v>
      </c>
      <c r="E81" s="17"/>
      <c r="F81" s="17"/>
      <c r="G81" s="17"/>
      <c r="H81" s="24">
        <v>0.15080000000000002</v>
      </c>
      <c r="I81" s="24">
        <v>0.15390000000000001</v>
      </c>
      <c r="J81" s="24">
        <v>0.4098</v>
      </c>
      <c r="K81" s="24">
        <v>0.29880000000000001</v>
      </c>
      <c r="L81" s="24">
        <v>0.2462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/>
      <c r="E82" s="17"/>
      <c r="F82" s="17"/>
      <c r="G82" s="17"/>
      <c r="H82" s="24">
        <v>-2.1253000000000002</v>
      </c>
      <c r="I82" s="24">
        <v>-7.1962000000000002</v>
      </c>
      <c r="J82" s="24">
        <v>-10.3339</v>
      </c>
      <c r="K82" s="24">
        <v>-1.7907999999999999</v>
      </c>
      <c r="L82" s="24">
        <v>-9.7000000000000003E-2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5"/>
      <c r="E83" s="17"/>
      <c r="F83" s="17"/>
      <c r="G83" s="17"/>
      <c r="H83" s="24">
        <v>-1.4504000000000001</v>
      </c>
      <c r="I83" s="24">
        <v>-1.7434000000000001</v>
      </c>
      <c r="J83" s="24">
        <v>-1.7612999999999999</v>
      </c>
      <c r="K83" s="24">
        <v>-1.9235</v>
      </c>
      <c r="L83" s="24">
        <v>-2.1190000000000002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28"/>
      <c r="E84" s="22"/>
      <c r="F84" s="22"/>
      <c r="G84" s="22"/>
      <c r="H84" s="23">
        <v>-4.3999999999999595E-3</v>
      </c>
      <c r="I84" s="23">
        <v>-4.1200000000000347E-2</v>
      </c>
      <c r="J84" s="23">
        <v>-1.7499999999998295E-2</v>
      </c>
      <c r="K84" s="23">
        <v>-3.7700000000000955E-2</v>
      </c>
      <c r="L84" s="23">
        <v>0</v>
      </c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E85" s="17"/>
      <c r="F85" s="17"/>
      <c r="G85" s="17"/>
      <c r="H85" s="24"/>
      <c r="I85" s="24"/>
      <c r="J85" s="24"/>
      <c r="K85" s="24"/>
      <c r="L85" s="24"/>
      <c r="M85" s="17"/>
      <c r="N85" s="17"/>
      <c r="O85" s="17"/>
      <c r="P85" s="17"/>
      <c r="Q85" s="17"/>
      <c r="R85" s="17"/>
      <c r="S85" s="17"/>
      <c r="T85" s="17"/>
    </row>
    <row r="86" spans="2:20" ht="15" customHeight="1">
      <c r="B86" s="27"/>
      <c r="C86" s="28" t="s">
        <v>77</v>
      </c>
      <c r="E86" s="25"/>
      <c r="F86" s="25"/>
      <c r="G86" s="25"/>
      <c r="H86" s="26">
        <v>1.0799999999999699E-2</v>
      </c>
      <c r="I86" s="26">
        <v>-3.9500000000000313E-2</v>
      </c>
      <c r="J86" s="26">
        <v>-4.9000000000001265E-2</v>
      </c>
      <c r="K86" s="26">
        <v>6.469999999999998E-2</v>
      </c>
      <c r="L86" s="26">
        <v>8.6199999999998944E-2</v>
      </c>
      <c r="M86" s="20"/>
      <c r="N86" s="20"/>
      <c r="O86" s="20"/>
      <c r="P86" s="20"/>
      <c r="Q86" s="20"/>
      <c r="R86" s="20"/>
      <c r="S86" s="20"/>
      <c r="T86" s="20"/>
    </row>
    <row r="87" spans="2:20" ht="15" customHeight="1">
      <c r="B87" s="27"/>
      <c r="E87" s="28"/>
      <c r="F87" s="28"/>
      <c r="G87" s="28"/>
      <c r="H87" s="29">
        <v>0.33350000000000002</v>
      </c>
      <c r="I87" s="29">
        <v>6.2939999999999996</v>
      </c>
      <c r="J87" s="29">
        <v>-6.0697000000000001</v>
      </c>
      <c r="K87" s="29">
        <v>1.6642999999999999</v>
      </c>
      <c r="L87" s="29">
        <v>2.1048</v>
      </c>
      <c r="M87" s="20"/>
      <c r="N87" s="20"/>
      <c r="O87" s="20"/>
      <c r="P87" s="20"/>
      <c r="Q87" s="20"/>
      <c r="R87" s="20"/>
      <c r="S87" s="20"/>
      <c r="T87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zoomScaleNormal="100" workbookViewId="0"/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173</v>
      </c>
    </row>
    <row r="3" spans="1:20" ht="15" customHeight="1">
      <c r="B3" s="5"/>
      <c r="C3" s="5"/>
      <c r="D3" s="5"/>
      <c r="E3" s="5"/>
      <c r="F3" s="5"/>
      <c r="G3" s="5"/>
      <c r="H3" s="46" t="s">
        <v>0</v>
      </c>
      <c r="I3" s="46"/>
      <c r="J3" s="46"/>
      <c r="K3" s="46"/>
      <c r="L3" s="46"/>
      <c r="M3" s="46" t="s">
        <v>1</v>
      </c>
      <c r="N3" s="46"/>
      <c r="O3" s="46"/>
      <c r="P3" s="46"/>
      <c r="Q3" s="46"/>
      <c r="R3" s="46" t="s">
        <v>2</v>
      </c>
      <c r="S3" s="46"/>
      <c r="T3" s="45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4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4">
        <f t="shared" si="0"/>
        <v>2026</v>
      </c>
      <c r="R4" s="16" t="s">
        <v>5</v>
      </c>
      <c r="S4" s="16" t="s">
        <v>6</v>
      </c>
      <c r="T4" s="4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zoomScaleNormal="100" workbookViewId="0"/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174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7"/>
      <c r="T3" s="182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4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4">
        <f t="shared" si="0"/>
        <v>2026</v>
      </c>
      <c r="R4" s="16" t="s">
        <v>5</v>
      </c>
      <c r="S4" s="74" t="s">
        <v>6</v>
      </c>
      <c r="T4" s="183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showGridLines="0" zoomScaleNormal="100" workbookViewId="0"/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175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180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181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f>+H8-H9</f>
        <v>6.8346</v>
      </c>
      <c r="I10" s="21">
        <f t="shared" ref="I10:L10" si="1">+I8-I9</f>
        <v>7.3165999999999976</v>
      </c>
      <c r="J10" s="21">
        <f t="shared" si="1"/>
        <v>7.4880999999999993</v>
      </c>
      <c r="K10" s="21">
        <f t="shared" si="1"/>
        <v>5.141099999999998</v>
      </c>
      <c r="L10" s="21">
        <f t="shared" si="1"/>
        <v>8.4353999999999978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f>+H10-H11-H12-H13</f>
        <v>3.8967999999999998</v>
      </c>
      <c r="I14" s="21">
        <f t="shared" ref="I14:L14" si="2">+I10-I11-I12-I13</f>
        <v>3.8100999999999976</v>
      </c>
      <c r="J14" s="21">
        <f t="shared" si="2"/>
        <v>3.9156999999999997</v>
      </c>
      <c r="K14" s="21">
        <f t="shared" si="2"/>
        <v>1.5998999999999981</v>
      </c>
      <c r="L14" s="21">
        <f t="shared" si="2"/>
        <v>4.7015999999999982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f>+H14+H15-H16+H17+H18</f>
        <v>4.2849000000000004</v>
      </c>
      <c r="I19" s="21">
        <f t="shared" ref="I19:L19" si="3">+I14+I15-I16+I17+I18</f>
        <v>4.0651999999999973</v>
      </c>
      <c r="J19" s="21">
        <f t="shared" si="3"/>
        <v>3.7435999999999998</v>
      </c>
      <c r="K19" s="21">
        <f t="shared" si="3"/>
        <v>1.4298999999999982</v>
      </c>
      <c r="L19" s="21">
        <f t="shared" si="3"/>
        <v>4.5469999999999979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s="53" customFormat="1" ht="15" customHeight="1">
      <c r="A21" s="50"/>
      <c r="B21" s="51"/>
      <c r="C21" s="51" t="s">
        <v>21</v>
      </c>
      <c r="D21" s="51"/>
      <c r="E21" s="51"/>
      <c r="F21" s="51"/>
      <c r="G21" s="51"/>
      <c r="H21" s="52">
        <f>+H19+H20</f>
        <v>4.2214</v>
      </c>
      <c r="I21" s="52">
        <f t="shared" ref="I21:L21" si="4">+I19+I20</f>
        <v>5.7110999999999974</v>
      </c>
      <c r="J21" s="52">
        <f t="shared" si="4"/>
        <v>4.2314999999999996</v>
      </c>
      <c r="K21" s="52">
        <f t="shared" si="4"/>
        <v>1.0740999999999983</v>
      </c>
      <c r="L21" s="52">
        <f t="shared" si="4"/>
        <v>5.1984999999999975</v>
      </c>
      <c r="M21" s="52"/>
      <c r="N21" s="52"/>
      <c r="O21" s="52"/>
      <c r="P21" s="52"/>
      <c r="Q21" s="52"/>
      <c r="R21" s="52"/>
      <c r="S21" s="52"/>
      <c r="T21" s="51"/>
    </row>
    <row r="22" spans="1:20" s="59" customFormat="1" ht="15" customHeight="1">
      <c r="A22" s="54"/>
      <c r="B22" s="55"/>
      <c r="C22" s="56" t="s">
        <v>22</v>
      </c>
      <c r="D22" s="56"/>
      <c r="E22" s="56"/>
      <c r="F22" s="56"/>
      <c r="G22" s="56"/>
      <c r="H22" s="57">
        <v>1.4325999999999999</v>
      </c>
      <c r="I22" s="57">
        <v>1.262</v>
      </c>
      <c r="J22" s="57">
        <v>0.87160000000000004</v>
      </c>
      <c r="K22" s="57">
        <v>0.2397</v>
      </c>
      <c r="L22" s="57">
        <v>1.1565999999999999</v>
      </c>
      <c r="M22" s="58"/>
      <c r="N22" s="58"/>
      <c r="O22" s="58"/>
      <c r="P22" s="58"/>
      <c r="Q22" s="58"/>
      <c r="R22" s="58"/>
      <c r="S22" s="58"/>
      <c r="T22" s="55"/>
    </row>
    <row r="23" spans="1:20" s="59" customFormat="1" ht="15" customHeight="1">
      <c r="A23" s="54"/>
      <c r="B23" s="51"/>
      <c r="C23" s="51" t="s">
        <v>23</v>
      </c>
      <c r="D23" s="51"/>
      <c r="E23" s="51"/>
      <c r="F23" s="51"/>
      <c r="G23" s="51"/>
      <c r="H23" s="52">
        <f>+H21-H22</f>
        <v>2.7888000000000002</v>
      </c>
      <c r="I23" s="52">
        <f t="shared" ref="I23:L23" si="5">+I21-I22</f>
        <v>4.4490999999999978</v>
      </c>
      <c r="J23" s="52">
        <f t="shared" si="5"/>
        <v>3.3598999999999997</v>
      </c>
      <c r="K23" s="52">
        <f t="shared" si="5"/>
        <v>0.83439999999999825</v>
      </c>
      <c r="L23" s="52">
        <f t="shared" si="5"/>
        <v>4.0418999999999974</v>
      </c>
      <c r="M23" s="58"/>
      <c r="N23" s="58"/>
      <c r="O23" s="58"/>
      <c r="P23" s="58"/>
      <c r="Q23" s="58"/>
      <c r="R23" s="58"/>
      <c r="S23" s="58"/>
      <c r="T23" s="55"/>
    </row>
    <row r="24" spans="1:20" s="59" customFormat="1" ht="15" customHeight="1">
      <c r="A24" s="54"/>
      <c r="B24" s="60"/>
      <c r="H24" s="54"/>
      <c r="I24" s="54"/>
      <c r="J24" s="54"/>
    </row>
    <row r="25" spans="1:20" s="59" customFormat="1" ht="15" customHeight="1">
      <c r="A25" s="54" t="s">
        <v>78</v>
      </c>
      <c r="B25" s="61" t="s">
        <v>148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</row>
    <row r="26" spans="1:20" s="59" customFormat="1" ht="15" customHeight="1">
      <c r="A26" s="54"/>
      <c r="B26" s="60"/>
      <c r="H26" s="54"/>
      <c r="I26" s="54"/>
      <c r="J26" s="54"/>
    </row>
    <row r="27" spans="1:20" s="53" customFormat="1" ht="15" customHeight="1">
      <c r="A27" s="50"/>
      <c r="B27" s="63"/>
      <c r="C27" s="53" t="s">
        <v>8</v>
      </c>
      <c r="H27" s="67">
        <f>+H8</f>
        <v>22.386800000000001</v>
      </c>
      <c r="I27" s="67">
        <f t="shared" ref="I27:L27" si="6">+I8</f>
        <v>24.7195</v>
      </c>
      <c r="J27" s="67">
        <f t="shared" si="6"/>
        <v>26.508599999999998</v>
      </c>
      <c r="K27" s="67">
        <f t="shared" si="6"/>
        <v>23.518000000000001</v>
      </c>
      <c r="L27" s="67">
        <f t="shared" si="6"/>
        <v>29.060599999999997</v>
      </c>
    </row>
    <row r="28" spans="1:20" s="53" customFormat="1" ht="15" customHeight="1">
      <c r="A28" s="50"/>
      <c r="B28" s="63"/>
      <c r="C28" s="70" t="s">
        <v>149</v>
      </c>
      <c r="D28" s="70"/>
      <c r="E28" s="70"/>
      <c r="F28" s="70"/>
      <c r="G28" s="70"/>
      <c r="H28" s="71">
        <f>+H14</f>
        <v>3.8967999999999998</v>
      </c>
      <c r="I28" s="71">
        <f t="shared" ref="I28:L28" si="7">+I14</f>
        <v>3.8100999999999976</v>
      </c>
      <c r="J28" s="71">
        <f t="shared" si="7"/>
        <v>3.9156999999999997</v>
      </c>
      <c r="K28" s="71">
        <f t="shared" si="7"/>
        <v>1.5998999999999981</v>
      </c>
      <c r="L28" s="71">
        <f t="shared" si="7"/>
        <v>4.7015999999999982</v>
      </c>
    </row>
    <row r="29" spans="1:20" s="66" customFormat="1" ht="15" customHeight="1">
      <c r="A29" s="64"/>
      <c r="B29" s="65"/>
      <c r="C29" s="72"/>
      <c r="D29" s="72" t="s">
        <v>150</v>
      </c>
      <c r="E29" s="72"/>
      <c r="F29" s="72"/>
      <c r="G29" s="72"/>
      <c r="H29" s="73">
        <f>+H14/H8</f>
        <v>0.17406686082870262</v>
      </c>
      <c r="I29" s="73">
        <f t="shared" ref="I29:L29" si="8">+I14/I8</f>
        <v>0.1541333764841521</v>
      </c>
      <c r="J29" s="73">
        <f t="shared" si="8"/>
        <v>0.1477143266713444</v>
      </c>
      <c r="K29" s="73">
        <f t="shared" si="8"/>
        <v>6.8028743940811209E-2</v>
      </c>
      <c r="L29" s="73">
        <f t="shared" si="8"/>
        <v>0.16178606085215028</v>
      </c>
    </row>
    <row r="30" spans="1:20" s="59" customFormat="1" ht="15" customHeight="1">
      <c r="A30" s="54"/>
      <c r="B30" s="60"/>
      <c r="C30" s="53" t="s">
        <v>23</v>
      </c>
      <c r="D30" s="53"/>
      <c r="H30" s="68">
        <f>+H23</f>
        <v>2.7888000000000002</v>
      </c>
      <c r="I30" s="68">
        <f t="shared" ref="I30:L30" si="9">+I23</f>
        <v>4.4490999999999978</v>
      </c>
      <c r="J30" s="68">
        <f t="shared" si="9"/>
        <v>3.3598999999999997</v>
      </c>
      <c r="K30" s="68">
        <f t="shared" si="9"/>
        <v>0.83439999999999825</v>
      </c>
      <c r="L30" s="68">
        <f t="shared" si="9"/>
        <v>4.0418999999999974</v>
      </c>
    </row>
    <row r="31" spans="1:20" s="59" customFormat="1" ht="15" customHeight="1">
      <c r="A31" s="54"/>
      <c r="B31" s="60"/>
      <c r="C31" s="66"/>
      <c r="D31" s="66" t="s">
        <v>151</v>
      </c>
      <c r="H31" s="69">
        <f>+H23/H8</f>
        <v>0.12457340933049833</v>
      </c>
      <c r="I31" s="69">
        <f t="shared" ref="I31:L31" si="10">+I23/I8</f>
        <v>0.17998341390400283</v>
      </c>
      <c r="J31" s="69">
        <f t="shared" si="10"/>
        <v>0.12674754607938554</v>
      </c>
      <c r="K31" s="69">
        <f t="shared" si="10"/>
        <v>3.5479207415596486E-2</v>
      </c>
      <c r="L31" s="69">
        <f t="shared" si="10"/>
        <v>0.13908522191558323</v>
      </c>
    </row>
    <row r="32" spans="1:20" s="59" customFormat="1" ht="15" customHeight="1">
      <c r="A32" s="54"/>
      <c r="B32" s="60"/>
      <c r="H32" s="54"/>
      <c r="I32" s="54"/>
      <c r="J32" s="54"/>
    </row>
    <row r="33" spans="1:10" s="59" customFormat="1" ht="15" customHeight="1">
      <c r="A33" s="54"/>
      <c r="B33" s="60"/>
      <c r="H33" s="54"/>
      <c r="I33" s="54"/>
      <c r="J33" s="54"/>
    </row>
    <row r="34" spans="1:10" s="59" customFormat="1" ht="15" customHeight="1">
      <c r="A34" s="54"/>
      <c r="B34" s="60"/>
      <c r="H34" s="54"/>
      <c r="I34" s="54"/>
      <c r="J34" s="54"/>
    </row>
    <row r="35" spans="1:10" s="59" customFormat="1" ht="15" customHeight="1">
      <c r="A35" s="54"/>
      <c r="B35" s="60"/>
      <c r="H35" s="54"/>
      <c r="I35" s="54"/>
      <c r="J35" s="54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Normal="100" workbookViewId="0"/>
  </sheetViews>
  <sheetFormatPr defaultColWidth="8.8984375" defaultRowHeight="15" customHeight="1"/>
  <cols>
    <col min="1" max="1" width="2.69921875" style="3" customWidth="1"/>
    <col min="2" max="2" width="12.69921875" style="30" customWidth="1"/>
    <col min="3" max="3" width="12.69921875" style="11" customWidth="1"/>
    <col min="4" max="4" width="16.8984375" style="11" customWidth="1"/>
    <col min="5" max="5" width="10" style="11" customWidth="1"/>
    <col min="6" max="7" width="12.69921875" style="11" customWidth="1"/>
    <col min="8" max="10" width="12.69921875" style="3" customWidth="1"/>
    <col min="11" max="19" width="12.69921875" style="11" customWidth="1"/>
    <col min="20" max="20" width="13.59765625" style="11" bestFit="1" customWidth="1"/>
    <col min="21" max="16384" width="8.8984375" style="11"/>
  </cols>
  <sheetData>
    <row r="1" spans="1:10" s="1" customFormat="1" ht="30" customHeight="1">
      <c r="A1" s="4"/>
      <c r="B1" s="2" t="s">
        <v>176</v>
      </c>
    </row>
    <row r="3" spans="1:10" s="59" customFormat="1" ht="15" customHeight="1">
      <c r="A3" s="54"/>
      <c r="B3" s="77" t="s">
        <v>154</v>
      </c>
      <c r="C3" s="78" t="s">
        <v>152</v>
      </c>
      <c r="D3" s="78" t="s">
        <v>153</v>
      </c>
      <c r="E3" s="78" t="s">
        <v>156</v>
      </c>
      <c r="F3" s="79" t="s">
        <v>8</v>
      </c>
      <c r="G3" s="11"/>
      <c r="H3" s="3"/>
      <c r="I3" s="54"/>
      <c r="J3" s="54"/>
    </row>
    <row r="4" spans="1:10" s="59" customFormat="1" ht="15" customHeight="1">
      <c r="A4" s="54"/>
      <c r="B4" s="75">
        <v>44938</v>
      </c>
      <c r="C4" s="59" t="s">
        <v>155</v>
      </c>
      <c r="D4" s="59" t="s">
        <v>157</v>
      </c>
      <c r="E4" s="59" t="s">
        <v>158</v>
      </c>
      <c r="F4" s="76">
        <v>5</v>
      </c>
      <c r="G4" s="11"/>
      <c r="H4" s="3"/>
      <c r="I4" s="54"/>
      <c r="J4" s="54"/>
    </row>
    <row r="5" spans="1:10" s="59" customFormat="1" ht="15" customHeight="1">
      <c r="A5" s="54"/>
      <c r="B5" s="75">
        <v>44938</v>
      </c>
      <c r="C5" s="59" t="s">
        <v>155</v>
      </c>
      <c r="D5" s="59" t="s">
        <v>159</v>
      </c>
      <c r="E5" s="59" t="s">
        <v>162</v>
      </c>
      <c r="F5" s="76">
        <v>4.5</v>
      </c>
      <c r="H5" s="54"/>
      <c r="I5" s="54"/>
      <c r="J5" s="54"/>
    </row>
    <row r="6" spans="1:10" s="59" customFormat="1" ht="15" customHeight="1">
      <c r="A6" s="54"/>
      <c r="B6" s="75">
        <v>44938</v>
      </c>
      <c r="C6" s="59" t="s">
        <v>155</v>
      </c>
      <c r="D6" s="59" t="s">
        <v>160</v>
      </c>
      <c r="E6" s="59" t="s">
        <v>158</v>
      </c>
      <c r="F6" s="76">
        <v>5</v>
      </c>
      <c r="H6" s="54"/>
      <c r="I6" s="54"/>
      <c r="J6" s="54"/>
    </row>
    <row r="7" spans="1:10" ht="15" customHeight="1">
      <c r="B7" s="75">
        <v>44938</v>
      </c>
      <c r="C7" s="59" t="s">
        <v>155</v>
      </c>
      <c r="D7" s="59" t="s">
        <v>157</v>
      </c>
      <c r="E7" s="59" t="s">
        <v>163</v>
      </c>
      <c r="F7" s="76">
        <v>3</v>
      </c>
    </row>
    <row r="8" spans="1:10" ht="15" customHeight="1">
      <c r="B8" s="75">
        <v>44938</v>
      </c>
      <c r="C8" s="59" t="s">
        <v>155</v>
      </c>
      <c r="D8" s="59" t="s">
        <v>157</v>
      </c>
      <c r="E8" s="59" t="s">
        <v>158</v>
      </c>
      <c r="F8" s="76">
        <v>5</v>
      </c>
    </row>
    <row r="9" spans="1:10" ht="15" customHeight="1">
      <c r="B9" s="75">
        <v>44938</v>
      </c>
      <c r="C9" s="59" t="s">
        <v>155</v>
      </c>
      <c r="D9" s="59" t="s">
        <v>157</v>
      </c>
      <c r="E9" s="59" t="s">
        <v>162</v>
      </c>
      <c r="F9" s="76">
        <v>4.5</v>
      </c>
    </row>
    <row r="10" spans="1:10" ht="15" customHeight="1">
      <c r="B10" s="75">
        <v>44938</v>
      </c>
      <c r="C10" s="59" t="s">
        <v>155</v>
      </c>
      <c r="D10" s="59" t="s">
        <v>160</v>
      </c>
      <c r="E10" s="59" t="s">
        <v>158</v>
      </c>
      <c r="F10" s="76">
        <v>5</v>
      </c>
    </row>
    <row r="11" spans="1:10" ht="15" customHeight="1">
      <c r="B11" s="75">
        <v>44938</v>
      </c>
      <c r="C11" s="59" t="s">
        <v>155</v>
      </c>
      <c r="D11" s="59" t="s">
        <v>157</v>
      </c>
      <c r="E11" s="59" t="s">
        <v>158</v>
      </c>
      <c r="F11" s="76">
        <v>5</v>
      </c>
    </row>
    <row r="12" spans="1:10" ht="15" customHeight="1">
      <c r="B12" s="75">
        <v>44938</v>
      </c>
      <c r="C12" s="59" t="s">
        <v>155</v>
      </c>
      <c r="D12" s="59" t="s">
        <v>161</v>
      </c>
      <c r="E12" s="59" t="s">
        <v>158</v>
      </c>
      <c r="F12" s="76">
        <v>5</v>
      </c>
    </row>
    <row r="13" spans="1:10" ht="15" customHeight="1">
      <c r="B13" s="75">
        <v>44939</v>
      </c>
      <c r="C13" s="59" t="s">
        <v>155</v>
      </c>
      <c r="D13" s="59" t="s">
        <v>157</v>
      </c>
      <c r="E13" s="59" t="s">
        <v>158</v>
      </c>
      <c r="F13" s="76">
        <v>5</v>
      </c>
    </row>
    <row r="14" spans="1:10" ht="15" customHeight="1">
      <c r="B14" s="75">
        <v>44939</v>
      </c>
      <c r="C14" s="59" t="s">
        <v>155</v>
      </c>
      <c r="D14" s="59" t="s">
        <v>157</v>
      </c>
      <c r="E14" s="59" t="s">
        <v>162</v>
      </c>
      <c r="F14" s="76">
        <v>4.5</v>
      </c>
    </row>
    <row r="15" spans="1:10" ht="15" customHeight="1">
      <c r="B15" s="75">
        <v>44939</v>
      </c>
      <c r="C15" s="59" t="s">
        <v>155</v>
      </c>
      <c r="D15" s="59" t="s">
        <v>161</v>
      </c>
      <c r="E15" s="59" t="s">
        <v>163</v>
      </c>
      <c r="F15" s="76">
        <v>3</v>
      </c>
    </row>
    <row r="16" spans="1:10" ht="15" customHeight="1">
      <c r="B16" s="75">
        <v>44939</v>
      </c>
      <c r="C16" s="59" t="s">
        <v>155</v>
      </c>
      <c r="D16" s="59" t="s">
        <v>157</v>
      </c>
      <c r="E16" s="59" t="s">
        <v>158</v>
      </c>
      <c r="F16" s="76">
        <v>5</v>
      </c>
    </row>
    <row r="17" spans="2:6" ht="15" customHeight="1">
      <c r="B17" s="75">
        <v>44939</v>
      </c>
      <c r="C17" s="59" t="s">
        <v>155</v>
      </c>
      <c r="D17" s="59" t="s">
        <v>157</v>
      </c>
      <c r="E17" s="59" t="s">
        <v>163</v>
      </c>
      <c r="F17" s="76">
        <v>3</v>
      </c>
    </row>
    <row r="18" spans="2:6" ht="15" customHeight="1">
      <c r="B18" s="75">
        <v>44939</v>
      </c>
      <c r="C18" s="59" t="s">
        <v>155</v>
      </c>
      <c r="D18" s="59" t="s">
        <v>159</v>
      </c>
      <c r="E18" s="59" t="s">
        <v>158</v>
      </c>
      <c r="F18" s="76">
        <v>5</v>
      </c>
    </row>
    <row r="19" spans="2:6" ht="15" customHeight="1">
      <c r="B19" s="75">
        <v>44939</v>
      </c>
      <c r="C19" s="59" t="s">
        <v>155</v>
      </c>
      <c r="D19" s="59" t="s">
        <v>157</v>
      </c>
      <c r="E19" s="59" t="s">
        <v>163</v>
      </c>
      <c r="F19" s="76">
        <v>3</v>
      </c>
    </row>
    <row r="20" spans="2:6" ht="15" customHeight="1">
      <c r="B20" s="75">
        <v>44939</v>
      </c>
      <c r="C20" s="59" t="s">
        <v>155</v>
      </c>
      <c r="D20" s="59" t="s">
        <v>157</v>
      </c>
      <c r="E20" s="59" t="s">
        <v>158</v>
      </c>
      <c r="F20" s="76">
        <v>5</v>
      </c>
    </row>
    <row r="21" spans="2:6" ht="15" customHeight="1">
      <c r="B21" s="75">
        <v>44939</v>
      </c>
      <c r="C21" s="59" t="s">
        <v>155</v>
      </c>
      <c r="D21" s="59" t="s">
        <v>159</v>
      </c>
      <c r="E21" s="59" t="s">
        <v>158</v>
      </c>
      <c r="F21" s="76">
        <v>5</v>
      </c>
    </row>
    <row r="22" spans="2:6" ht="15" customHeight="1">
      <c r="B22" s="75">
        <v>44939</v>
      </c>
      <c r="C22" s="59" t="s">
        <v>155</v>
      </c>
      <c r="D22" s="59" t="s">
        <v>157</v>
      </c>
      <c r="E22" s="59" t="s">
        <v>162</v>
      </c>
      <c r="F22" s="76">
        <v>4.5</v>
      </c>
    </row>
    <row r="23" spans="2:6" ht="15" customHeight="1">
      <c r="B23" s="75">
        <v>44939</v>
      </c>
      <c r="C23" s="59" t="s">
        <v>155</v>
      </c>
      <c r="D23" s="59" t="s">
        <v>160</v>
      </c>
      <c r="E23" s="59" t="s">
        <v>158</v>
      </c>
      <c r="F23" s="76">
        <v>5</v>
      </c>
    </row>
    <row r="24" spans="2:6" ht="15" customHeight="1">
      <c r="B24" s="75">
        <v>44939</v>
      </c>
      <c r="C24" s="59" t="s">
        <v>155</v>
      </c>
      <c r="D24" s="59" t="s">
        <v>161</v>
      </c>
      <c r="E24" s="59" t="s">
        <v>163</v>
      </c>
      <c r="F24" s="76">
        <v>3</v>
      </c>
    </row>
    <row r="25" spans="2:6" ht="15" customHeight="1">
      <c r="B25" s="75">
        <v>44940</v>
      </c>
      <c r="C25" s="59" t="s">
        <v>155</v>
      </c>
      <c r="D25" s="59" t="s">
        <v>157</v>
      </c>
      <c r="E25" s="59" t="s">
        <v>162</v>
      </c>
      <c r="F25" s="76">
        <v>4.5</v>
      </c>
    </row>
    <row r="26" spans="2:6" ht="15" customHeight="1">
      <c r="B26" s="75">
        <v>44940</v>
      </c>
      <c r="C26" s="59" t="s">
        <v>155</v>
      </c>
      <c r="D26" s="59" t="s">
        <v>159</v>
      </c>
      <c r="E26" s="59" t="s">
        <v>158</v>
      </c>
      <c r="F26" s="76">
        <v>5</v>
      </c>
    </row>
    <row r="27" spans="2:6" ht="15" customHeight="1">
      <c r="B27" s="75">
        <v>44940</v>
      </c>
      <c r="C27" s="59" t="s">
        <v>155</v>
      </c>
      <c r="D27" s="59" t="s">
        <v>157</v>
      </c>
      <c r="E27" s="59" t="s">
        <v>158</v>
      </c>
      <c r="F27" s="76">
        <v>5</v>
      </c>
    </row>
    <row r="28" spans="2:6" ht="15" customHeight="1">
      <c r="B28" s="75">
        <v>44940</v>
      </c>
      <c r="C28" s="59" t="s">
        <v>155</v>
      </c>
      <c r="D28" s="59" t="s">
        <v>157</v>
      </c>
      <c r="E28" s="59" t="s">
        <v>163</v>
      </c>
      <c r="F28" s="76">
        <v>3</v>
      </c>
    </row>
    <row r="29" spans="2:6" ht="15" customHeight="1">
      <c r="B29" s="75">
        <v>44940</v>
      </c>
      <c r="C29" s="59" t="s">
        <v>155</v>
      </c>
      <c r="D29" s="59" t="s">
        <v>161</v>
      </c>
      <c r="E29" s="59" t="s">
        <v>158</v>
      </c>
      <c r="F29" s="76">
        <v>5</v>
      </c>
    </row>
    <row r="30" spans="2:6" ht="15" customHeight="1">
      <c r="B30" s="75">
        <v>44940</v>
      </c>
      <c r="C30" s="59" t="s">
        <v>155</v>
      </c>
      <c r="D30" s="59" t="s">
        <v>159</v>
      </c>
      <c r="E30" s="59" t="s">
        <v>162</v>
      </c>
      <c r="F30" s="76">
        <v>4.5</v>
      </c>
    </row>
    <row r="31" spans="2:6" ht="15" customHeight="1">
      <c r="B31" s="75">
        <v>44941</v>
      </c>
      <c r="C31" s="59" t="s">
        <v>155</v>
      </c>
      <c r="D31" s="59" t="s">
        <v>157</v>
      </c>
      <c r="E31" s="59" t="s">
        <v>158</v>
      </c>
      <c r="F31" s="76">
        <v>5</v>
      </c>
    </row>
    <row r="32" spans="2:6" ht="15" customHeight="1">
      <c r="B32" s="75">
        <v>44941</v>
      </c>
      <c r="C32" s="59" t="s">
        <v>155</v>
      </c>
      <c r="D32" s="59" t="s">
        <v>160</v>
      </c>
      <c r="E32" s="59" t="s">
        <v>163</v>
      </c>
      <c r="F32" s="76">
        <v>3</v>
      </c>
    </row>
    <row r="33" spans="2:6" ht="15" customHeight="1">
      <c r="B33" s="75">
        <v>44941</v>
      </c>
      <c r="C33" s="59" t="s">
        <v>155</v>
      </c>
      <c r="D33" s="59" t="s">
        <v>157</v>
      </c>
      <c r="E33" s="59" t="s">
        <v>158</v>
      </c>
      <c r="F33" s="76">
        <v>5</v>
      </c>
    </row>
    <row r="34" spans="2:6" ht="15" customHeight="1">
      <c r="B34" s="75">
        <v>44941</v>
      </c>
      <c r="C34" s="59" t="s">
        <v>155</v>
      </c>
      <c r="D34" s="59" t="s">
        <v>159</v>
      </c>
      <c r="E34" s="59" t="s">
        <v>163</v>
      </c>
      <c r="F34" s="76">
        <v>3</v>
      </c>
    </row>
    <row r="35" spans="2:6" ht="15" customHeight="1">
      <c r="B35" s="75">
        <v>44941</v>
      </c>
      <c r="C35" s="59" t="s">
        <v>155</v>
      </c>
      <c r="D35" s="59" t="s">
        <v>157</v>
      </c>
      <c r="E35" s="59" t="s">
        <v>158</v>
      </c>
      <c r="F35" s="76">
        <v>5</v>
      </c>
    </row>
    <row r="36" spans="2:6" ht="15" customHeight="1">
      <c r="B36" s="75">
        <v>44941</v>
      </c>
      <c r="C36" s="59" t="s">
        <v>155</v>
      </c>
      <c r="D36" s="59" t="s">
        <v>157</v>
      </c>
      <c r="E36" s="59" t="s">
        <v>163</v>
      </c>
      <c r="F36" s="76">
        <v>3</v>
      </c>
    </row>
    <row r="37" spans="2:6" ht="15" customHeight="1">
      <c r="B37" s="75">
        <v>44941</v>
      </c>
      <c r="C37" s="59" t="s">
        <v>155</v>
      </c>
      <c r="D37" s="59" t="s">
        <v>157</v>
      </c>
      <c r="E37" s="59" t="s">
        <v>158</v>
      </c>
      <c r="F37" s="76">
        <v>5</v>
      </c>
    </row>
    <row r="38" spans="2:6" ht="15" customHeight="1">
      <c r="B38" s="75">
        <v>44941</v>
      </c>
      <c r="C38" s="59" t="s">
        <v>155</v>
      </c>
      <c r="D38" s="59" t="s">
        <v>159</v>
      </c>
      <c r="E38" s="59" t="s">
        <v>162</v>
      </c>
      <c r="F38" s="76">
        <v>4.5</v>
      </c>
    </row>
    <row r="39" spans="2:6" ht="15" customHeight="1">
      <c r="B39" s="75">
        <v>44941</v>
      </c>
      <c r="C39" s="59" t="s">
        <v>155</v>
      </c>
      <c r="D39" s="59" t="s">
        <v>161</v>
      </c>
      <c r="E39" s="59" t="s">
        <v>158</v>
      </c>
      <c r="F39" s="76">
        <v>5</v>
      </c>
    </row>
    <row r="40" spans="2:6" ht="15" customHeight="1">
      <c r="B40" s="75">
        <v>44941</v>
      </c>
      <c r="C40" s="59" t="s">
        <v>155</v>
      </c>
      <c r="D40" s="59" t="s">
        <v>157</v>
      </c>
      <c r="E40" s="59" t="s">
        <v>163</v>
      </c>
      <c r="F40" s="76">
        <v>3</v>
      </c>
    </row>
    <row r="41" spans="2:6" ht="15" customHeight="1">
      <c r="B41" s="75">
        <v>44941</v>
      </c>
      <c r="C41" s="59" t="s">
        <v>155</v>
      </c>
      <c r="D41" s="59" t="s">
        <v>161</v>
      </c>
      <c r="E41" s="59" t="s">
        <v>163</v>
      </c>
      <c r="F41" s="76">
        <v>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zoomScaleNormal="100" workbookViewId="0">
      <selection activeCell="A3" sqref="A3:XFD23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177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180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181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showGridLines="0" zoomScaleNormal="100" workbookViewId="0"/>
  </sheetViews>
  <sheetFormatPr defaultColWidth="8.8984375" defaultRowHeight="15" customHeight="1"/>
  <cols>
    <col min="1" max="1" width="2.69921875" style="3" customWidth="1"/>
    <col min="2" max="2" width="19.8984375" style="30" bestFit="1" customWidth="1"/>
    <col min="3" max="7" width="13.3984375" style="11" customWidth="1"/>
    <col min="8" max="8" width="13.3984375" style="3" customWidth="1"/>
    <col min="9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190</v>
      </c>
    </row>
    <row r="3" spans="1:20" ht="15" customHeight="1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ht="15" customHeight="1">
      <c r="A4" s="3" t="s">
        <v>78</v>
      </c>
      <c r="B4" s="84" t="s">
        <v>178</v>
      </c>
      <c r="C4" s="85"/>
      <c r="D4" s="85"/>
      <c r="E4" s="85"/>
      <c r="F4" s="85"/>
      <c r="G4" s="85"/>
      <c r="H4" s="85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B6" s="41" t="s">
        <v>86</v>
      </c>
      <c r="C6" s="41" t="s">
        <v>87</v>
      </c>
      <c r="D6" s="41" t="s">
        <v>86</v>
      </c>
      <c r="E6" s="41" t="s">
        <v>86</v>
      </c>
      <c r="F6" s="41" t="s">
        <v>86</v>
      </c>
      <c r="G6" s="41" t="s">
        <v>86</v>
      </c>
      <c r="H6" s="41" t="s">
        <v>87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ht="15" customHeight="1">
      <c r="B7" s="41" t="s">
        <v>86</v>
      </c>
      <c r="C7" s="41" t="s">
        <v>88</v>
      </c>
      <c r="D7" s="41" t="s">
        <v>86</v>
      </c>
      <c r="E7" s="41" t="s">
        <v>86</v>
      </c>
      <c r="F7" s="41" t="s">
        <v>86</v>
      </c>
      <c r="G7" s="41" t="s">
        <v>86</v>
      </c>
      <c r="H7" s="41" t="s">
        <v>88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41" t="s">
        <v>86</v>
      </c>
      <c r="C8" s="41" t="s">
        <v>89</v>
      </c>
      <c r="D8" s="41" t="s">
        <v>90</v>
      </c>
      <c r="E8" s="41" t="s">
        <v>91</v>
      </c>
      <c r="F8" s="41" t="s">
        <v>92</v>
      </c>
      <c r="G8" s="41" t="s">
        <v>93</v>
      </c>
      <c r="H8" s="41" t="s">
        <v>94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ht="15" customHeight="1">
      <c r="B9" s="41" t="s">
        <v>95</v>
      </c>
      <c r="C9" s="41"/>
      <c r="D9" s="41"/>
      <c r="E9" s="41"/>
      <c r="F9" s="41"/>
      <c r="G9" s="41"/>
      <c r="H9" s="41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5" customHeight="1">
      <c r="B10" s="41" t="s">
        <v>96</v>
      </c>
      <c r="C10" s="80">
        <v>6387</v>
      </c>
      <c r="D10" s="80">
        <v>191</v>
      </c>
      <c r="E10" s="80">
        <v>-100</v>
      </c>
      <c r="F10" s="80">
        <v>19</v>
      </c>
      <c r="G10" s="80">
        <v>110</v>
      </c>
      <c r="H10" s="80">
        <v>6497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ht="15" customHeight="1">
      <c r="B11" s="41" t="s">
        <v>97</v>
      </c>
      <c r="C11" s="80">
        <v>444</v>
      </c>
      <c r="D11" s="80">
        <v>48</v>
      </c>
      <c r="E11" s="80">
        <v>-28</v>
      </c>
      <c r="F11" s="80">
        <v>4</v>
      </c>
      <c r="G11" s="80">
        <v>24</v>
      </c>
      <c r="H11" s="80">
        <v>468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5" customHeight="1">
      <c r="B12" s="41" t="s">
        <v>98</v>
      </c>
      <c r="C12" s="80">
        <v>6831</v>
      </c>
      <c r="D12" s="80">
        <v>239</v>
      </c>
      <c r="E12" s="80">
        <v>-128</v>
      </c>
      <c r="F12" s="80">
        <v>23</v>
      </c>
      <c r="G12" s="80">
        <v>134</v>
      </c>
      <c r="H12" s="80">
        <v>6965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5" customHeight="1">
      <c r="B13" s="41" t="s">
        <v>99</v>
      </c>
      <c r="C13" s="41"/>
      <c r="D13" s="41"/>
      <c r="E13" s="41"/>
      <c r="F13" s="41"/>
      <c r="G13" s="41"/>
      <c r="H13" s="4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5" customHeight="1">
      <c r="B14" s="41" t="s">
        <v>100</v>
      </c>
      <c r="C14" s="80">
        <v>1468</v>
      </c>
      <c r="D14" s="80">
        <v>166</v>
      </c>
      <c r="E14" s="80">
        <v>-23</v>
      </c>
      <c r="F14" s="42">
        <v>0</v>
      </c>
      <c r="G14" s="80">
        <v>143</v>
      </c>
      <c r="H14" s="80">
        <v>1611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ht="15" customHeight="1">
      <c r="B15" s="41" t="s">
        <v>101</v>
      </c>
      <c r="C15" s="80">
        <v>752</v>
      </c>
      <c r="D15" s="80">
        <v>7</v>
      </c>
      <c r="E15" s="80">
        <v>-13</v>
      </c>
      <c r="F15" s="42">
        <v>0</v>
      </c>
      <c r="G15" s="80">
        <v>-6</v>
      </c>
      <c r="H15" s="80">
        <v>746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ht="15" customHeight="1">
      <c r="B16" s="41" t="s">
        <v>102</v>
      </c>
      <c r="C16" s="80">
        <v>737</v>
      </c>
      <c r="D16" s="80">
        <v>68</v>
      </c>
      <c r="E16" s="80">
        <v>-14</v>
      </c>
      <c r="F16" s="42">
        <v>0</v>
      </c>
      <c r="G16" s="80">
        <v>54</v>
      </c>
      <c r="H16" s="80">
        <v>791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ht="15" customHeight="1">
      <c r="B17" s="41" t="s">
        <v>103</v>
      </c>
      <c r="C17" s="80">
        <v>662</v>
      </c>
      <c r="D17" s="80">
        <v>35</v>
      </c>
      <c r="E17" s="80">
        <v>-6</v>
      </c>
      <c r="F17" s="42">
        <v>0</v>
      </c>
      <c r="G17" s="80">
        <v>29</v>
      </c>
      <c r="H17" s="80">
        <v>691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5" customHeight="1">
      <c r="B18" s="41" t="s">
        <v>104</v>
      </c>
      <c r="C18" s="80">
        <v>530</v>
      </c>
      <c r="D18" s="80">
        <v>36</v>
      </c>
      <c r="E18" s="80">
        <v>-7</v>
      </c>
      <c r="F18" s="42">
        <v>0</v>
      </c>
      <c r="G18" s="80">
        <v>29</v>
      </c>
      <c r="H18" s="80">
        <v>559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ht="15" customHeight="1">
      <c r="B19" s="41" t="s">
        <v>105</v>
      </c>
      <c r="C19" s="80">
        <v>501</v>
      </c>
      <c r="D19" s="80">
        <v>28</v>
      </c>
      <c r="E19" s="80">
        <v>-6</v>
      </c>
      <c r="F19" s="42">
        <v>0</v>
      </c>
      <c r="G19" s="80">
        <v>22</v>
      </c>
      <c r="H19" s="80">
        <v>523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5" customHeight="1">
      <c r="B20" s="41" t="s">
        <v>106</v>
      </c>
      <c r="C20" s="80">
        <v>458</v>
      </c>
      <c r="D20" s="80">
        <v>29</v>
      </c>
      <c r="E20" s="42">
        <v>0</v>
      </c>
      <c r="F20" s="42">
        <v>0</v>
      </c>
      <c r="G20" s="80">
        <v>29</v>
      </c>
      <c r="H20" s="80">
        <v>487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5" customHeight="1">
      <c r="B21" s="41" t="s">
        <v>107</v>
      </c>
      <c r="C21" s="80">
        <v>405</v>
      </c>
      <c r="D21" s="80">
        <v>26</v>
      </c>
      <c r="E21" s="80">
        <v>-6</v>
      </c>
      <c r="F21" s="42">
        <v>0</v>
      </c>
      <c r="G21" s="80">
        <v>20</v>
      </c>
      <c r="H21" s="80">
        <v>425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5" customHeight="1">
      <c r="B22" s="41" t="s">
        <v>108</v>
      </c>
      <c r="C22" s="80">
        <v>396</v>
      </c>
      <c r="D22" s="80">
        <v>5</v>
      </c>
      <c r="E22" s="42">
        <v>0</v>
      </c>
      <c r="F22" s="42">
        <v>0</v>
      </c>
      <c r="G22" s="80">
        <v>5</v>
      </c>
      <c r="H22" s="80">
        <v>401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15" customHeight="1">
      <c r="B23" s="41" t="s">
        <v>109</v>
      </c>
      <c r="C23" s="80">
        <v>3283</v>
      </c>
      <c r="D23" s="80">
        <v>313</v>
      </c>
      <c r="E23" s="80">
        <v>-97</v>
      </c>
      <c r="F23" s="80">
        <v>2</v>
      </c>
      <c r="G23" s="80">
        <v>218</v>
      </c>
      <c r="H23" s="80">
        <v>3501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5" customHeight="1">
      <c r="B24" s="41" t="s">
        <v>110</v>
      </c>
      <c r="C24" s="80">
        <v>9192</v>
      </c>
      <c r="D24" s="80">
        <v>713</v>
      </c>
      <c r="E24" s="80">
        <v>-172</v>
      </c>
      <c r="F24" s="80">
        <v>2</v>
      </c>
      <c r="G24" s="80">
        <v>543</v>
      </c>
      <c r="H24" s="80">
        <v>9735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ht="15" customHeigh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ht="15" customHeight="1">
      <c r="B26" s="41" t="s">
        <v>111</v>
      </c>
      <c r="C26" s="80">
        <v>16023</v>
      </c>
      <c r="D26" s="80">
        <v>952</v>
      </c>
      <c r="E26" s="80">
        <v>-300</v>
      </c>
      <c r="F26" s="80">
        <v>25</v>
      </c>
      <c r="G26" s="80">
        <v>677</v>
      </c>
      <c r="H26" s="80">
        <v>16700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" customHeight="1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ht="15" customHeight="1">
      <c r="A28" s="3" t="s">
        <v>78</v>
      </c>
      <c r="B28" s="84" t="s">
        <v>179</v>
      </c>
      <c r="C28" s="85"/>
      <c r="D28" s="85"/>
      <c r="E28" s="85"/>
      <c r="F28" s="85"/>
      <c r="G28" s="85"/>
      <c r="H28" s="85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5" customHeight="1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5" customHeight="1">
      <c r="B30" s="81" t="s">
        <v>86</v>
      </c>
      <c r="C30" s="82" t="s">
        <v>183</v>
      </c>
      <c r="D30" s="82" t="s">
        <v>86</v>
      </c>
      <c r="E30" s="82" t="s">
        <v>86</v>
      </c>
      <c r="F30" s="82" t="s">
        <v>86</v>
      </c>
      <c r="G30" s="82" t="s">
        <v>86</v>
      </c>
      <c r="H30" s="83" t="s">
        <v>183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5" customHeight="1">
      <c r="B31" s="81" t="s">
        <v>86</v>
      </c>
      <c r="C31" s="82" t="s">
        <v>184</v>
      </c>
      <c r="D31" s="82" t="s">
        <v>180</v>
      </c>
      <c r="E31" s="82" t="s">
        <v>181</v>
      </c>
      <c r="F31" s="82" t="s">
        <v>182</v>
      </c>
      <c r="G31" s="82" t="s">
        <v>93</v>
      </c>
      <c r="H31" s="83" t="s">
        <v>185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s="39" customFormat="1" ht="15" customHeight="1">
      <c r="A32" s="38"/>
      <c r="B32" s="86" t="s">
        <v>95</v>
      </c>
      <c r="C32" s="87"/>
      <c r="D32" s="87"/>
      <c r="E32" s="87"/>
      <c r="F32" s="87"/>
      <c r="G32" s="87"/>
      <c r="H32" s="88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15" customHeight="1">
      <c r="B33" s="101" t="s">
        <v>96</v>
      </c>
      <c r="C33" s="102">
        <v>6387</v>
      </c>
      <c r="D33" s="102">
        <v>191</v>
      </c>
      <c r="E33" s="102">
        <v>-100</v>
      </c>
      <c r="F33" s="102">
        <v>19</v>
      </c>
      <c r="G33" s="102">
        <v>110</v>
      </c>
      <c r="H33" s="103">
        <v>6497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5" customHeight="1">
      <c r="B34" s="89" t="s">
        <v>97</v>
      </c>
      <c r="C34" s="90">
        <v>444</v>
      </c>
      <c r="D34" s="90">
        <v>48</v>
      </c>
      <c r="E34" s="90">
        <v>-28</v>
      </c>
      <c r="F34" s="90">
        <v>4</v>
      </c>
      <c r="G34" s="90">
        <v>24</v>
      </c>
      <c r="H34" s="91">
        <v>468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5" customHeight="1">
      <c r="B35" s="104" t="s">
        <v>186</v>
      </c>
      <c r="C35" s="105">
        <v>6831</v>
      </c>
      <c r="D35" s="105">
        <v>239</v>
      </c>
      <c r="E35" s="105">
        <v>-128</v>
      </c>
      <c r="F35" s="105">
        <v>23</v>
      </c>
      <c r="G35" s="105">
        <v>134</v>
      </c>
      <c r="H35" s="106">
        <v>6965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s="39" customFormat="1" ht="15" customHeight="1">
      <c r="A36" s="38"/>
      <c r="B36" s="92" t="s">
        <v>99</v>
      </c>
      <c r="C36" s="93"/>
      <c r="D36" s="93"/>
      <c r="E36" s="93"/>
      <c r="F36" s="93"/>
      <c r="G36" s="93"/>
      <c r="H36" s="94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ht="15" customHeight="1">
      <c r="B37" s="107" t="s">
        <v>100</v>
      </c>
      <c r="C37" s="108">
        <v>1468</v>
      </c>
      <c r="D37" s="108">
        <v>166</v>
      </c>
      <c r="E37" s="108">
        <v>-23</v>
      </c>
      <c r="F37" s="108">
        <v>0</v>
      </c>
      <c r="G37" s="108">
        <v>143</v>
      </c>
      <c r="H37" s="109">
        <v>1611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5" customHeight="1">
      <c r="B38" s="95" t="s">
        <v>101</v>
      </c>
      <c r="C38" s="96">
        <v>752</v>
      </c>
      <c r="D38" s="96">
        <v>7</v>
      </c>
      <c r="E38" s="96">
        <v>-13</v>
      </c>
      <c r="F38" s="96">
        <v>0</v>
      </c>
      <c r="G38" s="96">
        <v>-6</v>
      </c>
      <c r="H38" s="97">
        <v>746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5" customHeight="1">
      <c r="B39" s="107" t="s">
        <v>102</v>
      </c>
      <c r="C39" s="108">
        <v>737</v>
      </c>
      <c r="D39" s="108">
        <v>68</v>
      </c>
      <c r="E39" s="108">
        <v>-14</v>
      </c>
      <c r="F39" s="108">
        <v>0</v>
      </c>
      <c r="G39" s="108">
        <v>54</v>
      </c>
      <c r="H39" s="109">
        <v>791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5" customHeight="1">
      <c r="B40" s="95" t="s">
        <v>103</v>
      </c>
      <c r="C40" s="96">
        <v>662</v>
      </c>
      <c r="D40" s="96">
        <v>35</v>
      </c>
      <c r="E40" s="96">
        <v>-6</v>
      </c>
      <c r="F40" s="96">
        <v>0</v>
      </c>
      <c r="G40" s="96">
        <v>29</v>
      </c>
      <c r="H40" s="97">
        <v>691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5" customHeight="1">
      <c r="B41" s="107" t="s">
        <v>104</v>
      </c>
      <c r="C41" s="108">
        <v>530</v>
      </c>
      <c r="D41" s="108">
        <v>36</v>
      </c>
      <c r="E41" s="108">
        <v>-7</v>
      </c>
      <c r="F41" s="108">
        <v>0</v>
      </c>
      <c r="G41" s="108">
        <v>29</v>
      </c>
      <c r="H41" s="109">
        <v>559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20" ht="15" customHeight="1">
      <c r="B42" s="95" t="s">
        <v>105</v>
      </c>
      <c r="C42" s="96">
        <v>501</v>
      </c>
      <c r="D42" s="96">
        <v>28</v>
      </c>
      <c r="E42" s="96">
        <v>-6</v>
      </c>
      <c r="F42" s="96">
        <v>0</v>
      </c>
      <c r="G42" s="96">
        <v>22</v>
      </c>
      <c r="H42" s="97">
        <v>523</v>
      </c>
    </row>
    <row r="43" spans="1:20" ht="15" customHeight="1">
      <c r="B43" s="107" t="s">
        <v>106</v>
      </c>
      <c r="C43" s="108">
        <v>458</v>
      </c>
      <c r="D43" s="108">
        <v>29</v>
      </c>
      <c r="E43" s="108">
        <v>0</v>
      </c>
      <c r="F43" s="108">
        <v>0</v>
      </c>
      <c r="G43" s="108">
        <v>29</v>
      </c>
      <c r="H43" s="109">
        <v>487</v>
      </c>
    </row>
    <row r="44" spans="1:20" ht="15" customHeight="1">
      <c r="B44" s="95" t="s">
        <v>107</v>
      </c>
      <c r="C44" s="96">
        <v>405</v>
      </c>
      <c r="D44" s="96">
        <v>26</v>
      </c>
      <c r="E44" s="96">
        <v>-6</v>
      </c>
      <c r="F44" s="96">
        <v>0</v>
      </c>
      <c r="G44" s="96">
        <v>20</v>
      </c>
      <c r="H44" s="97">
        <v>425</v>
      </c>
    </row>
    <row r="45" spans="1:20" ht="15" customHeight="1">
      <c r="B45" s="107" t="s">
        <v>108</v>
      </c>
      <c r="C45" s="108">
        <v>396</v>
      </c>
      <c r="D45" s="108">
        <v>5</v>
      </c>
      <c r="E45" s="108">
        <v>0</v>
      </c>
      <c r="F45" s="108">
        <v>0</v>
      </c>
      <c r="G45" s="108">
        <v>5</v>
      </c>
      <c r="H45" s="109">
        <v>401</v>
      </c>
    </row>
    <row r="46" spans="1:20" ht="15" customHeight="1">
      <c r="B46" s="95" t="s">
        <v>109</v>
      </c>
      <c r="C46" s="96">
        <v>3283</v>
      </c>
      <c r="D46" s="96">
        <v>313</v>
      </c>
      <c r="E46" s="96">
        <v>-97</v>
      </c>
      <c r="F46" s="96">
        <v>2</v>
      </c>
      <c r="G46" s="96">
        <v>218</v>
      </c>
      <c r="H46" s="97">
        <v>3501</v>
      </c>
    </row>
    <row r="47" spans="1:20" ht="15" customHeight="1">
      <c r="B47" s="110" t="s">
        <v>187</v>
      </c>
      <c r="C47" s="111">
        <v>9192</v>
      </c>
      <c r="D47" s="111">
        <v>713</v>
      </c>
      <c r="E47" s="111">
        <v>-172</v>
      </c>
      <c r="F47" s="111">
        <v>2</v>
      </c>
      <c r="G47" s="111">
        <v>543</v>
      </c>
      <c r="H47" s="112">
        <v>9735</v>
      </c>
    </row>
    <row r="48" spans="1:20" s="39" customFormat="1" ht="15" customHeight="1">
      <c r="A48" s="38"/>
      <c r="B48" s="98" t="s">
        <v>111</v>
      </c>
      <c r="C48" s="99">
        <v>16023</v>
      </c>
      <c r="D48" s="99">
        <v>952</v>
      </c>
      <c r="E48" s="99">
        <v>-300</v>
      </c>
      <c r="F48" s="99">
        <v>25</v>
      </c>
      <c r="G48" s="99">
        <v>677</v>
      </c>
      <c r="H48" s="100">
        <v>16700</v>
      </c>
      <c r="I48" s="38"/>
      <c r="J48" s="38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showGridLines="0" zoomScaleNormal="100" workbookViewId="0"/>
  </sheetViews>
  <sheetFormatPr defaultColWidth="8.8984375" defaultRowHeight="15" customHeight="1" outlineLevelRow="1"/>
  <cols>
    <col min="1" max="1" width="2.69921875" style="113" customWidth="1"/>
    <col min="2" max="2" width="2.69921875" style="114" customWidth="1"/>
    <col min="3" max="6" width="2.69921875" style="113" customWidth="1"/>
    <col min="7" max="7" width="29.3984375" style="113" customWidth="1"/>
    <col min="8" max="17" width="8.8984375" style="113"/>
    <col min="18" max="18" width="8.8984375" style="113" customWidth="1"/>
    <col min="19" max="19" width="8.8984375" style="113"/>
    <col min="20" max="20" width="13.59765625" style="113" bestFit="1" customWidth="1"/>
    <col min="21" max="16384" width="8.8984375" style="113"/>
  </cols>
  <sheetData>
    <row r="1" spans="1:12" s="1" customFormat="1" ht="30" customHeight="1">
      <c r="A1" s="4"/>
      <c r="B1" s="2" t="s">
        <v>191</v>
      </c>
    </row>
    <row r="2" spans="1:12" s="11" customFormat="1" ht="15" customHeight="1">
      <c r="A2" s="3"/>
      <c r="B2" s="30"/>
      <c r="H2" s="3"/>
      <c r="I2" s="3"/>
      <c r="J2" s="3"/>
    </row>
    <row r="3" spans="1:12" s="11" customFormat="1" ht="15" customHeight="1">
      <c r="A3" s="3" t="s">
        <v>78</v>
      </c>
      <c r="B3" s="18" t="s">
        <v>7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s="11" customFormat="1" ht="15" customHeight="1">
      <c r="A4" s="3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1" customFormat="1" ht="15" customHeight="1">
      <c r="A5" s="3"/>
      <c r="B5" s="20"/>
      <c r="C5" s="20" t="s">
        <v>8</v>
      </c>
      <c r="D5" s="20"/>
      <c r="E5" s="20"/>
      <c r="F5" s="20"/>
      <c r="G5" s="20"/>
      <c r="H5" s="21">
        <v>22.386800000000001</v>
      </c>
      <c r="I5" s="21">
        <v>24.7195</v>
      </c>
      <c r="J5" s="21">
        <v>26.508599999999998</v>
      </c>
      <c r="K5" s="21">
        <v>23.518000000000001</v>
      </c>
      <c r="L5" s="21">
        <v>29.060599999999997</v>
      </c>
    </row>
    <row r="6" spans="1:12" s="11" customFormat="1" ht="15" customHeight="1">
      <c r="A6" s="3"/>
      <c r="B6" s="17"/>
      <c r="C6" s="22" t="s">
        <v>9</v>
      </c>
      <c r="D6" s="22"/>
      <c r="E6" s="22"/>
      <c r="F6" s="22"/>
      <c r="G6" s="22"/>
      <c r="H6" s="23">
        <v>15.552200000000001</v>
      </c>
      <c r="I6" s="23">
        <v>17.402900000000002</v>
      </c>
      <c r="J6" s="23">
        <v>19.020499999999998</v>
      </c>
      <c r="K6" s="23">
        <v>18.376900000000003</v>
      </c>
      <c r="L6" s="23">
        <v>20.6252</v>
      </c>
    </row>
    <row r="7" spans="1:12" s="11" customFormat="1" ht="15" customHeight="1">
      <c r="A7" s="3"/>
      <c r="B7" s="20"/>
      <c r="C7" s="20" t="s">
        <v>10</v>
      </c>
      <c r="D7" s="20"/>
      <c r="E7" s="20"/>
      <c r="F7" s="20"/>
      <c r="G7" s="20"/>
      <c r="H7" s="21">
        <v>6.8346</v>
      </c>
      <c r="I7" s="21">
        <v>7.3166000000000002</v>
      </c>
      <c r="J7" s="21">
        <v>7.4881000000000002</v>
      </c>
      <c r="K7" s="21">
        <v>5.1411000000000007</v>
      </c>
      <c r="L7" s="21">
        <v>8.4353999999999996</v>
      </c>
    </row>
    <row r="8" spans="1:12" s="11" customFormat="1" ht="15" customHeight="1">
      <c r="A8" s="3"/>
      <c r="B8" s="17"/>
      <c r="C8" s="17" t="s">
        <v>11</v>
      </c>
      <c r="D8" s="17"/>
      <c r="E8" s="17"/>
      <c r="F8" s="17"/>
      <c r="G8" s="17"/>
      <c r="H8" s="24">
        <v>1.4084000000000001</v>
      </c>
      <c r="I8" s="24">
        <v>1.7045999999999999</v>
      </c>
      <c r="J8" s="24">
        <v>1.8240999999999998</v>
      </c>
      <c r="K8" s="24">
        <v>1.6796</v>
      </c>
      <c r="L8" s="24">
        <v>1.9325999999999999</v>
      </c>
    </row>
    <row r="9" spans="1:12" s="11" customFormat="1" ht="15" customHeight="1">
      <c r="A9" s="3"/>
      <c r="B9" s="17"/>
      <c r="C9" s="17" t="s">
        <v>12</v>
      </c>
      <c r="D9" s="17"/>
      <c r="E9" s="17"/>
      <c r="F9" s="17"/>
      <c r="G9" s="17"/>
      <c r="H9" s="24">
        <v>1.0114000000000001</v>
      </c>
      <c r="I9" s="24">
        <v>1.2470000000000001</v>
      </c>
      <c r="J9" s="24">
        <v>1.3773</v>
      </c>
      <c r="K9" s="24">
        <v>1.4313</v>
      </c>
      <c r="L9" s="24">
        <v>1.4417</v>
      </c>
    </row>
    <row r="10" spans="1:12" s="11" customFormat="1" ht="15" customHeight="1">
      <c r="A10" s="3"/>
      <c r="B10" s="17"/>
      <c r="C10" s="22" t="s">
        <v>13</v>
      </c>
      <c r="D10" s="22"/>
      <c r="E10" s="22"/>
      <c r="F10" s="22"/>
      <c r="G10" s="22"/>
      <c r="H10" s="23">
        <v>0.51800000000000002</v>
      </c>
      <c r="I10" s="23">
        <v>0.55489999999999995</v>
      </c>
      <c r="J10" s="23">
        <v>0.371</v>
      </c>
      <c r="K10" s="23">
        <v>0.43030000000000002</v>
      </c>
      <c r="L10" s="23">
        <v>0.35949999999999999</v>
      </c>
    </row>
    <row r="11" spans="1:12" s="11" customFormat="1" ht="15" customHeight="1">
      <c r="A11" s="3"/>
      <c r="B11" s="20"/>
      <c r="C11" s="20" t="s">
        <v>14</v>
      </c>
      <c r="D11" s="20"/>
      <c r="E11" s="20"/>
      <c r="F11" s="20"/>
      <c r="G11" s="20"/>
      <c r="H11" s="21">
        <v>3.8968000000000003</v>
      </c>
      <c r="I11" s="21">
        <v>3.8100999999999998</v>
      </c>
      <c r="J11" s="21">
        <v>3.9156999999999997</v>
      </c>
      <c r="K11" s="21">
        <v>1.5999000000000001</v>
      </c>
      <c r="L11" s="21">
        <v>4.7016</v>
      </c>
    </row>
    <row r="12" spans="1:12" s="11" customFormat="1" ht="15" customHeight="1">
      <c r="A12" s="3"/>
      <c r="B12" s="17"/>
      <c r="C12" s="17" t="s">
        <v>15</v>
      </c>
      <c r="D12" s="17"/>
      <c r="E12" s="17"/>
      <c r="F12" s="17"/>
      <c r="G12" s="17"/>
      <c r="H12" s="24">
        <v>-9.2499999999999999E-2</v>
      </c>
      <c r="I12" s="24">
        <v>-0.17030000000000001</v>
      </c>
      <c r="J12" s="24">
        <v>-0.33100000000000002</v>
      </c>
      <c r="K12" s="24">
        <v>-0.437</v>
      </c>
      <c r="L12" s="24">
        <v>-0.4698</v>
      </c>
    </row>
    <row r="13" spans="1:12" s="11" customFormat="1" ht="15" customHeight="1">
      <c r="A13" s="3"/>
      <c r="B13" s="17"/>
      <c r="C13" s="17" t="s">
        <v>16</v>
      </c>
      <c r="D13" s="17"/>
      <c r="E13" s="17"/>
      <c r="F13" s="17"/>
      <c r="G13" s="17"/>
      <c r="H13" s="24">
        <v>1.67E-2</v>
      </c>
      <c r="I13" s="24">
        <v>3.3000000000000002E-2</v>
      </c>
      <c r="J13" s="24">
        <v>0.1313</v>
      </c>
      <c r="K13" s="24">
        <v>4.4999999999999998E-2</v>
      </c>
      <c r="L13" s="24">
        <v>6.9099999999999995E-2</v>
      </c>
    </row>
    <row r="14" spans="1:12" s="11" customFormat="1" ht="15" customHeight="1">
      <c r="A14" s="3"/>
      <c r="B14" s="17"/>
      <c r="C14" s="17" t="s">
        <v>17</v>
      </c>
      <c r="D14" s="17"/>
      <c r="E14" s="17"/>
      <c r="F14" s="17"/>
      <c r="G14" s="17"/>
      <c r="H14" s="24">
        <v>0.39139999999999997</v>
      </c>
      <c r="I14" s="24">
        <v>0.30119999999999997</v>
      </c>
      <c r="J14" s="24">
        <v>0.29799999999999999</v>
      </c>
      <c r="K14" s="24">
        <v>0.32250000000000001</v>
      </c>
      <c r="L14" s="24">
        <v>0.38530000000000003</v>
      </c>
    </row>
    <row r="15" spans="1:12" s="11" customFormat="1" ht="15" customHeight="1">
      <c r="A15" s="3"/>
      <c r="B15" s="17"/>
      <c r="C15" s="22" t="s">
        <v>18</v>
      </c>
      <c r="D15" s="22"/>
      <c r="E15" s="22"/>
      <c r="F15" s="22"/>
      <c r="G15" s="22"/>
      <c r="H15" s="23">
        <v>0.10590000000000001</v>
      </c>
      <c r="I15" s="23">
        <v>0.15719999999999998</v>
      </c>
      <c r="J15" s="23">
        <v>-7.7999999999999996E-3</v>
      </c>
      <c r="K15" s="23">
        <v>-1.0500000000000001E-2</v>
      </c>
      <c r="L15" s="23">
        <v>-1E-3</v>
      </c>
    </row>
    <row r="16" spans="1:12" s="11" customFormat="1" ht="15" customHeight="1">
      <c r="A16" s="3"/>
      <c r="B16" s="20"/>
      <c r="C16" s="20" t="s">
        <v>19</v>
      </c>
      <c r="D16" s="20"/>
      <c r="E16" s="20"/>
      <c r="F16" s="20"/>
      <c r="G16" s="20"/>
      <c r="H16" s="21">
        <v>4.3810000000000002</v>
      </c>
      <c r="I16" s="21">
        <v>4.1376999999999997</v>
      </c>
      <c r="J16" s="21">
        <v>3.9783000000000004</v>
      </c>
      <c r="K16" s="21">
        <v>1.5202</v>
      </c>
      <c r="L16" s="21">
        <v>4.7054</v>
      </c>
    </row>
    <row r="17" spans="1:20" s="11" customFormat="1" ht="15" customHeight="1">
      <c r="A17" s="3"/>
      <c r="B17" s="17"/>
      <c r="C17" s="22" t="s">
        <v>20</v>
      </c>
      <c r="D17" s="22"/>
      <c r="E17" s="22"/>
      <c r="F17" s="22"/>
      <c r="G17" s="22"/>
      <c r="H17" s="23">
        <v>-6.3500000000000001E-2</v>
      </c>
      <c r="I17" s="23">
        <v>1.6459000000000001</v>
      </c>
      <c r="J17" s="23">
        <v>0.48789999999999994</v>
      </c>
      <c r="K17" s="23">
        <v>-0.35580000000000001</v>
      </c>
      <c r="L17" s="23">
        <v>0.65149999999999997</v>
      </c>
    </row>
    <row r="18" spans="1:20" s="11" customFormat="1" ht="15" customHeight="1">
      <c r="A18" s="3"/>
      <c r="B18" s="17"/>
      <c r="C18" s="20" t="s">
        <v>21</v>
      </c>
      <c r="D18" s="17"/>
      <c r="E18" s="17"/>
      <c r="F18" s="17"/>
      <c r="G18" s="17"/>
      <c r="H18" s="24">
        <v>4.3174999999999999</v>
      </c>
      <c r="I18" s="24">
        <v>5.78</v>
      </c>
      <c r="J18" s="24">
        <v>4.4661999999999997</v>
      </c>
      <c r="K18" s="24">
        <v>1.1644000000000001</v>
      </c>
      <c r="L18" s="24">
        <v>5.3568999999999996</v>
      </c>
    </row>
    <row r="19" spans="1:20" s="11" customFormat="1" ht="15" customHeight="1">
      <c r="A19" s="3"/>
      <c r="B19" s="17"/>
      <c r="C19" s="22" t="s">
        <v>22</v>
      </c>
      <c r="D19" s="22"/>
      <c r="E19" s="22"/>
      <c r="F19" s="22"/>
      <c r="G19" s="22"/>
      <c r="H19" s="23">
        <v>1.4325999999999999</v>
      </c>
      <c r="I19" s="23">
        <v>1.262</v>
      </c>
      <c r="J19" s="23">
        <v>0.87160000000000004</v>
      </c>
      <c r="K19" s="23">
        <v>0.2397</v>
      </c>
      <c r="L19" s="23">
        <v>1.1565999999999999</v>
      </c>
    </row>
    <row r="20" spans="1:20" s="11" customFormat="1" ht="15" customHeight="1">
      <c r="A20" s="3"/>
      <c r="B20" s="20"/>
      <c r="C20" s="20" t="s">
        <v>23</v>
      </c>
      <c r="D20" s="20"/>
      <c r="E20" s="20"/>
      <c r="F20" s="20"/>
      <c r="G20" s="20"/>
      <c r="H20" s="21">
        <v>2.8849</v>
      </c>
      <c r="I20" s="21">
        <v>4.5179999999999998</v>
      </c>
      <c r="J20" s="21">
        <v>3.5945999999999998</v>
      </c>
      <c r="K20" s="21">
        <v>0.92470000000000008</v>
      </c>
      <c r="L20" s="21">
        <v>4.2003000000000004</v>
      </c>
    </row>
    <row r="21" spans="1:20" s="11" customFormat="1" ht="15" customHeight="1">
      <c r="A21" s="3"/>
      <c r="B21" s="30"/>
      <c r="H21" s="3"/>
      <c r="I21" s="3"/>
      <c r="J21" s="3"/>
    </row>
    <row r="22" spans="1:20" s="11" customFormat="1" ht="15" customHeight="1">
      <c r="A22" s="3" t="s">
        <v>78</v>
      </c>
      <c r="B22" s="18" t="s">
        <v>188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20" s="11" customFormat="1" ht="15" customHeight="1">
      <c r="A23" s="3"/>
      <c r="B23" s="17"/>
      <c r="C23" s="17"/>
      <c r="D23" s="17"/>
      <c r="E23" s="17"/>
      <c r="F23" s="17"/>
      <c r="G23" s="17"/>
      <c r="H23" s="24"/>
      <c r="I23" s="24"/>
      <c r="J23" s="24"/>
      <c r="K23" s="24"/>
      <c r="L23" s="24"/>
    </row>
    <row r="24" spans="1:20" s="11" customFormat="1" ht="15" customHeight="1">
      <c r="A24" s="3"/>
      <c r="B24" s="121"/>
      <c r="C24" s="121"/>
      <c r="D24" s="121"/>
      <c r="E24" s="121"/>
      <c r="F24" s="121"/>
      <c r="G24" s="121"/>
      <c r="H24" s="122" t="s">
        <v>0</v>
      </c>
      <c r="I24" s="122"/>
      <c r="J24" s="123"/>
      <c r="K24" s="124"/>
      <c r="L24" s="125"/>
    </row>
    <row r="25" spans="1:20" s="11" customFormat="1" ht="15" customHeight="1">
      <c r="A25" s="3"/>
      <c r="B25" s="126" t="s">
        <v>4</v>
      </c>
      <c r="C25" s="126"/>
      <c r="D25" s="126"/>
      <c r="E25" s="126"/>
      <c r="F25" s="126"/>
      <c r="G25" s="126"/>
      <c r="H25" s="127">
        <v>2017</v>
      </c>
      <c r="I25" s="127">
        <f t="shared" ref="I25" si="0">+H25+1</f>
        <v>2018</v>
      </c>
      <c r="J25" s="127">
        <f t="shared" ref="J25" si="1">+I25+1</f>
        <v>2019</v>
      </c>
      <c r="K25" s="127">
        <f t="shared" ref="K25" si="2">+J25+1</f>
        <v>2020</v>
      </c>
      <c r="L25" s="127">
        <f t="shared" ref="L25" si="3">+K25+1</f>
        <v>2021</v>
      </c>
    </row>
    <row r="26" spans="1:20" s="39" customFormat="1" ht="15" customHeight="1">
      <c r="A26" s="38"/>
      <c r="B26" s="115" t="s">
        <v>8</v>
      </c>
      <c r="C26" s="115"/>
      <c r="D26" s="115"/>
      <c r="E26" s="115"/>
      <c r="F26" s="115"/>
      <c r="G26" s="115"/>
      <c r="H26" s="116">
        <f>+H5</f>
        <v>22.386800000000001</v>
      </c>
      <c r="I26" s="116">
        <f t="shared" ref="I26:L26" si="4">+I5</f>
        <v>24.7195</v>
      </c>
      <c r="J26" s="116">
        <f t="shared" si="4"/>
        <v>26.508599999999998</v>
      </c>
      <c r="K26" s="116">
        <f t="shared" si="4"/>
        <v>23.518000000000001</v>
      </c>
      <c r="L26" s="116">
        <f t="shared" si="4"/>
        <v>29.060599999999997</v>
      </c>
      <c r="M26" s="11"/>
      <c r="N26" s="11"/>
      <c r="O26" s="11"/>
      <c r="P26" s="11"/>
      <c r="Q26" s="11"/>
      <c r="R26" s="11"/>
      <c r="S26" s="11"/>
      <c r="T26" s="11"/>
    </row>
    <row r="27" spans="1:20" s="39" customFormat="1" ht="15" hidden="1" customHeight="1" outlineLevel="1">
      <c r="A27" s="38"/>
      <c r="B27" s="117" t="s">
        <v>10</v>
      </c>
      <c r="C27" s="117"/>
      <c r="D27" s="132"/>
      <c r="E27" s="132"/>
      <c r="F27" s="132"/>
      <c r="G27" s="132"/>
      <c r="H27" s="118">
        <f>+H7</f>
        <v>6.8346</v>
      </c>
      <c r="I27" s="118">
        <f t="shared" ref="I27:L27" si="5">+I7</f>
        <v>7.3166000000000002</v>
      </c>
      <c r="J27" s="118">
        <f t="shared" si="5"/>
        <v>7.4881000000000002</v>
      </c>
      <c r="K27" s="118">
        <f t="shared" si="5"/>
        <v>5.1411000000000007</v>
      </c>
      <c r="L27" s="118">
        <f t="shared" si="5"/>
        <v>8.4353999999999996</v>
      </c>
      <c r="M27" s="11"/>
      <c r="N27" s="11"/>
      <c r="O27" s="11"/>
      <c r="P27" s="11"/>
      <c r="Q27" s="11"/>
      <c r="R27" s="11"/>
      <c r="S27" s="11"/>
      <c r="T27" s="11"/>
    </row>
    <row r="28" spans="1:20" s="39" customFormat="1" ht="15" hidden="1" customHeight="1" outlineLevel="1">
      <c r="A28" s="38"/>
      <c r="B28" s="119"/>
      <c r="C28" s="128" t="s">
        <v>79</v>
      </c>
      <c r="D28" s="132"/>
      <c r="E28" s="132"/>
      <c r="F28" s="132"/>
      <c r="G28" s="132"/>
      <c r="H28" s="129">
        <f>+H7/H5</f>
        <v>0.30529597798702807</v>
      </c>
      <c r="I28" s="129">
        <f t="shared" ref="I28:L28" si="6">+I7/I5</f>
        <v>0.29598495115192458</v>
      </c>
      <c r="J28" s="129">
        <f t="shared" si="6"/>
        <v>0.28247813916992981</v>
      </c>
      <c r="K28" s="129">
        <f t="shared" si="6"/>
        <v>0.21860277234458714</v>
      </c>
      <c r="L28" s="129">
        <f t="shared" si="6"/>
        <v>0.29026929932623552</v>
      </c>
      <c r="M28" s="11"/>
      <c r="N28" s="11"/>
      <c r="O28" s="11"/>
      <c r="P28" s="11"/>
      <c r="Q28" s="11"/>
      <c r="R28" s="11"/>
      <c r="S28" s="11"/>
      <c r="T28" s="11"/>
    </row>
    <row r="29" spans="1:20" s="39" customFormat="1" ht="15" customHeight="1" collapsed="1">
      <c r="A29" s="38"/>
      <c r="B29" s="117" t="s">
        <v>149</v>
      </c>
      <c r="C29" s="117"/>
      <c r="D29" s="117"/>
      <c r="E29" s="117"/>
      <c r="F29" s="117"/>
      <c r="G29" s="117"/>
      <c r="H29" s="118">
        <f>+H11</f>
        <v>3.8968000000000003</v>
      </c>
      <c r="I29" s="118">
        <f t="shared" ref="I29:L29" si="7">+I11</f>
        <v>3.8100999999999998</v>
      </c>
      <c r="J29" s="118">
        <f t="shared" si="7"/>
        <v>3.9156999999999997</v>
      </c>
      <c r="K29" s="118">
        <f t="shared" si="7"/>
        <v>1.5999000000000001</v>
      </c>
      <c r="L29" s="118">
        <f t="shared" si="7"/>
        <v>4.7016</v>
      </c>
      <c r="M29" s="11"/>
      <c r="N29" s="11"/>
      <c r="O29" s="11"/>
      <c r="P29" s="11"/>
      <c r="Q29" s="11"/>
      <c r="R29" s="11"/>
      <c r="S29" s="11"/>
      <c r="T29" s="11"/>
    </row>
    <row r="30" spans="1:20" s="49" customFormat="1" ht="15" customHeight="1">
      <c r="A30" s="48"/>
      <c r="B30" s="119"/>
      <c r="C30" s="128" t="s">
        <v>150</v>
      </c>
      <c r="D30" s="128"/>
      <c r="E30" s="128"/>
      <c r="F30" s="128"/>
      <c r="G30" s="128"/>
      <c r="H30" s="129">
        <f>+H29/H26</f>
        <v>0.17406686082870262</v>
      </c>
      <c r="I30" s="129">
        <f>+I29/I26</f>
        <v>0.15413337648415218</v>
      </c>
      <c r="J30" s="129">
        <f>+J29/J26</f>
        <v>0.1477143266713444</v>
      </c>
      <c r="K30" s="129">
        <f>+K29/K26</f>
        <v>6.8028743940811293E-2</v>
      </c>
      <c r="L30" s="129">
        <f>+L29/L26</f>
        <v>0.16178606085215036</v>
      </c>
      <c r="M30" s="11"/>
      <c r="N30" s="11"/>
      <c r="O30" s="11"/>
      <c r="P30" s="11"/>
      <c r="Q30" s="11"/>
      <c r="R30" s="11"/>
      <c r="S30" s="11"/>
      <c r="T30" s="11"/>
    </row>
    <row r="31" spans="1:20" s="39" customFormat="1" ht="15" customHeight="1">
      <c r="A31" s="38"/>
      <c r="B31" s="117" t="s">
        <v>23</v>
      </c>
      <c r="C31" s="117"/>
      <c r="D31" s="117"/>
      <c r="E31" s="117"/>
      <c r="F31" s="117"/>
      <c r="G31" s="117"/>
      <c r="H31" s="118">
        <f>+H20</f>
        <v>2.8849</v>
      </c>
      <c r="I31" s="118">
        <f t="shared" ref="I31:L31" si="8">+I20</f>
        <v>4.5179999999999998</v>
      </c>
      <c r="J31" s="118">
        <f t="shared" si="8"/>
        <v>3.5945999999999998</v>
      </c>
      <c r="K31" s="118">
        <f t="shared" si="8"/>
        <v>0.92470000000000008</v>
      </c>
      <c r="L31" s="118">
        <f t="shared" si="8"/>
        <v>4.2003000000000004</v>
      </c>
      <c r="M31" s="11"/>
      <c r="N31" s="11"/>
      <c r="O31" s="11"/>
      <c r="P31" s="11"/>
      <c r="Q31" s="11"/>
      <c r="R31" s="11"/>
      <c r="S31" s="11"/>
      <c r="T31" s="11"/>
    </row>
    <row r="32" spans="1:20" s="49" customFormat="1" ht="15" customHeight="1">
      <c r="A32" s="48"/>
      <c r="B32" s="120"/>
      <c r="C32" s="130" t="s">
        <v>151</v>
      </c>
      <c r="D32" s="130"/>
      <c r="E32" s="130"/>
      <c r="F32" s="130"/>
      <c r="G32" s="130"/>
      <c r="H32" s="131">
        <f>+H31/H26</f>
        <v>0.12886611753354654</v>
      </c>
      <c r="I32" s="131">
        <f>+I31/I26</f>
        <v>0.18277068710936709</v>
      </c>
      <c r="J32" s="131">
        <f>+J31/J26</f>
        <v>0.13560127656685</v>
      </c>
      <c r="K32" s="131">
        <f>+K31/K26</f>
        <v>3.9318819627519347E-2</v>
      </c>
      <c r="L32" s="131">
        <f>+L31/L26</f>
        <v>0.14453590084168946</v>
      </c>
      <c r="M32" s="11"/>
      <c r="N32" s="11"/>
      <c r="O32" s="11"/>
      <c r="P32" s="11"/>
      <c r="Q32" s="11"/>
      <c r="R32" s="11"/>
      <c r="S32" s="11"/>
      <c r="T32" s="11"/>
    </row>
    <row r="33" spans="1:20" s="11" customFormat="1" ht="15" customHeight="1">
      <c r="A33" s="3"/>
      <c r="B33" s="30"/>
      <c r="H33" s="3"/>
      <c r="I33" s="3"/>
      <c r="J33" s="3"/>
    </row>
    <row r="34" spans="1:20" s="11" customFormat="1" ht="15" customHeight="1">
      <c r="A34" s="3" t="s">
        <v>78</v>
      </c>
      <c r="B34" s="18" t="s">
        <v>189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20" ht="15" customHeight="1">
      <c r="M35" s="11"/>
      <c r="N35" s="11"/>
      <c r="O35" s="11"/>
      <c r="P35" s="11"/>
      <c r="Q35" s="11"/>
      <c r="R35" s="11"/>
      <c r="S35" s="11"/>
      <c r="T35" s="11"/>
    </row>
    <row r="36" spans="1:20" ht="15" customHeight="1">
      <c r="M36" s="11"/>
      <c r="N36" s="11"/>
      <c r="O36" s="11"/>
      <c r="P36" s="11"/>
      <c r="Q36" s="11"/>
      <c r="R36" s="11"/>
      <c r="S36" s="11"/>
      <c r="T36" s="11"/>
    </row>
    <row r="37" spans="1:20" ht="15" customHeight="1">
      <c r="M37" s="11"/>
      <c r="N37" s="11"/>
      <c r="O37" s="11"/>
      <c r="P37" s="11"/>
      <c r="Q37" s="11"/>
      <c r="R37" s="11"/>
      <c r="S37" s="11"/>
      <c r="T37" s="11"/>
    </row>
    <row r="38" spans="1:20" ht="15" customHeight="1">
      <c r="M38" s="11"/>
      <c r="N38" s="11"/>
      <c r="O38" s="11"/>
      <c r="P38" s="11"/>
      <c r="Q38" s="11"/>
      <c r="R38" s="11"/>
      <c r="S38" s="11"/>
      <c r="T38" s="11"/>
    </row>
    <row r="39" spans="1:20" ht="15" customHeight="1">
      <c r="M39" s="11"/>
      <c r="N39" s="11"/>
      <c r="O39" s="11"/>
      <c r="P39" s="11"/>
      <c r="Q39" s="11"/>
      <c r="R39" s="11"/>
      <c r="S39" s="11"/>
      <c r="T39" s="11"/>
    </row>
    <row r="40" spans="1:20" ht="15" customHeight="1">
      <c r="M40" s="11"/>
      <c r="N40" s="11"/>
      <c r="O40" s="11"/>
      <c r="P40" s="11"/>
      <c r="Q40" s="11"/>
      <c r="R40" s="11"/>
      <c r="S40" s="11"/>
      <c r="T40" s="11"/>
    </row>
    <row r="41" spans="1:20" ht="15" customHeight="1">
      <c r="M41" s="11"/>
      <c r="N41" s="11"/>
      <c r="O41" s="11"/>
      <c r="P41" s="11"/>
      <c r="Q41" s="11"/>
      <c r="R41" s="11"/>
      <c r="S41" s="11"/>
      <c r="T41" s="11"/>
    </row>
    <row r="42" spans="1:20" ht="15" customHeight="1">
      <c r="M42" s="11"/>
      <c r="N42" s="11"/>
      <c r="O42" s="11"/>
      <c r="P42" s="11"/>
      <c r="Q42" s="11"/>
      <c r="R42" s="11"/>
      <c r="S42" s="11"/>
      <c r="T42" s="11"/>
    </row>
    <row r="43" spans="1:20" ht="15" customHeight="1">
      <c r="M43" s="11"/>
      <c r="N43" s="11"/>
      <c r="O43" s="11"/>
      <c r="P43" s="11"/>
      <c r="Q43" s="11"/>
      <c r="R43" s="11"/>
      <c r="S43" s="11"/>
      <c r="T43" s="11"/>
    </row>
    <row r="44" spans="1:20" ht="15" customHeight="1">
      <c r="M44" s="11"/>
      <c r="N44" s="11"/>
      <c r="O44" s="11"/>
      <c r="P44" s="11"/>
      <c r="Q44" s="11"/>
      <c r="R44" s="11"/>
      <c r="S44" s="11"/>
      <c r="T44" s="11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zoomScaleNormal="100" workbookViewId="0"/>
  </sheetViews>
  <sheetFormatPr defaultColWidth="8.8984375" defaultRowHeight="15" customHeight="1"/>
  <cols>
    <col min="1" max="1" width="2.69921875" style="113" customWidth="1"/>
    <col min="2" max="2" width="2.69921875" style="114" customWidth="1"/>
    <col min="3" max="6" width="2.69921875" style="113" customWidth="1"/>
    <col min="7" max="7" width="29.3984375" style="113" customWidth="1"/>
    <col min="8" max="16384" width="8.8984375" style="113"/>
  </cols>
  <sheetData>
    <row r="1" spans="1:12" s="1" customFormat="1" ht="30" customHeight="1">
      <c r="A1" s="4"/>
      <c r="B1" s="2" t="s">
        <v>201</v>
      </c>
    </row>
    <row r="2" spans="1:12" s="11" customFormat="1" ht="15" customHeight="1">
      <c r="A2" s="3"/>
      <c r="B2" s="30"/>
      <c r="H2" s="3"/>
      <c r="I2" s="3"/>
      <c r="J2" s="3"/>
    </row>
    <row r="3" spans="1:12" s="11" customFormat="1" ht="15" customHeight="1">
      <c r="A3" s="3"/>
      <c r="B3" s="135"/>
      <c r="C3" s="135"/>
      <c r="D3" s="135"/>
      <c r="E3" s="135"/>
      <c r="F3" s="135"/>
      <c r="G3" s="135"/>
      <c r="H3" s="145" t="s">
        <v>199</v>
      </c>
      <c r="I3" s="145" t="s">
        <v>200</v>
      </c>
      <c r="J3" s="3"/>
    </row>
    <row r="4" spans="1:12" s="11" customFormat="1" ht="15" customHeight="1">
      <c r="A4" s="3"/>
      <c r="B4" s="146" t="s">
        <v>194</v>
      </c>
      <c r="C4" s="147"/>
      <c r="D4" s="147"/>
      <c r="E4" s="147"/>
      <c r="F4" s="147"/>
      <c r="G4" s="147"/>
      <c r="H4" s="147"/>
      <c r="I4" s="147"/>
      <c r="J4" s="3"/>
    </row>
    <row r="5" spans="1:12" s="11" customFormat="1" ht="15" customHeight="1">
      <c r="A5" s="3"/>
      <c r="B5" s="138"/>
      <c r="C5" s="139" t="s">
        <v>202</v>
      </c>
      <c r="D5" s="138"/>
      <c r="E5" s="138"/>
      <c r="F5" s="138"/>
      <c r="G5" s="139"/>
      <c r="H5" s="148">
        <v>41.2</v>
      </c>
      <c r="I5" s="148">
        <v>21.4</v>
      </c>
      <c r="J5" s="3"/>
    </row>
    <row r="6" spans="1:12" s="11" customFormat="1" ht="15" customHeight="1">
      <c r="A6" s="3"/>
      <c r="B6" s="138"/>
      <c r="C6" s="139" t="s">
        <v>203</v>
      </c>
      <c r="D6" s="138"/>
      <c r="E6" s="138"/>
      <c r="F6" s="138"/>
      <c r="G6" s="139"/>
      <c r="H6" s="148">
        <v>35.799999999999997</v>
      </c>
      <c r="I6" s="148">
        <v>16.8</v>
      </c>
      <c r="J6" s="3"/>
    </row>
    <row r="7" spans="1:12" s="11" customFormat="1" ht="15" customHeight="1">
      <c r="A7" s="3"/>
      <c r="B7" s="138"/>
      <c r="C7" s="139" t="s">
        <v>204</v>
      </c>
      <c r="D7" s="138"/>
      <c r="E7" s="138"/>
      <c r="F7" s="138"/>
      <c r="G7" s="139"/>
      <c r="H7" s="148">
        <v>22.2</v>
      </c>
      <c r="I7" s="148">
        <v>11.8</v>
      </c>
      <c r="J7" s="3"/>
    </row>
    <row r="8" spans="1:12" s="11" customFormat="1" ht="15" customHeight="1">
      <c r="A8" s="3"/>
      <c r="B8" s="138"/>
      <c r="C8" s="139" t="s">
        <v>205</v>
      </c>
      <c r="D8" s="138"/>
      <c r="E8" s="138"/>
      <c r="F8" s="138"/>
      <c r="G8" s="139"/>
      <c r="H8" s="148">
        <v>31.4</v>
      </c>
      <c r="I8" s="148">
        <v>22.5</v>
      </c>
      <c r="J8" s="3"/>
    </row>
    <row r="9" spans="1:12" s="11" customFormat="1" ht="15" customHeight="1">
      <c r="A9" s="3"/>
      <c r="B9" s="149"/>
      <c r="C9" s="150" t="s">
        <v>206</v>
      </c>
      <c r="D9" s="149"/>
      <c r="E9" s="149"/>
      <c r="F9" s="149"/>
      <c r="G9" s="150"/>
      <c r="H9" s="151">
        <v>29.3</v>
      </c>
      <c r="I9" s="151">
        <v>15.8</v>
      </c>
      <c r="J9" s="3"/>
    </row>
    <row r="10" spans="1:12" s="11" customFormat="1" ht="15" customHeight="1">
      <c r="A10" s="3"/>
      <c r="B10" s="20"/>
      <c r="C10" s="20"/>
      <c r="D10" s="20"/>
      <c r="E10" s="20"/>
      <c r="F10" s="20"/>
      <c r="G10" s="17"/>
      <c r="H10" s="21"/>
      <c r="I10" s="21"/>
      <c r="J10" s="3"/>
    </row>
    <row r="11" spans="1:12" s="11" customFormat="1" ht="15" customHeight="1">
      <c r="A11" s="3"/>
      <c r="B11" s="176" t="s">
        <v>192</v>
      </c>
      <c r="C11" s="177"/>
      <c r="D11" s="177"/>
      <c r="E11" s="177"/>
      <c r="F11" s="177"/>
      <c r="G11" s="177"/>
      <c r="H11" s="177"/>
      <c r="I11" s="177"/>
      <c r="J11" s="3"/>
    </row>
    <row r="12" spans="1:12" ht="15" customHeight="1">
      <c r="B12" s="139"/>
      <c r="C12" s="139" t="s">
        <v>195</v>
      </c>
      <c r="D12" s="142"/>
      <c r="E12" s="142"/>
      <c r="F12" s="142"/>
      <c r="G12" s="139"/>
      <c r="H12" s="178"/>
      <c r="I12" s="142"/>
      <c r="J12" s="3"/>
      <c r="K12" s="11"/>
      <c r="L12" s="11"/>
    </row>
    <row r="13" spans="1:12" ht="15" customHeight="1">
      <c r="B13" s="138"/>
      <c r="C13" s="138" t="s">
        <v>197</v>
      </c>
      <c r="D13" s="144"/>
      <c r="E13" s="144"/>
      <c r="F13" s="144"/>
      <c r="G13" s="138"/>
      <c r="H13" s="144"/>
      <c r="I13" s="144"/>
      <c r="J13" s="3"/>
      <c r="K13" s="11"/>
      <c r="L13" s="11"/>
    </row>
    <row r="14" spans="1:12" ht="15" customHeight="1">
      <c r="B14" s="139"/>
      <c r="C14" s="139" t="s">
        <v>198</v>
      </c>
      <c r="D14" s="142"/>
      <c r="E14" s="142"/>
      <c r="F14" s="142"/>
      <c r="G14" s="139"/>
      <c r="H14" s="142"/>
      <c r="I14" s="142"/>
      <c r="J14" s="3"/>
      <c r="K14" s="11"/>
      <c r="L14" s="11"/>
    </row>
    <row r="15" spans="1:12" ht="15" customHeight="1">
      <c r="B15" s="150"/>
      <c r="C15" s="150" t="s">
        <v>196</v>
      </c>
      <c r="D15" s="179"/>
      <c r="E15" s="179"/>
      <c r="F15" s="179"/>
      <c r="G15" s="150"/>
      <c r="H15" s="179"/>
      <c r="I15" s="179"/>
      <c r="J15" s="3"/>
      <c r="K15" s="11"/>
      <c r="L15" s="11"/>
    </row>
    <row r="16" spans="1:12" ht="15" customHeight="1">
      <c r="G16" s="17"/>
      <c r="J16" s="3"/>
      <c r="K16" s="11"/>
      <c r="L16" s="11"/>
    </row>
    <row r="17" spans="7:12" ht="15" customHeight="1">
      <c r="G17" s="17"/>
      <c r="J17" s="3"/>
      <c r="K17" s="11"/>
      <c r="L17" s="11"/>
    </row>
    <row r="18" spans="7:12" ht="15" customHeight="1">
      <c r="G18" s="17"/>
      <c r="J18" s="3"/>
      <c r="K18" s="11"/>
      <c r="L18" s="11"/>
    </row>
    <row r="19" spans="7:12" ht="15" customHeight="1">
      <c r="G19" s="17"/>
      <c r="J19" s="3"/>
      <c r="K19" s="11"/>
      <c r="L19" s="11"/>
    </row>
    <row r="20" spans="7:12" ht="15" customHeight="1">
      <c r="G20" s="17"/>
    </row>
    <row r="21" spans="7:12" ht="15" customHeight="1">
      <c r="G21" s="17"/>
    </row>
    <row r="22" spans="7:12" ht="15" customHeight="1">
      <c r="G22" s="17"/>
    </row>
    <row r="23" spans="7:12" ht="15" customHeight="1">
      <c r="G23" s="17"/>
    </row>
    <row r="24" spans="7:12" ht="15" customHeight="1">
      <c r="G24" s="17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zoomScaleNormal="100" workbookViewId="0">
      <selection activeCell="B1" sqref="B1"/>
    </sheetView>
  </sheetViews>
  <sheetFormatPr defaultColWidth="8.8984375" defaultRowHeight="15" customHeight="1"/>
  <cols>
    <col min="1" max="1" width="2.69921875" style="54" customWidth="1"/>
    <col min="2" max="2" width="12.69921875" style="60" customWidth="1"/>
    <col min="3" max="3" width="12.69921875" style="59" customWidth="1"/>
    <col min="4" max="4" width="16.8984375" style="59" customWidth="1"/>
    <col min="5" max="5" width="10" style="59" customWidth="1"/>
    <col min="6" max="7" width="12.69921875" style="59" customWidth="1"/>
    <col min="8" max="8" width="1.69921875" style="59" customWidth="1"/>
    <col min="9" max="9" width="22.09765625" style="54" customWidth="1"/>
    <col min="10" max="11" width="10.69921875" style="54" customWidth="1"/>
    <col min="12" max="20" width="12.69921875" style="59" customWidth="1"/>
    <col min="21" max="21" width="13.59765625" style="59" bestFit="1" customWidth="1"/>
    <col min="22" max="16384" width="8.8984375" style="59"/>
  </cols>
  <sheetData>
    <row r="1" spans="1:11" s="156" customFormat="1" ht="30" customHeight="1">
      <c r="A1" s="154"/>
      <c r="B1" s="155" t="s">
        <v>207</v>
      </c>
    </row>
    <row r="3" spans="1:11" ht="15" customHeight="1">
      <c r="B3" s="77" t="s">
        <v>154</v>
      </c>
      <c r="C3" s="78" t="s">
        <v>152</v>
      </c>
      <c r="D3" s="78" t="s">
        <v>153</v>
      </c>
      <c r="E3" s="78" t="s">
        <v>156</v>
      </c>
      <c r="F3" s="79" t="s">
        <v>8</v>
      </c>
      <c r="H3" s="157"/>
      <c r="I3" s="152"/>
      <c r="J3" s="153" t="s">
        <v>210</v>
      </c>
      <c r="K3" s="153" t="s">
        <v>209</v>
      </c>
    </row>
    <row r="4" spans="1:11" ht="15" customHeight="1">
      <c r="B4" s="75">
        <v>44938</v>
      </c>
      <c r="C4" s="59" t="s">
        <v>155</v>
      </c>
      <c r="D4" s="59" t="s">
        <v>157</v>
      </c>
      <c r="E4" s="59" t="s">
        <v>158</v>
      </c>
      <c r="F4" s="76">
        <v>5</v>
      </c>
      <c r="H4" s="165" t="s">
        <v>208</v>
      </c>
      <c r="I4" s="166"/>
      <c r="J4" s="167"/>
      <c r="K4" s="167"/>
    </row>
    <row r="5" spans="1:11" ht="15" customHeight="1">
      <c r="B5" s="75">
        <v>44938</v>
      </c>
      <c r="C5" s="59" t="s">
        <v>155</v>
      </c>
      <c r="D5" s="59" t="s">
        <v>159</v>
      </c>
      <c r="E5" s="59" t="s">
        <v>162</v>
      </c>
      <c r="F5" s="76">
        <v>4.5</v>
      </c>
      <c r="H5" s="159"/>
      <c r="I5" s="160" t="s">
        <v>157</v>
      </c>
      <c r="J5" s="161"/>
      <c r="K5" s="161"/>
    </row>
    <row r="6" spans="1:11" ht="15" customHeight="1">
      <c r="B6" s="75">
        <v>44938</v>
      </c>
      <c r="C6" s="59" t="s">
        <v>155</v>
      </c>
      <c r="D6" s="59" t="s">
        <v>160</v>
      </c>
      <c r="E6" s="59" t="s">
        <v>158</v>
      </c>
      <c r="F6" s="76">
        <v>5</v>
      </c>
      <c r="H6" s="159"/>
      <c r="I6" s="159" t="s">
        <v>159</v>
      </c>
      <c r="J6" s="161"/>
      <c r="K6" s="161"/>
    </row>
    <row r="7" spans="1:11" ht="15" customHeight="1">
      <c r="B7" s="75">
        <v>44938</v>
      </c>
      <c r="C7" s="59" t="s">
        <v>155</v>
      </c>
      <c r="D7" s="59" t="s">
        <v>157</v>
      </c>
      <c r="E7" s="59" t="s">
        <v>163</v>
      </c>
      <c r="F7" s="76">
        <v>3</v>
      </c>
      <c r="H7" s="159"/>
      <c r="I7" s="159" t="s">
        <v>160</v>
      </c>
      <c r="J7" s="161"/>
      <c r="K7" s="161"/>
    </row>
    <row r="8" spans="1:11" ht="15" customHeight="1">
      <c r="B8" s="75">
        <v>44938</v>
      </c>
      <c r="C8" s="59" t="s">
        <v>155</v>
      </c>
      <c r="D8" s="59" t="s">
        <v>157</v>
      </c>
      <c r="E8" s="59" t="s">
        <v>158</v>
      </c>
      <c r="F8" s="76">
        <v>5</v>
      </c>
      <c r="H8" s="162"/>
      <c r="I8" s="162" t="s">
        <v>161</v>
      </c>
      <c r="J8" s="163"/>
      <c r="K8" s="163"/>
    </row>
    <row r="9" spans="1:11" ht="15" customHeight="1">
      <c r="B9" s="75">
        <v>44938</v>
      </c>
      <c r="C9" s="59" t="s">
        <v>155</v>
      </c>
      <c r="D9" s="59" t="s">
        <v>157</v>
      </c>
      <c r="E9" s="59" t="s">
        <v>162</v>
      </c>
      <c r="F9" s="76">
        <v>4.5</v>
      </c>
    </row>
    <row r="10" spans="1:11" ht="15" customHeight="1">
      <c r="B10" s="75">
        <v>44938</v>
      </c>
      <c r="C10" s="59" t="s">
        <v>155</v>
      </c>
      <c r="D10" s="59" t="s">
        <v>160</v>
      </c>
      <c r="E10" s="59" t="s">
        <v>158</v>
      </c>
      <c r="F10" s="76">
        <v>5</v>
      </c>
    </row>
    <row r="11" spans="1:11" ht="15" customHeight="1">
      <c r="B11" s="75">
        <v>44938</v>
      </c>
      <c r="C11" s="59" t="s">
        <v>155</v>
      </c>
      <c r="D11" s="59" t="s">
        <v>157</v>
      </c>
      <c r="E11" s="59" t="s">
        <v>158</v>
      </c>
      <c r="F11" s="76">
        <v>5</v>
      </c>
    </row>
    <row r="12" spans="1:11" ht="15" customHeight="1">
      <c r="B12" s="75">
        <v>44938</v>
      </c>
      <c r="C12" s="59" t="s">
        <v>155</v>
      </c>
      <c r="D12" s="59" t="s">
        <v>161</v>
      </c>
      <c r="E12" s="59" t="s">
        <v>158</v>
      </c>
      <c r="F12" s="76">
        <v>5</v>
      </c>
    </row>
    <row r="13" spans="1:11" ht="15" customHeight="1">
      <c r="B13" s="75">
        <v>44939</v>
      </c>
      <c r="C13" s="59" t="s">
        <v>155</v>
      </c>
      <c r="D13" s="59" t="s">
        <v>157</v>
      </c>
      <c r="E13" s="59" t="s">
        <v>158</v>
      </c>
      <c r="F13" s="76">
        <v>5</v>
      </c>
    </row>
    <row r="14" spans="1:11" ht="15" customHeight="1">
      <c r="B14" s="75">
        <v>44939</v>
      </c>
      <c r="C14" s="59" t="s">
        <v>155</v>
      </c>
      <c r="D14" s="59" t="s">
        <v>157</v>
      </c>
      <c r="E14" s="59" t="s">
        <v>162</v>
      </c>
      <c r="F14" s="76">
        <v>4.5</v>
      </c>
    </row>
    <row r="15" spans="1:11" ht="15" customHeight="1">
      <c r="B15" s="75">
        <v>44939</v>
      </c>
      <c r="C15" s="59" t="s">
        <v>155</v>
      </c>
      <c r="D15" s="59" t="s">
        <v>161</v>
      </c>
      <c r="E15" s="59" t="s">
        <v>163</v>
      </c>
      <c r="F15" s="76">
        <v>3</v>
      </c>
    </row>
    <row r="16" spans="1:11" ht="15" customHeight="1">
      <c r="B16" s="75">
        <v>44939</v>
      </c>
      <c r="C16" s="59" t="s">
        <v>155</v>
      </c>
      <c r="D16" s="59" t="s">
        <v>157</v>
      </c>
      <c r="E16" s="59" t="s">
        <v>158</v>
      </c>
      <c r="F16" s="76">
        <v>5</v>
      </c>
    </row>
    <row r="17" spans="2:6" ht="15" customHeight="1">
      <c r="B17" s="75">
        <v>44939</v>
      </c>
      <c r="C17" s="59" t="s">
        <v>155</v>
      </c>
      <c r="D17" s="59" t="s">
        <v>157</v>
      </c>
      <c r="E17" s="59" t="s">
        <v>163</v>
      </c>
      <c r="F17" s="76">
        <v>3</v>
      </c>
    </row>
    <row r="18" spans="2:6" ht="15" customHeight="1">
      <c r="B18" s="75">
        <v>44939</v>
      </c>
      <c r="C18" s="59" t="s">
        <v>155</v>
      </c>
      <c r="D18" s="59" t="s">
        <v>159</v>
      </c>
      <c r="E18" s="59" t="s">
        <v>158</v>
      </c>
      <c r="F18" s="76">
        <v>5</v>
      </c>
    </row>
    <row r="19" spans="2:6" ht="15" customHeight="1">
      <c r="B19" s="75">
        <v>44939</v>
      </c>
      <c r="C19" s="59" t="s">
        <v>155</v>
      </c>
      <c r="D19" s="59" t="s">
        <v>157</v>
      </c>
      <c r="E19" s="59" t="s">
        <v>163</v>
      </c>
      <c r="F19" s="76">
        <v>3</v>
      </c>
    </row>
    <row r="20" spans="2:6" ht="15" customHeight="1">
      <c r="B20" s="75">
        <v>44939</v>
      </c>
      <c r="C20" s="59" t="s">
        <v>155</v>
      </c>
      <c r="D20" s="59" t="s">
        <v>157</v>
      </c>
      <c r="E20" s="59" t="s">
        <v>158</v>
      </c>
      <c r="F20" s="76">
        <v>5</v>
      </c>
    </row>
    <row r="21" spans="2:6" ht="15" customHeight="1">
      <c r="B21" s="75">
        <v>44939</v>
      </c>
      <c r="C21" s="59" t="s">
        <v>155</v>
      </c>
      <c r="D21" s="59" t="s">
        <v>159</v>
      </c>
      <c r="E21" s="59" t="s">
        <v>158</v>
      </c>
      <c r="F21" s="76">
        <v>5</v>
      </c>
    </row>
    <row r="22" spans="2:6" ht="15" customHeight="1">
      <c r="B22" s="75">
        <v>44939</v>
      </c>
      <c r="C22" s="59" t="s">
        <v>155</v>
      </c>
      <c r="D22" s="59" t="s">
        <v>157</v>
      </c>
      <c r="E22" s="59" t="s">
        <v>162</v>
      </c>
      <c r="F22" s="76">
        <v>4.5</v>
      </c>
    </row>
    <row r="23" spans="2:6" ht="15" customHeight="1">
      <c r="B23" s="75">
        <v>44939</v>
      </c>
      <c r="C23" s="59" t="s">
        <v>155</v>
      </c>
      <c r="D23" s="59" t="s">
        <v>160</v>
      </c>
      <c r="E23" s="59" t="s">
        <v>158</v>
      </c>
      <c r="F23" s="76">
        <v>5</v>
      </c>
    </row>
    <row r="24" spans="2:6" ht="15" customHeight="1">
      <c r="B24" s="75">
        <v>44939</v>
      </c>
      <c r="C24" s="59" t="s">
        <v>155</v>
      </c>
      <c r="D24" s="59" t="s">
        <v>161</v>
      </c>
      <c r="E24" s="59" t="s">
        <v>163</v>
      </c>
      <c r="F24" s="76">
        <v>3</v>
      </c>
    </row>
    <row r="25" spans="2:6" ht="15" customHeight="1">
      <c r="B25" s="75">
        <v>44940</v>
      </c>
      <c r="C25" s="59" t="s">
        <v>155</v>
      </c>
      <c r="D25" s="59" t="s">
        <v>157</v>
      </c>
      <c r="E25" s="59" t="s">
        <v>162</v>
      </c>
      <c r="F25" s="76">
        <v>4.5</v>
      </c>
    </row>
    <row r="26" spans="2:6" ht="15" customHeight="1">
      <c r="B26" s="75">
        <v>44940</v>
      </c>
      <c r="C26" s="59" t="s">
        <v>155</v>
      </c>
      <c r="D26" s="59" t="s">
        <v>159</v>
      </c>
      <c r="E26" s="59" t="s">
        <v>158</v>
      </c>
      <c r="F26" s="76">
        <v>5</v>
      </c>
    </row>
    <row r="27" spans="2:6" ht="15" customHeight="1">
      <c r="B27" s="75">
        <v>44940</v>
      </c>
      <c r="C27" s="59" t="s">
        <v>155</v>
      </c>
      <c r="D27" s="59" t="s">
        <v>157</v>
      </c>
      <c r="E27" s="59" t="s">
        <v>158</v>
      </c>
      <c r="F27" s="76">
        <v>5</v>
      </c>
    </row>
    <row r="28" spans="2:6" ht="15" customHeight="1">
      <c r="B28" s="75">
        <v>44940</v>
      </c>
      <c r="C28" s="59" t="s">
        <v>155</v>
      </c>
      <c r="D28" s="59" t="s">
        <v>157</v>
      </c>
      <c r="E28" s="59" t="s">
        <v>163</v>
      </c>
      <c r="F28" s="76">
        <v>3</v>
      </c>
    </row>
    <row r="29" spans="2:6" ht="15" customHeight="1">
      <c r="B29" s="75">
        <v>44940</v>
      </c>
      <c r="C29" s="59" t="s">
        <v>155</v>
      </c>
      <c r="D29" s="59" t="s">
        <v>161</v>
      </c>
      <c r="E29" s="59" t="s">
        <v>158</v>
      </c>
      <c r="F29" s="76">
        <v>5</v>
      </c>
    </row>
    <row r="30" spans="2:6" ht="15" customHeight="1">
      <c r="B30" s="75">
        <v>44940</v>
      </c>
      <c r="C30" s="59" t="s">
        <v>155</v>
      </c>
      <c r="D30" s="59" t="s">
        <v>159</v>
      </c>
      <c r="E30" s="59" t="s">
        <v>162</v>
      </c>
      <c r="F30" s="76">
        <v>4.5</v>
      </c>
    </row>
    <row r="31" spans="2:6" ht="15" customHeight="1">
      <c r="B31" s="75">
        <v>44941</v>
      </c>
      <c r="C31" s="59" t="s">
        <v>155</v>
      </c>
      <c r="D31" s="59" t="s">
        <v>157</v>
      </c>
      <c r="E31" s="59" t="s">
        <v>158</v>
      </c>
      <c r="F31" s="76">
        <v>5</v>
      </c>
    </row>
    <row r="32" spans="2:6" ht="15" customHeight="1">
      <c r="B32" s="75">
        <v>44941</v>
      </c>
      <c r="C32" s="59" t="s">
        <v>155</v>
      </c>
      <c r="D32" s="59" t="s">
        <v>160</v>
      </c>
      <c r="E32" s="59" t="s">
        <v>163</v>
      </c>
      <c r="F32" s="76">
        <v>3</v>
      </c>
    </row>
    <row r="33" spans="2:6" ht="15" customHeight="1">
      <c r="B33" s="75">
        <v>44941</v>
      </c>
      <c r="C33" s="59" t="s">
        <v>155</v>
      </c>
      <c r="D33" s="59" t="s">
        <v>157</v>
      </c>
      <c r="E33" s="59" t="s">
        <v>158</v>
      </c>
      <c r="F33" s="76">
        <v>5</v>
      </c>
    </row>
    <row r="34" spans="2:6" ht="15" customHeight="1">
      <c r="B34" s="75">
        <v>44941</v>
      </c>
      <c r="C34" s="59" t="s">
        <v>155</v>
      </c>
      <c r="D34" s="59" t="s">
        <v>159</v>
      </c>
      <c r="E34" s="59" t="s">
        <v>163</v>
      </c>
      <c r="F34" s="76">
        <v>3</v>
      </c>
    </row>
    <row r="35" spans="2:6" ht="15" customHeight="1">
      <c r="B35" s="75">
        <v>44941</v>
      </c>
      <c r="C35" s="59" t="s">
        <v>155</v>
      </c>
      <c r="D35" s="59" t="s">
        <v>157</v>
      </c>
      <c r="E35" s="59" t="s">
        <v>158</v>
      </c>
      <c r="F35" s="76">
        <v>5</v>
      </c>
    </row>
    <row r="36" spans="2:6" ht="15" customHeight="1">
      <c r="B36" s="75">
        <v>44941</v>
      </c>
      <c r="C36" s="59" t="s">
        <v>155</v>
      </c>
      <c r="D36" s="59" t="s">
        <v>157</v>
      </c>
      <c r="E36" s="59" t="s">
        <v>163</v>
      </c>
      <c r="F36" s="76">
        <v>3</v>
      </c>
    </row>
    <row r="37" spans="2:6" ht="15" customHeight="1">
      <c r="B37" s="75">
        <v>44941</v>
      </c>
      <c r="C37" s="59" t="s">
        <v>155</v>
      </c>
      <c r="D37" s="59" t="s">
        <v>157</v>
      </c>
      <c r="E37" s="59" t="s">
        <v>158</v>
      </c>
      <c r="F37" s="76">
        <v>5</v>
      </c>
    </row>
    <row r="38" spans="2:6" ht="15" customHeight="1">
      <c r="B38" s="75">
        <v>44941</v>
      </c>
      <c r="C38" s="59" t="s">
        <v>155</v>
      </c>
      <c r="D38" s="59" t="s">
        <v>159</v>
      </c>
      <c r="E38" s="59" t="s">
        <v>162</v>
      </c>
      <c r="F38" s="76">
        <v>4.5</v>
      </c>
    </row>
    <row r="39" spans="2:6" ht="15" customHeight="1">
      <c r="B39" s="75">
        <v>44941</v>
      </c>
      <c r="C39" s="59" t="s">
        <v>155</v>
      </c>
      <c r="D39" s="59" t="s">
        <v>161</v>
      </c>
      <c r="E39" s="59" t="s">
        <v>158</v>
      </c>
      <c r="F39" s="76">
        <v>5</v>
      </c>
    </row>
    <row r="40" spans="2:6" ht="15" customHeight="1">
      <c r="B40" s="75">
        <v>44941</v>
      </c>
      <c r="C40" s="59" t="s">
        <v>155</v>
      </c>
      <c r="D40" s="59" t="s">
        <v>157</v>
      </c>
      <c r="E40" s="59" t="s">
        <v>163</v>
      </c>
      <c r="F40" s="76">
        <v>3</v>
      </c>
    </row>
    <row r="41" spans="2:6" ht="15" customHeight="1">
      <c r="B41" s="75">
        <v>44941</v>
      </c>
      <c r="C41" s="59" t="s">
        <v>155</v>
      </c>
      <c r="D41" s="59" t="s">
        <v>161</v>
      </c>
      <c r="E41" s="59" t="s">
        <v>163</v>
      </c>
      <c r="F41" s="76">
        <v>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zoomScaleNormal="100" workbookViewId="0">
      <selection activeCell="B1" sqref="B1"/>
    </sheetView>
  </sheetViews>
  <sheetFormatPr defaultColWidth="8.8984375" defaultRowHeight="15" customHeight="1"/>
  <cols>
    <col min="1" max="1" width="2.69921875" style="54" customWidth="1"/>
    <col min="2" max="2" width="12.69921875" style="60" customWidth="1"/>
    <col min="3" max="3" width="12.69921875" style="59" customWidth="1"/>
    <col min="4" max="4" width="16.8984375" style="59" customWidth="1"/>
    <col min="5" max="5" width="10" style="59" customWidth="1"/>
    <col min="6" max="7" width="12.69921875" style="59" customWidth="1"/>
    <col min="8" max="8" width="1.69921875" style="59" customWidth="1"/>
    <col min="9" max="9" width="22.09765625" style="54" customWidth="1"/>
    <col min="10" max="10" width="10.69921875" style="54" customWidth="1"/>
    <col min="11" max="11" width="10.69921875" style="59" customWidth="1"/>
    <col min="12" max="12" width="10.69921875" style="54" customWidth="1"/>
    <col min="13" max="13" width="10.69921875" style="59" customWidth="1"/>
    <col min="14" max="20" width="12.69921875" style="59" customWidth="1"/>
    <col min="21" max="21" width="13.59765625" style="59" bestFit="1" customWidth="1"/>
    <col min="22" max="16384" width="8.8984375" style="59"/>
  </cols>
  <sheetData>
    <row r="1" spans="1:13" s="156" customFormat="1" ht="30" customHeight="1">
      <c r="A1" s="154"/>
      <c r="B1" s="155" t="s">
        <v>211</v>
      </c>
    </row>
    <row r="3" spans="1:13" ht="15" customHeight="1">
      <c r="B3" s="77" t="s">
        <v>154</v>
      </c>
      <c r="C3" s="78" t="s">
        <v>152</v>
      </c>
      <c r="D3" s="78" t="s">
        <v>153</v>
      </c>
      <c r="E3" s="78" t="s">
        <v>156</v>
      </c>
      <c r="F3" s="79" t="s">
        <v>8</v>
      </c>
      <c r="H3" s="157"/>
      <c r="I3" s="152"/>
      <c r="J3" s="153" t="s">
        <v>214</v>
      </c>
      <c r="K3" s="153" t="s">
        <v>215</v>
      </c>
      <c r="L3" s="153" t="s">
        <v>213</v>
      </c>
      <c r="M3" s="153" t="s">
        <v>216</v>
      </c>
    </row>
    <row r="4" spans="1:13" ht="15" customHeight="1">
      <c r="B4" s="75">
        <v>44938</v>
      </c>
      <c r="C4" s="59" t="s">
        <v>155</v>
      </c>
      <c r="D4" s="59" t="s">
        <v>157</v>
      </c>
      <c r="E4" s="59" t="s">
        <v>158</v>
      </c>
      <c r="F4" s="76">
        <v>5</v>
      </c>
      <c r="H4" s="165" t="s">
        <v>208</v>
      </c>
      <c r="I4" s="166"/>
      <c r="J4" s="167"/>
      <c r="K4" s="165"/>
      <c r="L4" s="167"/>
      <c r="M4" s="165"/>
    </row>
    <row r="5" spans="1:13" ht="15" customHeight="1">
      <c r="B5" s="75">
        <v>44938</v>
      </c>
      <c r="C5" s="59" t="s">
        <v>155</v>
      </c>
      <c r="D5" s="59" t="s">
        <v>159</v>
      </c>
      <c r="E5" s="59" t="s">
        <v>162</v>
      </c>
      <c r="F5" s="76">
        <v>4.5</v>
      </c>
      <c r="H5" s="159"/>
      <c r="I5" s="160" t="s">
        <v>157</v>
      </c>
      <c r="J5" s="161"/>
      <c r="K5" s="159"/>
      <c r="L5" s="159"/>
      <c r="M5" s="161"/>
    </row>
    <row r="6" spans="1:13" ht="15" customHeight="1">
      <c r="B6" s="75">
        <v>44938</v>
      </c>
      <c r="C6" s="59" t="s">
        <v>155</v>
      </c>
      <c r="D6" s="59" t="s">
        <v>160</v>
      </c>
      <c r="E6" s="59" t="s">
        <v>158</v>
      </c>
      <c r="F6" s="76">
        <v>5</v>
      </c>
      <c r="H6" s="159"/>
      <c r="I6" s="159" t="s">
        <v>159</v>
      </c>
      <c r="J6" s="161"/>
      <c r="K6" s="159"/>
      <c r="L6" s="159"/>
      <c r="M6" s="161"/>
    </row>
    <row r="7" spans="1:13" ht="15" customHeight="1">
      <c r="B7" s="75">
        <v>44938</v>
      </c>
      <c r="C7" s="59" t="s">
        <v>155</v>
      </c>
      <c r="D7" s="59" t="s">
        <v>157</v>
      </c>
      <c r="E7" s="59" t="s">
        <v>163</v>
      </c>
      <c r="F7" s="76">
        <v>3</v>
      </c>
      <c r="H7" s="159"/>
      <c r="I7" s="159" t="s">
        <v>160</v>
      </c>
      <c r="J7" s="161"/>
      <c r="K7" s="159"/>
      <c r="L7" s="159"/>
      <c r="M7" s="161"/>
    </row>
    <row r="8" spans="1:13" ht="15" customHeight="1">
      <c r="B8" s="75">
        <v>44938</v>
      </c>
      <c r="C8" s="59" t="s">
        <v>155</v>
      </c>
      <c r="D8" s="59" t="s">
        <v>157</v>
      </c>
      <c r="E8" s="59" t="s">
        <v>158</v>
      </c>
      <c r="F8" s="76">
        <v>5</v>
      </c>
      <c r="H8" s="162"/>
      <c r="I8" s="162" t="s">
        <v>161</v>
      </c>
      <c r="J8" s="163"/>
      <c r="K8" s="162"/>
      <c r="L8" s="162"/>
      <c r="M8" s="164"/>
    </row>
    <row r="9" spans="1:13" ht="15" customHeight="1">
      <c r="B9" s="75">
        <v>44938</v>
      </c>
      <c r="C9" s="59" t="s">
        <v>155</v>
      </c>
      <c r="D9" s="59" t="s">
        <v>157</v>
      </c>
      <c r="E9" s="59" t="s">
        <v>162</v>
      </c>
      <c r="F9" s="76">
        <v>4.5</v>
      </c>
    </row>
    <row r="10" spans="1:13" ht="15" customHeight="1">
      <c r="B10" s="75">
        <v>44938</v>
      </c>
      <c r="C10" s="59" t="s">
        <v>155</v>
      </c>
      <c r="D10" s="59" t="s">
        <v>160</v>
      </c>
      <c r="E10" s="59" t="s">
        <v>158</v>
      </c>
      <c r="F10" s="76">
        <v>5</v>
      </c>
    </row>
    <row r="11" spans="1:13" ht="15" customHeight="1">
      <c r="B11" s="75">
        <v>44938</v>
      </c>
      <c r="C11" s="59" t="s">
        <v>155</v>
      </c>
      <c r="D11" s="59" t="s">
        <v>157</v>
      </c>
      <c r="E11" s="59" t="s">
        <v>158</v>
      </c>
      <c r="F11" s="76">
        <v>5</v>
      </c>
    </row>
    <row r="12" spans="1:13" ht="15" customHeight="1">
      <c r="B12" s="75">
        <v>44938</v>
      </c>
      <c r="C12" s="59" t="s">
        <v>155</v>
      </c>
      <c r="D12" s="59" t="s">
        <v>161</v>
      </c>
      <c r="E12" s="59" t="s">
        <v>158</v>
      </c>
      <c r="F12" s="76">
        <v>5</v>
      </c>
    </row>
    <row r="13" spans="1:13" ht="15" customHeight="1">
      <c r="B13" s="75">
        <v>44939</v>
      </c>
      <c r="C13" s="59" t="s">
        <v>155</v>
      </c>
      <c r="D13" s="59" t="s">
        <v>157</v>
      </c>
      <c r="E13" s="59" t="s">
        <v>158</v>
      </c>
      <c r="F13" s="76">
        <v>5</v>
      </c>
    </row>
    <row r="14" spans="1:13" ht="15" customHeight="1">
      <c r="B14" s="75">
        <v>44939</v>
      </c>
      <c r="C14" s="59" t="s">
        <v>155</v>
      </c>
      <c r="D14" s="59" t="s">
        <v>157</v>
      </c>
      <c r="E14" s="59" t="s">
        <v>162</v>
      </c>
      <c r="F14" s="76">
        <v>4.5</v>
      </c>
    </row>
    <row r="15" spans="1:13" ht="15" customHeight="1">
      <c r="B15" s="75">
        <v>44939</v>
      </c>
      <c r="C15" s="59" t="s">
        <v>155</v>
      </c>
      <c r="D15" s="59" t="s">
        <v>161</v>
      </c>
      <c r="E15" s="59" t="s">
        <v>163</v>
      </c>
      <c r="F15" s="76">
        <v>3</v>
      </c>
    </row>
    <row r="16" spans="1:13" ht="15" customHeight="1">
      <c r="B16" s="75">
        <v>44939</v>
      </c>
      <c r="C16" s="59" t="s">
        <v>155</v>
      </c>
      <c r="D16" s="59" t="s">
        <v>157</v>
      </c>
      <c r="E16" s="59" t="s">
        <v>158</v>
      </c>
      <c r="F16" s="76">
        <v>5</v>
      </c>
    </row>
    <row r="17" spans="2:6" ht="15" customHeight="1">
      <c r="B17" s="75">
        <v>44939</v>
      </c>
      <c r="C17" s="59" t="s">
        <v>155</v>
      </c>
      <c r="D17" s="59" t="s">
        <v>157</v>
      </c>
      <c r="E17" s="59" t="s">
        <v>163</v>
      </c>
      <c r="F17" s="76">
        <v>3</v>
      </c>
    </row>
    <row r="18" spans="2:6" ht="15" customHeight="1">
      <c r="B18" s="75">
        <v>44939</v>
      </c>
      <c r="C18" s="59" t="s">
        <v>155</v>
      </c>
      <c r="D18" s="59" t="s">
        <v>159</v>
      </c>
      <c r="E18" s="59" t="s">
        <v>158</v>
      </c>
      <c r="F18" s="76">
        <v>5</v>
      </c>
    </row>
    <row r="19" spans="2:6" ht="15" customHeight="1">
      <c r="B19" s="75">
        <v>44939</v>
      </c>
      <c r="C19" s="59" t="s">
        <v>155</v>
      </c>
      <c r="D19" s="59" t="s">
        <v>157</v>
      </c>
      <c r="E19" s="59" t="s">
        <v>163</v>
      </c>
      <c r="F19" s="76">
        <v>3</v>
      </c>
    </row>
    <row r="20" spans="2:6" ht="15" customHeight="1">
      <c r="B20" s="75">
        <v>44939</v>
      </c>
      <c r="C20" s="59" t="s">
        <v>155</v>
      </c>
      <c r="D20" s="59" t="s">
        <v>157</v>
      </c>
      <c r="E20" s="59" t="s">
        <v>158</v>
      </c>
      <c r="F20" s="76">
        <v>5</v>
      </c>
    </row>
    <row r="21" spans="2:6" ht="15" customHeight="1">
      <c r="B21" s="75">
        <v>44939</v>
      </c>
      <c r="C21" s="59" t="s">
        <v>155</v>
      </c>
      <c r="D21" s="59" t="s">
        <v>159</v>
      </c>
      <c r="E21" s="59" t="s">
        <v>158</v>
      </c>
      <c r="F21" s="76">
        <v>5</v>
      </c>
    </row>
    <row r="22" spans="2:6" ht="15" customHeight="1">
      <c r="B22" s="75">
        <v>44939</v>
      </c>
      <c r="C22" s="59" t="s">
        <v>155</v>
      </c>
      <c r="D22" s="59" t="s">
        <v>157</v>
      </c>
      <c r="E22" s="59" t="s">
        <v>162</v>
      </c>
      <c r="F22" s="76">
        <v>4.5</v>
      </c>
    </row>
    <row r="23" spans="2:6" ht="15" customHeight="1">
      <c r="B23" s="75">
        <v>44939</v>
      </c>
      <c r="C23" s="59" t="s">
        <v>155</v>
      </c>
      <c r="D23" s="59" t="s">
        <v>160</v>
      </c>
      <c r="E23" s="59" t="s">
        <v>158</v>
      </c>
      <c r="F23" s="76">
        <v>5</v>
      </c>
    </row>
    <row r="24" spans="2:6" ht="15" customHeight="1">
      <c r="B24" s="75">
        <v>44939</v>
      </c>
      <c r="C24" s="59" t="s">
        <v>155</v>
      </c>
      <c r="D24" s="59" t="s">
        <v>161</v>
      </c>
      <c r="E24" s="59" t="s">
        <v>163</v>
      </c>
      <c r="F24" s="76">
        <v>3</v>
      </c>
    </row>
    <row r="25" spans="2:6" ht="15" customHeight="1">
      <c r="B25" s="75">
        <v>44940</v>
      </c>
      <c r="C25" s="59" t="s">
        <v>155</v>
      </c>
      <c r="D25" s="59" t="s">
        <v>157</v>
      </c>
      <c r="E25" s="59" t="s">
        <v>162</v>
      </c>
      <c r="F25" s="76">
        <v>4.5</v>
      </c>
    </row>
    <row r="26" spans="2:6" ht="15" customHeight="1">
      <c r="B26" s="75">
        <v>44940</v>
      </c>
      <c r="C26" s="59" t="s">
        <v>155</v>
      </c>
      <c r="D26" s="59" t="s">
        <v>159</v>
      </c>
      <c r="E26" s="59" t="s">
        <v>158</v>
      </c>
      <c r="F26" s="76">
        <v>5</v>
      </c>
    </row>
    <row r="27" spans="2:6" ht="15" customHeight="1">
      <c r="B27" s="75">
        <v>44940</v>
      </c>
      <c r="C27" s="59" t="s">
        <v>155</v>
      </c>
      <c r="D27" s="59" t="s">
        <v>157</v>
      </c>
      <c r="E27" s="59" t="s">
        <v>158</v>
      </c>
      <c r="F27" s="76">
        <v>5</v>
      </c>
    </row>
    <row r="28" spans="2:6" ht="15" customHeight="1">
      <c r="B28" s="75">
        <v>44940</v>
      </c>
      <c r="C28" s="59" t="s">
        <v>155</v>
      </c>
      <c r="D28" s="59" t="s">
        <v>157</v>
      </c>
      <c r="E28" s="59" t="s">
        <v>163</v>
      </c>
      <c r="F28" s="76"/>
    </row>
    <row r="29" spans="2:6" ht="15" customHeight="1">
      <c r="B29" s="75">
        <v>44940</v>
      </c>
      <c r="C29" s="59" t="s">
        <v>155</v>
      </c>
      <c r="D29" s="59" t="s">
        <v>161</v>
      </c>
      <c r="E29" s="59" t="s">
        <v>158</v>
      </c>
      <c r="F29" s="76"/>
    </row>
    <row r="30" spans="2:6" ht="15" customHeight="1">
      <c r="B30" s="75">
        <v>44940</v>
      </c>
      <c r="C30" s="59" t="s">
        <v>155</v>
      </c>
      <c r="D30" s="59" t="s">
        <v>159</v>
      </c>
      <c r="E30" s="59" t="s">
        <v>162</v>
      </c>
      <c r="F30" s="76"/>
    </row>
    <row r="31" spans="2:6" ht="15" customHeight="1">
      <c r="B31" s="75">
        <v>44941</v>
      </c>
      <c r="C31" s="59" t="s">
        <v>155</v>
      </c>
      <c r="D31" s="59" t="s">
        <v>157</v>
      </c>
      <c r="E31" s="59" t="s">
        <v>158</v>
      </c>
      <c r="F31" s="76">
        <v>5</v>
      </c>
    </row>
    <row r="32" spans="2:6" ht="15" customHeight="1">
      <c r="B32" s="75">
        <v>44941</v>
      </c>
      <c r="C32" s="59" t="s">
        <v>155</v>
      </c>
      <c r="D32" s="59" t="s">
        <v>160</v>
      </c>
      <c r="E32" s="59" t="s">
        <v>163</v>
      </c>
      <c r="F32" s="76">
        <v>3</v>
      </c>
    </row>
    <row r="33" spans="2:6" ht="15" customHeight="1">
      <c r="B33" s="75">
        <v>44941</v>
      </c>
      <c r="C33" s="59" t="s">
        <v>155</v>
      </c>
      <c r="D33" s="59" t="s">
        <v>157</v>
      </c>
      <c r="E33" s="59" t="s">
        <v>158</v>
      </c>
      <c r="F33" s="76">
        <v>5</v>
      </c>
    </row>
    <row r="34" spans="2:6" ht="15" customHeight="1">
      <c r="B34" s="75">
        <v>44941</v>
      </c>
      <c r="C34" s="59" t="s">
        <v>155</v>
      </c>
      <c r="D34" s="59" t="s">
        <v>159</v>
      </c>
      <c r="E34" s="59" t="s">
        <v>163</v>
      </c>
      <c r="F34" s="76">
        <v>3</v>
      </c>
    </row>
    <row r="35" spans="2:6" ht="15" customHeight="1">
      <c r="B35" s="75">
        <v>44941</v>
      </c>
      <c r="C35" s="59" t="s">
        <v>155</v>
      </c>
      <c r="D35" s="59" t="s">
        <v>157</v>
      </c>
      <c r="E35" s="59" t="s">
        <v>158</v>
      </c>
      <c r="F35" s="76">
        <v>5</v>
      </c>
    </row>
    <row r="36" spans="2:6" ht="15" customHeight="1">
      <c r="B36" s="75">
        <v>44941</v>
      </c>
      <c r="C36" s="59" t="s">
        <v>155</v>
      </c>
      <c r="D36" s="59" t="s">
        <v>157</v>
      </c>
      <c r="E36" s="59" t="s">
        <v>163</v>
      </c>
      <c r="F36" s="76">
        <v>3</v>
      </c>
    </row>
    <row r="37" spans="2:6" ht="15" customHeight="1">
      <c r="B37" s="75">
        <v>44941</v>
      </c>
      <c r="C37" s="59" t="s">
        <v>155</v>
      </c>
      <c r="D37" s="59" t="s">
        <v>157</v>
      </c>
      <c r="E37" s="59" t="s">
        <v>158</v>
      </c>
      <c r="F37" s="76">
        <v>5</v>
      </c>
    </row>
    <row r="38" spans="2:6" ht="15" customHeight="1">
      <c r="B38" s="75">
        <v>44941</v>
      </c>
      <c r="C38" s="59" t="s">
        <v>155</v>
      </c>
      <c r="D38" s="59" t="s">
        <v>159</v>
      </c>
      <c r="E38" s="59" t="s">
        <v>162</v>
      </c>
      <c r="F38" s="76" t="s">
        <v>212</v>
      </c>
    </row>
    <row r="39" spans="2:6" ht="15" customHeight="1">
      <c r="B39" s="75">
        <v>44941</v>
      </c>
      <c r="C39" s="59" t="s">
        <v>155</v>
      </c>
      <c r="D39" s="59" t="s">
        <v>161</v>
      </c>
      <c r="E39" s="59" t="s">
        <v>158</v>
      </c>
      <c r="F39" s="76" t="s">
        <v>212</v>
      </c>
    </row>
    <row r="40" spans="2:6" ht="15" customHeight="1">
      <c r="B40" s="75">
        <v>44941</v>
      </c>
      <c r="C40" s="59" t="s">
        <v>155</v>
      </c>
      <c r="D40" s="59" t="s">
        <v>157</v>
      </c>
      <c r="E40" s="59" t="s">
        <v>163</v>
      </c>
      <c r="F40" s="76" t="s">
        <v>212</v>
      </c>
    </row>
    <row r="41" spans="2:6" ht="15" customHeight="1">
      <c r="B41" s="75">
        <v>44941</v>
      </c>
      <c r="C41" s="59" t="s">
        <v>155</v>
      </c>
      <c r="D41" s="59" t="s">
        <v>161</v>
      </c>
      <c r="E41" s="59" t="s">
        <v>163</v>
      </c>
      <c r="F41" s="76">
        <v>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topLeftCell="A59" zoomScaleNormal="100" workbookViewId="0">
      <selection activeCell="T86" sqref="T86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165</v>
      </c>
    </row>
    <row r="3" spans="1:20" s="189" customFormat="1" ht="15" customHeight="1">
      <c r="A3" s="188"/>
      <c r="B3" s="190"/>
      <c r="C3" s="190"/>
      <c r="D3" s="190"/>
      <c r="E3" s="190"/>
      <c r="F3" s="190"/>
      <c r="G3" s="190"/>
      <c r="H3" s="191" t="s">
        <v>0</v>
      </c>
      <c r="I3" s="191"/>
      <c r="J3" s="192"/>
      <c r="K3" s="193"/>
      <c r="L3" s="194"/>
      <c r="M3" s="193" t="s">
        <v>1</v>
      </c>
      <c r="N3" s="193"/>
      <c r="O3" s="193"/>
      <c r="P3" s="193"/>
      <c r="Q3" s="193"/>
      <c r="R3" s="195" t="s">
        <v>2</v>
      </c>
      <c r="S3" s="193"/>
      <c r="T3" s="196" t="s">
        <v>3</v>
      </c>
    </row>
    <row r="4" spans="1:20" s="189" customFormat="1" ht="15" customHeight="1">
      <c r="A4" s="188"/>
      <c r="B4" s="190" t="s">
        <v>4</v>
      </c>
      <c r="C4" s="190"/>
      <c r="D4" s="190"/>
      <c r="E4" s="190"/>
      <c r="F4" s="190"/>
      <c r="G4" s="190"/>
      <c r="H4" s="198">
        <v>2017</v>
      </c>
      <c r="I4" s="198">
        <f t="shared" ref="I4:Q4" si="0">+H4+1</f>
        <v>2018</v>
      </c>
      <c r="J4" s="198">
        <f t="shared" si="0"/>
        <v>2019</v>
      </c>
      <c r="K4" s="198">
        <f t="shared" si="0"/>
        <v>2020</v>
      </c>
      <c r="L4" s="198">
        <f t="shared" si="0"/>
        <v>2021</v>
      </c>
      <c r="M4" s="199">
        <f t="shared" si="0"/>
        <v>2022</v>
      </c>
      <c r="N4" s="200">
        <f t="shared" si="0"/>
        <v>2023</v>
      </c>
      <c r="O4" s="200">
        <f t="shared" si="0"/>
        <v>2024</v>
      </c>
      <c r="P4" s="200">
        <f t="shared" si="0"/>
        <v>2025</v>
      </c>
      <c r="Q4" s="201">
        <f t="shared" si="0"/>
        <v>2026</v>
      </c>
      <c r="R4" s="200" t="s">
        <v>5</v>
      </c>
      <c r="S4" s="200" t="s">
        <v>6</v>
      </c>
      <c r="T4" s="19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B6" s="31" t="s">
        <v>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31" t="s">
        <v>24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31" t="s">
        <v>55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showGridLines="0" zoomScaleNormal="100" workbookViewId="0">
      <selection activeCell="B1" sqref="B1"/>
    </sheetView>
  </sheetViews>
  <sheetFormatPr defaultColWidth="8.8984375" defaultRowHeight="15" customHeight="1"/>
  <cols>
    <col min="1" max="1" width="2.69921875" style="54" customWidth="1"/>
    <col min="2" max="2" width="12.69921875" style="60" customWidth="1"/>
    <col min="3" max="6" width="9.69921875" style="59" customWidth="1"/>
    <col min="7" max="7" width="12.69921875" style="59" customWidth="1"/>
    <col min="8" max="8" width="1.69921875" style="59" customWidth="1"/>
    <col min="9" max="9" width="22.09765625" style="54" customWidth="1"/>
    <col min="10" max="11" width="10.69921875" style="54" customWidth="1"/>
    <col min="12" max="20" width="12.69921875" style="59" customWidth="1"/>
    <col min="21" max="21" width="13.59765625" style="59" bestFit="1" customWidth="1"/>
    <col min="22" max="16384" width="8.8984375" style="59"/>
  </cols>
  <sheetData>
    <row r="1" spans="1:11" s="156" customFormat="1" ht="30" customHeight="1">
      <c r="A1" s="154"/>
      <c r="B1" s="155" t="s">
        <v>217</v>
      </c>
    </row>
    <row r="3" spans="1:11" ht="15" customHeight="1">
      <c r="C3" s="175">
        <v>1</v>
      </c>
      <c r="D3" s="175">
        <v>2</v>
      </c>
      <c r="E3" s="175">
        <v>3</v>
      </c>
      <c r="F3" s="175">
        <v>4</v>
      </c>
    </row>
    <row r="4" spans="1:11" ht="15" customHeight="1">
      <c r="A4" s="174">
        <v>1</v>
      </c>
      <c r="B4" s="77" t="s">
        <v>154</v>
      </c>
      <c r="C4" s="153" t="s">
        <v>218</v>
      </c>
      <c r="D4" s="153" t="s">
        <v>219</v>
      </c>
      <c r="E4" s="153" t="s">
        <v>220</v>
      </c>
      <c r="F4" s="79" t="s">
        <v>221</v>
      </c>
      <c r="H4" s="173" t="s">
        <v>223</v>
      </c>
      <c r="I4" s="152"/>
      <c r="J4" s="153" t="s">
        <v>220</v>
      </c>
      <c r="K4" s="153" t="s">
        <v>219</v>
      </c>
    </row>
    <row r="5" spans="1:11" ht="15" customHeight="1">
      <c r="A5" s="174">
        <f>+A4+1</f>
        <v>2</v>
      </c>
      <c r="B5" s="75">
        <v>44938</v>
      </c>
      <c r="C5" s="171">
        <v>149.320007</v>
      </c>
      <c r="D5" s="172">
        <v>168.80349699999999</v>
      </c>
      <c r="E5" s="172">
        <v>43.560001</v>
      </c>
      <c r="F5" s="68">
        <v>171.39999399999999</v>
      </c>
      <c r="H5" s="165" t="s">
        <v>222</v>
      </c>
      <c r="I5" s="166"/>
      <c r="J5" s="167"/>
      <c r="K5" s="167"/>
    </row>
    <row r="6" spans="1:11" ht="15" customHeight="1">
      <c r="A6" s="174">
        <f t="shared" ref="A6:A52" si="0">+A5+1</f>
        <v>3</v>
      </c>
      <c r="B6" s="75">
        <f>+B5+1</f>
        <v>44939</v>
      </c>
      <c r="C6" s="171">
        <v>148.85000600000001</v>
      </c>
      <c r="D6" s="172">
        <v>169.62449599999999</v>
      </c>
      <c r="E6" s="172">
        <v>42.970001000000003</v>
      </c>
      <c r="F6" s="68">
        <v>167.83000200000001</v>
      </c>
      <c r="H6" s="159"/>
      <c r="I6" s="169">
        <v>44941</v>
      </c>
      <c r="J6" s="161"/>
      <c r="K6" s="161"/>
    </row>
    <row r="7" spans="1:11" ht="15" customHeight="1">
      <c r="A7" s="174">
        <f t="shared" si="0"/>
        <v>4</v>
      </c>
      <c r="B7" s="75">
        <f t="shared" ref="B7:B52" si="1">+B6+1</f>
        <v>44940</v>
      </c>
      <c r="C7" s="171">
        <v>152.570007</v>
      </c>
      <c r="D7" s="172">
        <v>172.328506</v>
      </c>
      <c r="E7" s="172">
        <v>43.18</v>
      </c>
      <c r="F7" s="68">
        <v>170.36000100000001</v>
      </c>
      <c r="H7" s="159"/>
      <c r="I7" s="169">
        <v>44957</v>
      </c>
      <c r="J7" s="161"/>
      <c r="K7" s="161"/>
    </row>
    <row r="8" spans="1:11" ht="15" customHeight="1">
      <c r="A8" s="174">
        <f t="shared" si="0"/>
        <v>5</v>
      </c>
      <c r="B8" s="75">
        <f t="shared" si="1"/>
        <v>44941</v>
      </c>
      <c r="C8" s="171">
        <v>149.800003</v>
      </c>
      <c r="D8" s="172">
        <v>168.62150600000001</v>
      </c>
      <c r="E8" s="172">
        <v>43.740001999999997</v>
      </c>
      <c r="F8" s="68">
        <v>169.88999899999999</v>
      </c>
      <c r="H8" s="159"/>
      <c r="I8" s="169">
        <v>44972</v>
      </c>
      <c r="J8" s="161"/>
      <c r="K8" s="161"/>
    </row>
    <row r="9" spans="1:11" ht="15" customHeight="1">
      <c r="A9" s="174">
        <f t="shared" si="0"/>
        <v>6</v>
      </c>
      <c r="B9" s="75">
        <f t="shared" si="1"/>
        <v>44942</v>
      </c>
      <c r="C9" s="171">
        <v>148.96000699999999</v>
      </c>
      <c r="D9" s="172">
        <v>165.90550200000001</v>
      </c>
      <c r="E9" s="172">
        <v>43.639999000000003</v>
      </c>
      <c r="F9" s="68">
        <v>169.800003</v>
      </c>
      <c r="H9" s="158"/>
      <c r="I9" s="168">
        <v>44985</v>
      </c>
      <c r="J9" s="163"/>
      <c r="K9" s="163"/>
    </row>
    <row r="10" spans="1:11" ht="15" customHeight="1">
      <c r="A10" s="174">
        <f t="shared" si="0"/>
        <v>7</v>
      </c>
      <c r="B10" s="75">
        <f t="shared" si="1"/>
        <v>44943</v>
      </c>
      <c r="C10" s="171">
        <v>150.020004</v>
      </c>
      <c r="D10" s="172">
        <v>165.637497</v>
      </c>
      <c r="E10" s="172">
        <v>45.450001</v>
      </c>
      <c r="F10" s="68">
        <v>170.470001</v>
      </c>
    </row>
    <row r="11" spans="1:11" ht="15" customHeight="1">
      <c r="A11" s="174">
        <f t="shared" si="0"/>
        <v>8</v>
      </c>
      <c r="B11" s="75">
        <f t="shared" si="1"/>
        <v>44944</v>
      </c>
      <c r="C11" s="171">
        <v>151.490005</v>
      </c>
      <c r="D11" s="172">
        <v>169.199997</v>
      </c>
      <c r="E11" s="172">
        <v>44.82</v>
      </c>
      <c r="F11" s="68">
        <v>170.529999</v>
      </c>
      <c r="H11" s="173" t="s">
        <v>224</v>
      </c>
      <c r="I11" s="152"/>
      <c r="J11" s="153" t="s">
        <v>220</v>
      </c>
      <c r="K11" s="153" t="s">
        <v>219</v>
      </c>
    </row>
    <row r="12" spans="1:11" ht="15" customHeight="1">
      <c r="A12" s="174">
        <f t="shared" si="0"/>
        <v>9</v>
      </c>
      <c r="B12" s="75">
        <f t="shared" si="1"/>
        <v>44945</v>
      </c>
      <c r="C12" s="171">
        <v>150.96000699999999</v>
      </c>
      <c r="D12" s="172">
        <v>173.85000600000001</v>
      </c>
      <c r="E12" s="172">
        <v>43.849997999999999</v>
      </c>
      <c r="F12" s="68">
        <v>168.28999300000001</v>
      </c>
      <c r="H12" s="165" t="s">
        <v>222</v>
      </c>
      <c r="I12" s="166"/>
      <c r="J12" s="167"/>
      <c r="K12" s="167"/>
    </row>
    <row r="13" spans="1:11" ht="15" customHeight="1">
      <c r="A13" s="174">
        <f t="shared" si="0"/>
        <v>10</v>
      </c>
      <c r="B13" s="75">
        <f t="shared" si="1"/>
        <v>44946</v>
      </c>
      <c r="C13" s="171">
        <v>151.279999</v>
      </c>
      <c r="D13" s="172">
        <v>175.94949299999999</v>
      </c>
      <c r="E13" s="172">
        <v>48.610000999999997</v>
      </c>
      <c r="F13" s="68">
        <v>168.050003</v>
      </c>
      <c r="H13" s="159"/>
      <c r="I13" s="169">
        <v>44941</v>
      </c>
      <c r="J13" s="161"/>
      <c r="K13" s="161"/>
    </row>
    <row r="14" spans="1:11" ht="15" customHeight="1">
      <c r="A14" s="174">
        <f t="shared" si="0"/>
        <v>11</v>
      </c>
      <c r="B14" s="75">
        <f t="shared" si="1"/>
        <v>44947</v>
      </c>
      <c r="C14" s="171">
        <v>150.44000199999999</v>
      </c>
      <c r="D14" s="172">
        <v>174.449005</v>
      </c>
      <c r="E14" s="172">
        <v>48.330002</v>
      </c>
      <c r="F14" s="68">
        <v>169.05999800000001</v>
      </c>
      <c r="H14" s="159"/>
      <c r="I14" s="169">
        <v>44957</v>
      </c>
      <c r="J14" s="161"/>
      <c r="K14" s="161"/>
    </row>
    <row r="15" spans="1:11" ht="15" customHeight="1">
      <c r="A15" s="174">
        <f t="shared" si="0"/>
        <v>12</v>
      </c>
      <c r="B15" s="75">
        <f t="shared" si="1"/>
        <v>44948</v>
      </c>
      <c r="C15" s="171">
        <v>150.80999800000001</v>
      </c>
      <c r="D15" s="172">
        <v>178.81149300000001</v>
      </c>
      <c r="E15" s="172">
        <v>47.299999</v>
      </c>
      <c r="F15" s="68">
        <v>167.779999</v>
      </c>
      <c r="H15" s="159"/>
      <c r="I15" s="169">
        <v>44972</v>
      </c>
      <c r="J15" s="161"/>
      <c r="K15" s="161"/>
    </row>
    <row r="16" spans="1:11" ht="15" customHeight="1">
      <c r="A16" s="174">
        <f t="shared" si="0"/>
        <v>13</v>
      </c>
      <c r="B16" s="75">
        <f t="shared" si="1"/>
        <v>44949</v>
      </c>
      <c r="C16" s="171">
        <v>147.91999799999999</v>
      </c>
      <c r="D16" s="172">
        <v>174.10249300000001</v>
      </c>
      <c r="E16" s="172">
        <v>49.02</v>
      </c>
      <c r="F16" s="68">
        <v>167.61999499999999</v>
      </c>
      <c r="H16" s="158"/>
      <c r="I16" s="168">
        <v>44985</v>
      </c>
      <c r="J16" s="163"/>
      <c r="K16" s="163"/>
    </row>
    <row r="17" spans="1:6" ht="15" customHeight="1">
      <c r="A17" s="174">
        <f t="shared" si="0"/>
        <v>14</v>
      </c>
      <c r="B17" s="75">
        <f t="shared" si="1"/>
        <v>44950</v>
      </c>
      <c r="C17" s="171">
        <v>147.86999499999999</v>
      </c>
      <c r="D17" s="172">
        <v>173.625</v>
      </c>
      <c r="E17" s="172">
        <v>50.18</v>
      </c>
      <c r="F17" s="68">
        <v>167.61000100000001</v>
      </c>
    </row>
    <row r="18" spans="1:6" ht="15" customHeight="1">
      <c r="A18" s="174">
        <f t="shared" si="0"/>
        <v>15</v>
      </c>
      <c r="B18" s="75">
        <f t="shared" si="1"/>
        <v>44951</v>
      </c>
      <c r="C18" s="171">
        <v>149.990005</v>
      </c>
      <c r="D18" s="172">
        <v>176.257507</v>
      </c>
      <c r="E18" s="172">
        <v>49.73</v>
      </c>
      <c r="F18" s="68">
        <v>166.86000100000001</v>
      </c>
    </row>
    <row r="19" spans="1:6" ht="15" customHeight="1">
      <c r="A19" s="174">
        <f t="shared" si="0"/>
        <v>16</v>
      </c>
      <c r="B19" s="75">
        <f t="shared" si="1"/>
        <v>44952</v>
      </c>
      <c r="C19" s="171">
        <v>150</v>
      </c>
      <c r="D19" s="172">
        <v>177.283997</v>
      </c>
      <c r="E19" s="172">
        <v>49.650002000000001</v>
      </c>
      <c r="F19" s="68">
        <v>166.55999800000001</v>
      </c>
    </row>
    <row r="20" spans="1:6" ht="15" customHeight="1">
      <c r="A20" s="174">
        <f t="shared" si="0"/>
        <v>17</v>
      </c>
      <c r="B20" s="75">
        <f t="shared" si="1"/>
        <v>44953</v>
      </c>
      <c r="C20" s="171">
        <v>151</v>
      </c>
      <c r="D20" s="172">
        <v>177.03500399999999</v>
      </c>
      <c r="E20" s="172">
        <v>49.599997999999999</v>
      </c>
      <c r="F20" s="68">
        <v>165.36000100000001</v>
      </c>
    </row>
    <row r="21" spans="1:6" ht="15" customHeight="1">
      <c r="A21" s="174">
        <f t="shared" si="0"/>
        <v>18</v>
      </c>
      <c r="B21" s="75">
        <f t="shared" si="1"/>
        <v>44954</v>
      </c>
      <c r="C21" s="171">
        <v>153.490005</v>
      </c>
      <c r="D21" s="172">
        <v>177.449997</v>
      </c>
      <c r="E21" s="172">
        <v>50.869999</v>
      </c>
      <c r="F21" s="68">
        <v>164.470001</v>
      </c>
    </row>
    <row r="22" spans="1:6" ht="15" customHeight="1">
      <c r="A22" s="174">
        <f t="shared" si="0"/>
        <v>19</v>
      </c>
      <c r="B22" s="75">
        <f t="shared" si="1"/>
        <v>44955</v>
      </c>
      <c r="C22" s="171">
        <v>157.86999499999999</v>
      </c>
      <c r="D22" s="172">
        <v>184.80299400000001</v>
      </c>
      <c r="E22" s="172">
        <v>51.41</v>
      </c>
      <c r="F22" s="68">
        <v>163.050003</v>
      </c>
    </row>
    <row r="23" spans="1:6" ht="15" customHeight="1">
      <c r="A23" s="174">
        <f t="shared" si="0"/>
        <v>20</v>
      </c>
      <c r="B23" s="75">
        <f t="shared" si="1"/>
        <v>44956</v>
      </c>
      <c r="C23" s="171">
        <v>160.550003</v>
      </c>
      <c r="D23" s="172">
        <v>183.828506</v>
      </c>
      <c r="E23" s="172">
        <v>50.799999</v>
      </c>
      <c r="F23" s="68">
        <v>160.91999799999999</v>
      </c>
    </row>
    <row r="24" spans="1:6" ht="15" customHeight="1">
      <c r="A24" s="174">
        <f t="shared" si="0"/>
        <v>21</v>
      </c>
      <c r="B24" s="75">
        <f t="shared" si="1"/>
        <v>44957</v>
      </c>
      <c r="C24" s="171">
        <v>161.020004</v>
      </c>
      <c r="D24" s="172">
        <v>178.62849399999999</v>
      </c>
      <c r="E24" s="172">
        <v>51.200001</v>
      </c>
      <c r="F24" s="68">
        <v>164.35000600000001</v>
      </c>
    </row>
    <row r="25" spans="1:6" ht="15" customHeight="1">
      <c r="A25" s="174">
        <f t="shared" si="0"/>
        <v>22</v>
      </c>
      <c r="B25" s="75">
        <f t="shared" si="1"/>
        <v>44958</v>
      </c>
      <c r="C25" s="171">
        <v>161.41000399999999</v>
      </c>
      <c r="D25" s="172">
        <v>179.00199900000001</v>
      </c>
      <c r="E25" s="172">
        <v>51.080002</v>
      </c>
      <c r="F25" s="68">
        <v>168.279999</v>
      </c>
    </row>
    <row r="26" spans="1:6" ht="15" customHeight="1">
      <c r="A26" s="174">
        <f t="shared" si="0"/>
        <v>23</v>
      </c>
      <c r="B26" s="75">
        <f t="shared" si="1"/>
        <v>44959</v>
      </c>
      <c r="C26" s="171">
        <v>161.94000199999999</v>
      </c>
      <c r="D26" s="172">
        <v>179.02049299999999</v>
      </c>
      <c r="E26" s="172">
        <v>50.889999000000003</v>
      </c>
      <c r="F26" s="68">
        <v>166.96000699999999</v>
      </c>
    </row>
    <row r="27" spans="1:6" ht="15" customHeight="1">
      <c r="A27" s="174">
        <f t="shared" si="0"/>
        <v>24</v>
      </c>
      <c r="B27" s="75">
        <f t="shared" si="1"/>
        <v>44960</v>
      </c>
      <c r="C27" s="171">
        <v>156.80999800000001</v>
      </c>
      <c r="D27" s="172">
        <v>175.22799699999999</v>
      </c>
      <c r="E27" s="172">
        <v>54</v>
      </c>
      <c r="F27" s="68">
        <v>161.929993</v>
      </c>
    </row>
    <row r="28" spans="1:6" ht="15" customHeight="1">
      <c r="A28" s="174">
        <f t="shared" si="0"/>
        <v>25</v>
      </c>
      <c r="B28" s="75">
        <f t="shared" si="1"/>
        <v>44961</v>
      </c>
      <c r="C28" s="171">
        <v>160.240005</v>
      </c>
      <c r="D28" s="172">
        <v>178.078506</v>
      </c>
      <c r="E28" s="172">
        <v>52.400002000000001</v>
      </c>
      <c r="F28" s="68">
        <v>161.229996</v>
      </c>
    </row>
    <row r="29" spans="1:6" ht="15" customHeight="1">
      <c r="A29" s="174">
        <f t="shared" si="0"/>
        <v>26</v>
      </c>
      <c r="B29" s="75">
        <f t="shared" si="1"/>
        <v>44962</v>
      </c>
      <c r="C29" s="171">
        <v>165.300003</v>
      </c>
      <c r="D29" s="172">
        <v>175.3535</v>
      </c>
      <c r="E29" s="172">
        <v>53.73</v>
      </c>
      <c r="F29" s="68">
        <v>158.83000200000001</v>
      </c>
    </row>
    <row r="30" spans="1:6" ht="15" customHeight="1">
      <c r="A30" s="174">
        <f t="shared" si="0"/>
        <v>27</v>
      </c>
      <c r="B30" s="75">
        <f t="shared" si="1"/>
        <v>44963</v>
      </c>
      <c r="C30" s="171">
        <v>164.770004</v>
      </c>
      <c r="D30" s="172">
        <v>172.18600499999999</v>
      </c>
      <c r="E30" s="172">
        <v>54.68</v>
      </c>
      <c r="F30" s="68">
        <v>157.88999899999999</v>
      </c>
    </row>
    <row r="31" spans="1:6" ht="15" customHeight="1">
      <c r="A31" s="174">
        <f t="shared" si="0"/>
        <v>28</v>
      </c>
      <c r="B31" s="75">
        <f t="shared" si="1"/>
        <v>44964</v>
      </c>
      <c r="C31" s="171">
        <v>163.759995</v>
      </c>
      <c r="D31" s="172">
        <v>171.86799600000001</v>
      </c>
      <c r="E31" s="172">
        <v>53.040000999999997</v>
      </c>
      <c r="F31" s="68">
        <v>161.21000699999999</v>
      </c>
    </row>
    <row r="32" spans="1:6" ht="15" customHeight="1">
      <c r="A32" s="174">
        <f t="shared" si="0"/>
        <v>29</v>
      </c>
      <c r="B32" s="75">
        <f t="shared" si="1"/>
        <v>44965</v>
      </c>
      <c r="C32" s="171">
        <v>161.83999600000001</v>
      </c>
      <c r="D32" s="172">
        <v>169.48950199999999</v>
      </c>
      <c r="E32" s="172">
        <v>54.27</v>
      </c>
      <c r="F32" s="68">
        <v>158.28999300000001</v>
      </c>
    </row>
    <row r="33" spans="1:6" ht="15" customHeight="1">
      <c r="A33" s="174">
        <f t="shared" si="0"/>
        <v>30</v>
      </c>
      <c r="B33" s="75">
        <f t="shared" si="1"/>
        <v>44966</v>
      </c>
      <c r="C33" s="171">
        <v>165.320007</v>
      </c>
      <c r="D33" s="172">
        <v>171.36850000000001</v>
      </c>
      <c r="E33" s="172">
        <v>51.48</v>
      </c>
      <c r="F33" s="68">
        <v>160.16000399999999</v>
      </c>
    </row>
    <row r="34" spans="1:6" ht="15" customHeight="1">
      <c r="A34" s="174">
        <f t="shared" si="0"/>
        <v>31</v>
      </c>
      <c r="B34" s="75">
        <f t="shared" si="1"/>
        <v>44967</v>
      </c>
      <c r="C34" s="171">
        <v>171.179993</v>
      </c>
      <c r="D34" s="172">
        <v>176.16450499999999</v>
      </c>
      <c r="E34" s="172">
        <v>51.720001000000003</v>
      </c>
      <c r="F34" s="68">
        <v>162.570007</v>
      </c>
    </row>
    <row r="35" spans="1:6" ht="15" customHeight="1">
      <c r="A35" s="174">
        <f t="shared" si="0"/>
        <v>32</v>
      </c>
      <c r="B35" s="75">
        <f t="shared" si="1"/>
        <v>44968</v>
      </c>
      <c r="C35" s="171">
        <v>175.08000200000001</v>
      </c>
      <c r="D35" s="172">
        <v>176.158005</v>
      </c>
      <c r="E35" s="172">
        <v>51.400002000000001</v>
      </c>
      <c r="F35" s="68">
        <v>160.71000699999999</v>
      </c>
    </row>
    <row r="36" spans="1:6" ht="15" customHeight="1">
      <c r="A36" s="174">
        <f t="shared" si="0"/>
        <v>33</v>
      </c>
      <c r="B36" s="75">
        <f t="shared" si="1"/>
        <v>44969</v>
      </c>
      <c r="C36" s="171">
        <v>174.55999800000001</v>
      </c>
      <c r="D36" s="172">
        <v>174.17100500000001</v>
      </c>
      <c r="E36" s="172">
        <v>52.080002</v>
      </c>
      <c r="F36" s="68">
        <v>160.46000699999999</v>
      </c>
    </row>
    <row r="37" spans="1:6" ht="15" customHeight="1">
      <c r="A37" s="174">
        <f t="shared" si="0"/>
        <v>34</v>
      </c>
      <c r="B37" s="75">
        <f t="shared" si="1"/>
        <v>44970</v>
      </c>
      <c r="C37" s="171">
        <v>179.449997</v>
      </c>
      <c r="D37" s="172">
        <v>172.212006</v>
      </c>
      <c r="E37" s="172">
        <v>52.779998999999997</v>
      </c>
      <c r="F37" s="68">
        <v>159.820007</v>
      </c>
    </row>
    <row r="38" spans="1:6" ht="15" customHeight="1">
      <c r="A38" s="174">
        <f t="shared" si="0"/>
        <v>35</v>
      </c>
      <c r="B38" s="75">
        <f t="shared" si="1"/>
        <v>44971</v>
      </c>
      <c r="C38" s="171">
        <v>175.740005</v>
      </c>
      <c r="D38" s="172">
        <v>169.56750500000001</v>
      </c>
      <c r="E38" s="172">
        <v>55.200001</v>
      </c>
      <c r="F38" s="68">
        <v>157.91999799999999</v>
      </c>
    </row>
    <row r="39" spans="1:6" ht="15" customHeight="1">
      <c r="A39" s="174">
        <f t="shared" si="0"/>
        <v>36</v>
      </c>
      <c r="B39" s="75">
        <f t="shared" si="1"/>
        <v>44972</v>
      </c>
      <c r="C39" s="171">
        <v>174.33000200000001</v>
      </c>
      <c r="D39" s="172">
        <v>169.09150700000001</v>
      </c>
      <c r="E39" s="172">
        <v>55.540000999999997</v>
      </c>
      <c r="F39" s="68">
        <v>159.13000500000001</v>
      </c>
    </row>
    <row r="40" spans="1:6" ht="15" customHeight="1">
      <c r="A40" s="174">
        <f t="shared" si="0"/>
        <v>37</v>
      </c>
      <c r="B40" s="75">
        <f t="shared" si="1"/>
        <v>44973</v>
      </c>
      <c r="C40" s="171">
        <v>179.300003</v>
      </c>
      <c r="D40" s="172">
        <v>173.31500199999999</v>
      </c>
      <c r="E40" s="172">
        <v>58.799999</v>
      </c>
      <c r="F40" s="68">
        <v>157.94000199999999</v>
      </c>
    </row>
    <row r="41" spans="1:6" ht="15" customHeight="1">
      <c r="A41" s="174">
        <f t="shared" si="0"/>
        <v>38</v>
      </c>
      <c r="B41" s="75">
        <f t="shared" si="1"/>
        <v>44974</v>
      </c>
      <c r="C41" s="171">
        <v>172.259995</v>
      </c>
      <c r="D41" s="172">
        <v>168.871002</v>
      </c>
      <c r="E41" s="172">
        <v>61.25</v>
      </c>
      <c r="F41" s="68">
        <v>160.41000399999999</v>
      </c>
    </row>
    <row r="42" spans="1:6" ht="15" customHeight="1">
      <c r="A42" s="174">
        <f t="shared" si="0"/>
        <v>39</v>
      </c>
      <c r="B42" s="75">
        <f t="shared" si="1"/>
        <v>44975</v>
      </c>
      <c r="C42" s="171">
        <v>171.13999899999999</v>
      </c>
      <c r="D42" s="172">
        <v>170.01750200000001</v>
      </c>
      <c r="E42" s="172">
        <v>59.48</v>
      </c>
      <c r="F42" s="68">
        <v>156.759995</v>
      </c>
    </row>
    <row r="43" spans="1:6" ht="15" customHeight="1">
      <c r="A43" s="174">
        <f t="shared" si="0"/>
        <v>40</v>
      </c>
      <c r="B43" s="75">
        <f t="shared" si="1"/>
        <v>44976</v>
      </c>
      <c r="C43" s="171">
        <v>169.75</v>
      </c>
      <c r="D43" s="172">
        <v>167.07899499999999</v>
      </c>
      <c r="E43" s="172">
        <v>61.02</v>
      </c>
      <c r="F43" s="172">
        <v>153.94000199999999</v>
      </c>
    </row>
    <row r="44" spans="1:6" ht="15" customHeight="1">
      <c r="A44" s="174">
        <f t="shared" si="0"/>
        <v>41</v>
      </c>
      <c r="B44" s="75">
        <f t="shared" si="1"/>
        <v>44977</v>
      </c>
      <c r="C44" s="171">
        <v>172.990005</v>
      </c>
      <c r="D44" s="172">
        <v>170.41700700000001</v>
      </c>
      <c r="E44" s="172">
        <v>58.950001</v>
      </c>
      <c r="F44" s="172">
        <v>156.08999600000001</v>
      </c>
    </row>
    <row r="45" spans="1:6" ht="15" customHeight="1">
      <c r="A45" s="174">
        <f t="shared" si="0"/>
        <v>42</v>
      </c>
      <c r="B45" s="75">
        <f t="shared" si="1"/>
        <v>44978</v>
      </c>
      <c r="C45" s="171">
        <v>175.63999899999999</v>
      </c>
      <c r="D45" s="172">
        <v>171.037003</v>
      </c>
      <c r="E45" s="172">
        <v>59.549999</v>
      </c>
      <c r="F45" s="172">
        <v>156.699997</v>
      </c>
    </row>
    <row r="46" spans="1:6" ht="15" customHeight="1">
      <c r="A46" s="174">
        <f t="shared" si="0"/>
        <v>43</v>
      </c>
      <c r="B46" s="75">
        <f t="shared" si="1"/>
        <v>44979</v>
      </c>
      <c r="C46" s="171">
        <v>176.279999</v>
      </c>
      <c r="D46" s="172">
        <v>171.06849700000001</v>
      </c>
      <c r="E46" s="172">
        <v>58.709999000000003</v>
      </c>
      <c r="F46" s="172">
        <v>157.259995</v>
      </c>
    </row>
    <row r="47" spans="1:6" ht="15" customHeight="1">
      <c r="A47" s="174">
        <f t="shared" si="0"/>
        <v>44</v>
      </c>
      <c r="B47" s="75">
        <f t="shared" si="1"/>
        <v>44980</v>
      </c>
      <c r="C47" s="171">
        <v>180.33000200000001</v>
      </c>
      <c r="D47" s="172">
        <v>169.66949500000001</v>
      </c>
      <c r="E47" s="172">
        <v>59.200001</v>
      </c>
      <c r="F47" s="172">
        <v>158.16000399999999</v>
      </c>
    </row>
    <row r="48" spans="1:6" ht="15" customHeight="1">
      <c r="A48" s="174">
        <f t="shared" si="0"/>
        <v>45</v>
      </c>
      <c r="B48" s="75">
        <f t="shared" si="1"/>
        <v>44981</v>
      </c>
      <c r="C48" s="171">
        <v>179.28999300000001</v>
      </c>
      <c r="D48" s="172">
        <v>170.66099500000001</v>
      </c>
      <c r="E48" s="172">
        <v>58.009998000000003</v>
      </c>
      <c r="F48" s="172">
        <v>158.63999899999999</v>
      </c>
    </row>
    <row r="49" spans="1:6" ht="15" customHeight="1">
      <c r="A49" s="174">
        <f t="shared" si="0"/>
        <v>46</v>
      </c>
      <c r="B49" s="75">
        <f t="shared" si="1"/>
        <v>44982</v>
      </c>
      <c r="C49" s="171">
        <v>179.38000500000001</v>
      </c>
      <c r="D49" s="172">
        <v>169.20100400000001</v>
      </c>
      <c r="E49" s="172">
        <v>57.580002</v>
      </c>
      <c r="F49" s="172">
        <v>158.55999800000001</v>
      </c>
    </row>
    <row r="50" spans="1:6" ht="15" customHeight="1">
      <c r="A50" s="174">
        <f t="shared" si="0"/>
        <v>47</v>
      </c>
      <c r="B50" s="75">
        <f t="shared" si="1"/>
        <v>44983</v>
      </c>
      <c r="C50" s="171">
        <v>178.199997</v>
      </c>
      <c r="D50" s="172">
        <v>168.64450099999999</v>
      </c>
      <c r="E50" s="172">
        <v>58.400002000000001</v>
      </c>
      <c r="F50" s="172">
        <v>158.479996</v>
      </c>
    </row>
    <row r="51" spans="1:6" ht="15" customHeight="1">
      <c r="A51" s="174">
        <f t="shared" si="0"/>
        <v>48</v>
      </c>
      <c r="B51" s="75">
        <f t="shared" si="1"/>
        <v>44984</v>
      </c>
      <c r="C51" s="171">
        <v>177.570007</v>
      </c>
      <c r="D51" s="172">
        <v>166.716995</v>
      </c>
      <c r="E51" s="172">
        <v>59.049999</v>
      </c>
      <c r="F51" s="172">
        <v>158.35000600000001</v>
      </c>
    </row>
    <row r="52" spans="1:6" ht="15" customHeight="1">
      <c r="A52" s="174">
        <f t="shared" si="0"/>
        <v>49</v>
      </c>
      <c r="B52" s="75">
        <f t="shared" si="1"/>
        <v>44985</v>
      </c>
      <c r="C52" s="171">
        <v>182.009995</v>
      </c>
      <c r="D52" s="172">
        <v>170.404495</v>
      </c>
      <c r="E52" s="172">
        <v>56.650002000000001</v>
      </c>
      <c r="F52" s="172">
        <v>161.699997</v>
      </c>
    </row>
    <row r="53" spans="1:6" ht="15" customHeight="1">
      <c r="C53" s="170"/>
      <c r="D53" s="172"/>
      <c r="F53" s="172"/>
    </row>
    <row r="54" spans="1:6" ht="15" customHeight="1">
      <c r="C54" s="170"/>
      <c r="D54" s="172"/>
      <c r="F54" s="172"/>
    </row>
    <row r="55" spans="1:6" ht="15" customHeight="1">
      <c r="C55" s="170"/>
      <c r="D55" s="172"/>
      <c r="F55" s="172"/>
    </row>
    <row r="56" spans="1:6" ht="15" customHeight="1">
      <c r="C56" s="170"/>
      <c r="D56" s="172"/>
      <c r="F56" s="172"/>
    </row>
    <row r="57" spans="1:6" ht="15" customHeight="1">
      <c r="C57" s="170"/>
      <c r="D57" s="172"/>
      <c r="F57" s="172"/>
    </row>
    <row r="58" spans="1:6" ht="15" customHeight="1">
      <c r="D58" s="172"/>
      <c r="F58" s="172"/>
    </row>
    <row r="59" spans="1:6" ht="15" customHeight="1">
      <c r="D59" s="172"/>
      <c r="F59" s="172"/>
    </row>
    <row r="60" spans="1:6" ht="15" customHeight="1">
      <c r="D60" s="172"/>
      <c r="F60" s="172"/>
    </row>
    <row r="61" spans="1:6" ht="15" customHeight="1">
      <c r="F61" s="172"/>
    </row>
    <row r="62" spans="1:6" ht="15" customHeight="1">
      <c r="F62" s="172"/>
    </row>
    <row r="63" spans="1:6" ht="15" customHeight="1">
      <c r="F63" s="172"/>
    </row>
    <row r="64" spans="1:6" ht="15" customHeight="1">
      <c r="F64" s="172"/>
    </row>
    <row r="65" spans="6:6" ht="15" customHeight="1">
      <c r="F65" s="172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zoomScaleNormal="100" workbookViewId="0"/>
  </sheetViews>
  <sheetFormatPr defaultColWidth="8.8984375" defaultRowHeight="15" customHeight="1"/>
  <cols>
    <col min="1" max="1" width="2.69921875" style="113" customWidth="1"/>
    <col min="2" max="2" width="2.69921875" style="114" customWidth="1"/>
    <col min="3" max="6" width="2.69921875" style="113" customWidth="1"/>
    <col min="7" max="7" width="29.3984375" style="113" customWidth="1"/>
    <col min="8" max="16384" width="8.8984375" style="113"/>
  </cols>
  <sheetData>
    <row r="1" spans="1:12" s="1" customFormat="1" ht="30" customHeight="1">
      <c r="A1" s="4"/>
      <c r="B1" s="2" t="s">
        <v>193</v>
      </c>
    </row>
    <row r="2" spans="1:12" s="11" customFormat="1" ht="15" customHeight="1">
      <c r="A2" s="3"/>
      <c r="B2" s="30"/>
      <c r="H2" s="3"/>
      <c r="I2" s="3"/>
      <c r="J2" s="3"/>
    </row>
    <row r="3" spans="1:12" s="11" customFormat="1" ht="15" customHeight="1">
      <c r="A3" s="3"/>
      <c r="B3" s="135" t="s">
        <v>4</v>
      </c>
      <c r="C3" s="135"/>
      <c r="D3" s="135"/>
      <c r="E3" s="135"/>
      <c r="F3" s="135"/>
      <c r="G3" s="135"/>
      <c r="H3" s="136">
        <v>2017</v>
      </c>
      <c r="I3" s="136">
        <f t="shared" ref="I3" si="0">+H3+1</f>
        <v>2018</v>
      </c>
      <c r="J3" s="136">
        <f t="shared" ref="J3" si="1">+I3+1</f>
        <v>2019</v>
      </c>
      <c r="K3" s="136">
        <f t="shared" ref="K3" si="2">+J3+1</f>
        <v>2020</v>
      </c>
      <c r="L3" s="136">
        <f t="shared" ref="L3" si="3">+K3+1</f>
        <v>2021</v>
      </c>
    </row>
    <row r="4" spans="1:12" s="11" customFormat="1" ht="15" customHeight="1">
      <c r="A4" s="3"/>
      <c r="B4" s="18" t="s">
        <v>7</v>
      </c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s="11" customFormat="1" ht="15" customHeight="1">
      <c r="A5" s="3"/>
      <c r="B5" s="20" t="s">
        <v>8</v>
      </c>
      <c r="C5" s="20"/>
      <c r="D5" s="20"/>
      <c r="E5" s="20"/>
      <c r="F5" s="20"/>
      <c r="G5" s="17"/>
      <c r="H5" s="21">
        <v>22.386800000000001</v>
      </c>
      <c r="I5" s="21">
        <v>24.7195</v>
      </c>
      <c r="J5" s="21">
        <v>26.508599999999998</v>
      </c>
      <c r="K5" s="21">
        <v>23.518000000000001</v>
      </c>
      <c r="L5" s="21">
        <v>29.060599999999997</v>
      </c>
    </row>
    <row r="6" spans="1:12" s="11" customFormat="1" ht="15" customHeight="1">
      <c r="A6" s="3"/>
      <c r="B6" s="22" t="s">
        <v>9</v>
      </c>
      <c r="C6" s="22"/>
      <c r="D6" s="22"/>
      <c r="E6" s="22"/>
      <c r="F6" s="22"/>
      <c r="G6" s="17"/>
      <c r="H6" s="23">
        <v>15.552200000000001</v>
      </c>
      <c r="I6" s="23">
        <v>17.402900000000002</v>
      </c>
      <c r="J6" s="23">
        <v>19.020499999999998</v>
      </c>
      <c r="K6" s="23">
        <v>18.376900000000003</v>
      </c>
      <c r="L6" s="23">
        <v>20.6252</v>
      </c>
    </row>
    <row r="7" spans="1:12" s="11" customFormat="1" ht="15" customHeight="1">
      <c r="A7" s="3"/>
      <c r="B7" s="20" t="s">
        <v>10</v>
      </c>
      <c r="C7" s="20"/>
      <c r="D7" s="20"/>
      <c r="E7" s="20"/>
      <c r="F7" s="20"/>
      <c r="G7" s="133"/>
      <c r="H7" s="21">
        <v>6.8346</v>
      </c>
      <c r="I7" s="21">
        <v>7.3166000000000002</v>
      </c>
      <c r="J7" s="21">
        <v>7.4881000000000002</v>
      </c>
      <c r="K7" s="21">
        <v>5.1411000000000007</v>
      </c>
      <c r="L7" s="21">
        <v>8.4353999999999996</v>
      </c>
    </row>
    <row r="8" spans="1:12" s="11" customFormat="1" ht="15" customHeight="1">
      <c r="A8" s="3"/>
      <c r="B8" s="17" t="s">
        <v>11</v>
      </c>
      <c r="C8" s="17"/>
      <c r="D8" s="17"/>
      <c r="E8" s="17"/>
      <c r="F8" s="17"/>
      <c r="G8" s="17"/>
      <c r="H8" s="24">
        <v>1.4084000000000001</v>
      </c>
      <c r="I8" s="24">
        <v>1.7045999999999999</v>
      </c>
      <c r="J8" s="24">
        <v>1.8240999999999998</v>
      </c>
      <c r="K8" s="24">
        <v>1.6796</v>
      </c>
      <c r="L8" s="24">
        <v>1.9325999999999999</v>
      </c>
    </row>
    <row r="9" spans="1:12" s="11" customFormat="1" ht="15" customHeight="1">
      <c r="A9" s="3"/>
      <c r="B9" s="17" t="s">
        <v>12</v>
      </c>
      <c r="C9" s="17"/>
      <c r="D9" s="17"/>
      <c r="E9" s="17"/>
      <c r="F9" s="17"/>
      <c r="G9" s="17"/>
      <c r="H9" s="24">
        <v>1.0114000000000001</v>
      </c>
      <c r="I9" s="24">
        <v>1.2470000000000001</v>
      </c>
      <c r="J9" s="24">
        <v>1.3773</v>
      </c>
      <c r="K9" s="24">
        <v>1.4313</v>
      </c>
      <c r="L9" s="24">
        <v>1.4417</v>
      </c>
    </row>
    <row r="10" spans="1:12" s="11" customFormat="1" ht="15" customHeight="1">
      <c r="A10" s="3"/>
      <c r="B10" s="22" t="s">
        <v>13</v>
      </c>
      <c r="C10" s="22"/>
      <c r="D10" s="22"/>
      <c r="E10" s="22"/>
      <c r="F10" s="22"/>
      <c r="G10" s="134"/>
      <c r="H10" s="23">
        <v>0.51800000000000002</v>
      </c>
      <c r="I10" s="23">
        <v>0.55489999999999995</v>
      </c>
      <c r="J10" s="23">
        <v>0.371</v>
      </c>
      <c r="K10" s="23">
        <v>0.43030000000000002</v>
      </c>
      <c r="L10" s="23">
        <v>0.35949999999999999</v>
      </c>
    </row>
    <row r="11" spans="1:12" s="11" customFormat="1" ht="15" customHeight="1">
      <c r="A11" s="3"/>
      <c r="B11" s="20" t="s">
        <v>14</v>
      </c>
      <c r="C11" s="20"/>
      <c r="D11" s="20"/>
      <c r="E11" s="20"/>
      <c r="F11" s="20"/>
      <c r="G11" s="17"/>
      <c r="H11" s="21">
        <v>3.8968000000000003</v>
      </c>
      <c r="I11" s="21">
        <v>3.8100999999999998</v>
      </c>
      <c r="J11" s="21">
        <v>3.9156999999999997</v>
      </c>
      <c r="K11" s="21">
        <v>1.5999000000000001</v>
      </c>
      <c r="L11" s="21">
        <v>4.7016</v>
      </c>
    </row>
    <row r="12" spans="1:12" s="11" customFormat="1" ht="15" customHeight="1">
      <c r="A12" s="3"/>
      <c r="B12" s="17" t="s">
        <v>15</v>
      </c>
      <c r="C12" s="17"/>
      <c r="D12" s="17"/>
      <c r="E12" s="17"/>
      <c r="F12" s="17"/>
      <c r="G12" s="17"/>
      <c r="H12" s="24">
        <v>-9.2499999999999999E-2</v>
      </c>
      <c r="I12" s="24">
        <v>-0.17030000000000001</v>
      </c>
      <c r="J12" s="24">
        <v>-0.33100000000000002</v>
      </c>
      <c r="K12" s="24">
        <v>-0.437</v>
      </c>
      <c r="L12" s="24">
        <v>-0.4698</v>
      </c>
    </row>
    <row r="13" spans="1:12" s="11" customFormat="1" ht="15" customHeight="1">
      <c r="A13" s="3"/>
      <c r="B13" s="17" t="s">
        <v>16</v>
      </c>
      <c r="C13" s="17"/>
      <c r="D13" s="17"/>
      <c r="E13" s="17"/>
      <c r="F13" s="17"/>
      <c r="G13" s="17"/>
      <c r="H13" s="24">
        <v>1.67E-2</v>
      </c>
      <c r="I13" s="24">
        <v>3.3000000000000002E-2</v>
      </c>
      <c r="J13" s="24">
        <v>0.1313</v>
      </c>
      <c r="K13" s="24">
        <v>4.4999999999999998E-2</v>
      </c>
      <c r="L13" s="24">
        <v>6.9099999999999995E-2</v>
      </c>
    </row>
    <row r="14" spans="1:12" s="11" customFormat="1" ht="15" customHeight="1">
      <c r="A14" s="3"/>
      <c r="B14" s="17" t="s">
        <v>17</v>
      </c>
      <c r="C14" s="17"/>
      <c r="D14" s="17"/>
      <c r="E14" s="17"/>
      <c r="F14" s="17"/>
      <c r="G14" s="17"/>
      <c r="H14" s="24">
        <v>0.39139999999999997</v>
      </c>
      <c r="I14" s="24">
        <v>0.30119999999999997</v>
      </c>
      <c r="J14" s="24">
        <v>0.29799999999999999</v>
      </c>
      <c r="K14" s="24">
        <v>0.32250000000000001</v>
      </c>
      <c r="L14" s="24">
        <v>0.38530000000000003</v>
      </c>
    </row>
    <row r="15" spans="1:12" s="11" customFormat="1" ht="15" customHeight="1">
      <c r="A15" s="3"/>
      <c r="B15" s="22" t="s">
        <v>18</v>
      </c>
      <c r="C15" s="22"/>
      <c r="D15" s="22"/>
      <c r="E15" s="22"/>
      <c r="F15" s="22"/>
      <c r="G15" s="17"/>
      <c r="H15" s="23">
        <v>0.10590000000000001</v>
      </c>
      <c r="I15" s="23">
        <v>0.15719999999999998</v>
      </c>
      <c r="J15" s="23">
        <v>-7.7999999999999996E-3</v>
      </c>
      <c r="K15" s="23">
        <v>-1.0500000000000001E-2</v>
      </c>
      <c r="L15" s="23">
        <v>-1E-3</v>
      </c>
    </row>
    <row r="16" spans="1:12" s="11" customFormat="1" ht="15" customHeight="1">
      <c r="A16" s="3"/>
      <c r="B16" s="20" t="s">
        <v>19</v>
      </c>
      <c r="C16" s="20"/>
      <c r="D16" s="20"/>
      <c r="E16" s="20"/>
      <c r="F16" s="20"/>
      <c r="G16" s="133"/>
      <c r="H16" s="21">
        <v>4.3810000000000002</v>
      </c>
      <c r="I16" s="21">
        <v>4.1376999999999997</v>
      </c>
      <c r="J16" s="21">
        <v>3.9783000000000004</v>
      </c>
      <c r="K16" s="21">
        <v>1.5202</v>
      </c>
      <c r="L16" s="21">
        <v>4.7054</v>
      </c>
    </row>
    <row r="17" spans="1:12" s="11" customFormat="1" ht="15" customHeight="1">
      <c r="A17" s="3"/>
      <c r="B17" s="22" t="s">
        <v>20</v>
      </c>
      <c r="C17" s="22"/>
      <c r="D17" s="22"/>
      <c r="E17" s="22"/>
      <c r="F17" s="22"/>
      <c r="G17" s="134"/>
      <c r="H17" s="23">
        <v>-6.3500000000000001E-2</v>
      </c>
      <c r="I17" s="23">
        <v>1.6459000000000001</v>
      </c>
      <c r="J17" s="23">
        <v>0.48789999999999994</v>
      </c>
      <c r="K17" s="23">
        <v>-0.35580000000000001</v>
      </c>
      <c r="L17" s="23">
        <v>0.65149999999999997</v>
      </c>
    </row>
    <row r="18" spans="1:12" s="11" customFormat="1" ht="15" customHeight="1">
      <c r="A18" s="3"/>
      <c r="B18" s="20" t="s">
        <v>21</v>
      </c>
      <c r="C18" s="17"/>
      <c r="D18" s="17"/>
      <c r="E18" s="17"/>
      <c r="F18" s="17"/>
      <c r="G18" s="133"/>
      <c r="H18" s="24">
        <v>4.3174999999999999</v>
      </c>
      <c r="I18" s="24">
        <v>5.78</v>
      </c>
      <c r="J18" s="24">
        <v>4.4661999999999997</v>
      </c>
      <c r="K18" s="24">
        <v>1.1644000000000001</v>
      </c>
      <c r="L18" s="24">
        <v>5.3568999999999996</v>
      </c>
    </row>
    <row r="19" spans="1:12" s="11" customFormat="1" ht="15" customHeight="1">
      <c r="A19" s="3"/>
      <c r="B19" s="22" t="s">
        <v>22</v>
      </c>
      <c r="C19" s="22"/>
      <c r="D19" s="22"/>
      <c r="E19" s="22"/>
      <c r="F19" s="22"/>
      <c r="G19" s="134"/>
      <c r="H19" s="23">
        <v>1.4325999999999999</v>
      </c>
      <c r="I19" s="23">
        <v>1.262</v>
      </c>
      <c r="J19" s="23">
        <v>0.87160000000000004</v>
      </c>
      <c r="K19" s="23">
        <v>0.2397</v>
      </c>
      <c r="L19" s="23">
        <v>1.1565999999999999</v>
      </c>
    </row>
    <row r="20" spans="1:12" s="11" customFormat="1" ht="15" customHeight="1">
      <c r="A20" s="3"/>
      <c r="B20" s="20" t="s">
        <v>23</v>
      </c>
      <c r="C20" s="20"/>
      <c r="D20" s="20"/>
      <c r="E20" s="20"/>
      <c r="F20" s="20"/>
      <c r="G20" s="17"/>
      <c r="H20" s="21">
        <v>2.8849</v>
      </c>
      <c r="I20" s="21">
        <v>4.5179999999999998</v>
      </c>
      <c r="J20" s="21">
        <v>3.5945999999999998</v>
      </c>
      <c r="K20" s="21">
        <v>0.92470000000000008</v>
      </c>
      <c r="L20" s="21">
        <v>4.2003000000000004</v>
      </c>
    </row>
    <row r="21" spans="1:12" ht="15" customHeight="1">
      <c r="G21" s="17"/>
    </row>
    <row r="22" spans="1:12" ht="15" customHeight="1">
      <c r="B22" s="135" t="s">
        <v>4</v>
      </c>
      <c r="C22" s="135"/>
      <c r="D22" s="135"/>
      <c r="E22" s="135"/>
      <c r="F22" s="135"/>
      <c r="G22" s="135"/>
      <c r="H22" s="136">
        <v>2017</v>
      </c>
      <c r="I22" s="136">
        <f t="shared" ref="I22" si="4">+H22+1</f>
        <v>2018</v>
      </c>
      <c r="J22" s="136">
        <f t="shared" ref="J22" si="5">+I22+1</f>
        <v>2019</v>
      </c>
      <c r="K22" s="136">
        <f t="shared" ref="K22" si="6">+J22+1</f>
        <v>2020</v>
      </c>
      <c r="L22" s="136">
        <f t="shared" ref="L22" si="7">+K22+1</f>
        <v>2021</v>
      </c>
    </row>
    <row r="23" spans="1:12" s="11" customFormat="1" ht="15" customHeight="1">
      <c r="A23" s="3"/>
      <c r="B23" s="18" t="s">
        <v>192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ht="15" customHeight="1">
      <c r="B24" s="20" t="s">
        <v>8</v>
      </c>
      <c r="C24" s="140"/>
      <c r="D24" s="140"/>
      <c r="E24" s="140"/>
      <c r="F24" s="140"/>
      <c r="G24" s="17"/>
      <c r="H24" s="141"/>
      <c r="I24" s="140"/>
      <c r="J24" s="140"/>
      <c r="K24" s="140"/>
      <c r="L24" s="140"/>
    </row>
    <row r="25" spans="1:12" ht="15" customHeight="1">
      <c r="B25" s="138" t="s">
        <v>14</v>
      </c>
      <c r="C25" s="142"/>
      <c r="D25" s="142"/>
      <c r="E25" s="142"/>
      <c r="F25" s="142"/>
      <c r="G25" s="139"/>
      <c r="H25" s="142"/>
      <c r="I25" s="142"/>
      <c r="J25" s="142"/>
      <c r="K25" s="142"/>
      <c r="L25" s="142"/>
    </row>
    <row r="26" spans="1:12" ht="15" customHeight="1">
      <c r="B26" s="137" t="s">
        <v>23</v>
      </c>
      <c r="C26" s="143"/>
      <c r="D26" s="143"/>
      <c r="E26" s="143"/>
      <c r="F26" s="143"/>
      <c r="G26" s="134"/>
      <c r="H26" s="143"/>
      <c r="I26" s="143"/>
      <c r="J26" s="143"/>
      <c r="K26" s="143"/>
      <c r="L26" s="143"/>
    </row>
    <row r="27" spans="1:12" ht="15" customHeight="1">
      <c r="G27" s="17"/>
    </row>
    <row r="28" spans="1:12" ht="15" customHeight="1">
      <c r="G28" s="17"/>
    </row>
    <row r="29" spans="1:12" ht="15" customHeight="1">
      <c r="G29" s="17"/>
    </row>
    <row r="30" spans="1:12" ht="15" customHeight="1">
      <c r="G30" s="17"/>
    </row>
    <row r="31" spans="1:12" ht="15" customHeight="1">
      <c r="G31" s="17"/>
    </row>
    <row r="32" spans="1:12" ht="15" customHeight="1">
      <c r="G32" s="17"/>
    </row>
    <row r="33" spans="7:7" ht="15" customHeight="1">
      <c r="G33" s="17"/>
    </row>
    <row r="34" spans="7:7" ht="15" customHeight="1">
      <c r="G34" s="17"/>
    </row>
    <row r="35" spans="7:7" ht="15" customHeight="1">
      <c r="G35" s="17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showGridLines="0" topLeftCell="C1" zoomScaleNormal="100" workbookViewId="0">
      <selection activeCell="H18" sqref="H18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166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180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181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02">
        <v>2000</v>
      </c>
      <c r="I8" s="202">
        <v>3000</v>
      </c>
      <c r="J8" s="202">
        <v>4000</v>
      </c>
      <c r="K8" s="202">
        <v>5000</v>
      </c>
      <c r="L8" s="202">
        <v>6000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03">
        <v>1000</v>
      </c>
      <c r="I9" s="203">
        <v>2000</v>
      </c>
      <c r="J9" s="203">
        <v>2200</v>
      </c>
      <c r="K9" s="203">
        <v>2800</v>
      </c>
      <c r="L9" s="203">
        <v>3200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02">
        <f>+H8-H9</f>
        <v>1000</v>
      </c>
      <c r="I10" s="202">
        <f t="shared" ref="I10:L10" si="1">+I8-I9</f>
        <v>1000</v>
      </c>
      <c r="J10" s="202">
        <f t="shared" si="1"/>
        <v>1800</v>
      </c>
      <c r="K10" s="202">
        <f t="shared" si="1"/>
        <v>2200</v>
      </c>
      <c r="L10" s="202">
        <f t="shared" si="1"/>
        <v>2800</v>
      </c>
      <c r="M10" s="24"/>
      <c r="N10" s="24"/>
      <c r="O10" s="24"/>
      <c r="P10" s="24"/>
      <c r="Q10" s="24"/>
      <c r="R10" s="24"/>
      <c r="S10" s="24"/>
      <c r="T10" s="17"/>
    </row>
    <row r="11" spans="1:20" s="37" customFormat="1" ht="15" customHeight="1">
      <c r="A11" s="36"/>
      <c r="B11" s="33"/>
      <c r="C11" s="33"/>
      <c r="D11" s="35" t="s">
        <v>79</v>
      </c>
      <c r="E11" s="33"/>
      <c r="F11" s="33"/>
      <c r="G11" s="33"/>
      <c r="H11" s="205">
        <f>H10/H8</f>
        <v>0.5</v>
      </c>
      <c r="I11" s="205">
        <f t="shared" ref="I11:L11" si="2">I10/I8</f>
        <v>0.33333333333333331</v>
      </c>
      <c r="J11" s="205">
        <f t="shared" si="2"/>
        <v>0.45</v>
      </c>
      <c r="K11" s="205">
        <f t="shared" si="2"/>
        <v>0.44</v>
      </c>
      <c r="L11" s="205">
        <f t="shared" si="2"/>
        <v>0.46666666666666667</v>
      </c>
      <c r="M11" s="34"/>
      <c r="N11" s="34"/>
      <c r="O11" s="34"/>
      <c r="P11" s="34"/>
      <c r="Q11" s="34"/>
      <c r="R11" s="34"/>
      <c r="S11" s="34"/>
      <c r="T11" s="33"/>
    </row>
    <row r="12" spans="1:20" ht="15" customHeight="1">
      <c r="B12" s="17"/>
      <c r="C12" s="17" t="s">
        <v>11</v>
      </c>
      <c r="D12" s="17"/>
      <c r="E12" s="17"/>
      <c r="F12" s="17"/>
      <c r="G12" s="17"/>
      <c r="H12" s="204">
        <v>500</v>
      </c>
      <c r="I12" s="204">
        <v>500</v>
      </c>
      <c r="J12" s="204">
        <v>600</v>
      </c>
      <c r="K12" s="204">
        <v>700</v>
      </c>
      <c r="L12" s="204">
        <v>800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20"/>
      <c r="C13" s="20" t="s">
        <v>14</v>
      </c>
      <c r="D13" s="20"/>
      <c r="E13" s="20"/>
      <c r="F13" s="20"/>
      <c r="G13" s="20"/>
      <c r="H13" s="202">
        <f>+H10-H12</f>
        <v>500</v>
      </c>
      <c r="I13" s="202">
        <f t="shared" ref="I13:L13" si="3">+I10-I12</f>
        <v>500</v>
      </c>
      <c r="J13" s="202">
        <f t="shared" si="3"/>
        <v>1200</v>
      </c>
      <c r="K13" s="202">
        <f t="shared" si="3"/>
        <v>1500</v>
      </c>
      <c r="L13" s="202">
        <f t="shared" si="3"/>
        <v>2000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D14" s="35" t="s">
        <v>79</v>
      </c>
      <c r="E14" s="33"/>
      <c r="F14" s="33"/>
      <c r="G14" s="33"/>
      <c r="H14" s="205">
        <f>H13/H8</f>
        <v>0.25</v>
      </c>
      <c r="I14" s="205">
        <f t="shared" ref="I14:L14" si="4">I13/I8</f>
        <v>0.16666666666666666</v>
      </c>
      <c r="J14" s="205">
        <f t="shared" si="4"/>
        <v>0.3</v>
      </c>
      <c r="K14" s="205">
        <f t="shared" si="4"/>
        <v>0.3</v>
      </c>
      <c r="L14" s="205">
        <f t="shared" si="4"/>
        <v>0.33333333333333331</v>
      </c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tabSelected="1" topLeftCell="A48" zoomScaleNormal="100" workbookViewId="0">
      <selection activeCell="K60" sqref="K60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167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6"/>
      <c r="T3" s="227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4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4">
        <f t="shared" si="0"/>
        <v>2026</v>
      </c>
      <c r="R4" s="16" t="s">
        <v>5</v>
      </c>
      <c r="S4" s="16" t="s">
        <v>6</v>
      </c>
      <c r="T4" s="228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 thickBo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11" t="s">
        <v>8</v>
      </c>
      <c r="D8" s="212"/>
      <c r="E8" s="212"/>
      <c r="F8" s="212"/>
      <c r="G8" s="212"/>
      <c r="H8" s="213">
        <v>22.386800000000001</v>
      </c>
      <c r="I8" s="214">
        <v>24.7195</v>
      </c>
      <c r="J8" s="214">
        <v>26.508599999999998</v>
      </c>
      <c r="K8" s="214">
        <v>23.518000000000001</v>
      </c>
      <c r="L8" s="215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 thickBot="1">
      <c r="B9" s="17"/>
      <c r="C9" s="216" t="s">
        <v>9</v>
      </c>
      <c r="D9" s="206"/>
      <c r="E9" s="206"/>
      <c r="F9" s="206"/>
      <c r="G9" s="206"/>
      <c r="H9" s="209">
        <v>15.552199999999999</v>
      </c>
      <c r="I9" s="207">
        <v>17.402900000000002</v>
      </c>
      <c r="J9" s="207">
        <v>19.020499999999998</v>
      </c>
      <c r="K9" s="207">
        <v>18.376900000000003</v>
      </c>
      <c r="L9" s="217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 thickTop="1">
      <c r="B10" s="20"/>
      <c r="C10" s="218" t="s">
        <v>10</v>
      </c>
      <c r="D10" s="184"/>
      <c r="E10" s="184"/>
      <c r="F10" s="184"/>
      <c r="G10" s="184"/>
      <c r="H10" s="208">
        <v>6.8346</v>
      </c>
      <c r="I10" s="185">
        <v>7.3166000000000002</v>
      </c>
      <c r="J10" s="185">
        <v>7.4881000000000002</v>
      </c>
      <c r="K10" s="185">
        <v>5.1411000000000007</v>
      </c>
      <c r="L10" s="219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220" t="s">
        <v>11</v>
      </c>
      <c r="D11" s="187"/>
      <c r="E11" s="187"/>
      <c r="F11" s="187"/>
      <c r="G11" s="187"/>
      <c r="H11" s="210">
        <v>1.4084000000000001</v>
      </c>
      <c r="I11" s="186">
        <v>1.7045999999999999</v>
      </c>
      <c r="J11" s="186">
        <v>1.8240999999999998</v>
      </c>
      <c r="K11" s="186">
        <v>1.6796</v>
      </c>
      <c r="L11" s="221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220" t="s">
        <v>12</v>
      </c>
      <c r="D12" s="187"/>
      <c r="E12" s="187"/>
      <c r="F12" s="187"/>
      <c r="G12" s="187"/>
      <c r="H12" s="210">
        <v>1.0114000000000001</v>
      </c>
      <c r="I12" s="186">
        <v>1.2470000000000001</v>
      </c>
      <c r="J12" s="186">
        <v>1.3773</v>
      </c>
      <c r="K12" s="186">
        <v>1.4313</v>
      </c>
      <c r="L12" s="221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 thickBot="1">
      <c r="B13" s="17"/>
      <c r="C13" s="216" t="s">
        <v>13</v>
      </c>
      <c r="D13" s="206"/>
      <c r="E13" s="206"/>
      <c r="F13" s="206"/>
      <c r="G13" s="206"/>
      <c r="H13" s="209">
        <v>0.51800000000000002</v>
      </c>
      <c r="I13" s="207">
        <v>0.55489999999999995</v>
      </c>
      <c r="J13" s="207">
        <v>0.371</v>
      </c>
      <c r="K13" s="207">
        <v>0.43030000000000002</v>
      </c>
      <c r="L13" s="217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 thickTop="1">
      <c r="B14" s="20"/>
      <c r="C14" s="218" t="s">
        <v>14</v>
      </c>
      <c r="D14" s="184"/>
      <c r="E14" s="184"/>
      <c r="F14" s="184"/>
      <c r="G14" s="184"/>
      <c r="H14" s="208">
        <v>3.8968000000000003</v>
      </c>
      <c r="I14" s="185">
        <v>3.8100999999999998</v>
      </c>
      <c r="J14" s="185">
        <v>3.9156999999999997</v>
      </c>
      <c r="K14" s="185">
        <v>1.5999000000000001</v>
      </c>
      <c r="L14" s="219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220" t="s">
        <v>15</v>
      </c>
      <c r="D15" s="187"/>
      <c r="E15" s="187"/>
      <c r="F15" s="187"/>
      <c r="G15" s="187"/>
      <c r="H15" s="210">
        <v>-9.2499999999999999E-2</v>
      </c>
      <c r="I15" s="186">
        <v>-0.17030000000000001</v>
      </c>
      <c r="J15" s="186">
        <v>-0.33100000000000002</v>
      </c>
      <c r="K15" s="186">
        <v>-0.437</v>
      </c>
      <c r="L15" s="221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220" t="s">
        <v>16</v>
      </c>
      <c r="D16" s="187"/>
      <c r="E16" s="187"/>
      <c r="F16" s="187"/>
      <c r="G16" s="187"/>
      <c r="H16" s="210">
        <v>1.67E-2</v>
      </c>
      <c r="I16" s="186">
        <v>3.3000000000000002E-2</v>
      </c>
      <c r="J16" s="186">
        <v>0.1313</v>
      </c>
      <c r="K16" s="186">
        <v>4.4999999999999998E-2</v>
      </c>
      <c r="L16" s="221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220" t="s">
        <v>17</v>
      </c>
      <c r="D17" s="187"/>
      <c r="E17" s="187"/>
      <c r="F17" s="187"/>
      <c r="G17" s="187"/>
      <c r="H17" s="210">
        <v>0.39139999999999997</v>
      </c>
      <c r="I17" s="186">
        <v>0.30119999999999997</v>
      </c>
      <c r="J17" s="186">
        <v>0.29799999999999999</v>
      </c>
      <c r="K17" s="186">
        <v>0.32250000000000001</v>
      </c>
      <c r="L17" s="221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 thickBot="1">
      <c r="B18" s="17"/>
      <c r="C18" s="216" t="s">
        <v>18</v>
      </c>
      <c r="D18" s="206"/>
      <c r="E18" s="206"/>
      <c r="F18" s="206"/>
      <c r="G18" s="206"/>
      <c r="H18" s="209">
        <v>0.10590000000000001</v>
      </c>
      <c r="I18" s="207">
        <v>0.15719999999999998</v>
      </c>
      <c r="J18" s="207">
        <v>-7.7999999999999996E-3</v>
      </c>
      <c r="K18" s="207">
        <v>-1.0500000000000001E-2</v>
      </c>
      <c r="L18" s="217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 thickTop="1">
      <c r="B19" s="20"/>
      <c r="C19" s="218" t="s">
        <v>19</v>
      </c>
      <c r="D19" s="184"/>
      <c r="E19" s="184"/>
      <c r="F19" s="184"/>
      <c r="G19" s="184"/>
      <c r="H19" s="208">
        <v>4.3810000000000002</v>
      </c>
      <c r="I19" s="185">
        <v>4.1376999999999997</v>
      </c>
      <c r="J19" s="185">
        <v>3.9783000000000004</v>
      </c>
      <c r="K19" s="185">
        <v>1.5202</v>
      </c>
      <c r="L19" s="219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 thickBot="1">
      <c r="B20" s="17"/>
      <c r="C20" s="216" t="s">
        <v>20</v>
      </c>
      <c r="D20" s="206"/>
      <c r="E20" s="206"/>
      <c r="F20" s="206"/>
      <c r="G20" s="206"/>
      <c r="H20" s="209">
        <v>-6.3500000000000001E-2</v>
      </c>
      <c r="I20" s="207">
        <v>1.6459000000000001</v>
      </c>
      <c r="J20" s="207">
        <v>0.48789999999999994</v>
      </c>
      <c r="K20" s="207">
        <v>-0.35580000000000001</v>
      </c>
      <c r="L20" s="217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 thickTop="1">
      <c r="B21" s="17"/>
      <c r="C21" s="218" t="s">
        <v>21</v>
      </c>
      <c r="D21" s="187"/>
      <c r="E21" s="187"/>
      <c r="F21" s="187"/>
      <c r="G21" s="187"/>
      <c r="H21" s="210">
        <v>4.3174999999999999</v>
      </c>
      <c r="I21" s="186">
        <v>5.78</v>
      </c>
      <c r="J21" s="186">
        <v>4.4661999999999997</v>
      </c>
      <c r="K21" s="186">
        <v>1.1644000000000001</v>
      </c>
      <c r="L21" s="221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 thickBot="1">
      <c r="B22" s="17"/>
      <c r="C22" s="216" t="s">
        <v>22</v>
      </c>
      <c r="D22" s="206"/>
      <c r="E22" s="206"/>
      <c r="F22" s="206"/>
      <c r="G22" s="206"/>
      <c r="H22" s="209">
        <v>1.4325999999999999</v>
      </c>
      <c r="I22" s="207">
        <v>1.262</v>
      </c>
      <c r="J22" s="207">
        <v>0.87160000000000004</v>
      </c>
      <c r="K22" s="207">
        <v>0.2397</v>
      </c>
      <c r="L22" s="217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 thickTop="1" thickBot="1">
      <c r="B23" s="20"/>
      <c r="C23" s="222" t="s">
        <v>23</v>
      </c>
      <c r="D23" s="223"/>
      <c r="E23" s="223"/>
      <c r="F23" s="223"/>
      <c r="G23" s="223"/>
      <c r="H23" s="224">
        <v>2.8849</v>
      </c>
      <c r="I23" s="225">
        <v>4.5179999999999998</v>
      </c>
      <c r="J23" s="225">
        <v>3.5945999999999998</v>
      </c>
      <c r="K23" s="225">
        <v>0.92470000000000008</v>
      </c>
      <c r="L23" s="226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0"/>
      <c r="D28" s="20" t="s">
        <v>26</v>
      </c>
      <c r="E28" s="20"/>
      <c r="F28" s="20"/>
      <c r="G28" s="20"/>
      <c r="H28" s="21">
        <v>5.2833999999999994</v>
      </c>
      <c r="I28" s="21">
        <v>12.494200000000001</v>
      </c>
      <c r="J28" s="21">
        <v>5.6538999999999993</v>
      </c>
      <c r="K28" s="21">
        <v>7.8064</v>
      </c>
      <c r="L28" s="21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17"/>
      <c r="D33" s="17"/>
      <c r="E33" s="17" t="s">
        <v>31</v>
      </c>
      <c r="F33" s="17"/>
      <c r="G33" s="17"/>
      <c r="H33" s="24">
        <v>0.29009999999999891</v>
      </c>
      <c r="I33" s="24">
        <v>0.50740000000000229</v>
      </c>
      <c r="J33" s="24">
        <v>0.3470999999999993</v>
      </c>
      <c r="K33" s="24">
        <v>0.22750000000000004</v>
      </c>
      <c r="L33" s="24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229">
        <f>L39</f>
        <v>2.4305999999999983</v>
      </c>
      <c r="N39" s="229">
        <f t="shared" ref="N39:Q39" si="1">M39</f>
        <v>2.4305999999999983</v>
      </c>
      <c r="O39" s="229">
        <f t="shared" si="1"/>
        <v>2.4305999999999983</v>
      </c>
      <c r="P39" s="229">
        <f t="shared" si="1"/>
        <v>2.4305999999999983</v>
      </c>
      <c r="Q39" s="229">
        <f t="shared" si="1"/>
        <v>2.4305999999999983</v>
      </c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0"/>
      <c r="D42" s="20" t="s">
        <v>39</v>
      </c>
      <c r="E42" s="20"/>
      <c r="F42" s="20"/>
      <c r="G42" s="20"/>
      <c r="H42" s="21">
        <v>4.2206999999999999</v>
      </c>
      <c r="I42" s="21">
        <v>5.6841999999999997</v>
      </c>
      <c r="J42" s="21">
        <v>6.1686999999999994</v>
      </c>
      <c r="K42" s="21">
        <v>7.3468</v>
      </c>
      <c r="L42" s="21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17"/>
      <c r="D45" s="17"/>
      <c r="E45" s="17" t="s">
        <v>42</v>
      </c>
      <c r="F45" s="17"/>
      <c r="G45" s="17"/>
      <c r="H45" s="24">
        <v>2.5472000000000001</v>
      </c>
      <c r="I45" s="24">
        <v>3.2863999999999995</v>
      </c>
      <c r="J45" s="24">
        <v>3.7502999999999993</v>
      </c>
      <c r="K45" s="24">
        <v>5.1694000000000004</v>
      </c>
      <c r="L45" s="24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230">
        <f>L50</f>
        <v>0.73649999999999594</v>
      </c>
      <c r="N50" s="231">
        <f t="shared" ref="N50:Q50" si="2">M50</f>
        <v>0.73649999999999594</v>
      </c>
      <c r="O50" s="231">
        <f t="shared" si="2"/>
        <v>0.73649999999999594</v>
      </c>
      <c r="P50" s="231">
        <f t="shared" si="2"/>
        <v>0.73649999999999594</v>
      </c>
      <c r="Q50" s="232">
        <f t="shared" si="2"/>
        <v>0.73649999999999594</v>
      </c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0"/>
      <c r="D53" s="20" t="s">
        <v>49</v>
      </c>
      <c r="E53" s="20"/>
      <c r="F53" s="20"/>
      <c r="G53" s="20"/>
      <c r="H53" s="21">
        <v>5.4500999999999999</v>
      </c>
      <c r="I53" s="21">
        <v>1.1695</v>
      </c>
      <c r="J53" s="21">
        <v>-6.2321999999999997</v>
      </c>
      <c r="K53" s="21">
        <v>-7.8051000000000004</v>
      </c>
      <c r="L53" s="21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17"/>
      <c r="D57" s="17"/>
      <c r="E57" s="17" t="s">
        <v>53</v>
      </c>
      <c r="F57" s="17"/>
      <c r="G57" s="17"/>
      <c r="H57" s="24">
        <v>-0.15559999999999999</v>
      </c>
      <c r="I57" s="24">
        <v>-0.33030000000000004</v>
      </c>
      <c r="J57" s="24">
        <v>-0.50329999999999997</v>
      </c>
      <c r="K57" s="24">
        <v>-0.36460000000000004</v>
      </c>
      <c r="L57" s="24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29">
        <f>L58</f>
        <v>6.7000000000003723E-3</v>
      </c>
      <c r="N58" s="229">
        <f t="shared" ref="N58:Q58" si="3">M58</f>
        <v>6.7000000000003723E-3</v>
      </c>
      <c r="O58" s="229">
        <f t="shared" si="3"/>
        <v>6.7000000000003723E-3</v>
      </c>
      <c r="P58" s="229">
        <f t="shared" si="3"/>
        <v>6.7000000000003723E-3</v>
      </c>
      <c r="Q58" s="229">
        <f t="shared" si="3"/>
        <v>6.7000000000003723E-3</v>
      </c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0" t="s">
        <v>56</v>
      </c>
      <c r="D62" s="20"/>
      <c r="E62" s="20"/>
      <c r="F62" s="20"/>
      <c r="G62" s="20"/>
      <c r="H62" s="21">
        <v>4.2518000000000002</v>
      </c>
      <c r="I62" s="21">
        <v>11.937799999999999</v>
      </c>
      <c r="J62" s="21">
        <v>5.0469999999999997</v>
      </c>
      <c r="K62" s="21">
        <v>1.5977999999999999</v>
      </c>
      <c r="L62" s="21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17"/>
      <c r="D67" s="17" t="s">
        <v>61</v>
      </c>
      <c r="E67" s="17"/>
      <c r="F67" s="17"/>
      <c r="G67" s="17"/>
      <c r="H67" s="24">
        <v>1.3669000000000002</v>
      </c>
      <c r="I67" s="24">
        <v>7.4197999999999995</v>
      </c>
      <c r="J67" s="24">
        <v>1.4523999999999999</v>
      </c>
      <c r="K67" s="24">
        <v>0.67309999999999981</v>
      </c>
      <c r="L67" s="24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0" t="s">
        <v>62</v>
      </c>
      <c r="D69" s="20"/>
      <c r="E69" s="20"/>
      <c r="F69" s="20"/>
      <c r="G69" s="20"/>
      <c r="H69" s="21">
        <v>-0.85</v>
      </c>
      <c r="I69" s="21">
        <v>-2.3614999999999999</v>
      </c>
      <c r="J69" s="21">
        <v>-1.0107999999999999</v>
      </c>
      <c r="K69" s="21">
        <v>-1.7115</v>
      </c>
      <c r="L69" s="21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17"/>
      <c r="D73" s="17" t="s">
        <v>66</v>
      </c>
      <c r="E73" s="17"/>
      <c r="F73" s="17"/>
      <c r="G73" s="17"/>
      <c r="H73" s="24">
        <v>5.4300000000000015E-2</v>
      </c>
      <c r="I73" s="24">
        <v>-1.3056999999999999</v>
      </c>
      <c r="J73" s="24">
        <v>-5.6199999999999806E-2</v>
      </c>
      <c r="K73" s="24">
        <v>-4.4400000000000217E-2</v>
      </c>
      <c r="L73" s="24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0" t="s">
        <v>67</v>
      </c>
      <c r="D75" s="20"/>
      <c r="E75" s="20"/>
      <c r="F75" s="20"/>
      <c r="G75" s="20"/>
      <c r="H75" s="21">
        <v>-3.0790999999999999</v>
      </c>
      <c r="I75" s="21">
        <v>-3.2428000000000003</v>
      </c>
      <c r="J75" s="21">
        <v>-10.056899999999999</v>
      </c>
      <c r="K75" s="21">
        <v>1.7133</v>
      </c>
      <c r="L75" s="21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17"/>
      <c r="D83" s="17" t="s">
        <v>75</v>
      </c>
      <c r="E83" s="17"/>
      <c r="F83" s="17"/>
      <c r="G83" s="17"/>
      <c r="H83" s="24">
        <v>-4.3999999999999595E-3</v>
      </c>
      <c r="I83" s="24">
        <v>-4.1200000000000347E-2</v>
      </c>
      <c r="J83" s="24">
        <v>-1.7499999999998295E-2</v>
      </c>
      <c r="K83" s="24">
        <v>-3.7700000000000955E-2</v>
      </c>
      <c r="L83" s="24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0" t="s">
        <v>76</v>
      </c>
      <c r="D85" s="20"/>
      <c r="E85" s="20"/>
      <c r="F85" s="20"/>
      <c r="G85" s="20"/>
      <c r="H85" s="21">
        <v>1.0799999999999699E-2</v>
      </c>
      <c r="I85" s="21">
        <v>-3.9500000000000313E-2</v>
      </c>
      <c r="J85" s="21">
        <v>-4.9000000000001265E-2</v>
      </c>
      <c r="K85" s="21">
        <v>6.469999999999998E-2</v>
      </c>
      <c r="L85" s="21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0" t="s">
        <v>77</v>
      </c>
      <c r="D86" s="20"/>
      <c r="E86" s="20"/>
      <c r="F86" s="20"/>
      <c r="G86" s="20"/>
      <c r="H86" s="21">
        <v>0.33350000000000002</v>
      </c>
      <c r="I86" s="21">
        <v>6.2939999999999996</v>
      </c>
      <c r="J86" s="21">
        <v>-6.0697000000000001</v>
      </c>
      <c r="K86" s="21">
        <v>1.6642999999999999</v>
      </c>
      <c r="L86" s="21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zoomScaleNormal="100" workbookViewId="0"/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168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180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181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showGridLines="0" zoomScaleNormal="100" workbookViewId="0"/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169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180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181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" customHeight="1">
      <c r="B27" s="20"/>
      <c r="C27" s="20" t="s">
        <v>8</v>
      </c>
      <c r="D27" s="20"/>
      <c r="E27" s="20"/>
      <c r="F27" s="20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17"/>
      <c r="C28" s="22" t="s">
        <v>9</v>
      </c>
      <c r="D28" s="22"/>
      <c r="E28" s="22"/>
      <c r="F28" s="22"/>
      <c r="G28" s="22"/>
      <c r="H28" s="23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17"/>
    </row>
    <row r="29" spans="1:20" ht="15" customHeight="1">
      <c r="B29" s="20"/>
      <c r="C29" s="20" t="s">
        <v>10</v>
      </c>
      <c r="D29" s="20"/>
      <c r="E29" s="20"/>
      <c r="F29" s="20"/>
      <c r="G29" s="20"/>
      <c r="H29" s="21"/>
      <c r="I29" s="21"/>
      <c r="J29" s="21"/>
      <c r="K29" s="21"/>
      <c r="L29" s="21"/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 t="s">
        <v>11</v>
      </c>
      <c r="D30" s="17"/>
      <c r="E30" s="17"/>
      <c r="F30" s="17"/>
      <c r="G30" s="17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 t="s">
        <v>12</v>
      </c>
      <c r="D31" s="17"/>
      <c r="E31" s="17"/>
      <c r="F31" s="17"/>
      <c r="G31" s="17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17"/>
    </row>
    <row r="32" spans="1:20" ht="15" customHeight="1">
      <c r="B32" s="17"/>
      <c r="C32" s="22" t="s">
        <v>13</v>
      </c>
      <c r="D32" s="22"/>
      <c r="E32" s="22"/>
      <c r="F32" s="22"/>
      <c r="G32" s="22"/>
      <c r="H32" s="23"/>
      <c r="I32" s="23"/>
      <c r="J32" s="23"/>
      <c r="K32" s="23"/>
      <c r="L32" s="23"/>
      <c r="M32" s="24"/>
      <c r="N32" s="24"/>
      <c r="O32" s="24"/>
      <c r="P32" s="24"/>
      <c r="Q32" s="24"/>
      <c r="R32" s="24"/>
      <c r="S32" s="24"/>
      <c r="T32" s="17"/>
    </row>
    <row r="33" spans="2:20" ht="15" customHeight="1">
      <c r="B33" s="20"/>
      <c r="C33" s="20" t="s">
        <v>14</v>
      </c>
      <c r="D33" s="20"/>
      <c r="E33" s="20"/>
      <c r="F33" s="20"/>
      <c r="G33" s="20"/>
      <c r="H33" s="21"/>
      <c r="I33" s="21"/>
      <c r="J33" s="21"/>
      <c r="K33" s="21"/>
      <c r="L33" s="21"/>
      <c r="M33" s="24"/>
      <c r="N33" s="24"/>
      <c r="O33" s="24"/>
      <c r="P33" s="24"/>
      <c r="Q33" s="24"/>
      <c r="R33" s="24"/>
      <c r="S33" s="24"/>
      <c r="T33" s="17"/>
    </row>
    <row r="34" spans="2:20" ht="15" customHeight="1">
      <c r="B34" s="17"/>
      <c r="C34" s="17" t="s">
        <v>15</v>
      </c>
      <c r="D34" s="17"/>
      <c r="E34" s="17"/>
      <c r="F34" s="17"/>
      <c r="G34" s="17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17"/>
    </row>
    <row r="35" spans="2:20" ht="15" customHeight="1">
      <c r="B35" s="17"/>
      <c r="C35" s="17" t="s">
        <v>16</v>
      </c>
      <c r="D35" s="17"/>
      <c r="E35" s="17"/>
      <c r="F35" s="17"/>
      <c r="G35" s="17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17"/>
    </row>
    <row r="36" spans="2:20" ht="15" customHeight="1">
      <c r="B36" s="17"/>
      <c r="C36" s="17" t="s">
        <v>17</v>
      </c>
      <c r="D36" s="17"/>
      <c r="E36" s="17"/>
      <c r="F36" s="17"/>
      <c r="G36" s="17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17"/>
    </row>
    <row r="37" spans="2:20" ht="15" customHeight="1">
      <c r="B37" s="17"/>
      <c r="C37" s="22" t="s">
        <v>18</v>
      </c>
      <c r="D37" s="22"/>
      <c r="E37" s="22"/>
      <c r="F37" s="22"/>
      <c r="G37" s="22"/>
      <c r="H37" s="23"/>
      <c r="I37" s="23"/>
      <c r="J37" s="23"/>
      <c r="K37" s="23"/>
      <c r="L37" s="23"/>
      <c r="M37" s="24"/>
      <c r="N37" s="24"/>
      <c r="O37" s="24"/>
      <c r="P37" s="24"/>
      <c r="Q37" s="24"/>
      <c r="R37" s="24"/>
      <c r="S37" s="24"/>
      <c r="T37" s="17"/>
    </row>
    <row r="38" spans="2:20" ht="15" customHeight="1">
      <c r="B38" s="20"/>
      <c r="C38" s="20" t="s">
        <v>19</v>
      </c>
      <c r="D38" s="20"/>
      <c r="E38" s="20"/>
      <c r="F38" s="20"/>
      <c r="G38" s="20"/>
      <c r="H38" s="21"/>
      <c r="I38" s="21"/>
      <c r="J38" s="21"/>
      <c r="K38" s="21"/>
      <c r="L38" s="21"/>
      <c r="M38" s="24"/>
      <c r="N38" s="24"/>
      <c r="O38" s="24"/>
      <c r="P38" s="24"/>
      <c r="Q38" s="24"/>
      <c r="R38" s="24"/>
      <c r="S38" s="24"/>
      <c r="T38" s="17"/>
    </row>
    <row r="39" spans="2:20" ht="15" customHeight="1">
      <c r="B39" s="17"/>
      <c r="C39" s="22" t="s">
        <v>20</v>
      </c>
      <c r="D39" s="22"/>
      <c r="E39" s="22"/>
      <c r="F39" s="22"/>
      <c r="G39" s="22"/>
      <c r="H39" s="23"/>
      <c r="I39" s="23"/>
      <c r="J39" s="23"/>
      <c r="K39" s="23"/>
      <c r="L39" s="23"/>
      <c r="M39" s="24"/>
      <c r="N39" s="24"/>
      <c r="O39" s="24"/>
      <c r="P39" s="24"/>
      <c r="Q39" s="24"/>
      <c r="R39" s="24"/>
      <c r="S39" s="24"/>
      <c r="T39" s="17"/>
    </row>
    <row r="40" spans="2:20" ht="15" customHeight="1">
      <c r="B40" s="17"/>
      <c r="C40" s="20" t="s">
        <v>21</v>
      </c>
      <c r="D40" s="17"/>
      <c r="E40" s="17"/>
      <c r="F40" s="17"/>
      <c r="G40" s="17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17"/>
    </row>
    <row r="41" spans="2:20" ht="15" customHeight="1">
      <c r="B41" s="17"/>
      <c r="C41" s="22" t="s">
        <v>22</v>
      </c>
      <c r="D41" s="22"/>
      <c r="E41" s="22"/>
      <c r="F41" s="22"/>
      <c r="G41" s="22"/>
      <c r="H41" s="23"/>
      <c r="I41" s="23"/>
      <c r="J41" s="23"/>
      <c r="K41" s="23"/>
      <c r="L41" s="23"/>
      <c r="M41" s="24"/>
      <c r="N41" s="24"/>
      <c r="O41" s="24"/>
      <c r="P41" s="24"/>
      <c r="Q41" s="24"/>
      <c r="R41" s="24"/>
      <c r="S41" s="24"/>
      <c r="T41" s="17"/>
    </row>
    <row r="42" spans="2:20" ht="15" customHeight="1">
      <c r="B42" s="20"/>
      <c r="C42" s="20" t="s">
        <v>23</v>
      </c>
      <c r="D42" s="20"/>
      <c r="E42" s="20"/>
      <c r="F42" s="20"/>
      <c r="G42" s="20"/>
      <c r="H42" s="21"/>
      <c r="I42" s="21"/>
      <c r="J42" s="21"/>
      <c r="K42" s="21"/>
      <c r="L42" s="21"/>
      <c r="M42" s="24"/>
      <c r="N42" s="24"/>
      <c r="O42" s="24"/>
      <c r="P42" s="24"/>
      <c r="Q42" s="24"/>
      <c r="R42" s="24"/>
      <c r="S42" s="24"/>
      <c r="T42" s="17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showGridLines="0" zoomScaleNormal="100" workbookViewId="0"/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170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180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181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" customHeight="1">
      <c r="B27" s="20"/>
      <c r="C27" s="20" t="s">
        <v>8</v>
      </c>
      <c r="D27" s="20"/>
      <c r="E27" s="20"/>
      <c r="F27" s="20"/>
      <c r="G27" s="20"/>
      <c r="H27" s="21">
        <f>H8</f>
        <v>22.386800000000001</v>
      </c>
      <c r="I27" s="21">
        <f t="shared" ref="I27:L27" si="1">I8</f>
        <v>24.7195</v>
      </c>
      <c r="J27" s="21">
        <f t="shared" si="1"/>
        <v>26.508599999999998</v>
      </c>
      <c r="K27" s="21">
        <f t="shared" si="1"/>
        <v>23.518000000000001</v>
      </c>
      <c r="L27" s="21">
        <f t="shared" si="1"/>
        <v>29.060599999999997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17"/>
      <c r="C28" s="22" t="s">
        <v>9</v>
      </c>
      <c r="D28" s="22"/>
      <c r="E28" s="22"/>
      <c r="F28" s="22"/>
      <c r="G28" s="22"/>
      <c r="H28" s="23">
        <f t="shared" ref="H28:L28" si="2">H9</f>
        <v>15.552200000000001</v>
      </c>
      <c r="I28" s="23">
        <f t="shared" si="2"/>
        <v>17.402900000000002</v>
      </c>
      <c r="J28" s="23">
        <f t="shared" si="2"/>
        <v>19.020499999999998</v>
      </c>
      <c r="K28" s="23">
        <f t="shared" si="2"/>
        <v>18.376900000000003</v>
      </c>
      <c r="L28" s="23">
        <f t="shared" si="2"/>
        <v>20.6252</v>
      </c>
      <c r="M28" s="24"/>
      <c r="N28" s="24"/>
      <c r="O28" s="24"/>
      <c r="P28" s="24"/>
      <c r="Q28" s="24"/>
      <c r="R28" s="24"/>
      <c r="S28" s="24"/>
      <c r="T28" s="17"/>
    </row>
    <row r="29" spans="1:20" ht="15" customHeight="1">
      <c r="B29" s="20"/>
      <c r="C29" s="20" t="s">
        <v>10</v>
      </c>
      <c r="D29" s="20"/>
      <c r="E29" s="20"/>
      <c r="F29" s="20"/>
      <c r="G29" s="20"/>
      <c r="H29" s="21">
        <f t="shared" ref="H29:L29" si="3">H10</f>
        <v>6.8346</v>
      </c>
      <c r="I29" s="21">
        <f t="shared" si="3"/>
        <v>7.3166000000000002</v>
      </c>
      <c r="J29" s="21">
        <f t="shared" si="3"/>
        <v>7.4881000000000002</v>
      </c>
      <c r="K29" s="21">
        <f t="shared" si="3"/>
        <v>5.1411000000000007</v>
      </c>
      <c r="L29" s="21">
        <f t="shared" si="3"/>
        <v>8.4353999999999996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 t="s">
        <v>11</v>
      </c>
      <c r="D30" s="17"/>
      <c r="E30" s="17"/>
      <c r="F30" s="17"/>
      <c r="G30" s="17"/>
      <c r="H30" s="24">
        <f t="shared" ref="H30:L30" si="4">H11</f>
        <v>1.4084000000000001</v>
      </c>
      <c r="I30" s="24">
        <f t="shared" si="4"/>
        <v>1.7045999999999999</v>
      </c>
      <c r="J30" s="24">
        <f t="shared" si="4"/>
        <v>1.8240999999999998</v>
      </c>
      <c r="K30" s="24">
        <f t="shared" si="4"/>
        <v>1.6796</v>
      </c>
      <c r="L30" s="24">
        <f t="shared" si="4"/>
        <v>1.9325999999999999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 t="s">
        <v>12</v>
      </c>
      <c r="D31" s="17"/>
      <c r="E31" s="17"/>
      <c r="F31" s="17"/>
      <c r="G31" s="17"/>
      <c r="H31" s="24">
        <f t="shared" ref="H31:L31" si="5">H12</f>
        <v>1.0114000000000001</v>
      </c>
      <c r="I31" s="24">
        <f t="shared" si="5"/>
        <v>1.2470000000000001</v>
      </c>
      <c r="J31" s="24">
        <f t="shared" si="5"/>
        <v>1.3773</v>
      </c>
      <c r="K31" s="24">
        <f t="shared" si="5"/>
        <v>1.4313</v>
      </c>
      <c r="L31" s="24">
        <f t="shared" si="5"/>
        <v>1.4417</v>
      </c>
      <c r="M31" s="24"/>
      <c r="N31" s="24"/>
      <c r="O31" s="24"/>
      <c r="P31" s="24"/>
      <c r="Q31" s="24"/>
      <c r="R31" s="24"/>
      <c r="S31" s="24"/>
      <c r="T31" s="17"/>
    </row>
    <row r="32" spans="1:20" ht="15" customHeight="1">
      <c r="B32" s="17"/>
      <c r="C32" s="22" t="s">
        <v>13</v>
      </c>
      <c r="D32" s="22"/>
      <c r="E32" s="22"/>
      <c r="F32" s="22"/>
      <c r="G32" s="22"/>
      <c r="H32" s="23">
        <f t="shared" ref="H32:L32" si="6">H13</f>
        <v>0.51800000000000002</v>
      </c>
      <c r="I32" s="23">
        <f t="shared" si="6"/>
        <v>0.55489999999999995</v>
      </c>
      <c r="J32" s="23">
        <f t="shared" si="6"/>
        <v>0.371</v>
      </c>
      <c r="K32" s="23">
        <f t="shared" si="6"/>
        <v>0.43030000000000002</v>
      </c>
      <c r="L32" s="23">
        <f t="shared" si="6"/>
        <v>0.35949999999999999</v>
      </c>
      <c r="M32" s="24"/>
      <c r="N32" s="24"/>
      <c r="O32" s="24"/>
      <c r="P32" s="24"/>
      <c r="Q32" s="24"/>
      <c r="R32" s="24"/>
      <c r="S32" s="24"/>
      <c r="T32" s="17"/>
    </row>
    <row r="33" spans="2:20" ht="15" customHeight="1">
      <c r="B33" s="20"/>
      <c r="C33" s="20" t="s">
        <v>14</v>
      </c>
      <c r="D33" s="20"/>
      <c r="E33" s="20"/>
      <c r="F33" s="20"/>
      <c r="G33" s="20"/>
      <c r="H33" s="21">
        <f t="shared" ref="H33:L33" si="7">H14</f>
        <v>3.8968000000000003</v>
      </c>
      <c r="I33" s="21">
        <f t="shared" si="7"/>
        <v>3.8100999999999998</v>
      </c>
      <c r="J33" s="21">
        <f t="shared" si="7"/>
        <v>3.9156999999999997</v>
      </c>
      <c r="K33" s="21">
        <f t="shared" si="7"/>
        <v>1.5999000000000001</v>
      </c>
      <c r="L33" s="21">
        <f t="shared" si="7"/>
        <v>4.7016</v>
      </c>
      <c r="M33" s="24"/>
      <c r="N33" s="24"/>
      <c r="O33" s="24"/>
      <c r="P33" s="24"/>
      <c r="Q33" s="24"/>
      <c r="R33" s="24"/>
      <c r="S33" s="24"/>
      <c r="T33" s="17"/>
    </row>
    <row r="34" spans="2:20" ht="15" customHeight="1">
      <c r="B34" s="17"/>
      <c r="C34" s="17" t="s">
        <v>15</v>
      </c>
      <c r="D34" s="17"/>
      <c r="E34" s="17"/>
      <c r="F34" s="17"/>
      <c r="G34" s="17"/>
      <c r="H34" s="24">
        <f t="shared" ref="H34:L34" si="8">H15</f>
        <v>-9.2499999999999999E-2</v>
      </c>
      <c r="I34" s="24">
        <f t="shared" si="8"/>
        <v>-0.17030000000000001</v>
      </c>
      <c r="J34" s="24">
        <f t="shared" si="8"/>
        <v>-0.33100000000000002</v>
      </c>
      <c r="K34" s="24">
        <f t="shared" si="8"/>
        <v>-0.437</v>
      </c>
      <c r="L34" s="24">
        <f t="shared" si="8"/>
        <v>-0.4698</v>
      </c>
      <c r="M34" s="24"/>
      <c r="N34" s="24"/>
      <c r="O34" s="24"/>
      <c r="P34" s="24"/>
      <c r="Q34" s="24"/>
      <c r="R34" s="24"/>
      <c r="S34" s="24"/>
      <c r="T34" s="17"/>
    </row>
    <row r="35" spans="2:20" ht="15" customHeight="1">
      <c r="B35" s="17"/>
      <c r="C35" s="17" t="s">
        <v>16</v>
      </c>
      <c r="D35" s="17"/>
      <c r="E35" s="17"/>
      <c r="F35" s="17"/>
      <c r="G35" s="17"/>
      <c r="H35" s="24">
        <f t="shared" ref="H35:L35" si="9">H16</f>
        <v>1.67E-2</v>
      </c>
      <c r="I35" s="24">
        <f t="shared" si="9"/>
        <v>3.3000000000000002E-2</v>
      </c>
      <c r="J35" s="24">
        <f t="shared" si="9"/>
        <v>0.1313</v>
      </c>
      <c r="K35" s="24">
        <f t="shared" si="9"/>
        <v>4.4999999999999998E-2</v>
      </c>
      <c r="L35" s="24">
        <f t="shared" si="9"/>
        <v>6.9099999999999995E-2</v>
      </c>
      <c r="M35" s="24"/>
      <c r="N35" s="24"/>
      <c r="O35" s="24"/>
      <c r="P35" s="24"/>
      <c r="Q35" s="24"/>
      <c r="R35" s="24"/>
      <c r="S35" s="24"/>
      <c r="T35" s="17"/>
    </row>
    <row r="36" spans="2:20" ht="15" customHeight="1">
      <c r="B36" s="17"/>
      <c r="C36" s="17" t="s">
        <v>17</v>
      </c>
      <c r="D36" s="17"/>
      <c r="E36" s="17"/>
      <c r="F36" s="17"/>
      <c r="G36" s="17"/>
      <c r="H36" s="24">
        <f t="shared" ref="H36:L36" si="10">H17</f>
        <v>0.39139999999999997</v>
      </c>
      <c r="I36" s="24">
        <f t="shared" si="10"/>
        <v>0.30119999999999997</v>
      </c>
      <c r="J36" s="24">
        <f t="shared" si="10"/>
        <v>0.29799999999999999</v>
      </c>
      <c r="K36" s="24">
        <f t="shared" si="10"/>
        <v>0.32250000000000001</v>
      </c>
      <c r="L36" s="24">
        <f t="shared" si="10"/>
        <v>0.38530000000000003</v>
      </c>
      <c r="M36" s="24"/>
      <c r="N36" s="24"/>
      <c r="O36" s="24"/>
      <c r="P36" s="24"/>
      <c r="Q36" s="24"/>
      <c r="R36" s="24"/>
      <c r="S36" s="24"/>
      <c r="T36" s="17"/>
    </row>
    <row r="37" spans="2:20" ht="15" customHeight="1">
      <c r="B37" s="17"/>
      <c r="C37" s="22" t="s">
        <v>18</v>
      </c>
      <c r="D37" s="22"/>
      <c r="E37" s="22"/>
      <c r="F37" s="22"/>
      <c r="G37" s="22"/>
      <c r="H37" s="23">
        <f t="shared" ref="H37:L37" si="11">H18</f>
        <v>0.10590000000000001</v>
      </c>
      <c r="I37" s="23">
        <f t="shared" si="11"/>
        <v>0.15719999999999998</v>
      </c>
      <c r="J37" s="23">
        <f t="shared" si="11"/>
        <v>-7.7999999999999996E-3</v>
      </c>
      <c r="K37" s="23">
        <f t="shared" si="11"/>
        <v>-1.0500000000000001E-2</v>
      </c>
      <c r="L37" s="23">
        <f t="shared" si="11"/>
        <v>-1E-3</v>
      </c>
      <c r="M37" s="24"/>
      <c r="N37" s="24"/>
      <c r="O37" s="24"/>
      <c r="P37" s="24"/>
      <c r="Q37" s="24"/>
      <c r="R37" s="24"/>
      <c r="S37" s="24"/>
      <c r="T37" s="17"/>
    </row>
    <row r="38" spans="2:20" ht="15" customHeight="1">
      <c r="B38" s="20"/>
      <c r="C38" s="20" t="s">
        <v>19</v>
      </c>
      <c r="D38" s="20"/>
      <c r="E38" s="20"/>
      <c r="F38" s="20"/>
      <c r="G38" s="20"/>
      <c r="H38" s="21">
        <f t="shared" ref="H38:L38" si="12">H19</f>
        <v>4.3810000000000002</v>
      </c>
      <c r="I38" s="21">
        <f t="shared" si="12"/>
        <v>4.1376999999999997</v>
      </c>
      <c r="J38" s="21">
        <f t="shared" si="12"/>
        <v>3.9783000000000004</v>
      </c>
      <c r="K38" s="21">
        <f t="shared" si="12"/>
        <v>1.5202</v>
      </c>
      <c r="L38" s="21">
        <f t="shared" si="12"/>
        <v>4.7054</v>
      </c>
      <c r="M38" s="24"/>
      <c r="N38" s="24"/>
      <c r="O38" s="24"/>
      <c r="P38" s="24"/>
      <c r="Q38" s="24"/>
      <c r="R38" s="24"/>
      <c r="S38" s="24"/>
      <c r="T38" s="17"/>
    </row>
    <row r="39" spans="2:20" ht="15" customHeight="1">
      <c r="B39" s="17"/>
      <c r="C39" s="22" t="s">
        <v>20</v>
      </c>
      <c r="D39" s="22"/>
      <c r="E39" s="22"/>
      <c r="F39" s="22"/>
      <c r="G39" s="22"/>
      <c r="H39" s="23">
        <f t="shared" ref="H39:L39" si="13">H20</f>
        <v>-6.3500000000000001E-2</v>
      </c>
      <c r="I39" s="23">
        <f t="shared" si="13"/>
        <v>1.6459000000000001</v>
      </c>
      <c r="J39" s="23">
        <f t="shared" si="13"/>
        <v>0.48789999999999994</v>
      </c>
      <c r="K39" s="23">
        <f t="shared" si="13"/>
        <v>-0.35580000000000001</v>
      </c>
      <c r="L39" s="23">
        <f t="shared" si="13"/>
        <v>0.65149999999999997</v>
      </c>
      <c r="M39" s="24"/>
      <c r="N39" s="24"/>
      <c r="O39" s="24"/>
      <c r="P39" s="24"/>
      <c r="Q39" s="24"/>
      <c r="R39" s="24"/>
      <c r="S39" s="24"/>
      <c r="T39" s="17"/>
    </row>
    <row r="40" spans="2:20" ht="15" customHeight="1">
      <c r="B40" s="17"/>
      <c r="C40" s="20" t="s">
        <v>21</v>
      </c>
      <c r="D40" s="17"/>
      <c r="E40" s="17"/>
      <c r="F40" s="17"/>
      <c r="G40" s="17"/>
      <c r="H40" s="24">
        <f t="shared" ref="H40:L40" si="14">H21</f>
        <v>4.3174999999999999</v>
      </c>
      <c r="I40" s="24">
        <f t="shared" si="14"/>
        <v>5.78</v>
      </c>
      <c r="J40" s="24">
        <f t="shared" si="14"/>
        <v>4.4661999999999997</v>
      </c>
      <c r="K40" s="24">
        <f t="shared" si="14"/>
        <v>1.1644000000000001</v>
      </c>
      <c r="L40" s="24">
        <f t="shared" si="14"/>
        <v>5.3568999999999996</v>
      </c>
      <c r="M40" s="24"/>
      <c r="N40" s="24"/>
      <c r="O40" s="24"/>
      <c r="P40" s="24"/>
      <c r="Q40" s="24"/>
      <c r="R40" s="24"/>
      <c r="S40" s="24"/>
      <c r="T40" s="17"/>
    </row>
    <row r="41" spans="2:20" ht="15" customHeight="1">
      <c r="B41" s="17"/>
      <c r="C41" s="22" t="s">
        <v>22</v>
      </c>
      <c r="D41" s="22"/>
      <c r="E41" s="22"/>
      <c r="F41" s="22"/>
      <c r="G41" s="22"/>
      <c r="H41" s="23">
        <f t="shared" ref="H41:L41" si="15">H22</f>
        <v>1.4325999999999999</v>
      </c>
      <c r="I41" s="23">
        <f t="shared" si="15"/>
        <v>1.262</v>
      </c>
      <c r="J41" s="23">
        <f t="shared" si="15"/>
        <v>0.87160000000000004</v>
      </c>
      <c r="K41" s="23">
        <f t="shared" si="15"/>
        <v>0.2397</v>
      </c>
      <c r="L41" s="23">
        <f t="shared" si="15"/>
        <v>1.1565999999999999</v>
      </c>
      <c r="M41" s="24"/>
      <c r="N41" s="24"/>
      <c r="O41" s="24"/>
      <c r="P41" s="24"/>
      <c r="Q41" s="24"/>
      <c r="R41" s="24"/>
      <c r="S41" s="24"/>
      <c r="T41" s="17"/>
    </row>
    <row r="42" spans="2:20" ht="15" customHeight="1">
      <c r="B42" s="20"/>
      <c r="C42" s="20" t="s">
        <v>23</v>
      </c>
      <c r="D42" s="20"/>
      <c r="E42" s="20"/>
      <c r="F42" s="20"/>
      <c r="G42" s="20"/>
      <c r="H42" s="21">
        <f t="shared" ref="H42:L42" si="16">H23</f>
        <v>2.8849</v>
      </c>
      <c r="I42" s="21">
        <f t="shared" si="16"/>
        <v>4.5179999999999998</v>
      </c>
      <c r="J42" s="21">
        <f t="shared" si="16"/>
        <v>3.5945999999999998</v>
      </c>
      <c r="K42" s="21">
        <f t="shared" si="16"/>
        <v>0.92470000000000008</v>
      </c>
      <c r="L42" s="21">
        <f t="shared" si="16"/>
        <v>4.2003000000000004</v>
      </c>
      <c r="M42" s="24"/>
      <c r="N42" s="24"/>
      <c r="O42" s="24"/>
      <c r="P42" s="24"/>
      <c r="Q42" s="24"/>
      <c r="R42" s="24"/>
      <c r="S42" s="24"/>
      <c r="T42" s="17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showGridLines="0" zoomScaleNormal="100" workbookViewId="0"/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171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180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181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0"/>
    </row>
    <row r="9" spans="1:20" ht="15" customHeight="1">
      <c r="D9" s="11" t="s">
        <v>80</v>
      </c>
      <c r="H9" s="40"/>
      <c r="I9" s="40"/>
      <c r="J9" s="40"/>
      <c r="K9" s="40"/>
      <c r="L9" s="40"/>
    </row>
    <row r="10" spans="1:20" ht="15" customHeight="1">
      <c r="E10" s="11" t="s">
        <v>84</v>
      </c>
      <c r="H10" s="40">
        <v>6.7160400000000005</v>
      </c>
      <c r="I10" s="40">
        <v>7.4158499999999998</v>
      </c>
      <c r="J10" s="40">
        <v>7.9525799999999993</v>
      </c>
      <c r="K10" s="40">
        <v>7.0553999999999997</v>
      </c>
      <c r="L10" s="40">
        <v>8.7181799999999985</v>
      </c>
    </row>
    <row r="11" spans="1:20" ht="15" customHeight="1">
      <c r="E11" s="11" t="s">
        <v>83</v>
      </c>
      <c r="H11" s="40">
        <v>2.7983500000000001</v>
      </c>
      <c r="I11" s="40">
        <v>3.0899375</v>
      </c>
      <c r="J11" s="40">
        <v>3.3135749999999997</v>
      </c>
      <c r="K11" s="40">
        <v>2.9397500000000001</v>
      </c>
      <c r="L11" s="40">
        <v>3.6325749999999997</v>
      </c>
    </row>
    <row r="12" spans="1:20" ht="15" customHeight="1">
      <c r="E12" s="11" t="s">
        <v>85</v>
      </c>
      <c r="H12" s="40">
        <v>1.6790100000000001</v>
      </c>
      <c r="I12" s="40">
        <v>1.8539625</v>
      </c>
      <c r="J12" s="40">
        <v>1.9881449999999998</v>
      </c>
      <c r="K12" s="40">
        <v>1.7638499999999999</v>
      </c>
      <c r="L12" s="40">
        <v>2.1795449999999996</v>
      </c>
    </row>
    <row r="13" spans="1:20" ht="15" customHeight="1">
      <c r="D13" s="11" t="s">
        <v>81</v>
      </c>
      <c r="H13" s="40"/>
      <c r="I13" s="40"/>
      <c r="J13" s="40"/>
      <c r="K13" s="40"/>
      <c r="L13" s="40"/>
    </row>
    <row r="14" spans="1:20" ht="15" customHeight="1">
      <c r="E14" s="11" t="s">
        <v>84</v>
      </c>
      <c r="H14" s="40">
        <v>4.0296240000000001</v>
      </c>
      <c r="I14" s="40">
        <v>4.4495100000000001</v>
      </c>
      <c r="J14" s="40">
        <v>4.7715479999999992</v>
      </c>
      <c r="K14" s="40">
        <v>4.2332399999999994</v>
      </c>
      <c r="L14" s="40">
        <v>5.2309079999999986</v>
      </c>
    </row>
    <row r="15" spans="1:20" ht="15" customHeight="1">
      <c r="E15" s="11" t="s">
        <v>83</v>
      </c>
      <c r="H15" s="40">
        <v>2.3506140000000002</v>
      </c>
      <c r="I15" s="40">
        <v>2.5955474999999999</v>
      </c>
      <c r="J15" s="40">
        <v>2.7834029999999994</v>
      </c>
      <c r="K15" s="40">
        <v>2.4693899999999998</v>
      </c>
      <c r="L15" s="40">
        <v>3.0513629999999994</v>
      </c>
    </row>
    <row r="16" spans="1:20" ht="15" customHeight="1">
      <c r="E16" s="11" t="s">
        <v>85</v>
      </c>
      <c r="H16" s="40">
        <v>0.33580200000000004</v>
      </c>
      <c r="I16" s="40">
        <v>0.37079250000000002</v>
      </c>
      <c r="J16" s="40">
        <v>0.39762900000000001</v>
      </c>
      <c r="K16" s="40">
        <v>0.35277000000000003</v>
      </c>
      <c r="L16" s="40">
        <v>0.43590899999999994</v>
      </c>
    </row>
    <row r="17" spans="4:12" ht="15" customHeight="1">
      <c r="D17" s="11" t="s">
        <v>82</v>
      </c>
      <c r="H17" s="40"/>
      <c r="I17" s="40"/>
      <c r="J17" s="40"/>
      <c r="K17" s="40"/>
      <c r="L17" s="40"/>
    </row>
    <row r="18" spans="4:12" ht="15" customHeight="1">
      <c r="E18" s="11" t="s">
        <v>84</v>
      </c>
      <c r="H18" s="40">
        <v>2.6864159999999999</v>
      </c>
      <c r="I18" s="40">
        <v>2.9663400000000002</v>
      </c>
      <c r="J18" s="40">
        <v>3.1810319999999996</v>
      </c>
      <c r="K18" s="40">
        <v>2.8221600000000002</v>
      </c>
      <c r="L18" s="40">
        <v>3.4872719999999999</v>
      </c>
    </row>
    <row r="19" spans="4:12" ht="15" customHeight="1">
      <c r="E19" s="11" t="s">
        <v>83</v>
      </c>
      <c r="H19" s="40">
        <v>1.11934</v>
      </c>
      <c r="I19" s="40">
        <v>1.235975</v>
      </c>
      <c r="J19" s="40">
        <v>1.3254299999999999</v>
      </c>
      <c r="K19" s="40">
        <v>1.1759000000000002</v>
      </c>
      <c r="L19" s="40">
        <v>1.45303</v>
      </c>
    </row>
    <row r="20" spans="4:12" ht="15" customHeight="1">
      <c r="E20" s="11" t="s">
        <v>85</v>
      </c>
      <c r="H20" s="40">
        <v>0.67160399999999998</v>
      </c>
      <c r="I20" s="40">
        <v>0.74158500000000005</v>
      </c>
      <c r="J20" s="40">
        <v>0.79525799999999991</v>
      </c>
      <c r="K20" s="40">
        <v>0.70554000000000006</v>
      </c>
      <c r="L20" s="40">
        <v>0.87181799999999998</v>
      </c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zoomScaleNormal="100" workbookViewId="0">
      <selection activeCell="J35" sqref="J35"/>
    </sheetView>
  </sheetViews>
  <sheetFormatPr defaultColWidth="8.8984375" defaultRowHeight="15" customHeight="1"/>
  <cols>
    <col min="1" max="1" width="2.69921875" style="3" customWidth="1"/>
    <col min="2" max="2" width="8.296875" style="30" customWidth="1"/>
    <col min="3" max="7" width="8.296875" style="11" customWidth="1"/>
    <col min="8" max="10" width="8.296875" style="3" customWidth="1"/>
    <col min="11" max="26" width="8.296875" style="11" customWidth="1"/>
    <col min="27" max="16384" width="8.8984375" style="11"/>
  </cols>
  <sheetData>
    <row r="1" spans="1:5" s="1" customFormat="1" ht="30" customHeight="1">
      <c r="A1" s="4"/>
      <c r="B1" s="2" t="s">
        <v>172</v>
      </c>
    </row>
    <row r="3" spans="1:5" ht="15" customHeight="1">
      <c r="B3" s="41" t="s">
        <v>112</v>
      </c>
      <c r="C3" s="41"/>
      <c r="D3" s="41"/>
      <c r="E3" s="41"/>
    </row>
    <row r="4" spans="1:5" ht="15" customHeight="1">
      <c r="B4" s="41" t="s">
        <v>113</v>
      </c>
      <c r="C4" s="41"/>
      <c r="D4" s="41"/>
      <c r="E4" s="41"/>
    </row>
    <row r="5" spans="1:5" ht="15" customHeight="1">
      <c r="B5" s="41" t="s">
        <v>114</v>
      </c>
      <c r="C5" s="41"/>
      <c r="D5" s="41"/>
      <c r="E5" s="41"/>
    </row>
    <row r="7" spans="1:5" ht="15" customHeight="1">
      <c r="B7" s="41" t="s">
        <v>86</v>
      </c>
      <c r="C7" s="41" t="s">
        <v>115</v>
      </c>
      <c r="D7" s="41" t="s">
        <v>116</v>
      </c>
      <c r="E7" s="41" t="s">
        <v>117</v>
      </c>
    </row>
    <row r="8" spans="1:5" ht="15" customHeight="1">
      <c r="B8" s="41" t="s">
        <v>118</v>
      </c>
      <c r="C8" s="41">
        <v>2021</v>
      </c>
      <c r="D8" s="41">
        <v>2020</v>
      </c>
      <c r="E8" s="41">
        <v>2019</v>
      </c>
    </row>
    <row r="9" spans="1:5" ht="15" customHeight="1">
      <c r="B9" s="41" t="s">
        <v>119</v>
      </c>
      <c r="C9" s="41"/>
      <c r="D9" s="41"/>
      <c r="E9" s="41"/>
    </row>
    <row r="10" spans="1:5" ht="15" customHeight="1">
      <c r="B10" s="41" t="s">
        <v>120</v>
      </c>
      <c r="C10" s="43">
        <v>24607</v>
      </c>
      <c r="D10" s="43">
        <v>19164.599999999999</v>
      </c>
      <c r="E10" s="43">
        <v>21544.400000000001</v>
      </c>
    </row>
    <row r="11" spans="1:5" ht="15" customHeight="1">
      <c r="B11" s="41" t="s">
        <v>121</v>
      </c>
      <c r="C11" s="44">
        <v>2683.6</v>
      </c>
      <c r="D11" s="44">
        <v>2327.1</v>
      </c>
      <c r="E11" s="44">
        <v>2875</v>
      </c>
    </row>
    <row r="12" spans="1:5" ht="15" customHeight="1">
      <c r="B12" s="41" t="s">
        <v>122</v>
      </c>
      <c r="C12" s="44">
        <v>1770</v>
      </c>
      <c r="D12" s="44">
        <v>2026.3</v>
      </c>
      <c r="E12" s="44">
        <v>2089.1999999999998</v>
      </c>
    </row>
    <row r="13" spans="1:5" ht="15" customHeight="1">
      <c r="B13" s="41" t="s">
        <v>123</v>
      </c>
      <c r="C13" s="44">
        <v>29060.6</v>
      </c>
      <c r="D13" s="44">
        <v>23518</v>
      </c>
      <c r="E13" s="44">
        <v>26508.6</v>
      </c>
    </row>
    <row r="14" spans="1:5" ht="15" customHeight="1">
      <c r="B14" s="41" t="s">
        <v>124</v>
      </c>
      <c r="C14" s="44">
        <v>8738.7000000000007</v>
      </c>
      <c r="D14" s="44">
        <v>7694.9</v>
      </c>
      <c r="E14" s="44">
        <v>8526.9</v>
      </c>
    </row>
    <row r="15" spans="1:5" ht="15" customHeight="1">
      <c r="B15" s="41" t="s">
        <v>125</v>
      </c>
      <c r="C15" s="44">
        <v>11930.9</v>
      </c>
      <c r="D15" s="44">
        <v>10764</v>
      </c>
      <c r="E15" s="44">
        <v>10493.6</v>
      </c>
    </row>
    <row r="16" spans="1:5" ht="15" customHeight="1">
      <c r="B16" s="41" t="s">
        <v>126</v>
      </c>
      <c r="C16" s="44">
        <v>359.5</v>
      </c>
      <c r="D16" s="44">
        <v>430.3</v>
      </c>
      <c r="E16" s="44">
        <v>371</v>
      </c>
    </row>
    <row r="17" spans="2:5" ht="15" customHeight="1">
      <c r="B17" s="41" t="s">
        <v>127</v>
      </c>
      <c r="C17" s="44">
        <v>1441.7</v>
      </c>
      <c r="D17" s="44">
        <v>1431.3</v>
      </c>
      <c r="E17" s="44">
        <v>1377.3</v>
      </c>
    </row>
    <row r="18" spans="2:5" ht="15" customHeight="1">
      <c r="B18" s="41" t="s">
        <v>128</v>
      </c>
      <c r="C18" s="44">
        <v>1932.6</v>
      </c>
      <c r="D18" s="44">
        <v>1679.6</v>
      </c>
      <c r="E18" s="44">
        <v>1824.1</v>
      </c>
    </row>
    <row r="19" spans="2:5" ht="15" customHeight="1">
      <c r="B19" s="41" t="s">
        <v>129</v>
      </c>
      <c r="C19" s="44">
        <v>170.4</v>
      </c>
      <c r="D19" s="44">
        <v>278.7</v>
      </c>
      <c r="E19" s="44">
        <v>135.80000000000001</v>
      </c>
    </row>
    <row r="20" spans="2:5" ht="15" customHeight="1">
      <c r="B20" s="41" t="s">
        <v>130</v>
      </c>
      <c r="C20" s="44">
        <v>24573.8</v>
      </c>
      <c r="D20" s="44">
        <v>22278.799999999999</v>
      </c>
      <c r="E20" s="44">
        <v>22728.7</v>
      </c>
    </row>
    <row r="21" spans="2:5" ht="15" customHeight="1">
      <c r="B21" s="41" t="s">
        <v>131</v>
      </c>
      <c r="C21" s="44">
        <v>385.3</v>
      </c>
      <c r="D21" s="44">
        <v>322.5</v>
      </c>
      <c r="E21" s="44">
        <v>298</v>
      </c>
    </row>
    <row r="22" spans="2:5" ht="15" customHeight="1">
      <c r="B22" s="41" t="s">
        <v>132</v>
      </c>
      <c r="C22" s="44">
        <v>4872.1000000000004</v>
      </c>
      <c r="D22" s="44">
        <v>1561.7</v>
      </c>
      <c r="E22" s="44">
        <v>4077.9</v>
      </c>
    </row>
    <row r="24" spans="2:5" ht="15" customHeight="1">
      <c r="B24" s="41" t="s">
        <v>133</v>
      </c>
      <c r="C24" s="41"/>
      <c r="D24" s="41"/>
      <c r="E24" s="41"/>
    </row>
    <row r="25" spans="2:5" ht="15" customHeight="1">
      <c r="B25" s="41" t="s">
        <v>134</v>
      </c>
      <c r="C25" s="44">
        <v>864.5</v>
      </c>
      <c r="D25" s="42">
        <v>0</v>
      </c>
      <c r="E25" s="44">
        <v>622.79999999999995</v>
      </c>
    </row>
    <row r="27" spans="2:5" ht="15" customHeight="1">
      <c r="B27" s="41" t="s">
        <v>135</v>
      </c>
      <c r="C27" s="44">
        <v>90.1</v>
      </c>
      <c r="D27" s="44">
        <v>39.700000000000003</v>
      </c>
      <c r="E27" s="44">
        <v>96.5</v>
      </c>
    </row>
    <row r="28" spans="2:5" ht="15" customHeight="1">
      <c r="B28" s="41" t="s">
        <v>136</v>
      </c>
      <c r="C28" s="44">
        <v>-469.8</v>
      </c>
      <c r="D28" s="44">
        <v>-437</v>
      </c>
      <c r="E28" s="44">
        <v>-331</v>
      </c>
    </row>
    <row r="29" spans="2:5" ht="15" customHeight="1">
      <c r="B29" s="41" t="s">
        <v>137</v>
      </c>
      <c r="C29" s="44">
        <v>5356.9</v>
      </c>
      <c r="D29" s="44">
        <v>1164.4000000000001</v>
      </c>
      <c r="E29" s="44">
        <v>4466.2</v>
      </c>
    </row>
    <row r="30" spans="2:5" ht="15" customHeight="1">
      <c r="B30" s="41" t="s">
        <v>138</v>
      </c>
      <c r="C30" s="44">
        <v>1156.5999999999999</v>
      </c>
      <c r="D30" s="44">
        <v>239.7</v>
      </c>
      <c r="E30" s="44">
        <v>871.6</v>
      </c>
    </row>
    <row r="31" spans="2:5" ht="15" customHeight="1">
      <c r="B31" s="41" t="s">
        <v>139</v>
      </c>
      <c r="C31" s="44">
        <v>4200.3</v>
      </c>
      <c r="D31" s="44">
        <v>924.7</v>
      </c>
      <c r="E31" s="44">
        <v>3594.6</v>
      </c>
    </row>
    <row r="32" spans="2:5" ht="15" customHeight="1">
      <c r="B32" s="41" t="s">
        <v>140</v>
      </c>
      <c r="C32" s="41"/>
      <c r="D32" s="41"/>
      <c r="E32" s="41"/>
    </row>
    <row r="33" spans="2:5" ht="15" customHeight="1">
      <c r="B33" s="41" t="s">
        <v>141</v>
      </c>
      <c r="C33" s="44">
        <v>1</v>
      </c>
      <c r="D33" s="44">
        <v>-3.6</v>
      </c>
      <c r="E33" s="44">
        <v>-4.5999999999999996</v>
      </c>
    </row>
    <row r="34" spans="2:5" ht="15" customHeight="1">
      <c r="B34" s="41" t="s">
        <v>142</v>
      </c>
      <c r="C34" s="43">
        <v>4199.3</v>
      </c>
      <c r="D34" s="43">
        <v>928.3</v>
      </c>
      <c r="E34" s="43">
        <v>3599.2</v>
      </c>
    </row>
    <row r="35" spans="2:5" ht="15" customHeight="1">
      <c r="B35" s="41" t="s">
        <v>143</v>
      </c>
      <c r="C35" s="43">
        <v>3.57</v>
      </c>
      <c r="D35" s="43">
        <v>0.79</v>
      </c>
      <c r="E35" s="43">
        <v>2.95</v>
      </c>
    </row>
    <row r="36" spans="2:5" ht="15" customHeight="1">
      <c r="B36" s="41" t="s">
        <v>144</v>
      </c>
      <c r="C36" s="43">
        <v>3.54</v>
      </c>
      <c r="D36" s="43">
        <v>0.79</v>
      </c>
      <c r="E36" s="43">
        <v>2.92</v>
      </c>
    </row>
    <row r="37" spans="2:5" ht="15" customHeight="1">
      <c r="B37" s="41" t="s">
        <v>145</v>
      </c>
      <c r="C37" s="41"/>
      <c r="D37" s="41"/>
      <c r="E37" s="41"/>
    </row>
    <row r="38" spans="2:5" ht="15" customHeight="1">
      <c r="B38" s="41" t="s">
        <v>146</v>
      </c>
      <c r="C38" s="44">
        <v>1177.5999999999999</v>
      </c>
      <c r="D38" s="44">
        <v>1172.8</v>
      </c>
      <c r="E38" s="44">
        <v>1221.2</v>
      </c>
    </row>
    <row r="39" spans="2:5" ht="15" customHeight="1">
      <c r="B39" s="41" t="s">
        <v>147</v>
      </c>
      <c r="C39" s="44">
        <v>1185.5</v>
      </c>
      <c r="D39" s="44">
        <v>1181.8</v>
      </c>
      <c r="E39" s="44">
        <v>1233.2</v>
      </c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F1</vt:lpstr>
      <vt:lpstr>F2</vt:lpstr>
      <vt:lpstr>A1</vt:lpstr>
      <vt:lpstr>A2</vt:lpstr>
      <vt:lpstr>A3</vt:lpstr>
      <vt:lpstr>A4</vt:lpstr>
      <vt:lpstr>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agh10</dc:creator>
  <cp:lastModifiedBy>jinyoung</cp:lastModifiedBy>
  <cp:lastPrinted>2021-06-07T04:38:34Z</cp:lastPrinted>
  <dcterms:created xsi:type="dcterms:W3CDTF">2021-06-07T04:17:54Z</dcterms:created>
  <dcterms:modified xsi:type="dcterms:W3CDTF">2023-07-05T16:46:19Z</dcterms:modified>
</cp:coreProperties>
</file>