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oung/Documents/ml/math_da_excel/"/>
    </mc:Choice>
  </mc:AlternateContent>
  <xr:revisionPtr revIDLastSave="0" documentId="13_ncr:1_{27F16F69-1329-FD4A-B8C9-D7DE55B60A1B}" xr6:coauthVersionLast="47" xr6:coauthVersionMax="47" xr10:uidLastSave="{00000000-0000-0000-0000-000000000000}"/>
  <bookViews>
    <workbookView xWindow="28800" yWindow="0" windowWidth="38400" windowHeight="21600" xr2:uid="{31E39523-F869-C448-A37E-377CA2AF21CF}"/>
  </bookViews>
  <sheets>
    <sheet name="PC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7" i="1" l="1" a="1"/>
  <c r="B107" i="1" s="1"/>
  <c r="A107" i="1" a="1"/>
  <c r="A107" i="1" s="1"/>
  <c r="B91" i="1" a="1"/>
  <c r="B91" i="1" s="1"/>
  <c r="B90" i="1" a="1"/>
  <c r="B90" i="1" s="1"/>
  <c r="A91" i="1" a="1"/>
  <c r="A91" i="1" s="1"/>
  <c r="C54" i="1"/>
  <c r="D54" i="1"/>
  <c r="E54" i="1"/>
  <c r="F54" i="1"/>
  <c r="G54" i="1"/>
  <c r="H54" i="1"/>
  <c r="I54" i="1"/>
  <c r="J54" i="1"/>
  <c r="K54" i="1"/>
  <c r="L54" i="1"/>
  <c r="M54" i="1"/>
  <c r="N54" i="1"/>
  <c r="C55" i="1"/>
  <c r="D55" i="1"/>
  <c r="E55" i="1"/>
  <c r="F55" i="1"/>
  <c r="G55" i="1"/>
  <c r="H55" i="1"/>
  <c r="I55" i="1"/>
  <c r="J55" i="1"/>
  <c r="K55" i="1"/>
  <c r="L55" i="1"/>
  <c r="M55" i="1"/>
  <c r="N55" i="1"/>
  <c r="C56" i="1"/>
  <c r="D56" i="1"/>
  <c r="E56" i="1"/>
  <c r="F56" i="1"/>
  <c r="G56" i="1"/>
  <c r="H56" i="1"/>
  <c r="I56" i="1"/>
  <c r="J56" i="1"/>
  <c r="K56" i="1"/>
  <c r="L56" i="1"/>
  <c r="M56" i="1"/>
  <c r="N56" i="1"/>
  <c r="C57" i="1"/>
  <c r="D57" i="1"/>
  <c r="E57" i="1"/>
  <c r="F57" i="1"/>
  <c r="G57" i="1"/>
  <c r="H57" i="1"/>
  <c r="I57" i="1"/>
  <c r="J57" i="1"/>
  <c r="K57" i="1"/>
  <c r="L57" i="1"/>
  <c r="M57" i="1"/>
  <c r="N57" i="1"/>
  <c r="C58" i="1"/>
  <c r="D58" i="1"/>
  <c r="E58" i="1"/>
  <c r="F58" i="1"/>
  <c r="G58" i="1"/>
  <c r="H58" i="1"/>
  <c r="I58" i="1"/>
  <c r="J58" i="1"/>
  <c r="K58" i="1"/>
  <c r="L58" i="1"/>
  <c r="M58" i="1"/>
  <c r="N58" i="1"/>
  <c r="C59" i="1"/>
  <c r="D59" i="1"/>
  <c r="E59" i="1"/>
  <c r="F59" i="1"/>
  <c r="G59" i="1"/>
  <c r="H59" i="1"/>
  <c r="I59" i="1"/>
  <c r="J59" i="1"/>
  <c r="K59" i="1"/>
  <c r="L59" i="1"/>
  <c r="M59" i="1"/>
  <c r="N59" i="1"/>
  <c r="C60" i="1"/>
  <c r="D60" i="1"/>
  <c r="E60" i="1"/>
  <c r="F60" i="1"/>
  <c r="G60" i="1"/>
  <c r="H60" i="1"/>
  <c r="I60" i="1"/>
  <c r="J60" i="1"/>
  <c r="K60" i="1"/>
  <c r="L60" i="1"/>
  <c r="M60" i="1"/>
  <c r="N60" i="1"/>
  <c r="C61" i="1"/>
  <c r="D61" i="1"/>
  <c r="E61" i="1"/>
  <c r="F61" i="1"/>
  <c r="G61" i="1"/>
  <c r="H61" i="1"/>
  <c r="I61" i="1"/>
  <c r="J61" i="1"/>
  <c r="K61" i="1"/>
  <c r="L61" i="1"/>
  <c r="M61" i="1"/>
  <c r="N61" i="1"/>
  <c r="C62" i="1"/>
  <c r="D62" i="1"/>
  <c r="E62" i="1"/>
  <c r="F62" i="1"/>
  <c r="G62" i="1"/>
  <c r="H62" i="1"/>
  <c r="I62" i="1"/>
  <c r="J62" i="1"/>
  <c r="K62" i="1"/>
  <c r="L62" i="1"/>
  <c r="M62" i="1"/>
  <c r="N62" i="1"/>
  <c r="C63" i="1"/>
  <c r="D63" i="1"/>
  <c r="E63" i="1"/>
  <c r="F63" i="1"/>
  <c r="G63" i="1"/>
  <c r="H63" i="1"/>
  <c r="I63" i="1"/>
  <c r="J63" i="1"/>
  <c r="K63" i="1"/>
  <c r="L63" i="1"/>
  <c r="M63" i="1"/>
  <c r="N63" i="1"/>
  <c r="C64" i="1"/>
  <c r="D64" i="1"/>
  <c r="E64" i="1"/>
  <c r="F64" i="1"/>
  <c r="G64" i="1"/>
  <c r="H64" i="1"/>
  <c r="I64" i="1"/>
  <c r="J64" i="1"/>
  <c r="K64" i="1"/>
  <c r="L64" i="1"/>
  <c r="M64" i="1"/>
  <c r="N64" i="1"/>
  <c r="B64" i="1"/>
  <c r="B63" i="1"/>
  <c r="B58" i="1"/>
  <c r="B62" i="1"/>
  <c r="B61" i="1"/>
  <c r="B60" i="1"/>
  <c r="B59" i="1"/>
  <c r="B56" i="1"/>
  <c r="B55" i="1"/>
  <c r="B54" i="1"/>
  <c r="C53" i="1"/>
  <c r="D53" i="1"/>
  <c r="E53" i="1"/>
  <c r="F53" i="1"/>
  <c r="G53" i="1"/>
  <c r="H53" i="1"/>
  <c r="I53" i="1"/>
  <c r="J53" i="1"/>
  <c r="K53" i="1"/>
  <c r="L53" i="1"/>
  <c r="M53" i="1"/>
  <c r="N53" i="1"/>
  <c r="B53" i="1"/>
  <c r="B57" i="1"/>
  <c r="C52" i="1"/>
  <c r="D52" i="1"/>
  <c r="E52" i="1"/>
  <c r="F52" i="1"/>
  <c r="G52" i="1"/>
  <c r="H52" i="1"/>
  <c r="I52" i="1"/>
  <c r="J52" i="1"/>
  <c r="K52" i="1"/>
  <c r="L52" i="1"/>
  <c r="M52" i="1"/>
  <c r="N52" i="1"/>
  <c r="B52" i="1"/>
  <c r="A52" i="1" a="1"/>
  <c r="A52" i="1" s="1"/>
  <c r="C48" i="1"/>
  <c r="D48" i="1"/>
  <c r="E48" i="1"/>
  <c r="F48" i="1"/>
  <c r="G48" i="1"/>
  <c r="H48" i="1"/>
  <c r="I48" i="1"/>
  <c r="J48" i="1"/>
  <c r="K48" i="1"/>
  <c r="L48" i="1"/>
  <c r="M48" i="1"/>
  <c r="N48" i="1"/>
  <c r="B48" i="1"/>
  <c r="C47" i="1"/>
  <c r="D47" i="1"/>
  <c r="E47" i="1"/>
  <c r="F47" i="1"/>
  <c r="G47" i="1"/>
  <c r="H47" i="1"/>
  <c r="I47" i="1"/>
  <c r="J47" i="1"/>
  <c r="K47" i="1"/>
  <c r="L47" i="1"/>
  <c r="M47" i="1"/>
  <c r="N47" i="1"/>
  <c r="B47" i="1"/>
  <c r="J28" i="1"/>
  <c r="J30" i="1"/>
  <c r="H32" i="1"/>
  <c r="J32" i="1"/>
  <c r="H34" i="1"/>
  <c r="J34" i="1"/>
  <c r="H36" i="1"/>
  <c r="J36" i="1"/>
  <c r="H38" i="1"/>
  <c r="J38" i="1"/>
  <c r="H40" i="1"/>
  <c r="J40" i="1"/>
  <c r="H42" i="1"/>
  <c r="J42" i="1"/>
  <c r="H44" i="1"/>
  <c r="J44" i="1"/>
  <c r="J45" i="1"/>
  <c r="H46" i="1"/>
  <c r="J46" i="1"/>
  <c r="E27" i="1"/>
  <c r="M27" i="1"/>
  <c r="C27" i="1"/>
  <c r="B35" i="1"/>
  <c r="B43" i="1"/>
  <c r="C23" i="1"/>
  <c r="C37" i="1" s="1"/>
  <c r="D23" i="1"/>
  <c r="D37" i="1" s="1"/>
  <c r="E23" i="1"/>
  <c r="F23" i="1"/>
  <c r="F35" i="1" s="1"/>
  <c r="G23" i="1"/>
  <c r="H23" i="1"/>
  <c r="I23" i="1"/>
  <c r="J23" i="1"/>
  <c r="J29" i="1" s="1"/>
  <c r="K23" i="1"/>
  <c r="K35" i="1" s="1"/>
  <c r="L23" i="1"/>
  <c r="L41" i="1" s="1"/>
  <c r="M23" i="1"/>
  <c r="N23" i="1"/>
  <c r="N45" i="1" s="1"/>
  <c r="B23" i="1"/>
  <c r="C22" i="1"/>
  <c r="C28" i="1" s="1"/>
  <c r="D22" i="1"/>
  <c r="D28" i="1" s="1"/>
  <c r="E22" i="1"/>
  <c r="E28" i="1" s="1"/>
  <c r="F22" i="1"/>
  <c r="F36" i="1" s="1"/>
  <c r="G22" i="1"/>
  <c r="G29" i="1" s="1"/>
  <c r="H22" i="1"/>
  <c r="H27" i="1" s="1"/>
  <c r="I22" i="1"/>
  <c r="I27" i="1" s="1"/>
  <c r="J22" i="1"/>
  <c r="J27" i="1" s="1"/>
  <c r="K22" i="1"/>
  <c r="K28" i="1" s="1"/>
  <c r="L22" i="1"/>
  <c r="L28" i="1" s="1"/>
  <c r="M22" i="1"/>
  <c r="M28" i="1" s="1"/>
  <c r="N22" i="1"/>
  <c r="N28" i="1" s="1"/>
  <c r="B22" i="1"/>
  <c r="B28" i="1" s="1"/>
  <c r="F45" i="1" l="1"/>
  <c r="N43" i="1"/>
  <c r="F43" i="1"/>
  <c r="N41" i="1"/>
  <c r="F41" i="1"/>
  <c r="N39" i="1"/>
  <c r="F39" i="1"/>
  <c r="N37" i="1"/>
  <c r="F37" i="1"/>
  <c r="N35" i="1"/>
  <c r="N33" i="1"/>
  <c r="F33" i="1"/>
  <c r="N31" i="1"/>
  <c r="F31" i="1"/>
  <c r="N29" i="1"/>
  <c r="F29" i="1"/>
  <c r="B42" i="1"/>
  <c r="B34" i="1"/>
  <c r="N27" i="1"/>
  <c r="F27" i="1"/>
  <c r="I46" i="1"/>
  <c r="M45" i="1"/>
  <c r="E45" i="1"/>
  <c r="I44" i="1"/>
  <c r="M43" i="1"/>
  <c r="E43" i="1"/>
  <c r="I42" i="1"/>
  <c r="M41" i="1"/>
  <c r="E41" i="1"/>
  <c r="I40" i="1"/>
  <c r="M39" i="1"/>
  <c r="E39" i="1"/>
  <c r="I38" i="1"/>
  <c r="M37" i="1"/>
  <c r="E37" i="1"/>
  <c r="I36" i="1"/>
  <c r="M35" i="1"/>
  <c r="E35" i="1"/>
  <c r="I34" i="1"/>
  <c r="M33" i="1"/>
  <c r="E33" i="1"/>
  <c r="I32" i="1"/>
  <c r="M31" i="1"/>
  <c r="E31" i="1"/>
  <c r="I30" i="1"/>
  <c r="M29" i="1"/>
  <c r="E29" i="1"/>
  <c r="I28" i="1"/>
  <c r="D41" i="1"/>
  <c r="L31" i="1"/>
  <c r="D31" i="1"/>
  <c r="H30" i="1"/>
  <c r="L29" i="1"/>
  <c r="D29" i="1"/>
  <c r="H28" i="1"/>
  <c r="G44" i="1"/>
  <c r="C39" i="1"/>
  <c r="G34" i="1"/>
  <c r="K31" i="1"/>
  <c r="C31" i="1"/>
  <c r="G30" i="1"/>
  <c r="G28" i="1"/>
  <c r="L43" i="1"/>
  <c r="D35" i="1"/>
  <c r="B33" i="1"/>
  <c r="D45" i="1"/>
  <c r="L39" i="1"/>
  <c r="L37" i="1"/>
  <c r="L35" i="1"/>
  <c r="D33" i="1"/>
  <c r="L27" i="1"/>
  <c r="K45" i="1"/>
  <c r="C43" i="1"/>
  <c r="C41" i="1"/>
  <c r="G38" i="1"/>
  <c r="C35" i="1"/>
  <c r="C33" i="1"/>
  <c r="K29" i="1"/>
  <c r="B39" i="1"/>
  <c r="K27" i="1"/>
  <c r="N46" i="1"/>
  <c r="N44" i="1"/>
  <c r="J43" i="1"/>
  <c r="J41" i="1"/>
  <c r="J39" i="1"/>
  <c r="F38" i="1"/>
  <c r="N36" i="1"/>
  <c r="J35" i="1"/>
  <c r="N34" i="1"/>
  <c r="F34" i="1"/>
  <c r="N32" i="1"/>
  <c r="F32" i="1"/>
  <c r="J31" i="1"/>
  <c r="N30" i="1"/>
  <c r="F30" i="1"/>
  <c r="F28" i="1"/>
  <c r="B46" i="1"/>
  <c r="B38" i="1"/>
  <c r="B30" i="1"/>
  <c r="M46" i="1"/>
  <c r="E46" i="1"/>
  <c r="I45" i="1"/>
  <c r="M44" i="1"/>
  <c r="E44" i="1"/>
  <c r="I43" i="1"/>
  <c r="M42" i="1"/>
  <c r="E42" i="1"/>
  <c r="I41" i="1"/>
  <c r="M40" i="1"/>
  <c r="E40" i="1"/>
  <c r="I39" i="1"/>
  <c r="M38" i="1"/>
  <c r="E38" i="1"/>
  <c r="I37" i="1"/>
  <c r="M36" i="1"/>
  <c r="E36" i="1"/>
  <c r="I35" i="1"/>
  <c r="M34" i="1"/>
  <c r="E34" i="1"/>
  <c r="I33" i="1"/>
  <c r="M32" i="1"/>
  <c r="E32" i="1"/>
  <c r="I31" i="1"/>
  <c r="M30" i="1"/>
  <c r="E30" i="1"/>
  <c r="I29" i="1"/>
  <c r="G27" i="1"/>
  <c r="B41" i="1"/>
  <c r="D43" i="1"/>
  <c r="L33" i="1"/>
  <c r="B40" i="1"/>
  <c r="D27" i="1"/>
  <c r="C45" i="1"/>
  <c r="G42" i="1"/>
  <c r="G40" i="1"/>
  <c r="K37" i="1"/>
  <c r="G36" i="1"/>
  <c r="K33" i="1"/>
  <c r="C29" i="1"/>
  <c r="B27" i="1"/>
  <c r="B31" i="1"/>
  <c r="F46" i="1"/>
  <c r="F44" i="1"/>
  <c r="N42" i="1"/>
  <c r="F42" i="1"/>
  <c r="N40" i="1"/>
  <c r="F40" i="1"/>
  <c r="N38" i="1"/>
  <c r="J37" i="1"/>
  <c r="J33" i="1"/>
  <c r="B45" i="1"/>
  <c r="B37" i="1"/>
  <c r="B29" i="1"/>
  <c r="L46" i="1"/>
  <c r="D46" i="1"/>
  <c r="H45" i="1"/>
  <c r="L44" i="1"/>
  <c r="D44" i="1"/>
  <c r="H43" i="1"/>
  <c r="L42" i="1"/>
  <c r="D42" i="1"/>
  <c r="H41" i="1"/>
  <c r="L40" i="1"/>
  <c r="D40" i="1"/>
  <c r="H39" i="1"/>
  <c r="L38" i="1"/>
  <c r="D38" i="1"/>
  <c r="H37" i="1"/>
  <c r="L36" i="1"/>
  <c r="D36" i="1"/>
  <c r="H35" i="1"/>
  <c r="L34" i="1"/>
  <c r="D34" i="1"/>
  <c r="H33" i="1"/>
  <c r="L32" i="1"/>
  <c r="D32" i="1"/>
  <c r="H31" i="1"/>
  <c r="L30" i="1"/>
  <c r="D30" i="1"/>
  <c r="H29" i="1"/>
  <c r="L45" i="1"/>
  <c r="D39" i="1"/>
  <c r="B32" i="1"/>
  <c r="G46" i="1"/>
  <c r="K43" i="1"/>
  <c r="K41" i="1"/>
  <c r="K39" i="1"/>
  <c r="G32" i="1"/>
  <c r="B44" i="1"/>
  <c r="B36" i="1"/>
  <c r="K46" i="1"/>
  <c r="C46" i="1"/>
  <c r="G45" i="1"/>
  <c r="K44" i="1"/>
  <c r="C44" i="1"/>
  <c r="G43" i="1"/>
  <c r="K42" i="1"/>
  <c r="C42" i="1"/>
  <c r="G41" i="1"/>
  <c r="K40" i="1"/>
  <c r="C40" i="1"/>
  <c r="G39" i="1"/>
  <c r="K38" i="1"/>
  <c r="C38" i="1"/>
  <c r="G37" i="1"/>
  <c r="K36" i="1"/>
  <c r="C36" i="1"/>
  <c r="G35" i="1"/>
  <c r="K34" i="1"/>
  <c r="C34" i="1"/>
  <c r="G33" i="1"/>
  <c r="K32" i="1"/>
  <c r="C32" i="1"/>
  <c r="G31" i="1"/>
  <c r="K30" i="1"/>
  <c r="C3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<sst xmlns="http://schemas.openxmlformats.org/spreadsheetml/2006/main" count="138" uniqueCount="44">
  <si>
    <t>선수</t>
    <phoneticPr fontId="2" type="noConversion"/>
  </si>
  <si>
    <t>안타</t>
  </si>
  <si>
    <t>2루타</t>
    <phoneticPr fontId="2" type="noConversion"/>
  </si>
  <si>
    <t>3루타</t>
    <phoneticPr fontId="2" type="noConversion"/>
  </si>
  <si>
    <t>홈런</t>
  </si>
  <si>
    <t>타점</t>
  </si>
  <si>
    <t>득점</t>
  </si>
  <si>
    <t>도루</t>
  </si>
  <si>
    <t>사사구</t>
  </si>
  <si>
    <t>삼진</t>
  </si>
  <si>
    <t>타율</t>
  </si>
  <si>
    <t>출루율</t>
  </si>
  <si>
    <t>장타율</t>
  </si>
  <si>
    <t>OPS</t>
  </si>
  <si>
    <t>김선빈</t>
  </si>
  <si>
    <t>박건우</t>
  </si>
  <si>
    <t>박민우</t>
  </si>
  <si>
    <t>나성범</t>
  </si>
  <si>
    <t>박용택</t>
  </si>
  <si>
    <t>최형우</t>
  </si>
  <si>
    <t>김재환</t>
  </si>
  <si>
    <t>로사리오</t>
  </si>
  <si>
    <t>손아섭</t>
  </si>
  <si>
    <t>서건창</t>
  </si>
  <si>
    <t>이명기</t>
  </si>
  <si>
    <t>송광민</t>
  </si>
  <si>
    <t>이정후</t>
  </si>
  <si>
    <t>전준우</t>
  </si>
  <si>
    <t>이대호</t>
  </si>
  <si>
    <t>버나디나</t>
  </si>
  <si>
    <t>최정</t>
  </si>
  <si>
    <t>안치홍</t>
  </si>
  <si>
    <t>러프</t>
  </si>
  <si>
    <t>윤석민</t>
  </si>
  <si>
    <t>평균</t>
    <phoneticPr fontId="2" type="noConversion"/>
  </si>
  <si>
    <t>표준편차</t>
    <phoneticPr fontId="2" type="noConversion"/>
  </si>
  <si>
    <t>정규화</t>
    <phoneticPr fontId="2" type="noConversion"/>
  </si>
  <si>
    <t>상관행렬</t>
    <phoneticPr fontId="2" type="noConversion"/>
  </si>
  <si>
    <t>표준화 데이터</t>
    <phoneticPr fontId="2" type="noConversion"/>
  </si>
  <si>
    <t>선수</t>
  </si>
  <si>
    <t>2루타</t>
  </si>
  <si>
    <t>3루타</t>
  </si>
  <si>
    <t>표준화 데이터 전치행렬</t>
    <phoneticPr fontId="2" type="noConversion"/>
  </si>
  <si>
    <t>행렬로 계산한 상관행렬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</si>
</sst>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"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E295-8F8C-1142-8E1B-F03CC6415254}">
  <dimension ref="A1:AB119"/>
  <sheetViews>
    <sheetView tabSelected="1" topLeftCell="A78" workbookViewId="0">
      <selection activeCell="I111" sqref="I111"/>
    </sheetView>
  </sheetViews>
  <sheetFormatPr baseColWidth="10" defaultRowHeight="18"/>
  <cols>
    <col min="2" max="10" width="15.5703125" bestFit="1" customWidth="1"/>
    <col min="11" max="11" width="16.28515625" bestFit="1" customWidth="1"/>
    <col min="12" max="14" width="15.5703125" bestFit="1" customWidth="1"/>
    <col min="15" max="21" width="11.8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176</v>
      </c>
      <c r="C2" s="1">
        <v>34</v>
      </c>
      <c r="D2" s="1">
        <v>1</v>
      </c>
      <c r="E2" s="1">
        <v>5</v>
      </c>
      <c r="F2" s="1">
        <v>64</v>
      </c>
      <c r="G2" s="1">
        <v>84</v>
      </c>
      <c r="H2" s="1">
        <v>4</v>
      </c>
      <c r="I2" s="1">
        <v>44</v>
      </c>
      <c r="J2" s="1">
        <v>40</v>
      </c>
      <c r="K2" s="1">
        <v>0.37</v>
      </c>
      <c r="L2" s="1">
        <v>0.42</v>
      </c>
      <c r="M2" s="1">
        <v>0.47699999999999998</v>
      </c>
      <c r="N2" s="1">
        <v>0.89700000000000002</v>
      </c>
    </row>
    <row r="3" spans="1:14">
      <c r="A3" s="1" t="s">
        <v>15</v>
      </c>
      <c r="B3" s="1">
        <v>177</v>
      </c>
      <c r="C3" s="1">
        <v>40</v>
      </c>
      <c r="D3" s="1">
        <v>2</v>
      </c>
      <c r="E3" s="1">
        <v>20</v>
      </c>
      <c r="F3" s="1">
        <v>78</v>
      </c>
      <c r="G3" s="1">
        <v>91</v>
      </c>
      <c r="H3" s="1">
        <v>20</v>
      </c>
      <c r="I3" s="1">
        <v>51</v>
      </c>
      <c r="J3" s="1">
        <v>64</v>
      </c>
      <c r="K3" s="1">
        <v>0.36599999999999999</v>
      </c>
      <c r="L3" s="1">
        <v>0.42399999999999999</v>
      </c>
      <c r="M3" s="1">
        <v>0.58199999999999996</v>
      </c>
      <c r="N3" s="1">
        <v>1.006</v>
      </c>
    </row>
    <row r="4" spans="1:14">
      <c r="A4" s="1" t="s">
        <v>16</v>
      </c>
      <c r="B4" s="1">
        <v>141</v>
      </c>
      <c r="C4" s="1">
        <v>25</v>
      </c>
      <c r="D4" s="1">
        <v>4</v>
      </c>
      <c r="E4" s="1">
        <v>3</v>
      </c>
      <c r="F4" s="1">
        <v>47</v>
      </c>
      <c r="G4" s="1">
        <v>84</v>
      </c>
      <c r="H4" s="1">
        <v>11</v>
      </c>
      <c r="I4" s="1">
        <v>57</v>
      </c>
      <c r="J4" s="1">
        <v>51</v>
      </c>
      <c r="K4" s="1">
        <v>0.36299999999999999</v>
      </c>
      <c r="L4" s="1">
        <v>0.441</v>
      </c>
      <c r="M4" s="1">
        <v>0.47199999999999998</v>
      </c>
      <c r="N4" s="1">
        <v>0.91300000000000003</v>
      </c>
    </row>
    <row r="5" spans="1:14">
      <c r="A5" s="1" t="s">
        <v>17</v>
      </c>
      <c r="B5" s="1">
        <v>173</v>
      </c>
      <c r="C5" s="1">
        <v>42</v>
      </c>
      <c r="D5" s="1">
        <v>2</v>
      </c>
      <c r="E5" s="1">
        <v>24</v>
      </c>
      <c r="F5" s="1">
        <v>99</v>
      </c>
      <c r="G5" s="1">
        <v>103</v>
      </c>
      <c r="H5" s="1">
        <v>17</v>
      </c>
      <c r="I5" s="1">
        <v>60</v>
      </c>
      <c r="J5" s="1">
        <v>116</v>
      </c>
      <c r="K5" s="1">
        <v>0.34699999999999998</v>
      </c>
      <c r="L5" s="1">
        <v>0.41499999999999998</v>
      </c>
      <c r="M5" s="1">
        <v>0.58399999999999996</v>
      </c>
      <c r="N5" s="1">
        <v>1</v>
      </c>
    </row>
    <row r="6" spans="1:14">
      <c r="A6" s="1" t="s">
        <v>18</v>
      </c>
      <c r="B6" s="1">
        <v>175</v>
      </c>
      <c r="C6" s="1">
        <v>23</v>
      </c>
      <c r="D6" s="1">
        <v>2</v>
      </c>
      <c r="E6" s="1">
        <v>14</v>
      </c>
      <c r="F6" s="1">
        <v>90</v>
      </c>
      <c r="G6" s="1">
        <v>83</v>
      </c>
      <c r="H6" s="1">
        <v>4</v>
      </c>
      <c r="I6" s="1">
        <v>78</v>
      </c>
      <c r="J6" s="1">
        <v>88</v>
      </c>
      <c r="K6" s="1">
        <v>0.34399999999999997</v>
      </c>
      <c r="L6" s="1">
        <v>0.42499999999999999</v>
      </c>
      <c r="M6" s="1">
        <v>0.47899999999999998</v>
      </c>
      <c r="N6" s="1">
        <v>0.90400000000000003</v>
      </c>
    </row>
    <row r="7" spans="1:14">
      <c r="A7" s="1" t="s">
        <v>19</v>
      </c>
      <c r="B7" s="1">
        <v>176</v>
      </c>
      <c r="C7" s="1">
        <v>36</v>
      </c>
      <c r="D7" s="1">
        <v>3</v>
      </c>
      <c r="E7" s="1">
        <v>26</v>
      </c>
      <c r="F7" s="1">
        <v>120</v>
      </c>
      <c r="G7" s="1">
        <v>98</v>
      </c>
      <c r="H7" s="1">
        <v>0</v>
      </c>
      <c r="I7" s="1">
        <v>107</v>
      </c>
      <c r="J7" s="1">
        <v>82</v>
      </c>
      <c r="K7" s="1">
        <v>0.34200000000000003</v>
      </c>
      <c r="L7" s="1">
        <v>0.45</v>
      </c>
      <c r="M7" s="1">
        <v>0.57599999999999996</v>
      </c>
      <c r="N7" s="1">
        <v>1.026</v>
      </c>
    </row>
    <row r="8" spans="1:14">
      <c r="A8" s="1" t="s">
        <v>20</v>
      </c>
      <c r="B8" s="1">
        <v>185</v>
      </c>
      <c r="C8" s="1">
        <v>34</v>
      </c>
      <c r="D8" s="1">
        <v>2</v>
      </c>
      <c r="E8" s="1">
        <v>35</v>
      </c>
      <c r="F8" s="1">
        <v>115</v>
      </c>
      <c r="G8" s="1">
        <v>110</v>
      </c>
      <c r="H8" s="1">
        <v>4</v>
      </c>
      <c r="I8" s="1">
        <v>88</v>
      </c>
      <c r="J8" s="1">
        <v>123</v>
      </c>
      <c r="K8" s="1">
        <v>0.34</v>
      </c>
      <c r="L8" s="1">
        <v>0.42899999999999999</v>
      </c>
      <c r="M8" s="1">
        <v>0.60299999999999998</v>
      </c>
      <c r="N8" s="1">
        <v>1.032</v>
      </c>
    </row>
    <row r="9" spans="1:14">
      <c r="A9" s="1" t="s">
        <v>21</v>
      </c>
      <c r="B9" s="1">
        <v>151</v>
      </c>
      <c r="C9" s="1">
        <v>30</v>
      </c>
      <c r="D9" s="1">
        <v>1</v>
      </c>
      <c r="E9" s="1">
        <v>37</v>
      </c>
      <c r="F9" s="1">
        <v>111</v>
      </c>
      <c r="G9" s="1">
        <v>100</v>
      </c>
      <c r="H9" s="1">
        <v>10</v>
      </c>
      <c r="I9" s="1">
        <v>60</v>
      </c>
      <c r="J9" s="1">
        <v>61</v>
      </c>
      <c r="K9" s="1">
        <v>0.33900000000000002</v>
      </c>
      <c r="L9" s="1">
        <v>0.41399999999999998</v>
      </c>
      <c r="M9" s="1">
        <v>0.66100000000000003</v>
      </c>
      <c r="N9" s="1">
        <v>1.0740000000000001</v>
      </c>
    </row>
    <row r="10" spans="1:14">
      <c r="A10" s="1" t="s">
        <v>22</v>
      </c>
      <c r="B10" s="1">
        <v>193</v>
      </c>
      <c r="C10" s="1">
        <v>35</v>
      </c>
      <c r="D10" s="1">
        <v>4</v>
      </c>
      <c r="E10" s="1">
        <v>20</v>
      </c>
      <c r="F10" s="1">
        <v>80</v>
      </c>
      <c r="G10" s="1">
        <v>113</v>
      </c>
      <c r="H10" s="1">
        <v>25</v>
      </c>
      <c r="I10" s="1">
        <v>87</v>
      </c>
      <c r="J10" s="1">
        <v>96</v>
      </c>
      <c r="K10" s="1">
        <v>0.33500000000000002</v>
      </c>
      <c r="L10" s="1">
        <v>0.42</v>
      </c>
      <c r="M10" s="1">
        <v>0.51400000000000001</v>
      </c>
      <c r="N10" s="1">
        <v>0.93400000000000005</v>
      </c>
    </row>
    <row r="11" spans="1:14">
      <c r="A11" s="1" t="s">
        <v>23</v>
      </c>
      <c r="B11" s="1">
        <v>179</v>
      </c>
      <c r="C11" s="1">
        <v>28</v>
      </c>
      <c r="D11" s="1">
        <v>3</v>
      </c>
      <c r="E11" s="1">
        <v>6</v>
      </c>
      <c r="F11" s="1">
        <v>76</v>
      </c>
      <c r="G11" s="1">
        <v>87</v>
      </c>
      <c r="H11" s="1">
        <v>15</v>
      </c>
      <c r="I11" s="1">
        <v>68</v>
      </c>
      <c r="J11" s="1">
        <v>68</v>
      </c>
      <c r="K11" s="1">
        <v>0.33200000000000002</v>
      </c>
      <c r="L11" s="1">
        <v>0.40300000000000002</v>
      </c>
      <c r="M11" s="1">
        <v>0.42899999999999999</v>
      </c>
      <c r="N11" s="1">
        <v>0.83199999999999996</v>
      </c>
    </row>
    <row r="12" spans="1:14">
      <c r="A12" s="1" t="s">
        <v>24</v>
      </c>
      <c r="B12" s="1">
        <v>154</v>
      </c>
      <c r="C12" s="1">
        <v>24</v>
      </c>
      <c r="D12" s="1">
        <v>4</v>
      </c>
      <c r="E12" s="1">
        <v>9</v>
      </c>
      <c r="F12" s="1">
        <v>63</v>
      </c>
      <c r="G12" s="1">
        <v>79</v>
      </c>
      <c r="H12" s="1">
        <v>8</v>
      </c>
      <c r="I12" s="1">
        <v>31</v>
      </c>
      <c r="J12" s="1">
        <v>57</v>
      </c>
      <c r="K12" s="1">
        <v>0.33200000000000002</v>
      </c>
      <c r="L12" s="1">
        <v>0.371</v>
      </c>
      <c r="M12" s="1">
        <v>0.45900000000000002</v>
      </c>
      <c r="N12" s="1">
        <v>0.83099999999999996</v>
      </c>
    </row>
    <row r="13" spans="1:14">
      <c r="A13" s="1" t="s">
        <v>25</v>
      </c>
      <c r="B13" s="1">
        <v>143</v>
      </c>
      <c r="C13" s="1">
        <v>26</v>
      </c>
      <c r="D13" s="1">
        <v>0</v>
      </c>
      <c r="E13" s="1">
        <v>13</v>
      </c>
      <c r="F13" s="1">
        <v>75</v>
      </c>
      <c r="G13" s="1">
        <v>71</v>
      </c>
      <c r="H13" s="1">
        <v>2</v>
      </c>
      <c r="I13" s="1">
        <v>24</v>
      </c>
      <c r="J13" s="1">
        <v>88</v>
      </c>
      <c r="K13" s="1">
        <v>0.32700000000000001</v>
      </c>
      <c r="L13" s="1">
        <v>0.35599999999999998</v>
      </c>
      <c r="M13" s="1">
        <v>0.47599999999999998</v>
      </c>
      <c r="N13" s="1">
        <v>0.83199999999999996</v>
      </c>
    </row>
    <row r="14" spans="1:14">
      <c r="A14" s="1" t="s">
        <v>26</v>
      </c>
      <c r="B14" s="1">
        <v>179</v>
      </c>
      <c r="C14" s="1">
        <v>29</v>
      </c>
      <c r="D14" s="1">
        <v>8</v>
      </c>
      <c r="E14" s="1">
        <v>2</v>
      </c>
      <c r="F14" s="1">
        <v>47</v>
      </c>
      <c r="G14" s="1">
        <v>111</v>
      </c>
      <c r="H14" s="1">
        <v>12</v>
      </c>
      <c r="I14" s="1">
        <v>66</v>
      </c>
      <c r="J14" s="1">
        <v>67</v>
      </c>
      <c r="K14" s="1">
        <v>0.32400000000000001</v>
      </c>
      <c r="L14" s="1">
        <v>0.39500000000000002</v>
      </c>
      <c r="M14" s="1">
        <v>0.41699999999999998</v>
      </c>
      <c r="N14" s="1">
        <v>0.81200000000000006</v>
      </c>
    </row>
    <row r="15" spans="1:14">
      <c r="A15" s="1" t="s">
        <v>27</v>
      </c>
      <c r="B15" s="1">
        <v>146</v>
      </c>
      <c r="C15" s="1">
        <v>27</v>
      </c>
      <c r="D15" s="1">
        <v>1</v>
      </c>
      <c r="E15" s="1">
        <v>18</v>
      </c>
      <c r="F15" s="1">
        <v>69</v>
      </c>
      <c r="G15" s="1">
        <v>76</v>
      </c>
      <c r="H15" s="1">
        <v>2</v>
      </c>
      <c r="I15" s="1">
        <v>37</v>
      </c>
      <c r="J15" s="1">
        <v>70</v>
      </c>
      <c r="K15" s="1">
        <v>0.32100000000000001</v>
      </c>
      <c r="L15" s="1">
        <v>0.37</v>
      </c>
      <c r="M15" s="1">
        <v>0.503</v>
      </c>
      <c r="N15" s="1">
        <v>0.874</v>
      </c>
    </row>
    <row r="16" spans="1:14">
      <c r="A16" s="1" t="s">
        <v>28</v>
      </c>
      <c r="B16" s="1">
        <v>173</v>
      </c>
      <c r="C16" s="1">
        <v>13</v>
      </c>
      <c r="D16" s="1">
        <v>0</v>
      </c>
      <c r="E16" s="1">
        <v>34</v>
      </c>
      <c r="F16" s="1">
        <v>111</v>
      </c>
      <c r="G16" s="1">
        <v>73</v>
      </c>
      <c r="H16" s="1">
        <v>1</v>
      </c>
      <c r="I16" s="1">
        <v>65</v>
      </c>
      <c r="J16" s="1">
        <v>84</v>
      </c>
      <c r="K16" s="1">
        <v>0.32</v>
      </c>
      <c r="L16" s="1">
        <v>0.39100000000000001</v>
      </c>
      <c r="M16" s="1">
        <v>0.53300000000000003</v>
      </c>
      <c r="N16" s="1">
        <v>0.92500000000000004</v>
      </c>
    </row>
    <row r="17" spans="1:14">
      <c r="A17" s="1" t="s">
        <v>29</v>
      </c>
      <c r="B17" s="1">
        <v>178</v>
      </c>
      <c r="C17" s="1">
        <v>26</v>
      </c>
      <c r="D17" s="1">
        <v>8</v>
      </c>
      <c r="E17" s="1">
        <v>27</v>
      </c>
      <c r="F17" s="1">
        <v>111</v>
      </c>
      <c r="G17" s="1">
        <v>118</v>
      </c>
      <c r="H17" s="1">
        <v>32</v>
      </c>
      <c r="I17" s="1">
        <v>52</v>
      </c>
      <c r="J17" s="1">
        <v>112</v>
      </c>
      <c r="K17" s="1">
        <v>0.32</v>
      </c>
      <c r="L17" s="1">
        <v>0.372</v>
      </c>
      <c r="M17" s="1">
        <v>0.54</v>
      </c>
      <c r="N17" s="1">
        <v>0.91300000000000003</v>
      </c>
    </row>
    <row r="18" spans="1:14">
      <c r="A18" s="1" t="s">
        <v>30</v>
      </c>
      <c r="B18" s="1">
        <v>136</v>
      </c>
      <c r="C18" s="1">
        <v>18</v>
      </c>
      <c r="D18" s="1">
        <v>1</v>
      </c>
      <c r="E18" s="1">
        <v>46</v>
      </c>
      <c r="F18" s="1">
        <v>113</v>
      </c>
      <c r="G18" s="1">
        <v>89</v>
      </c>
      <c r="H18" s="1">
        <v>1</v>
      </c>
      <c r="I18" s="1">
        <v>89</v>
      </c>
      <c r="J18" s="1">
        <v>107</v>
      </c>
      <c r="K18" s="1">
        <v>0.316</v>
      </c>
      <c r="L18" s="1">
        <v>0.42699999999999999</v>
      </c>
      <c r="M18" s="1">
        <v>0.68400000000000005</v>
      </c>
      <c r="N18" s="1">
        <v>1.111</v>
      </c>
    </row>
    <row r="19" spans="1:14">
      <c r="A19" s="1" t="s">
        <v>31</v>
      </c>
      <c r="B19" s="1">
        <v>154</v>
      </c>
      <c r="C19" s="1">
        <v>29</v>
      </c>
      <c r="D19" s="1">
        <v>2</v>
      </c>
      <c r="E19" s="1">
        <v>21</v>
      </c>
      <c r="F19" s="1">
        <v>93</v>
      </c>
      <c r="G19" s="1">
        <v>95</v>
      </c>
      <c r="H19" s="1">
        <v>7</v>
      </c>
      <c r="I19" s="1">
        <v>47</v>
      </c>
      <c r="J19" s="1">
        <v>70</v>
      </c>
      <c r="K19" s="1">
        <v>0.316</v>
      </c>
      <c r="L19" s="1">
        <v>0.373</v>
      </c>
      <c r="M19" s="1">
        <v>0.51300000000000001</v>
      </c>
      <c r="N19" s="1">
        <v>0.88600000000000001</v>
      </c>
    </row>
    <row r="20" spans="1:14">
      <c r="A20" s="1" t="s">
        <v>32</v>
      </c>
      <c r="B20" s="1">
        <v>162</v>
      </c>
      <c r="C20" s="1">
        <v>38</v>
      </c>
      <c r="D20" s="1">
        <v>0</v>
      </c>
      <c r="E20" s="1">
        <v>31</v>
      </c>
      <c r="F20" s="1">
        <v>124</v>
      </c>
      <c r="G20" s="1">
        <v>90</v>
      </c>
      <c r="H20" s="1">
        <v>2</v>
      </c>
      <c r="I20" s="1">
        <v>72</v>
      </c>
      <c r="J20" s="1">
        <v>107</v>
      </c>
      <c r="K20" s="1">
        <v>0.315</v>
      </c>
      <c r="L20" s="1">
        <v>0.39600000000000002</v>
      </c>
      <c r="M20" s="1">
        <v>0.56899999999999995</v>
      </c>
      <c r="N20" s="1">
        <v>0.96499999999999997</v>
      </c>
    </row>
    <row r="21" spans="1:14">
      <c r="A21" s="1" t="s">
        <v>33</v>
      </c>
      <c r="B21" s="1">
        <v>168</v>
      </c>
      <c r="C21" s="1">
        <v>30</v>
      </c>
      <c r="D21" s="1">
        <v>1</v>
      </c>
      <c r="E21" s="1">
        <v>20</v>
      </c>
      <c r="F21" s="1">
        <v>105</v>
      </c>
      <c r="G21" s="1">
        <v>90</v>
      </c>
      <c r="H21" s="1">
        <v>0</v>
      </c>
      <c r="I21" s="1">
        <v>41</v>
      </c>
      <c r="J21" s="1">
        <v>85</v>
      </c>
      <c r="K21" s="1">
        <v>0.312</v>
      </c>
      <c r="L21" s="1">
        <v>0.35699999999999998</v>
      </c>
      <c r="M21" s="1">
        <v>0.48299999999999998</v>
      </c>
      <c r="N21" s="1">
        <v>0.84</v>
      </c>
    </row>
    <row r="22" spans="1:14">
      <c r="A22" s="1" t="s">
        <v>34</v>
      </c>
      <c r="B22" s="1">
        <f>AVERAGE(B2:B21)</f>
        <v>165.95</v>
      </c>
      <c r="C22" s="1">
        <f t="shared" ref="C22:N22" si="0">AVERAGE(C2:C21)</f>
        <v>29.35</v>
      </c>
      <c r="D22" s="1">
        <f t="shared" si="0"/>
        <v>2.4500000000000002</v>
      </c>
      <c r="E22" s="1">
        <f t="shared" si="0"/>
        <v>20.55</v>
      </c>
      <c r="F22" s="1">
        <f t="shared" si="0"/>
        <v>89.55</v>
      </c>
      <c r="G22" s="1">
        <f t="shared" si="0"/>
        <v>92.25</v>
      </c>
      <c r="H22" s="1">
        <f t="shared" si="0"/>
        <v>8.85</v>
      </c>
      <c r="I22" s="1">
        <f t="shared" si="0"/>
        <v>61.2</v>
      </c>
      <c r="J22" s="1">
        <f t="shared" si="0"/>
        <v>81.8</v>
      </c>
      <c r="K22" s="1">
        <f t="shared" si="0"/>
        <v>0.33405000000000001</v>
      </c>
      <c r="L22" s="1">
        <f t="shared" si="0"/>
        <v>0.40244999999999997</v>
      </c>
      <c r="M22" s="1">
        <f t="shared" si="0"/>
        <v>0.52769999999999995</v>
      </c>
      <c r="N22" s="1">
        <f t="shared" si="0"/>
        <v>0.93035000000000012</v>
      </c>
    </row>
    <row r="23" spans="1:14">
      <c r="A23" s="1" t="s">
        <v>35</v>
      </c>
      <c r="B23" s="1">
        <f>_xlfn.STDEV.S(B2:B21)</f>
        <v>16.317491422267992</v>
      </c>
      <c r="C23" s="1">
        <f t="shared" ref="C23:N23" si="1">_xlfn.STDEV.S(C2:C21)</f>
        <v>7.1911861257192333</v>
      </c>
      <c r="D23" s="1">
        <f t="shared" si="1"/>
        <v>2.282081229238369</v>
      </c>
      <c r="E23" s="1">
        <f t="shared" si="1"/>
        <v>12.240893500239702</v>
      </c>
      <c r="F23" s="1">
        <f t="shared" si="1"/>
        <v>24.119166870485316</v>
      </c>
      <c r="G23" s="1">
        <f t="shared" si="1"/>
        <v>13.591309142629576</v>
      </c>
      <c r="H23" s="1">
        <f t="shared" si="1"/>
        <v>8.9928334039711277</v>
      </c>
      <c r="I23" s="1">
        <f t="shared" si="1"/>
        <v>21.439265501951269</v>
      </c>
      <c r="J23" s="1">
        <f t="shared" si="1"/>
        <v>23.045949524237113</v>
      </c>
      <c r="K23" s="1">
        <f t="shared" si="1"/>
        <v>1.7421931127476257E-2</v>
      </c>
      <c r="L23" s="1">
        <f t="shared" si="1"/>
        <v>2.8305615957559413E-2</v>
      </c>
      <c r="M23" s="1">
        <f t="shared" si="1"/>
        <v>7.2056337607970103E-2</v>
      </c>
      <c r="N23" s="1">
        <f t="shared" si="1"/>
        <v>8.6907255465994218E-2</v>
      </c>
    </row>
    <row r="25" spans="1:14">
      <c r="A25" s="3" t="s">
        <v>36</v>
      </c>
    </row>
    <row r="26" spans="1:14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</row>
    <row r="27" spans="1:14">
      <c r="A27" s="1" t="s">
        <v>14</v>
      </c>
      <c r="B27" s="2">
        <f>(B2-B$22)/B$23</f>
        <v>0.61590349520791399</v>
      </c>
      <c r="C27" s="2">
        <f>(C2-C$22)/C$23</f>
        <v>0.64662489868942508</v>
      </c>
      <c r="D27" s="2">
        <f>(D2-D$22)/D$23</f>
        <v>-0.63538492031851512</v>
      </c>
      <c r="E27" s="2">
        <f>(E2-E$22)/E$23</f>
        <v>-1.2703321044085139</v>
      </c>
      <c r="F27" s="2">
        <f>(F2-F$22)/F$23</f>
        <v>-1.0593234889578875</v>
      </c>
      <c r="G27" s="2">
        <f>(G2-G$22)/G$23</f>
        <v>-0.60700554401515383</v>
      </c>
      <c r="H27" s="2">
        <f>(H2-H$22)/H$23</f>
        <v>-0.53931834185411431</v>
      </c>
      <c r="I27" s="2">
        <f>(I2-I$22)/I$23</f>
        <v>-0.80226629025302032</v>
      </c>
      <c r="J27" s="2">
        <f>(J2-J$22)/J$23</f>
        <v>-1.8137677493409201</v>
      </c>
      <c r="K27" s="2">
        <f>(K2-K$22)/K$23</f>
        <v>2.0634911099667343</v>
      </c>
      <c r="L27" s="2">
        <f>(L2-L$22)/L$23</f>
        <v>0.62001830401125879</v>
      </c>
      <c r="M27" s="2">
        <f>(M2-M$22)/M$23</f>
        <v>-0.70361611043623284</v>
      </c>
      <c r="N27" s="2">
        <f>(N2-N$22)/N$23</f>
        <v>-0.38374241392365177</v>
      </c>
    </row>
    <row r="28" spans="1:14">
      <c r="A28" s="1" t="s">
        <v>15</v>
      </c>
      <c r="B28" s="2">
        <f>(B3-B$22)/B$23</f>
        <v>0.67718742507934815</v>
      </c>
      <c r="C28" s="2">
        <f>(C3-C$22)/C$23</f>
        <v>1.4809796066757803</v>
      </c>
      <c r="D28" s="2">
        <f>(D3-D$22)/D$23</f>
        <v>-0.19718842354712546</v>
      </c>
      <c r="E28" s="2">
        <f>(E3-E$22)/E$23</f>
        <v>-4.4931360606088974E-2</v>
      </c>
      <c r="F28" s="2">
        <f>(F3-F$22)/F$23</f>
        <v>-0.47887226213164769</v>
      </c>
      <c r="G28" s="2">
        <f>(G3-G$22)/G$23</f>
        <v>-9.1970536971993005E-2</v>
      </c>
      <c r="H28" s="2">
        <f>(H3-H$22)/H$23</f>
        <v>1.239876187973892</v>
      </c>
      <c r="I28" s="2">
        <f>(I3-I$22)/I$23</f>
        <v>-0.4757625674756284</v>
      </c>
      <c r="J28" s="2">
        <f>(J3-J$22)/J$23</f>
        <v>-0.7723699985231669</v>
      </c>
      <c r="K28" s="2">
        <f>(K3-K$22)/K$23</f>
        <v>1.8338954370914369</v>
      </c>
      <c r="L28" s="2">
        <f>(L3-L$22)/L$23</f>
        <v>0.76133301717621815</v>
      </c>
      <c r="M28" s="2">
        <f>(M3-M$22)/M$23</f>
        <v>0.75357701768614349</v>
      </c>
      <c r="N28" s="2">
        <f>(N3-N$22)/N$23</f>
        <v>0.8704681743125674</v>
      </c>
    </row>
    <row r="29" spans="1:14">
      <c r="A29" s="1" t="s">
        <v>16</v>
      </c>
      <c r="B29" s="2">
        <f>(B4-B$22)/B$23</f>
        <v>-1.5290340502922815</v>
      </c>
      <c r="C29" s="2">
        <f>(C4-C$22)/C$23</f>
        <v>-0.60490716329010774</v>
      </c>
      <c r="D29" s="2">
        <f>(D4-D$22)/D$23</f>
        <v>0.67920456999565393</v>
      </c>
      <c r="E29" s="2">
        <f>(E4-E$22)/E$23</f>
        <v>-1.4337188702488373</v>
      </c>
      <c r="F29" s="2">
        <f>(F4-F$22)/F$23</f>
        <v>-1.7641571215326073</v>
      </c>
      <c r="G29" s="2">
        <f>(G4-G$22)/G$23</f>
        <v>-0.60700554401515383</v>
      </c>
      <c r="H29" s="2">
        <f>(H4-H$22)/H$23</f>
        <v>0.23907926494563839</v>
      </c>
      <c r="I29" s="2">
        <f>(I4-I$22)/I$23</f>
        <v>-0.1959022336664353</v>
      </c>
      <c r="J29" s="2">
        <f>(J4-J$22)/J$23</f>
        <v>-1.3364604468827832</v>
      </c>
      <c r="K29" s="2">
        <f>(K4-K$22)/K$23</f>
        <v>1.6616986824349635</v>
      </c>
      <c r="L29" s="2">
        <f>(L4-L$22)/L$23</f>
        <v>1.3619205481272951</v>
      </c>
      <c r="M29" s="2">
        <f>(M4-M$22)/M$23</f>
        <v>-0.77300625939444123</v>
      </c>
      <c r="N29" s="2">
        <f>(N4-N$22)/N$23</f>
        <v>-0.19963810739356436</v>
      </c>
    </row>
    <row r="30" spans="1:14">
      <c r="A30" s="1" t="s">
        <v>17</v>
      </c>
      <c r="B30" s="2">
        <f>(B5-B$22)/B$23</f>
        <v>0.4320517055936115</v>
      </c>
      <c r="C30" s="2">
        <f>(C5-C$22)/C$23</f>
        <v>1.759097842671232</v>
      </c>
      <c r="D30" s="2">
        <f>(D5-D$22)/D$23</f>
        <v>-0.19718842354712546</v>
      </c>
      <c r="E30" s="2">
        <f>(E5-E$22)/E$23</f>
        <v>0.28184217107455767</v>
      </c>
      <c r="F30" s="2">
        <f>(F5-F$22)/F$23</f>
        <v>0.39180457810771196</v>
      </c>
      <c r="G30" s="2">
        <f>(G5-G$22)/G$23</f>
        <v>0.79094661795913979</v>
      </c>
      <c r="H30" s="2">
        <f>(H5-H$22)/H$23</f>
        <v>0.90627721363114078</v>
      </c>
      <c r="I30" s="2">
        <f>(I5-I$22)/I$23</f>
        <v>-5.5972066761838753E-2</v>
      </c>
      <c r="J30" s="2">
        <f>(J5-J$22)/J$23</f>
        <v>1.4839917949152985</v>
      </c>
      <c r="K30" s="2">
        <f>(K5-K$22)/K$23</f>
        <v>0.7433159909337731</v>
      </c>
      <c r="L30" s="2">
        <f>(L5-L$22)/L$23</f>
        <v>0.44337491255505962</v>
      </c>
      <c r="M30" s="2">
        <f>(M5-M$22)/M$23</f>
        <v>0.78133307726942691</v>
      </c>
      <c r="N30" s="2">
        <f>(N5-N$22)/N$23</f>
        <v>0.80142905936378461</v>
      </c>
    </row>
    <row r="31" spans="1:14">
      <c r="A31" s="1" t="s">
        <v>18</v>
      </c>
      <c r="B31" s="2">
        <f>(B6-B$22)/B$23</f>
        <v>0.55461956533647983</v>
      </c>
      <c r="C31" s="2">
        <f>(C6-C$22)/C$23</f>
        <v>-0.88302539928555945</v>
      </c>
      <c r="D31" s="2">
        <f>(D6-D$22)/D$23</f>
        <v>-0.19718842354712546</v>
      </c>
      <c r="E31" s="2">
        <f>(E6-E$22)/E$23</f>
        <v>-0.53509165812705894</v>
      </c>
      <c r="F31" s="2">
        <f>(F6-F$22)/F$23</f>
        <v>1.8657360862272113E-2</v>
      </c>
      <c r="G31" s="2">
        <f>(G6-G$22)/G$23</f>
        <v>-0.68058197359274819</v>
      </c>
      <c r="H31" s="2">
        <f>(H6-H$22)/H$23</f>
        <v>-0.53931834185411431</v>
      </c>
      <c r="I31" s="2">
        <f>(I6-I$22)/I$23</f>
        <v>0.78360893466574055</v>
      </c>
      <c r="J31" s="2">
        <f>(J6-J$22)/J$23</f>
        <v>0.26902775229458636</v>
      </c>
      <c r="K31" s="2">
        <f>(K6-K$22)/K$23</f>
        <v>0.57111923627729999</v>
      </c>
      <c r="L31" s="2">
        <f>(L6-L$22)/L$23</f>
        <v>0.79666169546745791</v>
      </c>
      <c r="M31" s="2">
        <f>(M6-M$22)/M$23</f>
        <v>-0.67586005085294942</v>
      </c>
      <c r="N31" s="2">
        <f>(N6-N$22)/N$23</f>
        <v>-0.30319677981673854</v>
      </c>
    </row>
    <row r="32" spans="1:14">
      <c r="A32" s="1" t="s">
        <v>19</v>
      </c>
      <c r="B32" s="2">
        <f>(B7-B$22)/B$23</f>
        <v>0.61590349520791399</v>
      </c>
      <c r="C32" s="2">
        <f>(C7-C$22)/C$23</f>
        <v>0.92474313468487679</v>
      </c>
      <c r="D32" s="2">
        <f>(D7-D$22)/D$23</f>
        <v>0.24100807322426426</v>
      </c>
      <c r="E32" s="2">
        <f>(E7-E$22)/E$23</f>
        <v>0.44522893691488102</v>
      </c>
      <c r="F32" s="2">
        <f>(F7-F$22)/F$23</f>
        <v>1.2624814183470716</v>
      </c>
      <c r="G32" s="2">
        <f>(G7-G$22)/G$23</f>
        <v>0.42306447007116782</v>
      </c>
      <c r="H32" s="2">
        <f>(H7-H$22)/H$23</f>
        <v>-0.98411697431111589</v>
      </c>
      <c r="I32" s="2">
        <f>(I7-I$22)/I$23</f>
        <v>2.1362672147435071</v>
      </c>
      <c r="J32" s="2">
        <f>(J7-J$22)/J$23</f>
        <v>8.678314590148067E-3</v>
      </c>
      <c r="K32" s="2">
        <f>(K7-K$22)/K$23</f>
        <v>0.45632139983965431</v>
      </c>
      <c r="L32" s="2">
        <f>(L7-L$22)/L$23</f>
        <v>1.6798786527484537</v>
      </c>
      <c r="M32" s="2">
        <f>(M7-M$22)/M$23</f>
        <v>0.67030883893629334</v>
      </c>
      <c r="N32" s="2">
        <f>(N7-N$22)/N$23</f>
        <v>1.1005985574751767</v>
      </c>
    </row>
    <row r="33" spans="1:14">
      <c r="A33" s="1" t="s">
        <v>20</v>
      </c>
      <c r="B33" s="2">
        <f>(B8-B$22)/B$23</f>
        <v>1.1674588640508214</v>
      </c>
      <c r="C33" s="2">
        <f>(C8-C$22)/C$23</f>
        <v>0.64662489868942508</v>
      </c>
      <c r="D33" s="2">
        <f>(D8-D$22)/D$23</f>
        <v>-0.19718842354712546</v>
      </c>
      <c r="E33" s="2">
        <f>(E8-E$22)/E$23</f>
        <v>1.180469383196336</v>
      </c>
      <c r="F33" s="2">
        <f>(F8-F$22)/F$23</f>
        <v>1.0551774087662718</v>
      </c>
      <c r="G33" s="2">
        <f>(G8-G$22)/G$23</f>
        <v>1.3059816250023006</v>
      </c>
      <c r="H33" s="2">
        <f>(H8-H$22)/H$23</f>
        <v>-0.53931834185411431</v>
      </c>
      <c r="I33" s="2">
        <f>(I8-I$22)/I$23</f>
        <v>1.2500428243477291</v>
      </c>
      <c r="J33" s="2">
        <f>(J8-J$22)/J$23</f>
        <v>1.7877328055704766</v>
      </c>
      <c r="K33" s="2">
        <f>(K8-K$22)/K$23</f>
        <v>0.34152356340200551</v>
      </c>
      <c r="L33" s="2">
        <f>(L8-L$22)/L$23</f>
        <v>0.93797640863241727</v>
      </c>
      <c r="M33" s="2">
        <f>(M8-M$22)/M$23</f>
        <v>1.045015643310619</v>
      </c>
      <c r="N33" s="2">
        <f>(N8-N$22)/N$23</f>
        <v>1.1696376724239594</v>
      </c>
    </row>
    <row r="34" spans="1:14">
      <c r="A34" s="1" t="s">
        <v>21</v>
      </c>
      <c r="B34" s="2">
        <f>(B9-B$22)/B$23</f>
        <v>-0.91619475157793995</v>
      </c>
      <c r="C34" s="2">
        <f>(C9-C$22)/C$23</f>
        <v>9.0388426698521623E-2</v>
      </c>
      <c r="D34" s="2">
        <f>(D9-D$22)/D$23</f>
        <v>-0.63538492031851512</v>
      </c>
      <c r="E34" s="2">
        <f>(E9-E$22)/E$23</f>
        <v>1.3438561490366594</v>
      </c>
      <c r="F34" s="2">
        <f>(F9-F$22)/F$23</f>
        <v>0.88933420110163175</v>
      </c>
      <c r="G34" s="2">
        <f>(G9-G$22)/G$23</f>
        <v>0.5702173292263566</v>
      </c>
      <c r="H34" s="2">
        <f>(H9-H$22)/H$23</f>
        <v>0.12787960683138799</v>
      </c>
      <c r="I34" s="2">
        <f>(I9-I$22)/I$23</f>
        <v>-5.5972066761838753E-2</v>
      </c>
      <c r="J34" s="2">
        <f>(J9-J$22)/J$23</f>
        <v>-0.902544717375386</v>
      </c>
      <c r="K34" s="2">
        <f>(K9-K$22)/K$23</f>
        <v>0.28412464518318109</v>
      </c>
      <c r="L34" s="2">
        <f>(L9-L$22)/L$23</f>
        <v>0.40804623426381981</v>
      </c>
      <c r="M34" s="2">
        <f>(M9-M$22)/M$23</f>
        <v>1.8499413712258375</v>
      </c>
      <c r="N34" s="2">
        <f>(N9-N$22)/N$23</f>
        <v>1.6529114770654389</v>
      </c>
    </row>
    <row r="35" spans="1:14">
      <c r="A35" s="1" t="s">
        <v>22</v>
      </c>
      <c r="B35" s="2">
        <f>(B10-B$22)/B$23</f>
        <v>1.6577303030222947</v>
      </c>
      <c r="C35" s="2">
        <f>(C10-C$22)/C$23</f>
        <v>0.78568401668715093</v>
      </c>
      <c r="D35" s="2">
        <f>(D10-D$22)/D$23</f>
        <v>0.67920456999565393</v>
      </c>
      <c r="E35" s="2">
        <f>(E10-E$22)/E$23</f>
        <v>-4.4931360606088974E-2</v>
      </c>
      <c r="F35" s="2">
        <f>(F10-F$22)/F$23</f>
        <v>-0.39595065829932774</v>
      </c>
      <c r="G35" s="2">
        <f>(G10-G$22)/G$23</f>
        <v>1.5267109137350838</v>
      </c>
      <c r="H35" s="2">
        <f>(H10-H$22)/H$23</f>
        <v>1.7958744785451437</v>
      </c>
      <c r="I35" s="2">
        <f>(I10-I$22)/I$23</f>
        <v>1.2033994353795303</v>
      </c>
      <c r="J35" s="2">
        <f>(J10-J$22)/J$23</f>
        <v>0.61616033590050412</v>
      </c>
      <c r="K35" s="2">
        <f>(K10-K$22)/K$23</f>
        <v>5.4528972307883498E-2</v>
      </c>
      <c r="L35" s="2">
        <f>(L10-L$22)/L$23</f>
        <v>0.62001830401125879</v>
      </c>
      <c r="M35" s="2">
        <f>(M10-M$22)/M$23</f>
        <v>-0.19012900814549014</v>
      </c>
      <c r="N35" s="2">
        <f>(N10-N$22)/N$23</f>
        <v>4.1998794927175363E-2</v>
      </c>
    </row>
    <row r="36" spans="1:14">
      <c r="A36" s="1" t="s">
        <v>23</v>
      </c>
      <c r="B36" s="2">
        <f>(B11-B$22)/B$23</f>
        <v>0.79975528482221647</v>
      </c>
      <c r="C36" s="2">
        <f>(C11-C$22)/C$23</f>
        <v>-0.18772980929693012</v>
      </c>
      <c r="D36" s="2">
        <f>(D11-D$22)/D$23</f>
        <v>0.24100807322426426</v>
      </c>
      <c r="E36" s="2">
        <f>(E11-E$22)/E$23</f>
        <v>-1.1886387214883523</v>
      </c>
      <c r="F36" s="2">
        <f>(F11-F$22)/F$23</f>
        <v>-0.56179386596396763</v>
      </c>
      <c r="G36" s="2">
        <f>(G11-G$22)/G$23</f>
        <v>-0.38627625528237064</v>
      </c>
      <c r="H36" s="2">
        <f>(H11-H$22)/H$23</f>
        <v>0.68387789740263993</v>
      </c>
      <c r="I36" s="2">
        <f>(I11-I$22)/I$23</f>
        <v>0.31717504498375204</v>
      </c>
      <c r="J36" s="2">
        <f>(J11-J$22)/J$23</f>
        <v>-0.598803706720208</v>
      </c>
      <c r="K36" s="2">
        <f>(K11-K$22)/K$23</f>
        <v>-0.11766778234858971</v>
      </c>
      <c r="L36" s="2">
        <f>(L11-L$22)/L$23</f>
        <v>1.9430773060183669E-2</v>
      </c>
      <c r="M36" s="2">
        <f>(M11-M$22)/M$23</f>
        <v>-1.3697615404350334</v>
      </c>
      <c r="N36" s="2">
        <f>(N11-N$22)/N$23</f>
        <v>-1.131666159202132</v>
      </c>
    </row>
    <row r="37" spans="1:14">
      <c r="A37" s="1" t="s">
        <v>24</v>
      </c>
      <c r="B37" s="2">
        <f>(B12-B$22)/B$23</f>
        <v>-0.73234296196363746</v>
      </c>
      <c r="C37" s="2">
        <f>(C12-C$22)/C$23</f>
        <v>-0.7439662812878336</v>
      </c>
      <c r="D37" s="2">
        <f>(D12-D$22)/D$23</f>
        <v>0.67920456999565393</v>
      </c>
      <c r="E37" s="2">
        <f>(E12-E$22)/E$23</f>
        <v>-0.94355857272786725</v>
      </c>
      <c r="F37" s="2">
        <f>(F12-F$22)/F$23</f>
        <v>-1.1007842908740475</v>
      </c>
      <c r="G37" s="2">
        <f>(G12-G$22)/G$23</f>
        <v>-0.97488769190312585</v>
      </c>
      <c r="H37" s="2">
        <f>(H12-H$22)/H$23</f>
        <v>-9.4519709397112794E-2</v>
      </c>
      <c r="I37" s="2">
        <f>(I12-I$22)/I$23</f>
        <v>-1.4086303468396053</v>
      </c>
      <c r="J37" s="2">
        <f>(J12-J$22)/J$23</f>
        <v>-1.076111009178345</v>
      </c>
      <c r="K37" s="2">
        <f>(K12-K$22)/K$23</f>
        <v>-0.11766778234858971</v>
      </c>
      <c r="L37" s="2">
        <f>(L12-L$22)/L$23</f>
        <v>-1.1110869322594907</v>
      </c>
      <c r="M37" s="2">
        <f>(M12-M$22)/M$23</f>
        <v>-0.95342064668578252</v>
      </c>
      <c r="N37" s="2">
        <f>(N12-N$22)/N$23</f>
        <v>-1.1431726783602623</v>
      </c>
    </row>
    <row r="38" spans="1:14">
      <c r="A38" s="1" t="s">
        <v>25</v>
      </c>
      <c r="B38" s="2">
        <f>(B13-B$22)/B$23</f>
        <v>-1.4064661905494131</v>
      </c>
      <c r="C38" s="2">
        <f>(C13-C$22)/C$23</f>
        <v>-0.46584804529238188</v>
      </c>
      <c r="D38" s="2">
        <f>(D13-D$22)/D$23</f>
        <v>-1.073581417089905</v>
      </c>
      <c r="E38" s="2">
        <f>(E13-E$22)/E$23</f>
        <v>-0.61678504104722065</v>
      </c>
      <c r="F38" s="2">
        <f>(F13-F$22)/F$23</f>
        <v>-0.60325466788012772</v>
      </c>
      <c r="G38" s="2">
        <f>(G13-G$22)/G$23</f>
        <v>-1.5634991285238811</v>
      </c>
      <c r="H38" s="2">
        <f>(H13-H$22)/H$23</f>
        <v>-0.76171765808261516</v>
      </c>
      <c r="I38" s="2">
        <f>(I13-I$22)/I$23</f>
        <v>-1.7351340696169975</v>
      </c>
      <c r="J38" s="2">
        <f>(J13-J$22)/J$23</f>
        <v>0.26902775229458636</v>
      </c>
      <c r="K38" s="2">
        <f>(K13-K$22)/K$23</f>
        <v>-0.40466237344271172</v>
      </c>
      <c r="L38" s="2">
        <f>(L13-L$22)/L$23</f>
        <v>-1.6410171066280883</v>
      </c>
      <c r="M38" s="2">
        <f>(M13-M$22)/M$23</f>
        <v>-0.7174941402278745</v>
      </c>
      <c r="N38" s="2">
        <f>(N13-N$22)/N$23</f>
        <v>-1.131666159202132</v>
      </c>
    </row>
    <row r="39" spans="1:14">
      <c r="A39" s="1" t="s">
        <v>26</v>
      </c>
      <c r="B39" s="2">
        <f>(B14-B$22)/B$23</f>
        <v>0.79975528482221647</v>
      </c>
      <c r="C39" s="2">
        <f>(C14-C$22)/C$23</f>
        <v>-4.8670691299204254E-2</v>
      </c>
      <c r="D39" s="2">
        <f>(D14-D$22)/D$23</f>
        <v>2.4319905570812126</v>
      </c>
      <c r="E39" s="2">
        <f>(E14-E$22)/E$23</f>
        <v>-1.5154122531689989</v>
      </c>
      <c r="F39" s="2">
        <f>(F14-F$22)/F$23</f>
        <v>-1.7641571215326073</v>
      </c>
      <c r="G39" s="2">
        <f>(G14-G$22)/G$23</f>
        <v>1.3795580545798951</v>
      </c>
      <c r="H39" s="2">
        <f>(H14-H$22)/H$23</f>
        <v>0.35027892305988878</v>
      </c>
      <c r="I39" s="2">
        <f>(I14-I$22)/I$23</f>
        <v>0.22388826704735434</v>
      </c>
      <c r="J39" s="2">
        <f>(J14-J$22)/J$23</f>
        <v>-0.64219527967094769</v>
      </c>
      <c r="K39" s="2">
        <f>(K14-K$22)/K$23</f>
        <v>-0.57685912809918494</v>
      </c>
      <c r="L39" s="2">
        <f>(L14-L$22)/L$23</f>
        <v>-0.26319865326973496</v>
      </c>
      <c r="M39" s="2">
        <f>(M14-M$22)/M$23</f>
        <v>-1.5362978979347337</v>
      </c>
      <c r="N39" s="2">
        <f>(N14-N$22)/N$23</f>
        <v>-1.3617965423647398</v>
      </c>
    </row>
    <row r="40" spans="1:14">
      <c r="A40" s="1" t="s">
        <v>27</v>
      </c>
      <c r="B40" s="2">
        <f>(B15-B$22)/B$23</f>
        <v>-1.2226144009351108</v>
      </c>
      <c r="C40" s="2">
        <f>(C15-C$22)/C$23</f>
        <v>-0.32678892729465597</v>
      </c>
      <c r="D40" s="2">
        <f>(D15-D$22)/D$23</f>
        <v>-0.63538492031851512</v>
      </c>
      <c r="E40" s="2">
        <f>(E15-E$22)/E$23</f>
        <v>-0.20831812644641232</v>
      </c>
      <c r="F40" s="2">
        <f>(F15-F$22)/F$23</f>
        <v>-0.85201947937708755</v>
      </c>
      <c r="G40" s="2">
        <f>(G15-G$22)/G$23</f>
        <v>-1.1956169806359092</v>
      </c>
      <c r="H40" s="2">
        <f>(H15-H$22)/H$23</f>
        <v>-0.76171765808261516</v>
      </c>
      <c r="I40" s="2">
        <f>(I15-I$22)/I$23</f>
        <v>-1.1287700130304124</v>
      </c>
      <c r="J40" s="2">
        <f>(J15-J$22)/J$23</f>
        <v>-0.5120205608187286</v>
      </c>
      <c r="K40" s="2">
        <f>(K15-K$22)/K$23</f>
        <v>-0.74905588275565815</v>
      </c>
      <c r="L40" s="2">
        <f>(L15-L$22)/L$23</f>
        <v>-1.1464156105507306</v>
      </c>
      <c r="M40" s="2">
        <f>(M15-M$22)/M$23</f>
        <v>-0.34278733585354876</v>
      </c>
      <c r="N40" s="2">
        <f>(N15-N$22)/N$23</f>
        <v>-0.64839235456065247</v>
      </c>
    </row>
    <row r="41" spans="1:14">
      <c r="A41" s="1" t="s">
        <v>28</v>
      </c>
      <c r="B41" s="2">
        <f>(B16-B$22)/B$23</f>
        <v>0.4320517055936115</v>
      </c>
      <c r="C41" s="2">
        <f>(C16-C$22)/C$23</f>
        <v>-2.2736165792628182</v>
      </c>
      <c r="D41" s="2">
        <f>(D16-D$22)/D$23</f>
        <v>-1.073581417089905</v>
      </c>
      <c r="E41" s="2">
        <f>(E16-E$22)/E$23</f>
        <v>1.0987760002761744</v>
      </c>
      <c r="F41" s="2">
        <f>(F16-F$22)/F$23</f>
        <v>0.88933420110163175</v>
      </c>
      <c r="G41" s="2">
        <f>(G16-G$22)/G$23</f>
        <v>-1.4163462693686923</v>
      </c>
      <c r="H41" s="2">
        <f>(H16-H$22)/H$23</f>
        <v>-0.87291731619686552</v>
      </c>
      <c r="I41" s="2">
        <f>(I16-I$22)/I$23</f>
        <v>0.17724487807915551</v>
      </c>
      <c r="J41" s="2">
        <f>(J16-J$22)/J$23</f>
        <v>9.5461460491627501E-2</v>
      </c>
      <c r="K41" s="2">
        <f>(K16-K$22)/K$23</f>
        <v>-0.80645480097448252</v>
      </c>
      <c r="L41" s="2">
        <f>(L16-L$22)/L$23</f>
        <v>-0.40451336643469427</v>
      </c>
      <c r="M41" s="2">
        <f>(M16-M$22)/M$23</f>
        <v>7.355355789570206E-2</v>
      </c>
      <c r="N41" s="2">
        <f>(N16-N$22)/N$23</f>
        <v>-6.155987749599881E-2</v>
      </c>
    </row>
    <row r="42" spans="1:14">
      <c r="A42" s="1" t="s">
        <v>29</v>
      </c>
      <c r="B42" s="2">
        <f>(B17-B$22)/B$23</f>
        <v>0.73847135495078231</v>
      </c>
      <c r="C42" s="2">
        <f>(C17-C$22)/C$23</f>
        <v>-0.46584804529238188</v>
      </c>
      <c r="D42" s="2">
        <f>(D17-D$22)/D$23</f>
        <v>2.4319905570812126</v>
      </c>
      <c r="E42" s="2">
        <f>(E17-E$22)/E$23</f>
        <v>0.52692231983504267</v>
      </c>
      <c r="F42" s="2">
        <f>(F17-F$22)/F$23</f>
        <v>0.88933420110163175</v>
      </c>
      <c r="G42" s="2">
        <f>(G17-G$22)/G$23</f>
        <v>1.894593061623056</v>
      </c>
      <c r="H42" s="2">
        <f>(H17-H$22)/H$23</f>
        <v>2.5742720853448966</v>
      </c>
      <c r="I42" s="2">
        <f>(I17-I$22)/I$23</f>
        <v>-0.42911917850742953</v>
      </c>
      <c r="J42" s="2">
        <f>(J17-J$22)/J$23</f>
        <v>1.3104255031123397</v>
      </c>
      <c r="K42" s="2">
        <f>(K17-K$22)/K$23</f>
        <v>-0.80645480097448252</v>
      </c>
      <c r="L42" s="2">
        <f>(L17-L$22)/L$23</f>
        <v>-1.0757582539682511</v>
      </c>
      <c r="M42" s="2">
        <f>(M17-M$22)/M$23</f>
        <v>0.17069976643719392</v>
      </c>
      <c r="N42" s="2">
        <f>(N17-N$22)/N$23</f>
        <v>-0.19963810739356436</v>
      </c>
    </row>
    <row r="43" spans="1:14">
      <c r="A43" s="1" t="s">
        <v>30</v>
      </c>
      <c r="B43" s="2">
        <f>(B18-B$22)/B$23</f>
        <v>-1.8354536996494524</v>
      </c>
      <c r="C43" s="2">
        <f>(C18-C$22)/C$23</f>
        <v>-1.5783209892741887</v>
      </c>
      <c r="D43" s="2">
        <f>(D18-D$22)/D$23</f>
        <v>-0.63538492031851512</v>
      </c>
      <c r="E43" s="2">
        <f>(E18-E$22)/E$23</f>
        <v>2.0790965953181142</v>
      </c>
      <c r="F43" s="2">
        <f>(F18-F$22)/F$23</f>
        <v>0.97225580493395181</v>
      </c>
      <c r="G43" s="2">
        <f>(G18-G$22)/G$23</f>
        <v>-0.23912339612718181</v>
      </c>
      <c r="H43" s="2">
        <f>(H18-H$22)/H$23</f>
        <v>-0.87291731619686552</v>
      </c>
      <c r="I43" s="2">
        <f>(I18-I$22)/I$23</f>
        <v>1.2966862133159278</v>
      </c>
      <c r="J43" s="2">
        <f>(J18-J$22)/J$23</f>
        <v>1.093467638358641</v>
      </c>
      <c r="K43" s="2">
        <f>(K18-K$22)/K$23</f>
        <v>-1.0360504738497802</v>
      </c>
      <c r="L43" s="2">
        <f>(L18-L$22)/L$23</f>
        <v>0.86731905204993753</v>
      </c>
      <c r="M43" s="2">
        <f>(M18-M$22)/M$23</f>
        <v>2.1691360564335964</v>
      </c>
      <c r="N43" s="2">
        <f>(N18-N$22)/N$23</f>
        <v>2.0786526859162646</v>
      </c>
    </row>
    <row r="44" spans="1:14">
      <c r="A44" s="1" t="s">
        <v>31</v>
      </c>
      <c r="B44" s="2">
        <f>(B19-B$22)/B$23</f>
        <v>-0.73234296196363746</v>
      </c>
      <c r="C44" s="2">
        <f>(C19-C$22)/C$23</f>
        <v>-4.8670691299204254E-2</v>
      </c>
      <c r="D44" s="2">
        <f>(D19-D$22)/D$23</f>
        <v>-0.19718842354712546</v>
      </c>
      <c r="E44" s="2">
        <f>(E19-E$22)/E$23</f>
        <v>3.676202231407269E-2</v>
      </c>
      <c r="F44" s="2">
        <f>(F19-F$22)/F$23</f>
        <v>0.14303976661075207</v>
      </c>
      <c r="G44" s="2">
        <f>(G19-G$22)/G$23</f>
        <v>0.2023351813383846</v>
      </c>
      <c r="H44" s="2">
        <f>(H19-H$22)/H$23</f>
        <v>-0.20571936751136319</v>
      </c>
      <c r="I44" s="2">
        <f>(I19-I$22)/I$23</f>
        <v>-0.66233612334842384</v>
      </c>
      <c r="J44" s="2">
        <f>(J19-J$22)/J$23</f>
        <v>-0.5120205608187286</v>
      </c>
      <c r="K44" s="2">
        <f>(K19-K$22)/K$23</f>
        <v>-1.0360504738497802</v>
      </c>
      <c r="L44" s="2">
        <f>(L19-L$22)/L$23</f>
        <v>-1.0404295756770112</v>
      </c>
      <c r="M44" s="2">
        <f>(M19-M$22)/M$23</f>
        <v>-0.20400703793713182</v>
      </c>
      <c r="N44" s="2">
        <f>(N19-N$22)/N$23</f>
        <v>-0.5103141246630869</v>
      </c>
    </row>
    <row r="45" spans="1:14">
      <c r="A45" s="1" t="s">
        <v>32</v>
      </c>
      <c r="B45" s="2">
        <f>(B20-B$22)/B$23</f>
        <v>-0.24207152299216422</v>
      </c>
      <c r="C45" s="2">
        <f>(C20-C$22)/C$23</f>
        <v>1.2028613706803286</v>
      </c>
      <c r="D45" s="2">
        <f>(D20-D$22)/D$23</f>
        <v>-1.073581417089905</v>
      </c>
      <c r="E45" s="2">
        <f>(E20-E$22)/E$23</f>
        <v>0.85369585151568939</v>
      </c>
      <c r="F45" s="2">
        <f>(F20-F$22)/F$23</f>
        <v>1.4283246260117115</v>
      </c>
      <c r="G45" s="2">
        <f>(G20-G$22)/G$23</f>
        <v>-0.16554696654958742</v>
      </c>
      <c r="H45" s="2">
        <f>(H20-H$22)/H$23</f>
        <v>-0.76171765808261516</v>
      </c>
      <c r="I45" s="2">
        <f>(I20-I$22)/I$23</f>
        <v>0.50374860085654749</v>
      </c>
      <c r="J45" s="2">
        <f>(J20-J$22)/J$23</f>
        <v>1.093467638358641</v>
      </c>
      <c r="K45" s="2">
        <f>(K20-K$22)/K$23</f>
        <v>-1.0934493920686046</v>
      </c>
      <c r="L45" s="2">
        <f>(L20-L$22)/L$23</f>
        <v>-0.22786997497849512</v>
      </c>
      <c r="M45" s="2">
        <f>(M20-M$22)/M$23</f>
        <v>0.57316263039480153</v>
      </c>
      <c r="N45" s="2">
        <f>(N20-N$22)/N$23</f>
        <v>0.39870088882921845</v>
      </c>
    </row>
    <row r="46" spans="1:14">
      <c r="A46" s="1" t="s">
        <v>33</v>
      </c>
      <c r="B46" s="2">
        <f>(B21-B$22)/B$23</f>
        <v>0.12563205623644072</v>
      </c>
      <c r="C46" s="2">
        <f>(C21-C$22)/C$23</f>
        <v>9.0388426698521623E-2</v>
      </c>
      <c r="D46" s="2">
        <f>(D21-D$22)/D$23</f>
        <v>-0.63538492031851512</v>
      </c>
      <c r="E46" s="2">
        <f>(E21-E$22)/E$23</f>
        <v>-4.4931360606088974E-2</v>
      </c>
      <c r="F46" s="2">
        <f>(F21-F$22)/F$23</f>
        <v>0.64056938960467191</v>
      </c>
      <c r="G46" s="2">
        <f>(G21-G$22)/G$23</f>
        <v>-0.16554696654958742</v>
      </c>
      <c r="H46" s="2">
        <f>(H21-H$22)/H$23</f>
        <v>-0.98411697431111589</v>
      </c>
      <c r="I46" s="2">
        <f>(I21-I$22)/I$23</f>
        <v>-0.94219645715761691</v>
      </c>
      <c r="J46" s="2">
        <f>(J21-J$22)/J$23</f>
        <v>0.13885303344236721</v>
      </c>
      <c r="K46" s="2">
        <f>(K21-K$22)/K$23</f>
        <v>-1.2656461467250777</v>
      </c>
      <c r="L46" s="2">
        <f>(L21-L$22)/L$23</f>
        <v>-1.6056884283368484</v>
      </c>
      <c r="M46" s="2">
        <f>(M21-M$22)/M$23</f>
        <v>-0.62034793168638269</v>
      </c>
      <c r="N46" s="2">
        <f>(N21-N$22)/N$23</f>
        <v>-1.0396140059370882</v>
      </c>
    </row>
    <row r="47" spans="1:14">
      <c r="A47" s="1" t="s">
        <v>34</v>
      </c>
      <c r="B47" s="2">
        <f>AVERAGE(B27:B46)</f>
        <v>7.03603841856193E-16</v>
      </c>
      <c r="C47" s="2">
        <f t="shared" ref="C47:N47" si="2">AVERAGE(C27:C46)</f>
        <v>-1.0685896612017132E-16</v>
      </c>
      <c r="D47" s="2">
        <f t="shared" si="2"/>
        <v>-9.9920072216264091E-17</v>
      </c>
      <c r="E47" s="2">
        <f t="shared" si="2"/>
        <v>-5.759281940243E-17</v>
      </c>
      <c r="F47" s="2">
        <f t="shared" si="2"/>
        <v>8.3266726846886741E-17</v>
      </c>
      <c r="G47" s="2">
        <f t="shared" si="2"/>
        <v>0</v>
      </c>
      <c r="H47" s="2">
        <f t="shared" si="2"/>
        <v>8.8817841970012528E-17</v>
      </c>
      <c r="I47" s="2">
        <f t="shared" si="2"/>
        <v>-1.6098233857064769E-16</v>
      </c>
      <c r="J47" s="2">
        <f t="shared" si="2"/>
        <v>1.5543122344752191E-16</v>
      </c>
      <c r="K47" s="2">
        <f t="shared" si="2"/>
        <v>-4.3298697960381104E-16</v>
      </c>
      <c r="L47" s="2">
        <f t="shared" si="2"/>
        <v>7.9936057773011273E-16</v>
      </c>
      <c r="M47" s="2">
        <f t="shared" si="2"/>
        <v>6.4392935428259077E-16</v>
      </c>
      <c r="N47" s="2">
        <f t="shared" si="2"/>
        <v>-1.3100631690576848E-15</v>
      </c>
    </row>
    <row r="48" spans="1:14">
      <c r="A48" s="1" t="s">
        <v>35</v>
      </c>
      <c r="B48" s="2">
        <f>_xlfn.STDEV.S(B27:B46)</f>
        <v>1</v>
      </c>
      <c r="C48" s="2">
        <f t="shared" ref="C48:N48" si="3">_xlfn.STDEV.S(C27:C46)</f>
        <v>1.0000000000000004</v>
      </c>
      <c r="D48" s="2">
        <f t="shared" si="3"/>
        <v>0.99999999999999989</v>
      </c>
      <c r="E48" s="2">
        <f t="shared" si="3"/>
        <v>0.99999999999999978</v>
      </c>
      <c r="F48" s="2">
        <f t="shared" si="3"/>
        <v>0.99999999999999944</v>
      </c>
      <c r="G48" s="2">
        <f t="shared" si="3"/>
        <v>1</v>
      </c>
      <c r="H48" s="2">
        <f t="shared" si="3"/>
        <v>0.99999999999999989</v>
      </c>
      <c r="I48" s="2">
        <f t="shared" si="3"/>
        <v>1</v>
      </c>
      <c r="J48" s="2">
        <f t="shared" si="3"/>
        <v>0.99999999999999933</v>
      </c>
      <c r="K48" s="2">
        <f t="shared" si="3"/>
        <v>1</v>
      </c>
      <c r="L48" s="2">
        <f t="shared" si="3"/>
        <v>1</v>
      </c>
      <c r="M48" s="2">
        <f t="shared" si="3"/>
        <v>0.99999999999999212</v>
      </c>
      <c r="N48" s="2">
        <f t="shared" si="3"/>
        <v>0.99999999999999978</v>
      </c>
    </row>
    <row r="49" spans="1:28"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3" t="s">
        <v>37</v>
      </c>
    </row>
    <row r="51" spans="1:28"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</row>
    <row r="52" spans="1:28">
      <c r="A52" t="str" cm="1">
        <f t="array" ref="A52:A64">TRANSPOSE(B51:N51)</f>
        <v>안타</v>
      </c>
      <c r="B52" s="2">
        <f>CORREL($B$27:$B$46, B27:B46)</f>
        <v>1.0000000000000002</v>
      </c>
      <c r="C52" s="2">
        <f t="shared" ref="C52:N52" si="4">CORREL($B$27:$B$46, C27:C46)</f>
        <v>0.41459964130007521</v>
      </c>
      <c r="D52" s="2">
        <f t="shared" si="4"/>
        <v>0.34832987960628586</v>
      </c>
      <c r="E52" s="2">
        <f t="shared" si="4"/>
        <v>-0.10472789823598273</v>
      </c>
      <c r="F52" s="2">
        <f t="shared" si="4"/>
        <v>0.1137445384194337</v>
      </c>
      <c r="G52" s="2">
        <f t="shared" si="4"/>
        <v>0.55348622511452261</v>
      </c>
      <c r="H52" s="2">
        <f t="shared" si="4"/>
        <v>0.42604753800625045</v>
      </c>
      <c r="I52" s="2">
        <f t="shared" si="4"/>
        <v>0.4012718423198347</v>
      </c>
      <c r="J52" s="2">
        <f t="shared" si="4"/>
        <v>0.22670431910582678</v>
      </c>
      <c r="K52" s="2">
        <f t="shared" si="4"/>
        <v>0.20829005632815187</v>
      </c>
      <c r="L52" s="2">
        <f t="shared" si="4"/>
        <v>0.24288212019075456</v>
      </c>
      <c r="M52" s="2">
        <f t="shared" si="4"/>
        <v>-0.1707401542127415</v>
      </c>
      <c r="N52" s="2">
        <f t="shared" si="4"/>
        <v>-6.21157327455511E-2</v>
      </c>
    </row>
    <row r="53" spans="1:28">
      <c r="A53" t="str">
        <v>2루타</v>
      </c>
      <c r="B53" s="2">
        <f>CORREL($C$27:$C$46, B27:B46)</f>
        <v>0.41459964130007521</v>
      </c>
      <c r="C53" s="2">
        <f t="shared" ref="C53:N53" si="5">CORREL($C$27:$C$46, C27:C46)</f>
        <v>1.0000000000000002</v>
      </c>
      <c r="D53" s="2">
        <f t="shared" si="5"/>
        <v>1.5554516263210834E-2</v>
      </c>
      <c r="E53" s="2">
        <f t="shared" si="5"/>
        <v>-7.5844347893421496E-2</v>
      </c>
      <c r="F53" s="2">
        <f t="shared" si="5"/>
        <v>7.0141890183891858E-2</v>
      </c>
      <c r="G53" s="2">
        <f t="shared" si="5"/>
        <v>0.4557044403605498</v>
      </c>
      <c r="H53" s="2">
        <f t="shared" si="5"/>
        <v>0.27756670850334292</v>
      </c>
      <c r="I53" s="2">
        <f t="shared" si="5"/>
        <v>0.12037000398941029</v>
      </c>
      <c r="J53" s="2">
        <f t="shared" si="5"/>
        <v>0.11667838659419251</v>
      </c>
      <c r="K53" s="2">
        <f t="shared" si="5"/>
        <v>0.39978530712158811</v>
      </c>
      <c r="L53" s="2">
        <f t="shared" si="5"/>
        <v>0.26964669711771316</v>
      </c>
      <c r="M53" s="2">
        <f t="shared" si="5"/>
        <v>0.15125075409526026</v>
      </c>
      <c r="N53" s="2">
        <f t="shared" si="5"/>
        <v>0.21193144438907846</v>
      </c>
    </row>
    <row r="54" spans="1:28">
      <c r="A54" t="str">
        <v>3루타</v>
      </c>
      <c r="B54" s="2">
        <f>CORREL($D$27:$D$46, B27:B46)</f>
        <v>0.34832987960628586</v>
      </c>
      <c r="C54" s="2">
        <f t="shared" ref="C54:N54" si="6">CORREL($D$27:$D$46, C27:C46)</f>
        <v>1.5554516263210834E-2</v>
      </c>
      <c r="D54" s="2">
        <f t="shared" si="6"/>
        <v>1</v>
      </c>
      <c r="E54" s="2">
        <f t="shared" si="6"/>
        <v>-0.37107198371991568</v>
      </c>
      <c r="F54" s="2">
        <f t="shared" si="6"/>
        <v>-0.34801240256747934</v>
      </c>
      <c r="G54" s="2">
        <f t="shared" si="6"/>
        <v>0.63421310342557713</v>
      </c>
      <c r="H54" s="2">
        <f t="shared" si="6"/>
        <v>0.66769224833991259</v>
      </c>
      <c r="I54" s="2">
        <f t="shared" si="6"/>
        <v>9.5955583799588157E-2</v>
      </c>
      <c r="J54" s="2">
        <f t="shared" si="6"/>
        <v>-2.5218615182191689E-2</v>
      </c>
      <c r="K54" s="2">
        <f t="shared" si="6"/>
        <v>1.2642191927509757E-2</v>
      </c>
      <c r="L54" s="2">
        <f t="shared" si="6"/>
        <v>1.8699301331100673E-2</v>
      </c>
      <c r="M54" s="2">
        <f t="shared" si="6"/>
        <v>-0.3444898702522744</v>
      </c>
      <c r="N54" s="2">
        <f t="shared" si="6"/>
        <v>-0.27841770555024042</v>
      </c>
    </row>
    <row r="55" spans="1:28">
      <c r="A55" t="str">
        <v>홈런</v>
      </c>
      <c r="B55" s="2">
        <f>CORREL($E$27:$E$46, B27:B46)</f>
        <v>-0.10472789823598273</v>
      </c>
      <c r="C55" s="2">
        <f t="shared" ref="C55:N55" si="7">CORREL($E$27:$E$46, C27:C46)</f>
        <v>-7.5844347893421496E-2</v>
      </c>
      <c r="D55" s="2">
        <f t="shared" si="7"/>
        <v>-0.37107198371991568</v>
      </c>
      <c r="E55" s="2">
        <f t="shared" si="7"/>
        <v>1</v>
      </c>
      <c r="F55" s="2">
        <f t="shared" si="7"/>
        <v>0.87421249778251986</v>
      </c>
      <c r="G55" s="2">
        <f t="shared" si="7"/>
        <v>0.20950478942530987</v>
      </c>
      <c r="H55" s="2">
        <f t="shared" si="7"/>
        <v>-0.14790636095903392</v>
      </c>
      <c r="I55" s="2">
        <f t="shared" si="7"/>
        <v>0.43234639751916304</v>
      </c>
      <c r="J55" s="2">
        <f t="shared" si="7"/>
        <v>0.63269161205071889</v>
      </c>
      <c r="K55" s="2">
        <f t="shared" si="7"/>
        <v>-0.37082236542018882</v>
      </c>
      <c r="L55" s="2">
        <f t="shared" si="7"/>
        <v>0.13717420963325375</v>
      </c>
      <c r="M55" s="2">
        <f t="shared" si="7"/>
        <v>0.90194045370391784</v>
      </c>
      <c r="N55" s="2">
        <f t="shared" si="7"/>
        <v>0.79213603593773096</v>
      </c>
    </row>
    <row r="56" spans="1:28">
      <c r="A56" t="str">
        <v>타점</v>
      </c>
      <c r="B56" s="2">
        <f>CORREL($F$27:$F$46, B27:B46)</f>
        <v>0.1137445384194337</v>
      </c>
      <c r="C56" s="2">
        <f t="shared" ref="C56:N56" si="8">CORREL($F$27:$F$46, C27:C46)</f>
        <v>7.0141890183891858E-2</v>
      </c>
      <c r="D56" s="2">
        <f t="shared" si="8"/>
        <v>-0.34801240256747934</v>
      </c>
      <c r="E56" s="2">
        <f t="shared" si="8"/>
        <v>0.87421249778251986</v>
      </c>
      <c r="F56" s="2">
        <f t="shared" si="8"/>
        <v>0.99999999999999989</v>
      </c>
      <c r="G56" s="2">
        <f t="shared" si="8"/>
        <v>0.24039040419727728</v>
      </c>
      <c r="H56" s="2">
        <f t="shared" si="8"/>
        <v>-0.17795034942865159</v>
      </c>
      <c r="I56" s="2">
        <f t="shared" si="8"/>
        <v>0.47103022523676991</v>
      </c>
      <c r="J56" s="2">
        <f t="shared" si="8"/>
        <v>0.67920743339808487</v>
      </c>
      <c r="K56" s="2">
        <f t="shared" si="8"/>
        <v>-0.38910440932546742</v>
      </c>
      <c r="L56" s="2">
        <f t="shared" si="8"/>
        <v>8.7349527873384819E-2</v>
      </c>
      <c r="M56" s="2">
        <f t="shared" si="8"/>
        <v>0.72019069152979875</v>
      </c>
      <c r="N56" s="2">
        <f t="shared" si="8"/>
        <v>0.62516569785480602</v>
      </c>
    </row>
    <row r="57" spans="1:28">
      <c r="A57" t="str">
        <v>득점</v>
      </c>
      <c r="B57" s="2">
        <f>CORREL($G$27:$G$46, B27:B46)</f>
        <v>0.55348622511452261</v>
      </c>
      <c r="C57" s="2">
        <f t="shared" ref="C57:N57" si="9">CORREL($G$27:$G$46, C27:C46)</f>
        <v>0.4557044403605498</v>
      </c>
      <c r="D57" s="2">
        <f t="shared" si="9"/>
        <v>0.63421310342557713</v>
      </c>
      <c r="E57" s="2">
        <f t="shared" si="9"/>
        <v>0.20950478942530987</v>
      </c>
      <c r="F57" s="2">
        <f t="shared" si="9"/>
        <v>0.24039040419727728</v>
      </c>
      <c r="G57" s="2">
        <f t="shared" si="9"/>
        <v>1.0000000000000002</v>
      </c>
      <c r="H57" s="2">
        <f t="shared" si="9"/>
        <v>0.62256078510621238</v>
      </c>
      <c r="I57" s="2">
        <f t="shared" si="9"/>
        <v>0.45264348333366539</v>
      </c>
      <c r="J57" s="2">
        <f t="shared" si="9"/>
        <v>0.42646374816388344</v>
      </c>
      <c r="K57" s="2">
        <f t="shared" si="9"/>
        <v>-2.1616153994174034E-2</v>
      </c>
      <c r="L57" s="2">
        <f t="shared" si="9"/>
        <v>0.248409700385266</v>
      </c>
      <c r="M57" s="2">
        <f t="shared" si="9"/>
        <v>0.25556955079691296</v>
      </c>
      <c r="N57" s="2">
        <f t="shared" si="9"/>
        <v>0.29191287199794724</v>
      </c>
    </row>
    <row r="58" spans="1:28">
      <c r="A58" t="str">
        <v>도루</v>
      </c>
      <c r="B58" s="2">
        <f>CORREL($H$27:$H$46, B27:B46)</f>
        <v>0.42604753800625045</v>
      </c>
      <c r="C58" s="2">
        <f t="shared" ref="C58:N58" si="10">CORREL($H$27:$H$46, C27:C46)</f>
        <v>0.27756670850334292</v>
      </c>
      <c r="D58" s="2">
        <f t="shared" si="10"/>
        <v>0.66769224833991259</v>
      </c>
      <c r="E58" s="2">
        <f t="shared" si="10"/>
        <v>-0.14790636095903392</v>
      </c>
      <c r="F58" s="2">
        <f t="shared" si="10"/>
        <v>-0.17795034942865159</v>
      </c>
      <c r="G58" s="2">
        <f t="shared" si="10"/>
        <v>0.62256078510621238</v>
      </c>
      <c r="H58" s="2">
        <f t="shared" si="10"/>
        <v>1.0000000000000002</v>
      </c>
      <c r="I58" s="2">
        <f t="shared" si="10"/>
        <v>-2.112909565090829E-2</v>
      </c>
      <c r="J58" s="2">
        <f t="shared" si="10"/>
        <v>0.10752416988791115</v>
      </c>
      <c r="K58" s="2">
        <f t="shared" si="10"/>
        <v>0.20295433792511605</v>
      </c>
      <c r="L58" s="2">
        <f t="shared" si="10"/>
        <v>4.5147160132187378E-2</v>
      </c>
      <c r="M58" s="2">
        <f t="shared" si="10"/>
        <v>-5.2949107915995365E-2</v>
      </c>
      <c r="N58" s="2">
        <f t="shared" si="10"/>
        <v>-2.8213437972145271E-2</v>
      </c>
    </row>
    <row r="59" spans="1:28">
      <c r="A59" t="str">
        <v>사사구</v>
      </c>
      <c r="B59" s="2">
        <f>CORREL($I$27:$I$46, B27:B46)</f>
        <v>0.4012718423198347</v>
      </c>
      <c r="C59" s="2">
        <f t="shared" ref="C59:N59" si="11">CORREL($I$27:$I$46, C27:C46)</f>
        <v>0.12037000398941029</v>
      </c>
      <c r="D59" s="2">
        <f t="shared" si="11"/>
        <v>9.5955583799588157E-2</v>
      </c>
      <c r="E59" s="2">
        <f t="shared" si="11"/>
        <v>0.43234639751916304</v>
      </c>
      <c r="F59" s="2">
        <f t="shared" si="11"/>
        <v>0.47103022523676991</v>
      </c>
      <c r="G59" s="2">
        <f t="shared" si="11"/>
        <v>0.45264348333366539</v>
      </c>
      <c r="H59" s="2">
        <f t="shared" si="11"/>
        <v>-2.112909565090829E-2</v>
      </c>
      <c r="I59" s="2">
        <f t="shared" si="11"/>
        <v>1.0000000000000002</v>
      </c>
      <c r="J59" s="2">
        <f t="shared" si="11"/>
        <v>0.43064969815678356</v>
      </c>
      <c r="K59" s="2">
        <f t="shared" si="11"/>
        <v>3.8862833841291952E-2</v>
      </c>
      <c r="L59" s="2">
        <f t="shared" si="11"/>
        <v>0.74805419147716334</v>
      </c>
      <c r="M59" s="2">
        <f t="shared" si="11"/>
        <v>0.42880411116319145</v>
      </c>
      <c r="N59" s="2">
        <f t="shared" si="11"/>
        <v>0.5974804319057555</v>
      </c>
    </row>
    <row r="60" spans="1:28">
      <c r="A60" t="str">
        <v>삼진</v>
      </c>
      <c r="B60" s="2">
        <f>CORREL($J$27:$J$46, B27:B46)</f>
        <v>0.22670431910582678</v>
      </c>
      <c r="C60" s="2">
        <f t="shared" ref="C60:N60" si="12">CORREL($J$27:$J$46, C27:C46)</f>
        <v>0.11667838659419251</v>
      </c>
      <c r="D60" s="2">
        <f t="shared" si="12"/>
        <v>-2.5218615182191689E-2</v>
      </c>
      <c r="E60" s="2">
        <f t="shared" si="12"/>
        <v>0.63269161205071889</v>
      </c>
      <c r="F60" s="2">
        <f t="shared" si="12"/>
        <v>0.67920743339808487</v>
      </c>
      <c r="G60" s="2">
        <f t="shared" si="12"/>
        <v>0.42646374816388344</v>
      </c>
      <c r="H60" s="2">
        <f t="shared" si="12"/>
        <v>0.10752416988791115</v>
      </c>
      <c r="I60" s="2">
        <f t="shared" si="12"/>
        <v>0.43064969815678356</v>
      </c>
      <c r="J60" s="2">
        <f t="shared" si="12"/>
        <v>0.99999999999999989</v>
      </c>
      <c r="K60" s="2">
        <f t="shared" si="12"/>
        <v>-0.42089014252335372</v>
      </c>
      <c r="L60" s="2">
        <f t="shared" si="12"/>
        <v>5.4702714350529655E-3</v>
      </c>
      <c r="M60" s="2">
        <f t="shared" si="12"/>
        <v>0.466056672574508</v>
      </c>
      <c r="N60" s="2">
        <f t="shared" si="12"/>
        <v>0.38953239896770808</v>
      </c>
    </row>
    <row r="61" spans="1:28">
      <c r="A61" t="str">
        <v>타율</v>
      </c>
      <c r="B61" s="2">
        <f>CORREL($K$27:$K$46, B27:B46)</f>
        <v>0.20829005632815187</v>
      </c>
      <c r="C61" s="2">
        <f t="shared" ref="C61:N61" si="13">CORREL($K$27:$K$46, C27:C46)</f>
        <v>0.39978530712158811</v>
      </c>
      <c r="D61" s="2">
        <f t="shared" si="13"/>
        <v>1.2642191927509757E-2</v>
      </c>
      <c r="E61" s="2">
        <f t="shared" si="13"/>
        <v>-0.37082236542018882</v>
      </c>
      <c r="F61" s="2">
        <f t="shared" si="13"/>
        <v>-0.38910440932546742</v>
      </c>
      <c r="G61" s="2">
        <f t="shared" si="13"/>
        <v>-2.1616153994174034E-2</v>
      </c>
      <c r="H61" s="2">
        <f t="shared" si="13"/>
        <v>0.20295433792511605</v>
      </c>
      <c r="I61" s="2">
        <f t="shared" si="13"/>
        <v>3.8862833841291952E-2</v>
      </c>
      <c r="J61" s="2">
        <f t="shared" si="13"/>
        <v>-0.42089014252335372</v>
      </c>
      <c r="K61" s="2">
        <f t="shared" si="13"/>
        <v>1.0000000000000002</v>
      </c>
      <c r="L61" s="2">
        <f t="shared" si="13"/>
        <v>0.65355292816485211</v>
      </c>
      <c r="M61" s="2">
        <f t="shared" si="13"/>
        <v>-1.8392702928175523E-2</v>
      </c>
      <c r="N61" s="2">
        <f t="shared" si="13"/>
        <v>0.19638830199908655</v>
      </c>
    </row>
    <row r="62" spans="1:28">
      <c r="A62" t="str">
        <v>출루율</v>
      </c>
      <c r="B62" s="2">
        <f>CORREL($L$27:$L$46, B27:B46)</f>
        <v>0.24288212019075456</v>
      </c>
      <c r="C62" s="2">
        <f t="shared" ref="C62:N62" si="14">CORREL($L$27:$L$46, C27:C46)</f>
        <v>0.26964669711771316</v>
      </c>
      <c r="D62" s="2">
        <f t="shared" si="14"/>
        <v>1.8699301331100673E-2</v>
      </c>
      <c r="E62" s="2">
        <f t="shared" si="14"/>
        <v>0.13717420963325375</v>
      </c>
      <c r="F62" s="2">
        <f t="shared" si="14"/>
        <v>8.7349527873384819E-2</v>
      </c>
      <c r="G62" s="2">
        <f t="shared" si="14"/>
        <v>0.248409700385266</v>
      </c>
      <c r="H62" s="2">
        <f t="shared" si="14"/>
        <v>4.5147160132187378E-2</v>
      </c>
      <c r="I62" s="2">
        <f t="shared" si="14"/>
        <v>0.74805419147716334</v>
      </c>
      <c r="J62" s="2">
        <f t="shared" si="14"/>
        <v>5.4702714350529655E-3</v>
      </c>
      <c r="K62" s="2">
        <f t="shared" si="14"/>
        <v>0.65355292816485211</v>
      </c>
      <c r="L62" s="2">
        <f t="shared" si="14"/>
        <v>1.0000000000000002</v>
      </c>
      <c r="M62" s="2">
        <f t="shared" si="14"/>
        <v>0.38889739071473423</v>
      </c>
      <c r="N62" s="2">
        <f t="shared" si="14"/>
        <v>0.64589857066519685</v>
      </c>
    </row>
    <row r="63" spans="1:28">
      <c r="A63" t="str">
        <v>장타율</v>
      </c>
      <c r="B63" s="2">
        <f>CORREL($M$27:$M$46, B27:B46)</f>
        <v>-0.1707401542127415</v>
      </c>
      <c r="C63" s="2">
        <f t="shared" ref="C63:N63" si="15">CORREL($M$27:$M$46, C27:C46)</f>
        <v>0.15125075409526026</v>
      </c>
      <c r="D63" s="2">
        <f t="shared" si="15"/>
        <v>-0.3444898702522744</v>
      </c>
      <c r="E63" s="2">
        <f t="shared" si="15"/>
        <v>0.90194045370391784</v>
      </c>
      <c r="F63" s="2">
        <f t="shared" si="15"/>
        <v>0.72019069152979875</v>
      </c>
      <c r="G63" s="2">
        <f t="shared" si="15"/>
        <v>0.25556955079691296</v>
      </c>
      <c r="H63" s="2">
        <f t="shared" si="15"/>
        <v>-5.2949107915995365E-2</v>
      </c>
      <c r="I63" s="2">
        <f t="shared" si="15"/>
        <v>0.42880411116319145</v>
      </c>
      <c r="J63" s="2">
        <f t="shared" si="15"/>
        <v>0.466056672574508</v>
      </c>
      <c r="K63" s="2">
        <f t="shared" si="15"/>
        <v>-1.8392702928175523E-2</v>
      </c>
      <c r="L63" s="2">
        <f t="shared" si="15"/>
        <v>0.38889739071473423</v>
      </c>
      <c r="M63" s="2">
        <f t="shared" si="15"/>
        <v>0.99999999999999989</v>
      </c>
      <c r="N63" s="2">
        <f t="shared" si="15"/>
        <v>0.95449693785884804</v>
      </c>
    </row>
    <row r="64" spans="1:28">
      <c r="A64" t="str">
        <v>OPS</v>
      </c>
      <c r="B64" s="2">
        <f>CORREL($N$27:$N$46, B27:B46)</f>
        <v>-6.21157327455511E-2</v>
      </c>
      <c r="C64" s="2">
        <f t="shared" ref="C64:N64" si="16">CORREL($N$27:$N$46, C27:C46)</f>
        <v>0.21193144438907846</v>
      </c>
      <c r="D64" s="2">
        <f t="shared" si="16"/>
        <v>-0.27841770555024042</v>
      </c>
      <c r="E64" s="2">
        <f t="shared" si="16"/>
        <v>0.79213603593773096</v>
      </c>
      <c r="F64" s="2">
        <f t="shared" si="16"/>
        <v>0.62516569785480602</v>
      </c>
      <c r="G64" s="2">
        <f t="shared" si="16"/>
        <v>0.29191287199794724</v>
      </c>
      <c r="H64" s="2">
        <f t="shared" si="16"/>
        <v>-2.8213437972145271E-2</v>
      </c>
      <c r="I64" s="2">
        <f t="shared" si="16"/>
        <v>0.5974804319057555</v>
      </c>
      <c r="J64" s="2">
        <f t="shared" si="16"/>
        <v>0.38953239896770808</v>
      </c>
      <c r="K64" s="2">
        <f t="shared" si="16"/>
        <v>0.19638830199908655</v>
      </c>
      <c r="L64" s="2">
        <f t="shared" si="16"/>
        <v>0.64589857066519685</v>
      </c>
      <c r="M64" s="2">
        <f t="shared" si="16"/>
        <v>0.95449693785884804</v>
      </c>
      <c r="N64" s="2">
        <f t="shared" si="16"/>
        <v>1.0000000000000002</v>
      </c>
    </row>
    <row r="66" spans="1:14">
      <c r="A66" s="4" t="s">
        <v>38</v>
      </c>
    </row>
    <row r="67" spans="1:14">
      <c r="A67" t="s">
        <v>39</v>
      </c>
      <c r="B67" t="s">
        <v>1</v>
      </c>
      <c r="C67" t="s">
        <v>40</v>
      </c>
      <c r="D67" t="s">
        <v>41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</row>
    <row r="68" spans="1:14">
      <c r="A68" t="s">
        <v>14</v>
      </c>
      <c r="B68" s="2">
        <v>0.61590349520791399</v>
      </c>
      <c r="C68" s="2">
        <v>0.64662489868942508</v>
      </c>
      <c r="D68" s="2">
        <v>-0.63538492031851512</v>
      </c>
      <c r="E68" s="2">
        <v>-1.2703321044085139</v>
      </c>
      <c r="F68" s="2">
        <v>-1.0593234889578875</v>
      </c>
      <c r="G68" s="2">
        <v>-0.60700554401515383</v>
      </c>
      <c r="H68" s="2">
        <v>-0.53931834185411431</v>
      </c>
      <c r="I68" s="2">
        <v>-0.80226629025302032</v>
      </c>
      <c r="J68" s="2">
        <v>-1.8137677493409201</v>
      </c>
      <c r="K68" s="2">
        <v>2.0634911099667343</v>
      </c>
      <c r="L68" s="2">
        <v>0.62001830401125879</v>
      </c>
      <c r="M68" s="2">
        <v>-0.70361611043623284</v>
      </c>
      <c r="N68" s="2">
        <v>-0.38374241392365177</v>
      </c>
    </row>
    <row r="69" spans="1:14">
      <c r="A69" t="s">
        <v>15</v>
      </c>
      <c r="B69" s="2">
        <v>0.67718742507934815</v>
      </c>
      <c r="C69" s="2">
        <v>1.4809796066757803</v>
      </c>
      <c r="D69" s="2">
        <v>-0.19718842354712546</v>
      </c>
      <c r="E69" s="2">
        <v>-4.4931360606088974E-2</v>
      </c>
      <c r="F69" s="2">
        <v>-0.47887226213164769</v>
      </c>
      <c r="G69" s="2">
        <v>-9.1970536971993005E-2</v>
      </c>
      <c r="H69" s="2">
        <v>1.239876187973892</v>
      </c>
      <c r="I69" s="2">
        <v>-0.4757625674756284</v>
      </c>
      <c r="J69" s="2">
        <v>-0.7723699985231669</v>
      </c>
      <c r="K69" s="2">
        <v>1.8338954370914369</v>
      </c>
      <c r="L69" s="2">
        <v>0.76133301717621815</v>
      </c>
      <c r="M69" s="2">
        <v>0.75357701768614349</v>
      </c>
      <c r="N69" s="2">
        <v>0.8704681743125674</v>
      </c>
    </row>
    <row r="70" spans="1:14">
      <c r="A70" t="s">
        <v>16</v>
      </c>
      <c r="B70" s="2">
        <v>-1.5290340502922815</v>
      </c>
      <c r="C70" s="2">
        <v>-0.60490716329010774</v>
      </c>
      <c r="D70" s="2">
        <v>0.67920456999565393</v>
      </c>
      <c r="E70" s="2">
        <v>-1.4337188702488373</v>
      </c>
      <c r="F70" s="2">
        <v>-1.7641571215326073</v>
      </c>
      <c r="G70" s="2">
        <v>-0.60700554401515383</v>
      </c>
      <c r="H70" s="2">
        <v>0.23907926494563839</v>
      </c>
      <c r="I70" s="2">
        <v>-0.1959022336664353</v>
      </c>
      <c r="J70" s="2">
        <v>-1.3364604468827832</v>
      </c>
      <c r="K70" s="2">
        <v>1.6616986824349635</v>
      </c>
      <c r="L70" s="2">
        <v>1.3619205481272951</v>
      </c>
      <c r="M70" s="2">
        <v>-0.77300625939444123</v>
      </c>
      <c r="N70" s="2">
        <v>-0.19963810739356436</v>
      </c>
    </row>
    <row r="71" spans="1:14">
      <c r="A71" t="s">
        <v>17</v>
      </c>
      <c r="B71" s="2">
        <v>0.4320517055936115</v>
      </c>
      <c r="C71" s="2">
        <v>1.759097842671232</v>
      </c>
      <c r="D71" s="2">
        <v>-0.19718842354712546</v>
      </c>
      <c r="E71" s="2">
        <v>0.28184217107455767</v>
      </c>
      <c r="F71" s="2">
        <v>0.39180457810771196</v>
      </c>
      <c r="G71" s="2">
        <v>0.79094661795913979</v>
      </c>
      <c r="H71" s="2">
        <v>0.90627721363114078</v>
      </c>
      <c r="I71" s="2">
        <v>-5.5972066761838753E-2</v>
      </c>
      <c r="J71" s="2">
        <v>1.4839917949152985</v>
      </c>
      <c r="K71" s="2">
        <v>0.7433159909337731</v>
      </c>
      <c r="L71" s="2">
        <v>0.44337491255505962</v>
      </c>
      <c r="M71" s="2">
        <v>0.78133307726942691</v>
      </c>
      <c r="N71" s="2">
        <v>0.80142905936378461</v>
      </c>
    </row>
    <row r="72" spans="1:14">
      <c r="A72" t="s">
        <v>18</v>
      </c>
      <c r="B72" s="2">
        <v>0.55461956533647983</v>
      </c>
      <c r="C72" s="2">
        <v>-0.88302539928555945</v>
      </c>
      <c r="D72" s="2">
        <v>-0.19718842354712546</v>
      </c>
      <c r="E72" s="2">
        <v>-0.53509165812705894</v>
      </c>
      <c r="F72" s="2">
        <v>1.8657360862272113E-2</v>
      </c>
      <c r="G72" s="2">
        <v>-0.68058197359274819</v>
      </c>
      <c r="H72" s="2">
        <v>-0.53931834185411431</v>
      </c>
      <c r="I72" s="2">
        <v>0.78360893466574055</v>
      </c>
      <c r="J72" s="2">
        <v>0.26902775229458636</v>
      </c>
      <c r="K72" s="2">
        <v>0.57111923627729999</v>
      </c>
      <c r="L72" s="2">
        <v>0.79666169546745791</v>
      </c>
      <c r="M72" s="2">
        <v>-0.67586005085294942</v>
      </c>
      <c r="N72" s="2">
        <v>-0.30319677981673854</v>
      </c>
    </row>
    <row r="73" spans="1:14">
      <c r="A73" t="s">
        <v>19</v>
      </c>
      <c r="B73" s="2">
        <v>0.61590349520791399</v>
      </c>
      <c r="C73" s="2">
        <v>0.92474313468487679</v>
      </c>
      <c r="D73" s="2">
        <v>0.24100807322426426</v>
      </c>
      <c r="E73" s="2">
        <v>0.44522893691488102</v>
      </c>
      <c r="F73" s="2">
        <v>1.2624814183470716</v>
      </c>
      <c r="G73" s="2">
        <v>0.42306447007116782</v>
      </c>
      <c r="H73" s="2">
        <v>-0.98411697431111589</v>
      </c>
      <c r="I73" s="2">
        <v>2.1362672147435071</v>
      </c>
      <c r="J73" s="2">
        <v>8.678314590148067E-3</v>
      </c>
      <c r="K73" s="2">
        <v>0.45632139983965431</v>
      </c>
      <c r="L73" s="2">
        <v>1.6798786527484537</v>
      </c>
      <c r="M73" s="2">
        <v>0.67030883893629334</v>
      </c>
      <c r="N73" s="2">
        <v>1.1005985574751767</v>
      </c>
    </row>
    <row r="74" spans="1:14">
      <c r="A74" t="s">
        <v>20</v>
      </c>
      <c r="B74" s="2">
        <v>1.1674588640508214</v>
      </c>
      <c r="C74" s="2">
        <v>0.64662489868942508</v>
      </c>
      <c r="D74" s="2">
        <v>-0.19718842354712546</v>
      </c>
      <c r="E74" s="2">
        <v>1.180469383196336</v>
      </c>
      <c r="F74" s="2">
        <v>1.0551774087662718</v>
      </c>
      <c r="G74" s="2">
        <v>1.3059816250023006</v>
      </c>
      <c r="H74" s="2">
        <v>-0.53931834185411431</v>
      </c>
      <c r="I74" s="2">
        <v>1.2500428243477291</v>
      </c>
      <c r="J74" s="2">
        <v>1.7877328055704766</v>
      </c>
      <c r="K74" s="2">
        <v>0.34152356340200551</v>
      </c>
      <c r="L74" s="2">
        <v>0.93797640863241727</v>
      </c>
      <c r="M74" s="2">
        <v>1.045015643310619</v>
      </c>
      <c r="N74" s="2">
        <v>1.1696376724239594</v>
      </c>
    </row>
    <row r="75" spans="1:14">
      <c r="A75" t="s">
        <v>21</v>
      </c>
      <c r="B75" s="2">
        <v>-0.91619475157793995</v>
      </c>
      <c r="C75" s="2">
        <v>9.0388426698521623E-2</v>
      </c>
      <c r="D75" s="2">
        <v>-0.63538492031851512</v>
      </c>
      <c r="E75" s="2">
        <v>1.3438561490366594</v>
      </c>
      <c r="F75" s="2">
        <v>0.88933420110163175</v>
      </c>
      <c r="G75" s="2">
        <v>0.5702173292263566</v>
      </c>
      <c r="H75" s="2">
        <v>0.12787960683138799</v>
      </c>
      <c r="I75" s="2">
        <v>-5.5972066761838753E-2</v>
      </c>
      <c r="J75" s="2">
        <v>-0.902544717375386</v>
      </c>
      <c r="K75" s="2">
        <v>0.28412464518318109</v>
      </c>
      <c r="L75" s="2">
        <v>0.40804623426381981</v>
      </c>
      <c r="M75" s="2">
        <v>1.8499413712258375</v>
      </c>
      <c r="N75" s="2">
        <v>1.6529114770654389</v>
      </c>
    </row>
    <row r="76" spans="1:14">
      <c r="A76" t="s">
        <v>22</v>
      </c>
      <c r="B76" s="2">
        <v>1.6577303030222947</v>
      </c>
      <c r="C76" s="2">
        <v>0.78568401668715093</v>
      </c>
      <c r="D76" s="2">
        <v>0.67920456999565393</v>
      </c>
      <c r="E76" s="2">
        <v>-4.4931360606088974E-2</v>
      </c>
      <c r="F76" s="2">
        <v>-0.39595065829932774</v>
      </c>
      <c r="G76" s="2">
        <v>1.5267109137350838</v>
      </c>
      <c r="H76" s="2">
        <v>1.7958744785451437</v>
      </c>
      <c r="I76" s="2">
        <v>1.2033994353795303</v>
      </c>
      <c r="J76" s="2">
        <v>0.61616033590050412</v>
      </c>
      <c r="K76" s="2">
        <v>5.4528972307883498E-2</v>
      </c>
      <c r="L76" s="2">
        <v>0.62001830401125879</v>
      </c>
      <c r="M76" s="2">
        <v>-0.19012900814549014</v>
      </c>
      <c r="N76" s="2">
        <v>4.1998794927175363E-2</v>
      </c>
    </row>
    <row r="77" spans="1:14">
      <c r="A77" t="s">
        <v>23</v>
      </c>
      <c r="B77" s="2">
        <v>0.79975528482221647</v>
      </c>
      <c r="C77" s="2">
        <v>-0.18772980929693012</v>
      </c>
      <c r="D77" s="2">
        <v>0.24100807322426426</v>
      </c>
      <c r="E77" s="2">
        <v>-1.1886387214883523</v>
      </c>
      <c r="F77" s="2">
        <v>-0.56179386596396763</v>
      </c>
      <c r="G77" s="2">
        <v>-0.38627625528237064</v>
      </c>
      <c r="H77" s="2">
        <v>0.68387789740263993</v>
      </c>
      <c r="I77" s="2">
        <v>0.31717504498375204</v>
      </c>
      <c r="J77" s="2">
        <v>-0.598803706720208</v>
      </c>
      <c r="K77" s="2">
        <v>-0.11766778234858971</v>
      </c>
      <c r="L77" s="2">
        <v>1.9430773060183669E-2</v>
      </c>
      <c r="M77" s="2">
        <v>-1.3697615404350334</v>
      </c>
      <c r="N77" s="2">
        <v>-1.131666159202132</v>
      </c>
    </row>
    <row r="78" spans="1:14">
      <c r="A78" t="s">
        <v>24</v>
      </c>
      <c r="B78" s="2">
        <v>-0.73234296196363746</v>
      </c>
      <c r="C78" s="2">
        <v>-0.7439662812878336</v>
      </c>
      <c r="D78" s="2">
        <v>0.67920456999565393</v>
      </c>
      <c r="E78" s="2">
        <v>-0.94355857272786725</v>
      </c>
      <c r="F78" s="2">
        <v>-1.1007842908740475</v>
      </c>
      <c r="G78" s="2">
        <v>-0.97488769190312585</v>
      </c>
      <c r="H78" s="2">
        <v>-9.4519709397112794E-2</v>
      </c>
      <c r="I78" s="2">
        <v>-1.4086303468396053</v>
      </c>
      <c r="J78" s="2">
        <v>-1.076111009178345</v>
      </c>
      <c r="K78" s="2">
        <v>-0.11766778234858971</v>
      </c>
      <c r="L78" s="2">
        <v>-1.1110869322594907</v>
      </c>
      <c r="M78" s="2">
        <v>-0.95342064668578252</v>
      </c>
      <c r="N78" s="2">
        <v>-1.1431726783602623</v>
      </c>
    </row>
    <row r="79" spans="1:14">
      <c r="A79" t="s">
        <v>25</v>
      </c>
      <c r="B79" s="2">
        <v>-1.4064661905494131</v>
      </c>
      <c r="C79" s="2">
        <v>-0.46584804529238188</v>
      </c>
      <c r="D79" s="2">
        <v>-1.073581417089905</v>
      </c>
      <c r="E79" s="2">
        <v>-0.61678504104722065</v>
      </c>
      <c r="F79" s="2">
        <v>-0.60325466788012772</v>
      </c>
      <c r="G79" s="2">
        <v>-1.5634991285238811</v>
      </c>
      <c r="H79" s="2">
        <v>-0.76171765808261516</v>
      </c>
      <c r="I79" s="2">
        <v>-1.7351340696169975</v>
      </c>
      <c r="J79" s="2">
        <v>0.26902775229458636</v>
      </c>
      <c r="K79" s="2">
        <v>-0.40466237344271172</v>
      </c>
      <c r="L79" s="2">
        <v>-1.6410171066280883</v>
      </c>
      <c r="M79" s="2">
        <v>-0.7174941402278745</v>
      </c>
      <c r="N79" s="2">
        <v>-1.131666159202132</v>
      </c>
    </row>
    <row r="80" spans="1:14">
      <c r="A80" t="s">
        <v>26</v>
      </c>
      <c r="B80" s="2">
        <v>0.79975528482221647</v>
      </c>
      <c r="C80" s="2">
        <v>-4.8670691299204254E-2</v>
      </c>
      <c r="D80" s="2">
        <v>2.4319905570812126</v>
      </c>
      <c r="E80" s="2">
        <v>-1.5154122531689989</v>
      </c>
      <c r="F80" s="2">
        <v>-1.7641571215326073</v>
      </c>
      <c r="G80" s="2">
        <v>1.3795580545798951</v>
      </c>
      <c r="H80" s="2">
        <v>0.35027892305988878</v>
      </c>
      <c r="I80" s="2">
        <v>0.22388826704735434</v>
      </c>
      <c r="J80" s="2">
        <v>-0.64219527967094769</v>
      </c>
      <c r="K80" s="2">
        <v>-0.57685912809918494</v>
      </c>
      <c r="L80" s="2">
        <v>-0.26319865326973496</v>
      </c>
      <c r="M80" s="2">
        <v>-1.5362978979347337</v>
      </c>
      <c r="N80" s="2">
        <v>-1.3617965423647398</v>
      </c>
    </row>
    <row r="81" spans="1:21">
      <c r="A81" t="s">
        <v>27</v>
      </c>
      <c r="B81" s="2">
        <v>-1.2226144009351108</v>
      </c>
      <c r="C81" s="2">
        <v>-0.32678892729465597</v>
      </c>
      <c r="D81" s="2">
        <v>-0.63538492031851512</v>
      </c>
      <c r="E81" s="2">
        <v>-0.20831812644641232</v>
      </c>
      <c r="F81" s="2">
        <v>-0.85201947937708755</v>
      </c>
      <c r="G81" s="2">
        <v>-1.1956169806359092</v>
      </c>
      <c r="H81" s="2">
        <v>-0.76171765808261516</v>
      </c>
      <c r="I81" s="2">
        <v>-1.1287700130304124</v>
      </c>
      <c r="J81" s="2">
        <v>-0.5120205608187286</v>
      </c>
      <c r="K81" s="2">
        <v>-0.74905588275565815</v>
      </c>
      <c r="L81" s="2">
        <v>-1.1464156105507306</v>
      </c>
      <c r="M81" s="2">
        <v>-0.34278733585354876</v>
      </c>
      <c r="N81" s="2">
        <v>-0.64839235456065247</v>
      </c>
    </row>
    <row r="82" spans="1:21">
      <c r="A82" t="s">
        <v>28</v>
      </c>
      <c r="B82" s="2">
        <v>0.4320517055936115</v>
      </c>
      <c r="C82" s="2">
        <v>-2.2736165792628182</v>
      </c>
      <c r="D82" s="2">
        <v>-1.073581417089905</v>
      </c>
      <c r="E82" s="2">
        <v>1.0987760002761744</v>
      </c>
      <c r="F82" s="2">
        <v>0.88933420110163175</v>
      </c>
      <c r="G82" s="2">
        <v>-1.4163462693686923</v>
      </c>
      <c r="H82" s="2">
        <v>-0.87291731619686552</v>
      </c>
      <c r="I82" s="2">
        <v>0.17724487807915551</v>
      </c>
      <c r="J82" s="2">
        <v>9.5461460491627501E-2</v>
      </c>
      <c r="K82" s="2">
        <v>-0.80645480097448252</v>
      </c>
      <c r="L82" s="2">
        <v>-0.40451336643469427</v>
      </c>
      <c r="M82" s="2">
        <v>7.355355789570206E-2</v>
      </c>
      <c r="N82" s="2">
        <v>-6.155987749599881E-2</v>
      </c>
    </row>
    <row r="83" spans="1:21">
      <c r="A83" t="s">
        <v>29</v>
      </c>
      <c r="B83" s="2">
        <v>0.73847135495078231</v>
      </c>
      <c r="C83" s="2">
        <v>-0.46584804529238188</v>
      </c>
      <c r="D83" s="2">
        <v>2.4319905570812126</v>
      </c>
      <c r="E83" s="2">
        <v>0.52692231983504267</v>
      </c>
      <c r="F83" s="2">
        <v>0.88933420110163175</v>
      </c>
      <c r="G83" s="2">
        <v>1.894593061623056</v>
      </c>
      <c r="H83" s="2">
        <v>2.5742720853448966</v>
      </c>
      <c r="I83" s="2">
        <v>-0.42911917850742953</v>
      </c>
      <c r="J83" s="2">
        <v>1.3104255031123397</v>
      </c>
      <c r="K83" s="2">
        <v>-0.80645480097448252</v>
      </c>
      <c r="L83" s="2">
        <v>-1.0757582539682511</v>
      </c>
      <c r="M83" s="2">
        <v>0.17069976643719392</v>
      </c>
      <c r="N83" s="2">
        <v>-0.19963810739356436</v>
      </c>
    </row>
    <row r="84" spans="1:21">
      <c r="A84" t="s">
        <v>30</v>
      </c>
      <c r="B84" s="2">
        <v>-1.8354536996494524</v>
      </c>
      <c r="C84" s="2">
        <v>-1.5783209892741887</v>
      </c>
      <c r="D84" s="2">
        <v>-0.63538492031851512</v>
      </c>
      <c r="E84" s="2">
        <v>2.0790965953181142</v>
      </c>
      <c r="F84" s="2">
        <v>0.97225580493395181</v>
      </c>
      <c r="G84" s="2">
        <v>-0.23912339612718181</v>
      </c>
      <c r="H84" s="2">
        <v>-0.87291731619686552</v>
      </c>
      <c r="I84" s="2">
        <v>1.2966862133159278</v>
      </c>
      <c r="J84" s="2">
        <v>1.093467638358641</v>
      </c>
      <c r="K84" s="2">
        <v>-1.0360504738497802</v>
      </c>
      <c r="L84" s="2">
        <v>0.86731905204993753</v>
      </c>
      <c r="M84" s="2">
        <v>2.1691360564335964</v>
      </c>
      <c r="N84" s="2">
        <v>2.0786526859162646</v>
      </c>
    </row>
    <row r="85" spans="1:21">
      <c r="A85" t="s">
        <v>31</v>
      </c>
      <c r="B85" s="2">
        <v>-0.73234296196363746</v>
      </c>
      <c r="C85" s="2">
        <v>-4.8670691299204254E-2</v>
      </c>
      <c r="D85" s="2">
        <v>-0.19718842354712546</v>
      </c>
      <c r="E85" s="2">
        <v>3.676202231407269E-2</v>
      </c>
      <c r="F85" s="2">
        <v>0.14303976661075207</v>
      </c>
      <c r="G85" s="2">
        <v>0.2023351813383846</v>
      </c>
      <c r="H85" s="2">
        <v>-0.20571936751136319</v>
      </c>
      <c r="I85" s="2">
        <v>-0.66233612334842384</v>
      </c>
      <c r="J85" s="2">
        <v>-0.5120205608187286</v>
      </c>
      <c r="K85" s="2">
        <v>-1.0360504738497802</v>
      </c>
      <c r="L85" s="2">
        <v>-1.0404295756770112</v>
      </c>
      <c r="M85" s="2">
        <v>-0.20400703793713182</v>
      </c>
      <c r="N85" s="2">
        <v>-0.5103141246630869</v>
      </c>
    </row>
    <row r="86" spans="1:21">
      <c r="A86" t="s">
        <v>32</v>
      </c>
      <c r="B86" s="2">
        <v>-0.24207152299216422</v>
      </c>
      <c r="C86" s="2">
        <v>1.2028613706803286</v>
      </c>
      <c r="D86" s="2">
        <v>-1.073581417089905</v>
      </c>
      <c r="E86" s="2">
        <v>0.85369585151568939</v>
      </c>
      <c r="F86" s="2">
        <v>1.4283246260117115</v>
      </c>
      <c r="G86" s="2">
        <v>-0.16554696654958742</v>
      </c>
      <c r="H86" s="2">
        <v>-0.76171765808261516</v>
      </c>
      <c r="I86" s="2">
        <v>0.50374860085654749</v>
      </c>
      <c r="J86" s="2">
        <v>1.093467638358641</v>
      </c>
      <c r="K86" s="2">
        <v>-1.0934493920686046</v>
      </c>
      <c r="L86" s="2">
        <v>-0.22786997497849512</v>
      </c>
      <c r="M86" s="2">
        <v>0.57316263039480153</v>
      </c>
      <c r="N86" s="2">
        <v>0.39870088882921845</v>
      </c>
    </row>
    <row r="87" spans="1:21">
      <c r="A87" t="s">
        <v>33</v>
      </c>
      <c r="B87" s="2">
        <v>0.12563205623644072</v>
      </c>
      <c r="C87" s="2">
        <v>9.0388426698521623E-2</v>
      </c>
      <c r="D87" s="2">
        <v>-0.63538492031851512</v>
      </c>
      <c r="E87" s="2">
        <v>-4.4931360606088974E-2</v>
      </c>
      <c r="F87" s="2">
        <v>0.64056938960467191</v>
      </c>
      <c r="G87" s="2">
        <v>-0.16554696654958742</v>
      </c>
      <c r="H87" s="2">
        <v>-0.98411697431111589</v>
      </c>
      <c r="I87" s="2">
        <v>-0.94219645715761691</v>
      </c>
      <c r="J87" s="2">
        <v>0.13885303344236721</v>
      </c>
      <c r="K87" s="2">
        <v>-1.2656461467250777</v>
      </c>
      <c r="L87" s="2">
        <v>-1.6056884283368484</v>
      </c>
      <c r="M87" s="2">
        <v>-0.62034793168638269</v>
      </c>
      <c r="N87" s="2">
        <v>-1.0396140059370882</v>
      </c>
    </row>
    <row r="89" spans="1:21">
      <c r="A89" s="4" t="s">
        <v>42</v>
      </c>
    </row>
    <row r="90" spans="1:21">
      <c r="A90" t="s">
        <v>39</v>
      </c>
      <c r="B90" t="str" cm="1">
        <f t="array" ref="B90:U90">TRANSPOSE(A68:A87)</f>
        <v>김선빈</v>
      </c>
      <c r="C90" t="str">
        <v>박건우</v>
      </c>
      <c r="D90" t="str">
        <v>박민우</v>
      </c>
      <c r="E90" t="str">
        <v>나성범</v>
      </c>
      <c r="F90" t="str">
        <v>박용택</v>
      </c>
      <c r="G90" t="str">
        <v>최형우</v>
      </c>
      <c r="H90" t="str">
        <v>김재환</v>
      </c>
      <c r="I90" t="str">
        <v>로사리오</v>
      </c>
      <c r="J90" t="str">
        <v>손아섭</v>
      </c>
      <c r="K90" t="str">
        <v>서건창</v>
      </c>
      <c r="L90" t="str">
        <v>이명기</v>
      </c>
      <c r="M90" t="str">
        <v>송광민</v>
      </c>
      <c r="N90" t="str">
        <v>이정후</v>
      </c>
      <c r="O90" t="str">
        <v>전준우</v>
      </c>
      <c r="P90" t="str">
        <v>이대호</v>
      </c>
      <c r="Q90" t="str">
        <v>버나디나</v>
      </c>
      <c r="R90" t="str">
        <v>최정</v>
      </c>
      <c r="S90" t="str">
        <v>안치홍</v>
      </c>
      <c r="T90" t="str">
        <v>러프</v>
      </c>
      <c r="U90" t="str">
        <v>윤석민</v>
      </c>
    </row>
    <row r="91" spans="1:21">
      <c r="A91" t="str" cm="1">
        <f t="array" ref="A91:A103">TRANSPOSE(B67:N67)</f>
        <v>안타</v>
      </c>
      <c r="B91" s="2" cm="1">
        <f t="array" ref="B91:U103">TRANSPOSE(B68:N87)</f>
        <v>0.61590349520791399</v>
      </c>
      <c r="C91" s="2">
        <v>0.67718742507934815</v>
      </c>
      <c r="D91" s="2">
        <v>-1.5290340502922815</v>
      </c>
      <c r="E91" s="2">
        <v>0.4320517055936115</v>
      </c>
      <c r="F91" s="2">
        <v>0.55461956533647983</v>
      </c>
      <c r="G91" s="2">
        <v>0.61590349520791399</v>
      </c>
      <c r="H91" s="2">
        <v>1.1674588640508214</v>
      </c>
      <c r="I91" s="2">
        <v>-0.91619475157793995</v>
      </c>
      <c r="J91" s="2">
        <v>1.6577303030222947</v>
      </c>
      <c r="K91" s="2">
        <v>0.79975528482221647</v>
      </c>
      <c r="L91" s="2">
        <v>-0.73234296196363746</v>
      </c>
      <c r="M91" s="2">
        <v>-1.4064661905494131</v>
      </c>
      <c r="N91" s="2">
        <v>0.79975528482221647</v>
      </c>
      <c r="O91" s="2">
        <v>-1.2226144009351108</v>
      </c>
      <c r="P91" s="2">
        <v>0.4320517055936115</v>
      </c>
      <c r="Q91" s="2">
        <v>0.73847135495078231</v>
      </c>
      <c r="R91" s="2">
        <v>-1.8354536996494524</v>
      </c>
      <c r="S91" s="2">
        <v>-0.73234296196363746</v>
      </c>
      <c r="T91" s="2">
        <v>-0.24207152299216422</v>
      </c>
      <c r="U91" s="2">
        <v>0.12563205623644072</v>
      </c>
    </row>
    <row r="92" spans="1:21">
      <c r="A92" t="str">
        <v>2루타</v>
      </c>
      <c r="B92" s="2">
        <v>0.64662489868942508</v>
      </c>
      <c r="C92" s="2">
        <v>1.4809796066757803</v>
      </c>
      <c r="D92" s="2">
        <v>-0.60490716329010774</v>
      </c>
      <c r="E92" s="2">
        <v>1.759097842671232</v>
      </c>
      <c r="F92" s="2">
        <v>-0.88302539928555945</v>
      </c>
      <c r="G92" s="2">
        <v>0.92474313468487679</v>
      </c>
      <c r="H92" s="2">
        <v>0.64662489868942508</v>
      </c>
      <c r="I92" s="2">
        <v>9.0388426698521623E-2</v>
      </c>
      <c r="J92" s="2">
        <v>0.78568401668715093</v>
      </c>
      <c r="K92" s="2">
        <v>-0.18772980929693012</v>
      </c>
      <c r="L92" s="2">
        <v>-0.7439662812878336</v>
      </c>
      <c r="M92" s="2">
        <v>-0.46584804529238188</v>
      </c>
      <c r="N92" s="2">
        <v>-4.8670691299204254E-2</v>
      </c>
      <c r="O92" s="2">
        <v>-0.32678892729465597</v>
      </c>
      <c r="P92" s="2">
        <v>-2.2736165792628182</v>
      </c>
      <c r="Q92" s="2">
        <v>-0.46584804529238188</v>
      </c>
      <c r="R92" s="2">
        <v>-1.5783209892741887</v>
      </c>
      <c r="S92" s="2">
        <v>-4.8670691299204254E-2</v>
      </c>
      <c r="T92" s="2">
        <v>1.2028613706803286</v>
      </c>
      <c r="U92" s="2">
        <v>9.0388426698521623E-2</v>
      </c>
    </row>
    <row r="93" spans="1:21">
      <c r="A93" t="str">
        <v>3루타</v>
      </c>
      <c r="B93" s="2">
        <v>-0.63538492031851512</v>
      </c>
      <c r="C93" s="2">
        <v>-0.19718842354712546</v>
      </c>
      <c r="D93" s="2">
        <v>0.67920456999565393</v>
      </c>
      <c r="E93" s="2">
        <v>-0.19718842354712546</v>
      </c>
      <c r="F93" s="2">
        <v>-0.19718842354712546</v>
      </c>
      <c r="G93" s="2">
        <v>0.24100807322426426</v>
      </c>
      <c r="H93" s="2">
        <v>-0.19718842354712546</v>
      </c>
      <c r="I93" s="2">
        <v>-0.63538492031851512</v>
      </c>
      <c r="J93" s="2">
        <v>0.67920456999565393</v>
      </c>
      <c r="K93" s="2">
        <v>0.24100807322426426</v>
      </c>
      <c r="L93" s="2">
        <v>0.67920456999565393</v>
      </c>
      <c r="M93" s="2">
        <v>-1.073581417089905</v>
      </c>
      <c r="N93" s="2">
        <v>2.4319905570812126</v>
      </c>
      <c r="O93" s="2">
        <v>-0.63538492031851512</v>
      </c>
      <c r="P93" s="2">
        <v>-1.073581417089905</v>
      </c>
      <c r="Q93" s="2">
        <v>2.4319905570812126</v>
      </c>
      <c r="R93" s="2">
        <v>-0.63538492031851512</v>
      </c>
      <c r="S93" s="2">
        <v>-0.19718842354712546</v>
      </c>
      <c r="T93" s="2">
        <v>-1.073581417089905</v>
      </c>
      <c r="U93" s="2">
        <v>-0.63538492031851512</v>
      </c>
    </row>
    <row r="94" spans="1:21">
      <c r="A94" t="str">
        <v>홈런</v>
      </c>
      <c r="B94" s="2">
        <v>-1.2703321044085139</v>
      </c>
      <c r="C94" s="2">
        <v>-4.4931360606088974E-2</v>
      </c>
      <c r="D94" s="2">
        <v>-1.4337188702488373</v>
      </c>
      <c r="E94" s="2">
        <v>0.28184217107455767</v>
      </c>
      <c r="F94" s="2">
        <v>-0.53509165812705894</v>
      </c>
      <c r="G94" s="2">
        <v>0.44522893691488102</v>
      </c>
      <c r="H94" s="2">
        <v>1.180469383196336</v>
      </c>
      <c r="I94" s="2">
        <v>1.3438561490366594</v>
      </c>
      <c r="J94" s="2">
        <v>-4.4931360606088974E-2</v>
      </c>
      <c r="K94" s="2">
        <v>-1.1886387214883523</v>
      </c>
      <c r="L94" s="2">
        <v>-0.94355857272786725</v>
      </c>
      <c r="M94" s="2">
        <v>-0.61678504104722065</v>
      </c>
      <c r="N94" s="2">
        <v>-1.5154122531689989</v>
      </c>
      <c r="O94" s="2">
        <v>-0.20831812644641232</v>
      </c>
      <c r="P94" s="2">
        <v>1.0987760002761744</v>
      </c>
      <c r="Q94" s="2">
        <v>0.52692231983504267</v>
      </c>
      <c r="R94" s="2">
        <v>2.0790965953181142</v>
      </c>
      <c r="S94" s="2">
        <v>3.676202231407269E-2</v>
      </c>
      <c r="T94" s="2">
        <v>0.85369585151568939</v>
      </c>
      <c r="U94" s="2">
        <v>-4.4931360606088974E-2</v>
      </c>
    </row>
    <row r="95" spans="1:21">
      <c r="A95" t="str">
        <v>타점</v>
      </c>
      <c r="B95" s="2">
        <v>-1.0593234889578875</v>
      </c>
      <c r="C95" s="2">
        <v>-0.47887226213164769</v>
      </c>
      <c r="D95" s="2">
        <v>-1.7641571215326073</v>
      </c>
      <c r="E95" s="2">
        <v>0.39180457810771196</v>
      </c>
      <c r="F95" s="2">
        <v>1.8657360862272113E-2</v>
      </c>
      <c r="G95" s="2">
        <v>1.2624814183470716</v>
      </c>
      <c r="H95" s="2">
        <v>1.0551774087662718</v>
      </c>
      <c r="I95" s="2">
        <v>0.88933420110163175</v>
      </c>
      <c r="J95" s="2">
        <v>-0.39595065829932774</v>
      </c>
      <c r="K95" s="2">
        <v>-0.56179386596396763</v>
      </c>
      <c r="L95" s="2">
        <v>-1.1007842908740475</v>
      </c>
      <c r="M95" s="2">
        <v>-0.60325466788012772</v>
      </c>
      <c r="N95" s="2">
        <v>-1.7641571215326073</v>
      </c>
      <c r="O95" s="2">
        <v>-0.85201947937708755</v>
      </c>
      <c r="P95" s="2">
        <v>0.88933420110163175</v>
      </c>
      <c r="Q95" s="2">
        <v>0.88933420110163175</v>
      </c>
      <c r="R95" s="2">
        <v>0.97225580493395181</v>
      </c>
      <c r="S95" s="2">
        <v>0.14303976661075207</v>
      </c>
      <c r="T95" s="2">
        <v>1.4283246260117115</v>
      </c>
      <c r="U95" s="2">
        <v>0.64056938960467191</v>
      </c>
    </row>
    <row r="96" spans="1:21">
      <c r="A96" t="str">
        <v>득점</v>
      </c>
      <c r="B96" s="2">
        <v>-0.60700554401515383</v>
      </c>
      <c r="C96" s="2">
        <v>-9.1970536971993005E-2</v>
      </c>
      <c r="D96" s="2">
        <v>-0.60700554401515383</v>
      </c>
      <c r="E96" s="2">
        <v>0.79094661795913979</v>
      </c>
      <c r="F96" s="2">
        <v>-0.68058197359274819</v>
      </c>
      <c r="G96" s="2">
        <v>0.42306447007116782</v>
      </c>
      <c r="H96" s="2">
        <v>1.3059816250023006</v>
      </c>
      <c r="I96" s="2">
        <v>0.5702173292263566</v>
      </c>
      <c r="J96" s="2">
        <v>1.5267109137350838</v>
      </c>
      <c r="K96" s="2">
        <v>-0.38627625528237064</v>
      </c>
      <c r="L96" s="2">
        <v>-0.97488769190312585</v>
      </c>
      <c r="M96" s="2">
        <v>-1.5634991285238811</v>
      </c>
      <c r="N96" s="2">
        <v>1.3795580545798951</v>
      </c>
      <c r="O96" s="2">
        <v>-1.1956169806359092</v>
      </c>
      <c r="P96" s="2">
        <v>-1.4163462693686923</v>
      </c>
      <c r="Q96" s="2">
        <v>1.894593061623056</v>
      </c>
      <c r="R96" s="2">
        <v>-0.23912339612718181</v>
      </c>
      <c r="S96" s="2">
        <v>0.2023351813383846</v>
      </c>
      <c r="T96" s="2">
        <v>-0.16554696654958742</v>
      </c>
      <c r="U96" s="2">
        <v>-0.16554696654958742</v>
      </c>
    </row>
    <row r="97" spans="1:21">
      <c r="A97" t="str">
        <v>도루</v>
      </c>
      <c r="B97" s="2">
        <v>-0.53931834185411431</v>
      </c>
      <c r="C97" s="2">
        <v>1.239876187973892</v>
      </c>
      <c r="D97" s="2">
        <v>0.23907926494563839</v>
      </c>
      <c r="E97" s="2">
        <v>0.90627721363114078</v>
      </c>
      <c r="F97" s="2">
        <v>-0.53931834185411431</v>
      </c>
      <c r="G97" s="2">
        <v>-0.98411697431111589</v>
      </c>
      <c r="H97" s="2">
        <v>-0.53931834185411431</v>
      </c>
      <c r="I97" s="2">
        <v>0.12787960683138799</v>
      </c>
      <c r="J97" s="2">
        <v>1.7958744785451437</v>
      </c>
      <c r="K97" s="2">
        <v>0.68387789740263993</v>
      </c>
      <c r="L97" s="2">
        <v>-9.4519709397112794E-2</v>
      </c>
      <c r="M97" s="2">
        <v>-0.76171765808261516</v>
      </c>
      <c r="N97" s="2">
        <v>0.35027892305988878</v>
      </c>
      <c r="O97" s="2">
        <v>-0.76171765808261516</v>
      </c>
      <c r="P97" s="2">
        <v>-0.87291731619686552</v>
      </c>
      <c r="Q97" s="2">
        <v>2.5742720853448966</v>
      </c>
      <c r="R97" s="2">
        <v>-0.87291731619686552</v>
      </c>
      <c r="S97" s="2">
        <v>-0.20571936751136319</v>
      </c>
      <c r="T97" s="2">
        <v>-0.76171765808261516</v>
      </c>
      <c r="U97" s="2">
        <v>-0.98411697431111589</v>
      </c>
    </row>
    <row r="98" spans="1:21">
      <c r="A98" t="str">
        <v>사사구</v>
      </c>
      <c r="B98" s="2">
        <v>-0.80226629025302032</v>
      </c>
      <c r="C98" s="2">
        <v>-0.4757625674756284</v>
      </c>
      <c r="D98" s="2">
        <v>-0.1959022336664353</v>
      </c>
      <c r="E98" s="2">
        <v>-5.5972066761838753E-2</v>
      </c>
      <c r="F98" s="2">
        <v>0.78360893466574055</v>
      </c>
      <c r="G98" s="2">
        <v>2.1362672147435071</v>
      </c>
      <c r="H98" s="2">
        <v>1.2500428243477291</v>
      </c>
      <c r="I98" s="2">
        <v>-5.5972066761838753E-2</v>
      </c>
      <c r="J98" s="2">
        <v>1.2033994353795303</v>
      </c>
      <c r="K98" s="2">
        <v>0.31717504498375204</v>
      </c>
      <c r="L98" s="2">
        <v>-1.4086303468396053</v>
      </c>
      <c r="M98" s="2">
        <v>-1.7351340696169975</v>
      </c>
      <c r="N98" s="2">
        <v>0.22388826704735434</v>
      </c>
      <c r="O98" s="2">
        <v>-1.1287700130304124</v>
      </c>
      <c r="P98" s="2">
        <v>0.17724487807915551</v>
      </c>
      <c r="Q98" s="2">
        <v>-0.42911917850742953</v>
      </c>
      <c r="R98" s="2">
        <v>1.2966862133159278</v>
      </c>
      <c r="S98" s="2">
        <v>-0.66233612334842384</v>
      </c>
      <c r="T98" s="2">
        <v>0.50374860085654749</v>
      </c>
      <c r="U98" s="2">
        <v>-0.94219645715761691</v>
      </c>
    </row>
    <row r="99" spans="1:21">
      <c r="A99" t="str">
        <v>삼진</v>
      </c>
      <c r="B99" s="2">
        <v>-1.8137677493409201</v>
      </c>
      <c r="C99" s="2">
        <v>-0.7723699985231669</v>
      </c>
      <c r="D99" s="2">
        <v>-1.3364604468827832</v>
      </c>
      <c r="E99" s="2">
        <v>1.4839917949152985</v>
      </c>
      <c r="F99" s="2">
        <v>0.26902775229458636</v>
      </c>
      <c r="G99" s="2">
        <v>8.678314590148067E-3</v>
      </c>
      <c r="H99" s="2">
        <v>1.7877328055704766</v>
      </c>
      <c r="I99" s="2">
        <v>-0.902544717375386</v>
      </c>
      <c r="J99" s="2">
        <v>0.61616033590050412</v>
      </c>
      <c r="K99" s="2">
        <v>-0.598803706720208</v>
      </c>
      <c r="L99" s="2">
        <v>-1.076111009178345</v>
      </c>
      <c r="M99" s="2">
        <v>0.26902775229458636</v>
      </c>
      <c r="N99" s="2">
        <v>-0.64219527967094769</v>
      </c>
      <c r="O99" s="2">
        <v>-0.5120205608187286</v>
      </c>
      <c r="P99" s="2">
        <v>9.5461460491627501E-2</v>
      </c>
      <c r="Q99" s="2">
        <v>1.3104255031123397</v>
      </c>
      <c r="R99" s="2">
        <v>1.093467638358641</v>
      </c>
      <c r="S99" s="2">
        <v>-0.5120205608187286</v>
      </c>
      <c r="T99" s="2">
        <v>1.093467638358641</v>
      </c>
      <c r="U99" s="2">
        <v>0.13885303344236721</v>
      </c>
    </row>
    <row r="100" spans="1:21">
      <c r="A100" t="str">
        <v>타율</v>
      </c>
      <c r="B100" s="2">
        <v>2.0634911099667343</v>
      </c>
      <c r="C100" s="2">
        <v>1.8338954370914369</v>
      </c>
      <c r="D100" s="2">
        <v>1.6616986824349635</v>
      </c>
      <c r="E100" s="2">
        <v>0.7433159909337731</v>
      </c>
      <c r="F100" s="2">
        <v>0.57111923627729999</v>
      </c>
      <c r="G100" s="2">
        <v>0.45632139983965431</v>
      </c>
      <c r="H100" s="2">
        <v>0.34152356340200551</v>
      </c>
      <c r="I100" s="2">
        <v>0.28412464518318109</v>
      </c>
      <c r="J100" s="2">
        <v>5.4528972307883498E-2</v>
      </c>
      <c r="K100" s="2">
        <v>-0.11766778234858971</v>
      </c>
      <c r="L100" s="2">
        <v>-0.11766778234858971</v>
      </c>
      <c r="M100" s="2">
        <v>-0.40466237344271172</v>
      </c>
      <c r="N100" s="2">
        <v>-0.57685912809918494</v>
      </c>
      <c r="O100" s="2">
        <v>-0.74905588275565815</v>
      </c>
      <c r="P100" s="2">
        <v>-0.80645480097448252</v>
      </c>
      <c r="Q100" s="2">
        <v>-0.80645480097448252</v>
      </c>
      <c r="R100" s="2">
        <v>-1.0360504738497802</v>
      </c>
      <c r="S100" s="2">
        <v>-1.0360504738497802</v>
      </c>
      <c r="T100" s="2">
        <v>-1.0934493920686046</v>
      </c>
      <c r="U100" s="2">
        <v>-1.2656461467250777</v>
      </c>
    </row>
    <row r="101" spans="1:21">
      <c r="A101" t="str">
        <v>출루율</v>
      </c>
      <c r="B101" s="2">
        <v>0.62001830401125879</v>
      </c>
      <c r="C101" s="2">
        <v>0.76133301717621815</v>
      </c>
      <c r="D101" s="2">
        <v>1.3619205481272951</v>
      </c>
      <c r="E101" s="2">
        <v>0.44337491255505962</v>
      </c>
      <c r="F101" s="2">
        <v>0.79666169546745791</v>
      </c>
      <c r="G101" s="2">
        <v>1.6798786527484537</v>
      </c>
      <c r="H101" s="2">
        <v>0.93797640863241727</v>
      </c>
      <c r="I101" s="2">
        <v>0.40804623426381981</v>
      </c>
      <c r="J101" s="2">
        <v>0.62001830401125879</v>
      </c>
      <c r="K101" s="2">
        <v>1.9430773060183669E-2</v>
      </c>
      <c r="L101" s="2">
        <v>-1.1110869322594907</v>
      </c>
      <c r="M101" s="2">
        <v>-1.6410171066280883</v>
      </c>
      <c r="N101" s="2">
        <v>-0.26319865326973496</v>
      </c>
      <c r="O101" s="2">
        <v>-1.1464156105507306</v>
      </c>
      <c r="P101" s="2">
        <v>-0.40451336643469427</v>
      </c>
      <c r="Q101" s="2">
        <v>-1.0757582539682511</v>
      </c>
      <c r="R101" s="2">
        <v>0.86731905204993753</v>
      </c>
      <c r="S101" s="2">
        <v>-1.0404295756770112</v>
      </c>
      <c r="T101" s="2">
        <v>-0.22786997497849512</v>
      </c>
      <c r="U101" s="2">
        <v>-1.6056884283368484</v>
      </c>
    </row>
    <row r="102" spans="1:21">
      <c r="A102" t="str">
        <v>장타율</v>
      </c>
      <c r="B102" s="2">
        <v>-0.70361611043623284</v>
      </c>
      <c r="C102" s="2">
        <v>0.75357701768614349</v>
      </c>
      <c r="D102" s="2">
        <v>-0.77300625939444123</v>
      </c>
      <c r="E102" s="2">
        <v>0.78133307726942691</v>
      </c>
      <c r="F102" s="2">
        <v>-0.67586005085294942</v>
      </c>
      <c r="G102" s="2">
        <v>0.67030883893629334</v>
      </c>
      <c r="H102" s="2">
        <v>1.045015643310619</v>
      </c>
      <c r="I102" s="2">
        <v>1.8499413712258375</v>
      </c>
      <c r="J102" s="2">
        <v>-0.19012900814549014</v>
      </c>
      <c r="K102" s="2">
        <v>-1.3697615404350334</v>
      </c>
      <c r="L102" s="2">
        <v>-0.95342064668578252</v>
      </c>
      <c r="M102" s="2">
        <v>-0.7174941402278745</v>
      </c>
      <c r="N102" s="2">
        <v>-1.5362978979347337</v>
      </c>
      <c r="O102" s="2">
        <v>-0.34278733585354876</v>
      </c>
      <c r="P102" s="2">
        <v>7.355355789570206E-2</v>
      </c>
      <c r="Q102" s="2">
        <v>0.17069976643719392</v>
      </c>
      <c r="R102" s="2">
        <v>2.1691360564335964</v>
      </c>
      <c r="S102" s="2">
        <v>-0.20400703793713182</v>
      </c>
      <c r="T102" s="2">
        <v>0.57316263039480153</v>
      </c>
      <c r="U102" s="2">
        <v>-0.62034793168638269</v>
      </c>
    </row>
    <row r="103" spans="1:21">
      <c r="A103" t="str">
        <v>OPS</v>
      </c>
      <c r="B103" s="2">
        <v>-0.38374241392365177</v>
      </c>
      <c r="C103" s="2">
        <v>0.8704681743125674</v>
      </c>
      <c r="D103" s="2">
        <v>-0.19963810739356436</v>
      </c>
      <c r="E103" s="2">
        <v>0.80142905936378461</v>
      </c>
      <c r="F103" s="2">
        <v>-0.30319677981673854</v>
      </c>
      <c r="G103" s="2">
        <v>1.1005985574751767</v>
      </c>
      <c r="H103" s="2">
        <v>1.1696376724239594</v>
      </c>
      <c r="I103" s="2">
        <v>1.6529114770654389</v>
      </c>
      <c r="J103" s="2">
        <v>4.1998794927175363E-2</v>
      </c>
      <c r="K103" s="2">
        <v>-1.131666159202132</v>
      </c>
      <c r="L103" s="2">
        <v>-1.1431726783602623</v>
      </c>
      <c r="M103" s="2">
        <v>-1.131666159202132</v>
      </c>
      <c r="N103" s="2">
        <v>-1.3617965423647398</v>
      </c>
      <c r="O103" s="2">
        <v>-0.64839235456065247</v>
      </c>
      <c r="P103" s="2">
        <v>-6.155987749599881E-2</v>
      </c>
      <c r="Q103" s="2">
        <v>-0.19963810739356436</v>
      </c>
      <c r="R103" s="2">
        <v>2.0786526859162646</v>
      </c>
      <c r="S103" s="2">
        <v>-0.5103141246630869</v>
      </c>
      <c r="T103" s="2">
        <v>0.39870088882921845</v>
      </c>
      <c r="U103" s="2">
        <v>-1.0396140059370882</v>
      </c>
    </row>
    <row r="105" spans="1:21">
      <c r="A105" s="4" t="s">
        <v>43</v>
      </c>
    </row>
    <row r="106" spans="1:21">
      <c r="B106" t="s">
        <v>1</v>
      </c>
      <c r="C106" t="s">
        <v>40</v>
      </c>
      <c r="D106" t="s">
        <v>41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</row>
    <row r="107" spans="1:21">
      <c r="A107" t="str" cm="1">
        <f t="array" ref="A107:A119">TRANSPOSE(B106:N106)</f>
        <v>안타</v>
      </c>
      <c r="B107" s="2" cm="1">
        <f t="array" ref="B107:N119">MMULT(_xlfn.ANCHORARRAY(B91), B68:N87)/19</f>
        <v>1</v>
      </c>
      <c r="C107" s="2">
        <v>0.41459964130007526</v>
      </c>
      <c r="D107" s="2">
        <v>0.3483298796062857</v>
      </c>
      <c r="E107" s="2">
        <v>-0.10472789823598268</v>
      </c>
      <c r="F107" s="2">
        <v>0.11374453841943369</v>
      </c>
      <c r="G107" s="2">
        <v>0.55348622511452239</v>
      </c>
      <c r="H107" s="2">
        <v>0.42604753800625023</v>
      </c>
      <c r="I107" s="2">
        <v>0.40127184231983476</v>
      </c>
      <c r="J107" s="2">
        <v>0.22670431910582661</v>
      </c>
      <c r="K107" s="2">
        <v>0.20829005632815184</v>
      </c>
      <c r="L107" s="2">
        <v>0.24288212019075459</v>
      </c>
      <c r="M107" s="2">
        <v>-0.17074015421274014</v>
      </c>
      <c r="N107" s="2">
        <v>-6.2115732745551024E-2</v>
      </c>
    </row>
    <row r="108" spans="1:21">
      <c r="A108" t="str">
        <v>2루타</v>
      </c>
      <c r="B108" s="2">
        <v>0.41459964130007526</v>
      </c>
      <c r="C108" s="2">
        <v>1.0000000000000009</v>
      </c>
      <c r="D108" s="2">
        <v>1.5554516263210796E-2</v>
      </c>
      <c r="E108" s="2">
        <v>-7.5844347893421468E-2</v>
      </c>
      <c r="F108" s="2">
        <v>7.0141890183891886E-2</v>
      </c>
      <c r="G108" s="2">
        <v>0.45570444036054991</v>
      </c>
      <c r="H108" s="2">
        <v>0.27756670850334286</v>
      </c>
      <c r="I108" s="2">
        <v>0.12037000398941038</v>
      </c>
      <c r="J108" s="2">
        <v>0.11667838659419245</v>
      </c>
      <c r="K108" s="2">
        <v>0.39978530712158827</v>
      </c>
      <c r="L108" s="2">
        <v>0.26964669711771327</v>
      </c>
      <c r="M108" s="2">
        <v>0.1512507540952592</v>
      </c>
      <c r="N108" s="2">
        <v>0.21193144438907843</v>
      </c>
    </row>
    <row r="109" spans="1:21">
      <c r="A109" t="str">
        <v>3루타</v>
      </c>
      <c r="B109" s="2">
        <v>0.3483298796062857</v>
      </c>
      <c r="C109" s="2">
        <v>1.5554516263210796E-2</v>
      </c>
      <c r="D109" s="2">
        <v>0.99999999999999978</v>
      </c>
      <c r="E109" s="2">
        <v>-0.37107198371991573</v>
      </c>
      <c r="F109" s="2">
        <v>-0.34801240256747912</v>
      </c>
      <c r="G109" s="2">
        <v>0.63421310342557702</v>
      </c>
      <c r="H109" s="2">
        <v>0.6676922483399127</v>
      </c>
      <c r="I109" s="2">
        <v>9.5955583799588143E-2</v>
      </c>
      <c r="J109" s="2">
        <v>-2.5218615182191657E-2</v>
      </c>
      <c r="K109" s="2">
        <v>1.2642191927509734E-2</v>
      </c>
      <c r="L109" s="2">
        <v>1.8699301331100659E-2</v>
      </c>
      <c r="M109" s="2">
        <v>-0.34448987025227168</v>
      </c>
      <c r="N109" s="2">
        <v>-0.27841770555024031</v>
      </c>
    </row>
    <row r="110" spans="1:21">
      <c r="A110" t="str">
        <v>홈런</v>
      </c>
      <c r="B110" s="2">
        <v>-0.10472789823598268</v>
      </c>
      <c r="C110" s="2">
        <v>-7.5844347893421468E-2</v>
      </c>
      <c r="D110" s="2">
        <v>-0.37107198371991573</v>
      </c>
      <c r="E110" s="2">
        <v>0.99999999999999967</v>
      </c>
      <c r="F110" s="2">
        <v>0.87421249778251942</v>
      </c>
      <c r="G110" s="2">
        <v>0.20950478942530984</v>
      </c>
      <c r="H110" s="2">
        <v>-0.14790636095903389</v>
      </c>
      <c r="I110" s="2">
        <v>0.43234639751916298</v>
      </c>
      <c r="J110" s="2">
        <v>0.63269161205071822</v>
      </c>
      <c r="K110" s="2">
        <v>-0.3708223654201887</v>
      </c>
      <c r="L110" s="2">
        <v>0.13717420963325377</v>
      </c>
      <c r="M110" s="2">
        <v>0.90194045370391074</v>
      </c>
      <c r="N110" s="2">
        <v>0.79213603593773063</v>
      </c>
    </row>
    <row r="111" spans="1:21">
      <c r="A111" t="str">
        <v>타점</v>
      </c>
      <c r="B111" s="2">
        <v>0.11374453841943369</v>
      </c>
      <c r="C111" s="2">
        <v>7.0141890183891886E-2</v>
      </c>
      <c r="D111" s="2">
        <v>-0.34801240256747912</v>
      </c>
      <c r="E111" s="2">
        <v>0.87421249778251942</v>
      </c>
      <c r="F111" s="2">
        <v>0.99999999999999889</v>
      </c>
      <c r="G111" s="2">
        <v>0.24039040419727709</v>
      </c>
      <c r="H111" s="2">
        <v>-0.17795034942865146</v>
      </c>
      <c r="I111" s="2">
        <v>0.47103022523676957</v>
      </c>
      <c r="J111" s="2">
        <v>0.67920743339808409</v>
      </c>
      <c r="K111" s="2">
        <v>-0.38910440932546725</v>
      </c>
      <c r="L111" s="2">
        <v>8.7349527873384819E-2</v>
      </c>
      <c r="M111" s="2">
        <v>0.72019069152979254</v>
      </c>
      <c r="N111" s="2">
        <v>0.62516569785480558</v>
      </c>
    </row>
    <row r="112" spans="1:21">
      <c r="A112" t="str">
        <v>득점</v>
      </c>
      <c r="B112" s="2">
        <v>0.55348622511452239</v>
      </c>
      <c r="C112" s="2">
        <v>0.45570444036054991</v>
      </c>
      <c r="D112" s="2">
        <v>0.63421310342557702</v>
      </c>
      <c r="E112" s="2">
        <v>0.20950478942530984</v>
      </c>
      <c r="F112" s="2">
        <v>0.24039040419727709</v>
      </c>
      <c r="G112" s="2">
        <v>1</v>
      </c>
      <c r="H112" s="2">
        <v>0.62256078510621238</v>
      </c>
      <c r="I112" s="2">
        <v>0.45264348333366522</v>
      </c>
      <c r="J112" s="2">
        <v>0.42646374816388316</v>
      </c>
      <c r="K112" s="2">
        <v>-2.161615399417403E-2</v>
      </c>
      <c r="L112" s="2">
        <v>0.24840970038526597</v>
      </c>
      <c r="M112" s="2">
        <v>0.25556955079691096</v>
      </c>
      <c r="N112" s="2">
        <v>0.29191287199794719</v>
      </c>
    </row>
    <row r="113" spans="1:14">
      <c r="A113" t="str">
        <v>도루</v>
      </c>
      <c r="B113" s="2">
        <v>0.42604753800625023</v>
      </c>
      <c r="C113" s="2">
        <v>0.27756670850334286</v>
      </c>
      <c r="D113" s="2">
        <v>0.6676922483399127</v>
      </c>
      <c r="E113" s="2">
        <v>-0.14790636095903389</v>
      </c>
      <c r="F113" s="2">
        <v>-0.17795034942865146</v>
      </c>
      <c r="G113" s="2">
        <v>0.62256078510621238</v>
      </c>
      <c r="H113" s="2">
        <v>0.99999999999999978</v>
      </c>
      <c r="I113" s="2">
        <v>-2.1129095650908251E-2</v>
      </c>
      <c r="J113" s="2">
        <v>0.10752416988791114</v>
      </c>
      <c r="K113" s="2">
        <v>0.20295433792511608</v>
      </c>
      <c r="L113" s="2">
        <v>4.5147160132187419E-2</v>
      </c>
      <c r="M113" s="2">
        <v>-5.2949107915994963E-2</v>
      </c>
      <c r="N113" s="2">
        <v>-2.8213437972145271E-2</v>
      </c>
    </row>
    <row r="114" spans="1:14">
      <c r="A114" t="str">
        <v>사사구</v>
      </c>
      <c r="B114" s="2">
        <v>0.40127184231983476</v>
      </c>
      <c r="C114" s="2">
        <v>0.12037000398941038</v>
      </c>
      <c r="D114" s="2">
        <v>9.5955583799588143E-2</v>
      </c>
      <c r="E114" s="2">
        <v>0.43234639751916298</v>
      </c>
      <c r="F114" s="2">
        <v>0.47103022523676957</v>
      </c>
      <c r="G114" s="2">
        <v>0.45264348333366522</v>
      </c>
      <c r="H114" s="2">
        <v>-2.1129095650908251E-2</v>
      </c>
      <c r="I114" s="2">
        <v>1</v>
      </c>
      <c r="J114" s="2">
        <v>0.43064969815678333</v>
      </c>
      <c r="K114" s="2">
        <v>3.8862833841291924E-2</v>
      </c>
      <c r="L114" s="2">
        <v>0.74805419147716334</v>
      </c>
      <c r="M114" s="2">
        <v>0.42880411116318823</v>
      </c>
      <c r="N114" s="2">
        <v>0.59748043190575562</v>
      </c>
    </row>
    <row r="115" spans="1:14">
      <c r="A115" t="str">
        <v>삼진</v>
      </c>
      <c r="B115" s="2">
        <v>0.22670431910582661</v>
      </c>
      <c r="C115" s="2">
        <v>0.11667838659419245</v>
      </c>
      <c r="D115" s="2">
        <v>-2.5218615182191657E-2</v>
      </c>
      <c r="E115" s="2">
        <v>0.63269161205071822</v>
      </c>
      <c r="F115" s="2">
        <v>0.67920743339808409</v>
      </c>
      <c r="G115" s="2">
        <v>0.42646374816388316</v>
      </c>
      <c r="H115" s="2">
        <v>0.10752416988791114</v>
      </c>
      <c r="I115" s="2">
        <v>0.43064969815678333</v>
      </c>
      <c r="J115" s="2">
        <v>0.99999999999999867</v>
      </c>
      <c r="K115" s="2">
        <v>-0.42089014252335361</v>
      </c>
      <c r="L115" s="2">
        <v>5.470271435052995E-3</v>
      </c>
      <c r="M115" s="2">
        <v>0.46605667257450417</v>
      </c>
      <c r="N115" s="2">
        <v>0.3895323989677078</v>
      </c>
    </row>
    <row r="116" spans="1:14">
      <c r="A116" t="str">
        <v>타율</v>
      </c>
      <c r="B116" s="2">
        <v>0.20829005632815184</v>
      </c>
      <c r="C116" s="2">
        <v>0.39978530712158827</v>
      </c>
      <c r="D116" s="2">
        <v>1.2642191927509734E-2</v>
      </c>
      <c r="E116" s="2">
        <v>-0.3708223654201887</v>
      </c>
      <c r="F116" s="2">
        <v>-0.38910440932546725</v>
      </c>
      <c r="G116" s="2">
        <v>-2.161615399417403E-2</v>
      </c>
      <c r="H116" s="2">
        <v>0.20295433792511608</v>
      </c>
      <c r="I116" s="2">
        <v>3.8862833841291924E-2</v>
      </c>
      <c r="J116" s="2">
        <v>-0.42089014252335361</v>
      </c>
      <c r="K116" s="2">
        <v>1.0000000000000002</v>
      </c>
      <c r="L116" s="2">
        <v>0.65355292816485222</v>
      </c>
      <c r="M116" s="2">
        <v>-1.8392702928175363E-2</v>
      </c>
      <c r="N116" s="2">
        <v>0.1963883019990865</v>
      </c>
    </row>
    <row r="117" spans="1:14">
      <c r="A117" t="str">
        <v>출루율</v>
      </c>
      <c r="B117" s="2">
        <v>0.24288212019075459</v>
      </c>
      <c r="C117" s="2">
        <v>0.26964669711771327</v>
      </c>
      <c r="D117" s="2">
        <v>1.8699301331100659E-2</v>
      </c>
      <c r="E117" s="2">
        <v>0.13717420963325377</v>
      </c>
      <c r="F117" s="2">
        <v>8.7349527873384819E-2</v>
      </c>
      <c r="G117" s="2">
        <v>0.24840970038526597</v>
      </c>
      <c r="H117" s="2">
        <v>4.5147160132187419E-2</v>
      </c>
      <c r="I117" s="2">
        <v>0.74805419147716334</v>
      </c>
      <c r="J117" s="2">
        <v>5.470271435052995E-3</v>
      </c>
      <c r="K117" s="2">
        <v>0.65355292816485222</v>
      </c>
      <c r="L117" s="2">
        <v>1.0000000000000002</v>
      </c>
      <c r="M117" s="2">
        <v>0.38889739071473112</v>
      </c>
      <c r="N117" s="2">
        <v>0.64589857066519674</v>
      </c>
    </row>
    <row r="118" spans="1:14">
      <c r="A118" t="str">
        <v>장타율</v>
      </c>
      <c r="B118" s="2">
        <v>-0.17074015421274014</v>
      </c>
      <c r="C118" s="2">
        <v>0.1512507540952592</v>
      </c>
      <c r="D118" s="2">
        <v>-0.34448987025227168</v>
      </c>
      <c r="E118" s="2">
        <v>0.90194045370391074</v>
      </c>
      <c r="F118" s="2">
        <v>0.72019069152979254</v>
      </c>
      <c r="G118" s="2">
        <v>0.25556955079691096</v>
      </c>
      <c r="H118" s="2">
        <v>-5.2949107915994963E-2</v>
      </c>
      <c r="I118" s="2">
        <v>0.42880411116318823</v>
      </c>
      <c r="J118" s="2">
        <v>0.46605667257450417</v>
      </c>
      <c r="K118" s="2">
        <v>-1.8392702928175363E-2</v>
      </c>
      <c r="L118" s="2">
        <v>0.38889739071473112</v>
      </c>
      <c r="M118" s="2">
        <v>0.99999999999998435</v>
      </c>
      <c r="N118" s="2">
        <v>0.9544969378588406</v>
      </c>
    </row>
    <row r="119" spans="1:14">
      <c r="A119" t="str">
        <v>OPS</v>
      </c>
      <c r="B119" s="2">
        <v>-6.2115732745551024E-2</v>
      </c>
      <c r="C119" s="2">
        <v>0.21193144438907843</v>
      </c>
      <c r="D119" s="2">
        <v>-0.27841770555024031</v>
      </c>
      <c r="E119" s="2">
        <v>0.79213603593773063</v>
      </c>
      <c r="F119" s="2">
        <v>0.62516569785480558</v>
      </c>
      <c r="G119" s="2">
        <v>0.29191287199794719</v>
      </c>
      <c r="H119" s="2">
        <v>-2.8213437972145271E-2</v>
      </c>
      <c r="I119" s="2">
        <v>0.59748043190575562</v>
      </c>
      <c r="J119" s="2">
        <v>0.3895323989677078</v>
      </c>
      <c r="K119" s="2">
        <v>0.1963883019990865</v>
      </c>
      <c r="L119" s="2">
        <v>0.64589857066519674</v>
      </c>
      <c r="M119" s="2">
        <v>0.9544969378588406</v>
      </c>
      <c r="N119" s="2">
        <v>0.99999999999999967</v>
      </c>
    </row>
  </sheetData>
  <phoneticPr fontId="2" type="noConversion"/>
  <conditionalFormatting sqref="B107:N119">
    <cfRule type="cellIs" dxfId="0" priority="1" operator="greaterThanOrEqual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송진영</dc:creator>
  <cp:lastModifiedBy>송진영</cp:lastModifiedBy>
  <dcterms:created xsi:type="dcterms:W3CDTF">2021-12-26T07:37:44Z</dcterms:created>
  <dcterms:modified xsi:type="dcterms:W3CDTF">2021-12-26T08:00:54Z</dcterms:modified>
</cp:coreProperties>
</file>