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eupane\Documents\pfra-try\Misc\"/>
    </mc:Choice>
  </mc:AlternateContent>
  <xr:revisionPtr revIDLastSave="0" documentId="13_ncr:1_{2F2BB758-3E3B-4D9A-A1E7-54D07CAB3769}" xr6:coauthVersionLast="47" xr6:coauthVersionMax="47" xr10:uidLastSave="{00000000-0000-0000-0000-000000000000}"/>
  <bookViews>
    <workbookView xWindow="-28920" yWindow="-120" windowWidth="29040" windowHeight="15720" xr2:uid="{C413C605-8236-4D1A-8450-0C7A65BD99F3}"/>
  </bookViews>
  <sheets>
    <sheet name="JoCo depth-duration" sheetId="6" r:id="rId1"/>
    <sheet name="Generate nested storm" sheetId="7" r:id="rId2"/>
    <sheet name="HEC-RAS_input" sheetId="8" state="hidden" r:id="rId3"/>
    <sheet name="1%plus" sheetId="9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7" l="1"/>
  <c r="K21" i="7" l="1"/>
  <c r="B142" i="7"/>
  <c r="C142" i="7"/>
  <c r="D142" i="7"/>
  <c r="E142" i="7" s="1"/>
  <c r="A142" i="7"/>
  <c r="B21" i="7"/>
  <c r="C21" i="7" s="1"/>
  <c r="B11" i="9"/>
  <c r="A11" i="9"/>
  <c r="E7" i="9"/>
  <c r="F7" i="9"/>
  <c r="D7" i="9"/>
  <c r="A118" i="8" l="1"/>
  <c r="A119" i="8"/>
  <c r="A120" i="8"/>
  <c r="A121" i="8"/>
  <c r="A122" i="8"/>
  <c r="A123" i="8"/>
  <c r="A124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4" i="8"/>
  <c r="A22" i="7"/>
  <c r="D12" i="7"/>
  <c r="A23" i="7" l="1"/>
  <c r="B22" i="7"/>
  <c r="C22" i="7" s="1"/>
  <c r="D21" i="7"/>
  <c r="B5" i="8" l="1"/>
  <c r="E22" i="7"/>
  <c r="A24" i="7"/>
  <c r="B23" i="7"/>
  <c r="C23" i="7" s="1"/>
  <c r="D23" i="7" s="1"/>
  <c r="E23" i="7" l="1"/>
  <c r="B6" i="8"/>
  <c r="B24" i="7"/>
  <c r="C24" i="7" s="1"/>
  <c r="D24" i="7" s="1"/>
  <c r="A25" i="7"/>
  <c r="E24" i="7" l="1"/>
  <c r="B7" i="8"/>
  <c r="B25" i="7"/>
  <c r="C25" i="7" s="1"/>
  <c r="D25" i="7" s="1"/>
  <c r="A26" i="7"/>
  <c r="E25" i="7" l="1"/>
  <c r="B8" i="8"/>
  <c r="B26" i="7"/>
  <c r="C26" i="7" s="1"/>
  <c r="D26" i="7" s="1"/>
  <c r="A27" i="7"/>
  <c r="E26" i="7" l="1"/>
  <c r="B9" i="8"/>
  <c r="B27" i="7"/>
  <c r="C27" i="7" s="1"/>
  <c r="D27" i="7" s="1"/>
  <c r="A28" i="7"/>
  <c r="E27" i="7" l="1"/>
  <c r="B10" i="8"/>
  <c r="A29" i="7"/>
  <c r="B28" i="7"/>
  <c r="C28" i="7" s="1"/>
  <c r="D28" i="7" s="1"/>
  <c r="E28" i="7" l="1"/>
  <c r="B11" i="8"/>
  <c r="A30" i="7"/>
  <c r="B29" i="7"/>
  <c r="C29" i="7" s="1"/>
  <c r="D29" i="7" s="1"/>
  <c r="E29" i="7" l="1"/>
  <c r="B12" i="8"/>
  <c r="B30" i="7"/>
  <c r="C30" i="7" s="1"/>
  <c r="D30" i="7" s="1"/>
  <c r="A31" i="7"/>
  <c r="E30" i="7" l="1"/>
  <c r="B13" i="8"/>
  <c r="B31" i="7"/>
  <c r="C31" i="7" s="1"/>
  <c r="D31" i="7" s="1"/>
  <c r="A32" i="7"/>
  <c r="E31" i="7" l="1"/>
  <c r="B14" i="8"/>
  <c r="B32" i="7"/>
  <c r="C32" i="7" s="1"/>
  <c r="D32" i="7" s="1"/>
  <c r="A33" i="7"/>
  <c r="E32" i="7" l="1"/>
  <c r="B15" i="8"/>
  <c r="B33" i="7"/>
  <c r="C33" i="7" s="1"/>
  <c r="D33" i="7" s="1"/>
  <c r="A34" i="7"/>
  <c r="E33" i="7" l="1"/>
  <c r="B16" i="8"/>
  <c r="A35" i="7"/>
  <c r="B34" i="7"/>
  <c r="C34" i="7" s="1"/>
  <c r="D34" i="7" s="1"/>
  <c r="E34" i="7" l="1"/>
  <c r="B17" i="8"/>
  <c r="A36" i="7"/>
  <c r="B35" i="7"/>
  <c r="C35" i="7" s="1"/>
  <c r="D35" i="7" s="1"/>
  <c r="E35" i="7" l="1"/>
  <c r="B18" i="8"/>
  <c r="B36" i="7"/>
  <c r="A37" i="7"/>
  <c r="C36" i="7"/>
  <c r="D36" i="7" s="1"/>
  <c r="E36" i="7" l="1"/>
  <c r="B19" i="8"/>
  <c r="B37" i="7"/>
  <c r="C37" i="7" s="1"/>
  <c r="D37" i="7" s="1"/>
  <c r="A38" i="7"/>
  <c r="E37" i="7" l="1"/>
  <c r="B20" i="8"/>
  <c r="B38" i="7"/>
  <c r="C38" i="7" s="1"/>
  <c r="D38" i="7" s="1"/>
  <c r="A39" i="7"/>
  <c r="E38" i="7" l="1"/>
  <c r="B21" i="8"/>
  <c r="B39" i="7"/>
  <c r="C39" i="7" s="1"/>
  <c r="D39" i="7" s="1"/>
  <c r="A40" i="7"/>
  <c r="E39" i="7" l="1"/>
  <c r="B22" i="8"/>
  <c r="A41" i="7"/>
  <c r="B40" i="7"/>
  <c r="C40" i="7" s="1"/>
  <c r="D40" i="7" s="1"/>
  <c r="E40" i="7" l="1"/>
  <c r="B23" i="8"/>
  <c r="A42" i="7"/>
  <c r="B41" i="7"/>
  <c r="C41" i="7" s="1"/>
  <c r="D41" i="7" s="1"/>
  <c r="E41" i="7" l="1"/>
  <c r="B24" i="8"/>
  <c r="B42" i="7"/>
  <c r="C42" i="7" s="1"/>
  <c r="D42" i="7" s="1"/>
  <c r="A43" i="7"/>
  <c r="E42" i="7" l="1"/>
  <c r="B25" i="8"/>
  <c r="B43" i="7"/>
  <c r="C43" i="7" s="1"/>
  <c r="D43" i="7" s="1"/>
  <c r="A44" i="7"/>
  <c r="E43" i="7" l="1"/>
  <c r="B26" i="8"/>
  <c r="B44" i="7"/>
  <c r="C44" i="7" s="1"/>
  <c r="D44" i="7" s="1"/>
  <c r="A45" i="7"/>
  <c r="E44" i="7" l="1"/>
  <c r="B27" i="8"/>
  <c r="B45" i="7"/>
  <c r="C45" i="7" s="1"/>
  <c r="D45" i="7" s="1"/>
  <c r="A46" i="7"/>
  <c r="E45" i="7" l="1"/>
  <c r="B28" i="8"/>
  <c r="A47" i="7"/>
  <c r="B46" i="7"/>
  <c r="C46" i="7" s="1"/>
  <c r="D46" i="7" s="1"/>
  <c r="E46" i="7" l="1"/>
  <c r="B29" i="8"/>
  <c r="A48" i="7"/>
  <c r="B47" i="7"/>
  <c r="C47" i="7" s="1"/>
  <c r="D47" i="7" s="1"/>
  <c r="E47" i="7" l="1"/>
  <c r="B30" i="8"/>
  <c r="B48" i="7"/>
  <c r="C48" i="7" s="1"/>
  <c r="D48" i="7" s="1"/>
  <c r="A49" i="7"/>
  <c r="E48" i="7" l="1"/>
  <c r="B31" i="8"/>
  <c r="B49" i="7"/>
  <c r="C49" i="7" s="1"/>
  <c r="D49" i="7" s="1"/>
  <c r="A50" i="7"/>
  <c r="E49" i="7" l="1"/>
  <c r="B32" i="8"/>
  <c r="B50" i="7"/>
  <c r="C50" i="7" s="1"/>
  <c r="D50" i="7" s="1"/>
  <c r="A51" i="7"/>
  <c r="E50" i="7" l="1"/>
  <c r="B33" i="8"/>
  <c r="B51" i="7"/>
  <c r="C51" i="7" s="1"/>
  <c r="D51" i="7" s="1"/>
  <c r="A52" i="7"/>
  <c r="E51" i="7" l="1"/>
  <c r="B34" i="8"/>
  <c r="A53" i="7"/>
  <c r="B52" i="7"/>
  <c r="C52" i="7" s="1"/>
  <c r="D52" i="7" s="1"/>
  <c r="E52" i="7" l="1"/>
  <c r="B35" i="8"/>
  <c r="A54" i="7"/>
  <c r="B53" i="7"/>
  <c r="C53" i="7" s="1"/>
  <c r="D53" i="7" s="1"/>
  <c r="E53" i="7" l="1"/>
  <c r="B36" i="8"/>
  <c r="B54" i="7"/>
  <c r="C54" i="7" s="1"/>
  <c r="D54" i="7" s="1"/>
  <c r="A55" i="7"/>
  <c r="E54" i="7" l="1"/>
  <c r="B37" i="8"/>
  <c r="B55" i="7"/>
  <c r="C55" i="7" s="1"/>
  <c r="D55" i="7" s="1"/>
  <c r="A56" i="7"/>
  <c r="E55" i="7" l="1"/>
  <c r="B38" i="8"/>
  <c r="B56" i="7"/>
  <c r="C56" i="7" s="1"/>
  <c r="D56" i="7" s="1"/>
  <c r="A57" i="7"/>
  <c r="E56" i="7" l="1"/>
  <c r="B39" i="8"/>
  <c r="B57" i="7"/>
  <c r="C57" i="7" s="1"/>
  <c r="D57" i="7" s="1"/>
  <c r="A58" i="7"/>
  <c r="E57" i="7" l="1"/>
  <c r="B40" i="8"/>
  <c r="A59" i="7"/>
  <c r="B58" i="7"/>
  <c r="C58" i="7" s="1"/>
  <c r="D58" i="7" s="1"/>
  <c r="E58" i="7" l="1"/>
  <c r="B41" i="8"/>
  <c r="A60" i="7"/>
  <c r="B59" i="7"/>
  <c r="C59" i="7" s="1"/>
  <c r="D59" i="7" s="1"/>
  <c r="E59" i="7" l="1"/>
  <c r="B42" i="8"/>
  <c r="B60" i="7"/>
  <c r="A61" i="7"/>
  <c r="C60" i="7"/>
  <c r="D60" i="7" s="1"/>
  <c r="E60" i="7" l="1"/>
  <c r="B43" i="8"/>
  <c r="B61" i="7"/>
  <c r="C61" i="7" s="1"/>
  <c r="D61" i="7" s="1"/>
  <c r="A62" i="7"/>
  <c r="E61" i="7" l="1"/>
  <c r="B44" i="8"/>
  <c r="B62" i="7"/>
  <c r="C62" i="7" s="1"/>
  <c r="D62" i="7" s="1"/>
  <c r="A63" i="7"/>
  <c r="E62" i="7" l="1"/>
  <c r="B45" i="8"/>
  <c r="B63" i="7"/>
  <c r="C63" i="7" s="1"/>
  <c r="D63" i="7" s="1"/>
  <c r="A64" i="7"/>
  <c r="E63" i="7" l="1"/>
  <c r="B46" i="8"/>
  <c r="A65" i="7"/>
  <c r="B64" i="7"/>
  <c r="C64" i="7" s="1"/>
  <c r="D64" i="7" s="1"/>
  <c r="E64" i="7" l="1"/>
  <c r="B47" i="8"/>
  <c r="A66" i="7"/>
  <c r="B65" i="7"/>
  <c r="C65" i="7" s="1"/>
  <c r="D65" i="7" s="1"/>
  <c r="E65" i="7" l="1"/>
  <c r="B48" i="8"/>
  <c r="B66" i="7"/>
  <c r="A67" i="7"/>
  <c r="C66" i="7"/>
  <c r="D66" i="7" s="1"/>
  <c r="E66" i="7" l="1"/>
  <c r="B49" i="8"/>
  <c r="B67" i="7"/>
  <c r="C67" i="7" s="1"/>
  <c r="D67" i="7" s="1"/>
  <c r="A68" i="7"/>
  <c r="E67" i="7" l="1"/>
  <c r="B50" i="8"/>
  <c r="B68" i="7"/>
  <c r="C68" i="7" s="1"/>
  <c r="D68" i="7" s="1"/>
  <c r="A69" i="7"/>
  <c r="E68" i="7" l="1"/>
  <c r="B51" i="8"/>
  <c r="B69" i="7"/>
  <c r="C69" i="7" s="1"/>
  <c r="D69" i="7" s="1"/>
  <c r="A70" i="7"/>
  <c r="E69" i="7" l="1"/>
  <c r="B52" i="8"/>
  <c r="A71" i="7"/>
  <c r="B70" i="7"/>
  <c r="C70" i="7" s="1"/>
  <c r="D70" i="7" s="1"/>
  <c r="E70" i="7" l="1"/>
  <c r="B53" i="8"/>
  <c r="A72" i="7"/>
  <c r="B71" i="7"/>
  <c r="C71" i="7" s="1"/>
  <c r="D71" i="7" s="1"/>
  <c r="E71" i="7" l="1"/>
  <c r="B54" i="8"/>
  <c r="B72" i="7"/>
  <c r="A73" i="7"/>
  <c r="C72" i="7"/>
  <c r="D72" i="7" s="1"/>
  <c r="E72" i="7" l="1"/>
  <c r="B55" i="8"/>
  <c r="B73" i="7"/>
  <c r="C73" i="7" s="1"/>
  <c r="D73" i="7" s="1"/>
  <c r="A74" i="7"/>
  <c r="E73" i="7" l="1"/>
  <c r="B56" i="8"/>
  <c r="B74" i="7"/>
  <c r="C74" i="7" s="1"/>
  <c r="D74" i="7" s="1"/>
  <c r="A75" i="7"/>
  <c r="E74" i="7" l="1"/>
  <c r="B57" i="8"/>
  <c r="B75" i="7"/>
  <c r="C75" i="7" s="1"/>
  <c r="D75" i="7" s="1"/>
  <c r="A76" i="7"/>
  <c r="E75" i="7" l="1"/>
  <c r="B58" i="8"/>
  <c r="A77" i="7"/>
  <c r="B76" i="7"/>
  <c r="C76" i="7" s="1"/>
  <c r="D76" i="7" s="1"/>
  <c r="E76" i="7" l="1"/>
  <c r="B59" i="8"/>
  <c r="A78" i="7"/>
  <c r="B77" i="7"/>
  <c r="C77" i="7" s="1"/>
  <c r="D77" i="7" s="1"/>
  <c r="E77" i="7" l="1"/>
  <c r="B60" i="8"/>
  <c r="B78" i="7"/>
  <c r="A79" i="7"/>
  <c r="C78" i="7"/>
  <c r="D78" i="7" s="1"/>
  <c r="E78" i="7" l="1"/>
  <c r="B61" i="8"/>
  <c r="B79" i="7"/>
  <c r="C79" i="7" s="1"/>
  <c r="D79" i="7" s="1"/>
  <c r="A80" i="7"/>
  <c r="E79" i="7" l="1"/>
  <c r="B62" i="8"/>
  <c r="B80" i="7"/>
  <c r="C80" i="7" s="1"/>
  <c r="D80" i="7" s="1"/>
  <c r="A81" i="7"/>
  <c r="E80" i="7" l="1"/>
  <c r="B63" i="8"/>
  <c r="B81" i="7"/>
  <c r="C81" i="7" s="1"/>
  <c r="D81" i="7" s="1"/>
  <c r="A82" i="7"/>
  <c r="E81" i="7" l="1"/>
  <c r="B64" i="8"/>
  <c r="A83" i="7"/>
  <c r="B82" i="7"/>
  <c r="C82" i="7" s="1"/>
  <c r="D82" i="7" s="1"/>
  <c r="E82" i="7" l="1"/>
  <c r="B65" i="8"/>
  <c r="A84" i="7"/>
  <c r="B83" i="7"/>
  <c r="C83" i="7" s="1"/>
  <c r="D83" i="7" s="1"/>
  <c r="E83" i="7" l="1"/>
  <c r="B66" i="8"/>
  <c r="B84" i="7"/>
  <c r="A85" i="7"/>
  <c r="C84" i="7"/>
  <c r="D84" i="7" s="1"/>
  <c r="E84" i="7" l="1"/>
  <c r="B67" i="8"/>
  <c r="B85" i="7"/>
  <c r="C85" i="7" s="1"/>
  <c r="D85" i="7" s="1"/>
  <c r="A86" i="7"/>
  <c r="E85" i="7" l="1"/>
  <c r="B68" i="8"/>
  <c r="B86" i="7"/>
  <c r="C86" i="7" s="1"/>
  <c r="D86" i="7" s="1"/>
  <c r="A87" i="7"/>
  <c r="E86" i="7" l="1"/>
  <c r="B69" i="8"/>
  <c r="B87" i="7"/>
  <c r="C87" i="7" s="1"/>
  <c r="D87" i="7" s="1"/>
  <c r="A88" i="7"/>
  <c r="E87" i="7" l="1"/>
  <c r="B70" i="8"/>
  <c r="A89" i="7"/>
  <c r="B88" i="7"/>
  <c r="C88" i="7" s="1"/>
  <c r="D88" i="7" s="1"/>
  <c r="E88" i="7" l="1"/>
  <c r="B71" i="8"/>
  <c r="A90" i="7"/>
  <c r="B89" i="7"/>
  <c r="C89" i="7" s="1"/>
  <c r="D89" i="7" s="1"/>
  <c r="E89" i="7" l="1"/>
  <c r="B72" i="8"/>
  <c r="B90" i="7"/>
  <c r="A91" i="7"/>
  <c r="C90" i="7"/>
  <c r="D90" i="7" s="1"/>
  <c r="E90" i="7" l="1"/>
  <c r="B73" i="8"/>
  <c r="B91" i="7"/>
  <c r="C91" i="7" s="1"/>
  <c r="D91" i="7" s="1"/>
  <c r="A92" i="7"/>
  <c r="E91" i="7" l="1"/>
  <c r="B74" i="8"/>
  <c r="B92" i="7"/>
  <c r="C92" i="7" s="1"/>
  <c r="D92" i="7" s="1"/>
  <c r="A93" i="7"/>
  <c r="E92" i="7" l="1"/>
  <c r="B75" i="8"/>
  <c r="B93" i="7"/>
  <c r="C93" i="7" s="1"/>
  <c r="D93" i="7" s="1"/>
  <c r="A94" i="7"/>
  <c r="E93" i="7" l="1"/>
  <c r="B76" i="8"/>
  <c r="A95" i="7"/>
  <c r="B94" i="7"/>
  <c r="C94" i="7" s="1"/>
  <c r="D94" i="7" s="1"/>
  <c r="E94" i="7" l="1"/>
  <c r="B77" i="8"/>
  <c r="A96" i="7"/>
  <c r="B95" i="7"/>
  <c r="C95" i="7" s="1"/>
  <c r="D95" i="7" s="1"/>
  <c r="E95" i="7" l="1"/>
  <c r="B78" i="8"/>
  <c r="B96" i="7"/>
  <c r="C96" i="7" s="1"/>
  <c r="D96" i="7" s="1"/>
  <c r="A97" i="7"/>
  <c r="E96" i="7" l="1"/>
  <c r="B79" i="8"/>
  <c r="B97" i="7"/>
  <c r="C97" i="7" s="1"/>
  <c r="D97" i="7" s="1"/>
  <c r="A98" i="7"/>
  <c r="E97" i="7" l="1"/>
  <c r="B80" i="8"/>
  <c r="B98" i="7"/>
  <c r="C98" i="7" s="1"/>
  <c r="D98" i="7" s="1"/>
  <c r="A99" i="7"/>
  <c r="E98" i="7" l="1"/>
  <c r="B81" i="8"/>
  <c r="B99" i="7"/>
  <c r="C99" i="7" s="1"/>
  <c r="D99" i="7" s="1"/>
  <c r="A100" i="7"/>
  <c r="E99" i="7" l="1"/>
  <c r="B82" i="8"/>
  <c r="A101" i="7"/>
  <c r="B100" i="7"/>
  <c r="C100" i="7" s="1"/>
  <c r="D100" i="7" s="1"/>
  <c r="E100" i="7" l="1"/>
  <c r="B83" i="8"/>
  <c r="A102" i="7"/>
  <c r="B101" i="7"/>
  <c r="C101" i="7" s="1"/>
  <c r="D101" i="7" s="1"/>
  <c r="E101" i="7" l="1"/>
  <c r="B84" i="8"/>
  <c r="B102" i="7"/>
  <c r="A103" i="7"/>
  <c r="C102" i="7"/>
  <c r="D102" i="7" s="1"/>
  <c r="E102" i="7" l="1"/>
  <c r="B85" i="8"/>
  <c r="B103" i="7"/>
  <c r="C103" i="7" s="1"/>
  <c r="D103" i="7" s="1"/>
  <c r="A104" i="7"/>
  <c r="E103" i="7" l="1"/>
  <c r="B86" i="8"/>
  <c r="B104" i="7"/>
  <c r="C104" i="7" s="1"/>
  <c r="D104" i="7" s="1"/>
  <c r="A105" i="7"/>
  <c r="E104" i="7" l="1"/>
  <c r="B87" i="8"/>
  <c r="B105" i="7"/>
  <c r="C105" i="7" s="1"/>
  <c r="D105" i="7" s="1"/>
  <c r="A106" i="7"/>
  <c r="E105" i="7" l="1"/>
  <c r="B88" i="8"/>
  <c r="A107" i="7"/>
  <c r="B106" i="7"/>
  <c r="C106" i="7" s="1"/>
  <c r="D106" i="7" s="1"/>
  <c r="E106" i="7" l="1"/>
  <c r="B89" i="8"/>
  <c r="A108" i="7"/>
  <c r="B107" i="7"/>
  <c r="C107" i="7" s="1"/>
  <c r="D107" i="7" s="1"/>
  <c r="E107" i="7" l="1"/>
  <c r="B90" i="8"/>
  <c r="B108" i="7"/>
  <c r="A109" i="7"/>
  <c r="C108" i="7"/>
  <c r="D108" i="7" s="1"/>
  <c r="E108" i="7" l="1"/>
  <c r="B91" i="8"/>
  <c r="B109" i="7"/>
  <c r="C109" i="7" s="1"/>
  <c r="D109" i="7" s="1"/>
  <c r="A110" i="7"/>
  <c r="E109" i="7" l="1"/>
  <c r="B92" i="8"/>
  <c r="B110" i="7"/>
  <c r="C110" i="7" s="1"/>
  <c r="D110" i="7" s="1"/>
  <c r="A111" i="7"/>
  <c r="E110" i="7" l="1"/>
  <c r="B93" i="8"/>
  <c r="B111" i="7"/>
  <c r="C111" i="7" s="1"/>
  <c r="D111" i="7" s="1"/>
  <c r="A112" i="7"/>
  <c r="E111" i="7" l="1"/>
  <c r="B94" i="8"/>
  <c r="A113" i="7"/>
  <c r="B112" i="7"/>
  <c r="C112" i="7" s="1"/>
  <c r="D112" i="7" s="1"/>
  <c r="E112" i="7" l="1"/>
  <c r="B95" i="8"/>
  <c r="A114" i="7"/>
  <c r="B113" i="7"/>
  <c r="C113" i="7" s="1"/>
  <c r="D113" i="7" s="1"/>
  <c r="E113" i="7" l="1"/>
  <c r="B96" i="8"/>
  <c r="B114" i="7"/>
  <c r="A115" i="7"/>
  <c r="C114" i="7"/>
  <c r="D114" i="7" s="1"/>
  <c r="E114" i="7" l="1"/>
  <c r="B97" i="8"/>
  <c r="B115" i="7"/>
  <c r="C115" i="7" s="1"/>
  <c r="D115" i="7" s="1"/>
  <c r="A116" i="7"/>
  <c r="E115" i="7" l="1"/>
  <c r="B98" i="8"/>
  <c r="B116" i="7"/>
  <c r="C116" i="7" s="1"/>
  <c r="D116" i="7" s="1"/>
  <c r="A117" i="7"/>
  <c r="E116" i="7" l="1"/>
  <c r="B99" i="8"/>
  <c r="B117" i="7"/>
  <c r="C117" i="7" s="1"/>
  <c r="D117" i="7" s="1"/>
  <c r="A118" i="7"/>
  <c r="E117" i="7" l="1"/>
  <c r="B100" i="8"/>
  <c r="A119" i="7"/>
  <c r="B118" i="7"/>
  <c r="C118" i="7" s="1"/>
  <c r="D118" i="7" s="1"/>
  <c r="E118" i="7" l="1"/>
  <c r="B101" i="8"/>
  <c r="A120" i="7"/>
  <c r="B119" i="7"/>
  <c r="C119" i="7" s="1"/>
  <c r="D119" i="7" s="1"/>
  <c r="E119" i="7" l="1"/>
  <c r="B102" i="8"/>
  <c r="B120" i="7"/>
  <c r="A121" i="7"/>
  <c r="C120" i="7"/>
  <c r="D120" i="7" s="1"/>
  <c r="E120" i="7" l="1"/>
  <c r="B103" i="8"/>
  <c r="B121" i="7"/>
  <c r="C121" i="7" s="1"/>
  <c r="D121" i="7" s="1"/>
  <c r="A122" i="7"/>
  <c r="E121" i="7" l="1"/>
  <c r="B104" i="8"/>
  <c r="B122" i="7"/>
  <c r="C122" i="7" s="1"/>
  <c r="D122" i="7" s="1"/>
  <c r="A123" i="7"/>
  <c r="E122" i="7" l="1"/>
  <c r="B105" i="8"/>
  <c r="B123" i="7"/>
  <c r="C123" i="7" s="1"/>
  <c r="D123" i="7" s="1"/>
  <c r="A124" i="7"/>
  <c r="E123" i="7" l="1"/>
  <c r="B106" i="8"/>
  <c r="A125" i="7"/>
  <c r="B124" i="7"/>
  <c r="C124" i="7" s="1"/>
  <c r="D124" i="7" s="1"/>
  <c r="E124" i="7" l="1"/>
  <c r="B107" i="8"/>
  <c r="A126" i="7"/>
  <c r="B125" i="7"/>
  <c r="C125" i="7" s="1"/>
  <c r="D125" i="7" s="1"/>
  <c r="E125" i="7" l="1"/>
  <c r="B108" i="8"/>
  <c r="B126" i="7"/>
  <c r="A127" i="7"/>
  <c r="C126" i="7"/>
  <c r="D126" i="7" s="1"/>
  <c r="E126" i="7" l="1"/>
  <c r="B109" i="8"/>
  <c r="B127" i="7"/>
  <c r="C127" i="7" s="1"/>
  <c r="D127" i="7" s="1"/>
  <c r="A128" i="7"/>
  <c r="E127" i="7" l="1"/>
  <c r="B110" i="8"/>
  <c r="B128" i="7"/>
  <c r="C128" i="7" s="1"/>
  <c r="D128" i="7" s="1"/>
  <c r="A129" i="7"/>
  <c r="E128" i="7" l="1"/>
  <c r="B111" i="8"/>
  <c r="B129" i="7"/>
  <c r="C129" i="7" s="1"/>
  <c r="D129" i="7" s="1"/>
  <c r="A130" i="7"/>
  <c r="E129" i="7" l="1"/>
  <c r="B112" i="8"/>
  <c r="A131" i="7"/>
  <c r="B130" i="7"/>
  <c r="C130" i="7" s="1"/>
  <c r="D130" i="7" s="1"/>
  <c r="E130" i="7" l="1"/>
  <c r="B113" i="8"/>
  <c r="A132" i="7"/>
  <c r="B131" i="7"/>
  <c r="C131" i="7" s="1"/>
  <c r="D131" i="7" s="1"/>
  <c r="E131" i="7" l="1"/>
  <c r="B114" i="8"/>
  <c r="B132" i="7"/>
  <c r="A133" i="7"/>
  <c r="C132" i="7"/>
  <c r="D132" i="7" s="1"/>
  <c r="E132" i="7" l="1"/>
  <c r="B115" i="8"/>
  <c r="B133" i="7"/>
  <c r="C133" i="7" s="1"/>
  <c r="D133" i="7" s="1"/>
  <c r="A134" i="7"/>
  <c r="E133" i="7" l="1"/>
  <c r="B116" i="8"/>
  <c r="B134" i="7"/>
  <c r="C134" i="7" s="1"/>
  <c r="D134" i="7" s="1"/>
  <c r="A135" i="7"/>
  <c r="E134" i="7" l="1"/>
  <c r="B117" i="8"/>
  <c r="B135" i="7"/>
  <c r="C135" i="7" s="1"/>
  <c r="D135" i="7" s="1"/>
  <c r="A136" i="7"/>
  <c r="E135" i="7" l="1"/>
  <c r="B118" i="8"/>
  <c r="A137" i="7"/>
  <c r="B136" i="7"/>
  <c r="C136" i="7" s="1"/>
  <c r="D136" i="7" s="1"/>
  <c r="E136" i="7" l="1"/>
  <c r="B119" i="8"/>
  <c r="A138" i="7"/>
  <c r="B137" i="7"/>
  <c r="C137" i="7" s="1"/>
  <c r="D137" i="7" s="1"/>
  <c r="E137" i="7" l="1"/>
  <c r="B120" i="8"/>
  <c r="B138" i="7"/>
  <c r="C138" i="7" s="1"/>
  <c r="D138" i="7" s="1"/>
  <c r="A139" i="7"/>
  <c r="E138" i="7" l="1"/>
  <c r="B121" i="8"/>
  <c r="B139" i="7"/>
  <c r="C139" i="7" s="1"/>
  <c r="D139" i="7" s="1"/>
  <c r="A140" i="7"/>
  <c r="E139" i="7" l="1"/>
  <c r="B122" i="8"/>
  <c r="B140" i="7"/>
  <c r="C140" i="7" s="1"/>
  <c r="D140" i="7" s="1"/>
  <c r="A141" i="7"/>
  <c r="E140" i="7" l="1"/>
  <c r="B123" i="8"/>
  <c r="B141" i="7"/>
  <c r="C141" i="7" s="1"/>
  <c r="D141" i="7" s="1"/>
  <c r="E141" i="7" l="1"/>
  <c r="G141" i="7"/>
  <c r="J141" i="7" s="1"/>
  <c r="B124" i="8"/>
  <c r="B2" i="8" s="1"/>
  <c r="G21" i="7"/>
  <c r="G22" i="7"/>
  <c r="J22" i="7" s="1"/>
  <c r="G23" i="7"/>
  <c r="G24" i="7"/>
  <c r="J24" i="7" s="1"/>
  <c r="G25" i="7"/>
  <c r="J25" i="7" s="1"/>
  <c r="K25" i="7" s="1"/>
  <c r="G26" i="7"/>
  <c r="J26" i="7" s="1"/>
  <c r="K26" i="7" s="1"/>
  <c r="G27" i="7"/>
  <c r="J27" i="7" s="1"/>
  <c r="K27" i="7" s="1"/>
  <c r="G28" i="7"/>
  <c r="J28" i="7" s="1"/>
  <c r="G29" i="7"/>
  <c r="J29" i="7" s="1"/>
  <c r="G30" i="7"/>
  <c r="J30" i="7" s="1"/>
  <c r="K30" i="7" s="1"/>
  <c r="G31" i="7"/>
  <c r="J31" i="7" s="1"/>
  <c r="G32" i="7"/>
  <c r="J32" i="7" s="1"/>
  <c r="K32" i="7" s="1"/>
  <c r="G33" i="7"/>
  <c r="J33" i="7" s="1"/>
  <c r="K33" i="7" s="1"/>
  <c r="G34" i="7"/>
  <c r="J34" i="7" s="1"/>
  <c r="G35" i="7"/>
  <c r="J35" i="7" s="1"/>
  <c r="K35" i="7" s="1"/>
  <c r="G36" i="7"/>
  <c r="J36" i="7" s="1"/>
  <c r="K36" i="7" s="1"/>
  <c r="G37" i="7"/>
  <c r="J37" i="7" s="1"/>
  <c r="K37" i="7" s="1"/>
  <c r="G38" i="7"/>
  <c r="J38" i="7" s="1"/>
  <c r="G39" i="7"/>
  <c r="J39" i="7" s="1"/>
  <c r="K39" i="7" s="1"/>
  <c r="G40" i="7"/>
  <c r="J40" i="7" s="1"/>
  <c r="G41" i="7"/>
  <c r="J41" i="7" s="1"/>
  <c r="G42" i="7"/>
  <c r="J42" i="7" s="1"/>
  <c r="G43" i="7"/>
  <c r="J43" i="7" s="1"/>
  <c r="K43" i="7" s="1"/>
  <c r="G44" i="7"/>
  <c r="J44" i="7" s="1"/>
  <c r="K44" i="7" s="1"/>
  <c r="G45" i="7"/>
  <c r="G46" i="7"/>
  <c r="J46" i="7" s="1"/>
  <c r="G47" i="7"/>
  <c r="J47" i="7" s="1"/>
  <c r="K47" i="7" s="1"/>
  <c r="G48" i="7"/>
  <c r="G49" i="7"/>
  <c r="G50" i="7"/>
  <c r="J50" i="7" s="1"/>
  <c r="G51" i="7"/>
  <c r="J51" i="7" s="1"/>
  <c r="G52" i="7"/>
  <c r="J52" i="7" s="1"/>
  <c r="K52" i="7" s="1"/>
  <c r="G53" i="7"/>
  <c r="J53" i="7" s="1"/>
  <c r="G54" i="7"/>
  <c r="J54" i="7" s="1"/>
  <c r="K54" i="7" s="1"/>
  <c r="G55" i="7"/>
  <c r="G56" i="7"/>
  <c r="J56" i="7" s="1"/>
  <c r="G57" i="7"/>
  <c r="J57" i="7" s="1"/>
  <c r="K57" i="7" s="1"/>
  <c r="G58" i="7"/>
  <c r="J58" i="7" s="1"/>
  <c r="K58" i="7" s="1"/>
  <c r="G59" i="7"/>
  <c r="J59" i="7" s="1"/>
  <c r="K59" i="7" s="1"/>
  <c r="G60" i="7"/>
  <c r="G61" i="7"/>
  <c r="G62" i="7"/>
  <c r="J62" i="7" s="1"/>
  <c r="G63" i="7"/>
  <c r="J63" i="7" s="1"/>
  <c r="K63" i="7" s="1"/>
  <c r="G64" i="7"/>
  <c r="J64" i="7" s="1"/>
  <c r="G65" i="7"/>
  <c r="G66" i="7"/>
  <c r="J66" i="7" s="1"/>
  <c r="G67" i="7"/>
  <c r="J67" i="7" s="1"/>
  <c r="K67" i="7" s="1"/>
  <c r="G68" i="7"/>
  <c r="J68" i="7" s="1"/>
  <c r="K68" i="7" s="1"/>
  <c r="G69" i="7"/>
  <c r="J69" i="7" s="1"/>
  <c r="K69" i="7" s="1"/>
  <c r="G70" i="7"/>
  <c r="G71" i="7"/>
  <c r="J71" i="7" s="1"/>
  <c r="G72" i="7"/>
  <c r="J72" i="7" s="1"/>
  <c r="K72" i="7" s="1"/>
  <c r="G73" i="7"/>
  <c r="G74" i="7"/>
  <c r="J74" i="7" s="1"/>
  <c r="G75" i="7"/>
  <c r="J75" i="7" s="1"/>
  <c r="K75" i="7" s="1"/>
  <c r="G76" i="7"/>
  <c r="G77" i="7"/>
  <c r="G78" i="7"/>
  <c r="J78" i="7" s="1"/>
  <c r="G79" i="7"/>
  <c r="J79" i="7" s="1"/>
  <c r="K79" i="7" s="1"/>
  <c r="G80" i="7"/>
  <c r="J80" i="7" s="1"/>
  <c r="G81" i="7"/>
  <c r="J81" i="7" s="1"/>
  <c r="K81" i="7" s="1"/>
  <c r="G82" i="7"/>
  <c r="J82" i="7" s="1"/>
  <c r="K82" i="7" s="1"/>
  <c r="G83" i="7"/>
  <c r="J83" i="7" s="1"/>
  <c r="K83" i="7" s="1"/>
  <c r="G84" i="7"/>
  <c r="J84" i="7" s="1"/>
  <c r="K84" i="7" s="1"/>
  <c r="G85" i="7"/>
  <c r="J85" i="7" s="1"/>
  <c r="K85" i="7" s="1"/>
  <c r="G86" i="7"/>
  <c r="J86" i="7" s="1"/>
  <c r="K86" i="7" s="1"/>
  <c r="G87" i="7"/>
  <c r="J87" i="7" s="1"/>
  <c r="K87" i="7" s="1"/>
  <c r="G88" i="7"/>
  <c r="G89" i="7"/>
  <c r="J89" i="7" s="1"/>
  <c r="G90" i="7"/>
  <c r="J90" i="7" s="1"/>
  <c r="G91" i="7"/>
  <c r="J91" i="7" s="1"/>
  <c r="K91" i="7" s="1"/>
  <c r="G92" i="7"/>
  <c r="J92" i="7" s="1"/>
  <c r="K92" i="7" s="1"/>
  <c r="G93" i="7"/>
  <c r="G94" i="7"/>
  <c r="J94" i="7" s="1"/>
  <c r="G95" i="7"/>
  <c r="J95" i="7" s="1"/>
  <c r="K95" i="7" s="1"/>
  <c r="G96" i="7"/>
  <c r="J96" i="7" s="1"/>
  <c r="K96" i="7" s="1"/>
  <c r="G97" i="7"/>
  <c r="J97" i="7" s="1"/>
  <c r="K97" i="7" s="1"/>
  <c r="G98" i="7"/>
  <c r="J98" i="7" s="1"/>
  <c r="K98" i="7" s="1"/>
  <c r="G99" i="7"/>
  <c r="J99" i="7" s="1"/>
  <c r="K99" i="7" s="1"/>
  <c r="G100" i="7"/>
  <c r="J100" i="7" s="1"/>
  <c r="K100" i="7" s="1"/>
  <c r="G101" i="7"/>
  <c r="G102" i="7"/>
  <c r="J102" i="7" s="1"/>
  <c r="G103" i="7"/>
  <c r="J103" i="7" s="1"/>
  <c r="K103" i="7" s="1"/>
  <c r="G104" i="7"/>
  <c r="G105" i="7"/>
  <c r="J105" i="7" s="1"/>
  <c r="G106" i="7"/>
  <c r="J106" i="7" s="1"/>
  <c r="K106" i="7" s="1"/>
  <c r="G107" i="7"/>
  <c r="J107" i="7" s="1"/>
  <c r="K107" i="7" s="1"/>
  <c r="G108" i="7"/>
  <c r="G109" i="7"/>
  <c r="J109" i="7" s="1"/>
  <c r="G110" i="7"/>
  <c r="J110" i="7" s="1"/>
  <c r="K110" i="7" s="1"/>
  <c r="G111" i="7"/>
  <c r="G112" i="7"/>
  <c r="J112" i="7" s="1"/>
  <c r="G113" i="7"/>
  <c r="J113" i="7" s="1"/>
  <c r="G114" i="7"/>
  <c r="J114" i="7" s="1"/>
  <c r="G115" i="7"/>
  <c r="J115" i="7" s="1"/>
  <c r="K115" i="7" s="1"/>
  <c r="G116" i="7"/>
  <c r="G117" i="7"/>
  <c r="G118" i="7"/>
  <c r="J118" i="7" s="1"/>
  <c r="G119" i="7"/>
  <c r="J119" i="7" s="1"/>
  <c r="K119" i="7" s="1"/>
  <c r="G120" i="7"/>
  <c r="J120" i="7" s="1"/>
  <c r="K120" i="7" s="1"/>
  <c r="G121" i="7"/>
  <c r="G122" i="7"/>
  <c r="J122" i="7" s="1"/>
  <c r="G123" i="7"/>
  <c r="J123" i="7" s="1"/>
  <c r="K123" i="7" s="1"/>
  <c r="G124" i="7"/>
  <c r="J124" i="7" s="1"/>
  <c r="K124" i="7" s="1"/>
  <c r="G125" i="7"/>
  <c r="J125" i="7" s="1"/>
  <c r="K125" i="7" s="1"/>
  <c r="G126" i="7"/>
  <c r="J126" i="7" s="1"/>
  <c r="K126" i="7" s="1"/>
  <c r="G127" i="7"/>
  <c r="J127" i="7" s="1"/>
  <c r="G128" i="7"/>
  <c r="J128" i="7" s="1"/>
  <c r="K128" i="7" s="1"/>
  <c r="G129" i="7"/>
  <c r="G130" i="7"/>
  <c r="J130" i="7" s="1"/>
  <c r="G131" i="7"/>
  <c r="J131" i="7" s="1"/>
  <c r="G132" i="7"/>
  <c r="G133" i="7"/>
  <c r="G134" i="7"/>
  <c r="J134" i="7" s="1"/>
  <c r="G135" i="7"/>
  <c r="J135" i="7" s="1"/>
  <c r="K135" i="7" s="1"/>
  <c r="G136" i="7"/>
  <c r="G137" i="7"/>
  <c r="J137" i="7" s="1"/>
  <c r="G138" i="7"/>
  <c r="J138" i="7" s="1"/>
  <c r="G139" i="7"/>
  <c r="J139" i="7" s="1"/>
  <c r="K139" i="7" s="1"/>
  <c r="G140" i="7"/>
  <c r="J140" i="7" s="1"/>
  <c r="K140" i="7" s="1"/>
  <c r="E10" i="6"/>
  <c r="E11" i="6"/>
  <c r="E12" i="6"/>
  <c r="E13" i="6"/>
  <c r="E14" i="6"/>
  <c r="E15" i="6"/>
  <c r="E16" i="6"/>
  <c r="E17" i="6"/>
  <c r="D18" i="6"/>
  <c r="F18" i="6" s="1"/>
  <c r="G18" i="6" s="1"/>
  <c r="E18" i="6"/>
  <c r="E9" i="6"/>
  <c r="B10" i="6"/>
  <c r="D10" i="6" s="1"/>
  <c r="F10" i="6" s="1"/>
  <c r="G10" i="6" s="1"/>
  <c r="B11" i="6"/>
  <c r="D11" i="6" s="1"/>
  <c r="F11" i="6" s="1"/>
  <c r="G11" i="6" s="1"/>
  <c r="B12" i="6"/>
  <c r="D12" i="6" s="1"/>
  <c r="F12" i="6" s="1"/>
  <c r="G12" i="6" s="1"/>
  <c r="B13" i="6"/>
  <c r="D13" i="6" s="1"/>
  <c r="F13" i="6" s="1"/>
  <c r="G13" i="6" s="1"/>
  <c r="B14" i="6"/>
  <c r="D14" i="6" s="1"/>
  <c r="F14" i="6" s="1"/>
  <c r="G14" i="6" s="1"/>
  <c r="B15" i="6"/>
  <c r="D15" i="6" s="1"/>
  <c r="F15" i="6" s="1"/>
  <c r="G15" i="6" s="1"/>
  <c r="B16" i="6"/>
  <c r="D16" i="6" s="1"/>
  <c r="F16" i="6" s="1"/>
  <c r="G16" i="6" s="1"/>
  <c r="B17" i="6"/>
  <c r="D17" i="6" s="1"/>
  <c r="F17" i="6" s="1"/>
  <c r="G17" i="6" s="1"/>
  <c r="B18" i="6"/>
  <c r="B9" i="6"/>
  <c r="K41" i="7" l="1"/>
  <c r="K31" i="7"/>
  <c r="K113" i="7"/>
  <c r="K28" i="7"/>
  <c r="K38" i="7"/>
  <c r="K29" i="7"/>
  <c r="K51" i="7"/>
  <c r="K80" i="7"/>
  <c r="K53" i="7"/>
  <c r="K64" i="7"/>
  <c r="K127" i="7"/>
  <c r="L128" i="7" s="1"/>
  <c r="K131" i="7"/>
  <c r="K34" i="7"/>
  <c r="L35" i="7" s="1"/>
  <c r="H60" i="7"/>
  <c r="C43" i="8" s="1"/>
  <c r="J60" i="7"/>
  <c r="K60" i="7" s="1"/>
  <c r="H55" i="7"/>
  <c r="C38" i="8" s="1"/>
  <c r="J55" i="7"/>
  <c r="K55" i="7" s="1"/>
  <c r="H132" i="7"/>
  <c r="C115" i="8" s="1"/>
  <c r="J132" i="7"/>
  <c r="K132" i="7" s="1"/>
  <c r="H104" i="7"/>
  <c r="C87" i="8" s="1"/>
  <c r="J104" i="7"/>
  <c r="K104" i="7" s="1"/>
  <c r="L36" i="7"/>
  <c r="M39" i="7"/>
  <c r="L34" i="7"/>
  <c r="H23" i="7"/>
  <c r="C6" i="8" s="1"/>
  <c r="J23" i="7"/>
  <c r="K23" i="7" s="1"/>
  <c r="K40" i="7"/>
  <c r="H61" i="7"/>
  <c r="C44" i="8" s="1"/>
  <c r="J61" i="7"/>
  <c r="L86" i="7"/>
  <c r="L32" i="7"/>
  <c r="L30" i="7"/>
  <c r="H136" i="7"/>
  <c r="C119" i="8" s="1"/>
  <c r="J136" i="7"/>
  <c r="K136" i="7" s="1"/>
  <c r="H88" i="7"/>
  <c r="C71" i="8" s="1"/>
  <c r="J88" i="7"/>
  <c r="K88" i="7" s="1"/>
  <c r="L88" i="7" s="1"/>
  <c r="H133" i="7"/>
  <c r="C116" i="8" s="1"/>
  <c r="J133" i="7"/>
  <c r="L38" i="7"/>
  <c r="H77" i="7"/>
  <c r="C60" i="8" s="1"/>
  <c r="J77" i="7"/>
  <c r="H117" i="7"/>
  <c r="C100" i="8" s="1"/>
  <c r="J117" i="7"/>
  <c r="K118" i="7" s="1"/>
  <c r="H45" i="7"/>
  <c r="C28" i="8" s="1"/>
  <c r="J45" i="7"/>
  <c r="K45" i="7" s="1"/>
  <c r="C4" i="8"/>
  <c r="J21" i="7"/>
  <c r="K22" i="7" s="1"/>
  <c r="H111" i="7"/>
  <c r="C94" i="8" s="1"/>
  <c r="J111" i="7"/>
  <c r="K111" i="7" s="1"/>
  <c r="H108" i="7"/>
  <c r="C91" i="8" s="1"/>
  <c r="J108" i="7"/>
  <c r="K108" i="7" s="1"/>
  <c r="L87" i="7"/>
  <c r="L33" i="7"/>
  <c r="H121" i="7"/>
  <c r="C104" i="8" s="1"/>
  <c r="J121" i="7"/>
  <c r="K121" i="7" s="1"/>
  <c r="H48" i="7"/>
  <c r="C31" i="8" s="1"/>
  <c r="J48" i="7"/>
  <c r="K48" i="7" s="1"/>
  <c r="H129" i="7"/>
  <c r="C112" i="8" s="1"/>
  <c r="J129" i="7"/>
  <c r="K129" i="7" s="1"/>
  <c r="L85" i="7"/>
  <c r="L84" i="7"/>
  <c r="H101" i="7"/>
  <c r="C84" i="8" s="1"/>
  <c r="J101" i="7"/>
  <c r="K101" i="7" s="1"/>
  <c r="L101" i="7" s="1"/>
  <c r="M36" i="7"/>
  <c r="L31" i="7"/>
  <c r="H73" i="7"/>
  <c r="C56" i="8" s="1"/>
  <c r="J73" i="7"/>
  <c r="K73" i="7" s="1"/>
  <c r="H70" i="7"/>
  <c r="C53" i="8" s="1"/>
  <c r="J70" i="7"/>
  <c r="K70" i="7" s="1"/>
  <c r="H93" i="7"/>
  <c r="C76" i="8" s="1"/>
  <c r="J93" i="7"/>
  <c r="K93" i="7" s="1"/>
  <c r="H116" i="7"/>
  <c r="C99" i="8" s="1"/>
  <c r="J116" i="7"/>
  <c r="K116" i="7" s="1"/>
  <c r="K141" i="7"/>
  <c r="H65" i="7"/>
  <c r="C48" i="8" s="1"/>
  <c r="J65" i="7"/>
  <c r="K65" i="7" s="1"/>
  <c r="H76" i="7"/>
  <c r="C59" i="8" s="1"/>
  <c r="J76" i="7"/>
  <c r="K76" i="7" s="1"/>
  <c r="H49" i="7"/>
  <c r="C32" i="8" s="1"/>
  <c r="J49" i="7"/>
  <c r="K49" i="7" s="1"/>
  <c r="L100" i="7"/>
  <c r="K138" i="7"/>
  <c r="K114" i="7"/>
  <c r="K90" i="7"/>
  <c r="K42" i="7"/>
  <c r="H139" i="7"/>
  <c r="C122" i="8" s="1"/>
  <c r="H83" i="7"/>
  <c r="C66" i="8" s="1"/>
  <c r="H27" i="7"/>
  <c r="C10" i="8" s="1"/>
  <c r="H128" i="7"/>
  <c r="C111" i="8" s="1"/>
  <c r="H125" i="7"/>
  <c r="C108" i="8" s="1"/>
  <c r="H97" i="7"/>
  <c r="C80" i="8" s="1"/>
  <c r="H69" i="7"/>
  <c r="C52" i="8" s="1"/>
  <c r="H86" i="7"/>
  <c r="C69" i="8" s="1"/>
  <c r="H58" i="7"/>
  <c r="C41" i="8" s="1"/>
  <c r="H80" i="7"/>
  <c r="C63" i="8" s="1"/>
  <c r="H24" i="7"/>
  <c r="C7" i="8" s="1"/>
  <c r="H134" i="7"/>
  <c r="C117" i="8" s="1"/>
  <c r="H78" i="7"/>
  <c r="C61" i="8" s="1"/>
  <c r="H50" i="7"/>
  <c r="C33" i="8" s="1"/>
  <c r="H22" i="7"/>
  <c r="C5" i="8" s="1"/>
  <c r="H89" i="7"/>
  <c r="C72" i="8" s="1"/>
  <c r="H100" i="7"/>
  <c r="C83" i="8" s="1"/>
  <c r="H42" i="7"/>
  <c r="C25" i="8" s="1"/>
  <c r="H72" i="7"/>
  <c r="C55" i="8" s="1"/>
  <c r="H37" i="7"/>
  <c r="C20" i="8" s="1"/>
  <c r="H62" i="7"/>
  <c r="C45" i="8" s="1"/>
  <c r="H113" i="7"/>
  <c r="C96" i="8" s="1"/>
  <c r="H85" i="7"/>
  <c r="C68" i="8" s="1"/>
  <c r="H57" i="7"/>
  <c r="C40" i="8" s="1"/>
  <c r="H52" i="7"/>
  <c r="C35" i="8" s="1"/>
  <c r="H105" i="7"/>
  <c r="C88" i="8" s="1"/>
  <c r="H44" i="7"/>
  <c r="C27" i="8" s="1"/>
  <c r="H126" i="7"/>
  <c r="C109" i="8" s="1"/>
  <c r="H41" i="7"/>
  <c r="C24" i="8" s="1"/>
  <c r="H123" i="7"/>
  <c r="C106" i="8" s="1"/>
  <c r="H95" i="7"/>
  <c r="C78" i="8" s="1"/>
  <c r="H67" i="7"/>
  <c r="C50" i="8" s="1"/>
  <c r="H39" i="7"/>
  <c r="C22" i="8" s="1"/>
  <c r="H66" i="7"/>
  <c r="C49" i="8" s="1"/>
  <c r="H34" i="7"/>
  <c r="C17" i="8" s="1"/>
  <c r="H32" i="7"/>
  <c r="C15" i="8" s="1"/>
  <c r="H90" i="7"/>
  <c r="C73" i="8" s="1"/>
  <c r="H29" i="7"/>
  <c r="C12" i="8" s="1"/>
  <c r="H127" i="7"/>
  <c r="C110" i="8" s="1"/>
  <c r="H99" i="7"/>
  <c r="C82" i="8" s="1"/>
  <c r="H71" i="7"/>
  <c r="C54" i="8" s="1"/>
  <c r="H43" i="7"/>
  <c r="C26" i="8" s="1"/>
  <c r="H98" i="7"/>
  <c r="C81" i="8" s="1"/>
  <c r="H124" i="7"/>
  <c r="C107" i="8" s="1"/>
  <c r="H96" i="7"/>
  <c r="C79" i="8" s="1"/>
  <c r="H68" i="7"/>
  <c r="C51" i="8" s="1"/>
  <c r="H40" i="7"/>
  <c r="C23" i="8" s="1"/>
  <c r="H122" i="7"/>
  <c r="C105" i="8" s="1"/>
  <c r="H94" i="7"/>
  <c r="C77" i="8" s="1"/>
  <c r="H38" i="7"/>
  <c r="C21" i="8" s="1"/>
  <c r="H120" i="7"/>
  <c r="C103" i="8" s="1"/>
  <c r="H92" i="7"/>
  <c r="C75" i="8" s="1"/>
  <c r="H64" i="7"/>
  <c r="C47" i="8" s="1"/>
  <c r="H36" i="7"/>
  <c r="C19" i="8" s="1"/>
  <c r="H119" i="7"/>
  <c r="C102" i="8" s="1"/>
  <c r="H91" i="7"/>
  <c r="C74" i="8" s="1"/>
  <c r="H63" i="7"/>
  <c r="C46" i="8" s="1"/>
  <c r="H35" i="7"/>
  <c r="C18" i="8" s="1"/>
  <c r="H33" i="7"/>
  <c r="C16" i="8" s="1"/>
  <c r="H118" i="7"/>
  <c r="C101" i="8" s="1"/>
  <c r="H115" i="7"/>
  <c r="C98" i="8" s="1"/>
  <c r="H87" i="7"/>
  <c r="C70" i="8" s="1"/>
  <c r="H59" i="7"/>
  <c r="C42" i="8" s="1"/>
  <c r="H31" i="7"/>
  <c r="C14" i="8" s="1"/>
  <c r="H106" i="7"/>
  <c r="C89" i="8" s="1"/>
  <c r="H114" i="7"/>
  <c r="C97" i="8" s="1"/>
  <c r="H30" i="7"/>
  <c r="C13" i="8" s="1"/>
  <c r="H140" i="7"/>
  <c r="C123" i="8" s="1"/>
  <c r="H112" i="7"/>
  <c r="C95" i="8" s="1"/>
  <c r="H84" i="7"/>
  <c r="C67" i="8" s="1"/>
  <c r="H56" i="7"/>
  <c r="C39" i="8" s="1"/>
  <c r="H28" i="7"/>
  <c r="C11" i="8" s="1"/>
  <c r="H138" i="7"/>
  <c r="C121" i="8" s="1"/>
  <c r="H110" i="7"/>
  <c r="C93" i="8" s="1"/>
  <c r="H82" i="7"/>
  <c r="C65" i="8" s="1"/>
  <c r="H54" i="7"/>
  <c r="C37" i="8" s="1"/>
  <c r="H26" i="7"/>
  <c r="C9" i="8" s="1"/>
  <c r="H137" i="7"/>
  <c r="C120" i="8" s="1"/>
  <c r="H109" i="7"/>
  <c r="C92" i="8" s="1"/>
  <c r="H81" i="7"/>
  <c r="C64" i="8" s="1"/>
  <c r="H53" i="7"/>
  <c r="C36" i="8" s="1"/>
  <c r="H25" i="7"/>
  <c r="C8" i="8" s="1"/>
  <c r="H135" i="7"/>
  <c r="C118" i="8" s="1"/>
  <c r="H107" i="7"/>
  <c r="C90" i="8" s="1"/>
  <c r="H79" i="7"/>
  <c r="C62" i="8" s="1"/>
  <c r="H51" i="7"/>
  <c r="C34" i="8" s="1"/>
  <c r="H131" i="7"/>
  <c r="C114" i="8" s="1"/>
  <c r="H103" i="7"/>
  <c r="C86" i="8" s="1"/>
  <c r="H75" i="7"/>
  <c r="C58" i="8" s="1"/>
  <c r="H47" i="7"/>
  <c r="C30" i="8" s="1"/>
  <c r="H141" i="7"/>
  <c r="C124" i="8" s="1"/>
  <c r="H130" i="7"/>
  <c r="C113" i="8" s="1"/>
  <c r="H102" i="7"/>
  <c r="C85" i="8" s="1"/>
  <c r="H74" i="7"/>
  <c r="C57" i="8" s="1"/>
  <c r="H46" i="7"/>
  <c r="C29" i="8" s="1"/>
  <c r="D9" i="6"/>
  <c r="F9" i="6" s="1"/>
  <c r="G9" i="6" s="1"/>
  <c r="K137" i="7" l="1"/>
  <c r="L39" i="7"/>
  <c r="L42" i="7"/>
  <c r="L140" i="7"/>
  <c r="K133" i="7"/>
  <c r="K122" i="7"/>
  <c r="L125" i="7" s="1"/>
  <c r="L129" i="7"/>
  <c r="M35" i="7"/>
  <c r="M38" i="7"/>
  <c r="L37" i="7"/>
  <c r="M37" i="7"/>
  <c r="K46" i="7"/>
  <c r="M48" i="7" s="1"/>
  <c r="K61" i="7"/>
  <c r="K102" i="7"/>
  <c r="L104" i="7" s="1"/>
  <c r="K62" i="7"/>
  <c r="L64" i="7" s="1"/>
  <c r="M42" i="7"/>
  <c r="M129" i="7"/>
  <c r="K66" i="7"/>
  <c r="L69" i="7" s="1"/>
  <c r="K105" i="7"/>
  <c r="M108" i="7" s="1"/>
  <c r="L49" i="7"/>
  <c r="K77" i="7"/>
  <c r="M87" i="7" s="1"/>
  <c r="K56" i="7"/>
  <c r="M61" i="7" s="1"/>
  <c r="N116" i="7"/>
  <c r="L45" i="7"/>
  <c r="K89" i="7"/>
  <c r="K109" i="7"/>
  <c r="K78" i="7"/>
  <c r="K130" i="7"/>
  <c r="M131" i="7" s="1"/>
  <c r="K50" i="7"/>
  <c r="L141" i="7"/>
  <c r="L123" i="7"/>
  <c r="M128" i="7"/>
  <c r="L132" i="7"/>
  <c r="K112" i="7"/>
  <c r="N48" i="7"/>
  <c r="N43" i="7"/>
  <c r="L46" i="7"/>
  <c r="L102" i="7"/>
  <c r="M40" i="7"/>
  <c r="M45" i="7"/>
  <c r="L43" i="7"/>
  <c r="N45" i="7"/>
  <c r="M49" i="7"/>
  <c r="L40" i="7"/>
  <c r="L44" i="7"/>
  <c r="L41" i="7"/>
  <c r="M43" i="7"/>
  <c r="M41" i="7"/>
  <c r="L127" i="7"/>
  <c r="K24" i="7"/>
  <c r="M33" i="7" s="1"/>
  <c r="K74" i="7"/>
  <c r="K94" i="7"/>
  <c r="L95" i="7" s="1"/>
  <c r="K117" i="7"/>
  <c r="L121" i="7" s="1"/>
  <c r="N122" i="7"/>
  <c r="M44" i="7"/>
  <c r="K71" i="7"/>
  <c r="M71" i="7" s="1"/>
  <c r="M47" i="7"/>
  <c r="N47" i="7"/>
  <c r="K134" i="7"/>
  <c r="L139" i="7" s="1"/>
  <c r="C2" i="8"/>
  <c r="M107" i="7" l="1"/>
  <c r="L109" i="7"/>
  <c r="L126" i="7"/>
  <c r="M112" i="7"/>
  <c r="M98" i="7"/>
  <c r="L65" i="7"/>
  <c r="N46" i="7"/>
  <c r="L124" i="7"/>
  <c r="N49" i="7"/>
  <c r="M46" i="7"/>
  <c r="L107" i="7"/>
  <c r="M66" i="7"/>
  <c r="L61" i="7"/>
  <c r="L58" i="7"/>
  <c r="L89" i="7"/>
  <c r="L47" i="7"/>
  <c r="N60" i="7"/>
  <c r="O132" i="7"/>
  <c r="M114" i="7"/>
  <c r="O92" i="7"/>
  <c r="M62" i="7"/>
  <c r="L81" i="7"/>
  <c r="M109" i="7"/>
  <c r="P141" i="7"/>
  <c r="O130" i="7"/>
  <c r="L115" i="7"/>
  <c r="L68" i="7"/>
  <c r="O105" i="7"/>
  <c r="L56" i="7"/>
  <c r="L67" i="7"/>
  <c r="M86" i="7"/>
  <c r="L105" i="7"/>
  <c r="L108" i="7"/>
  <c r="M64" i="7"/>
  <c r="L48" i="7"/>
  <c r="L63" i="7"/>
  <c r="N108" i="7"/>
  <c r="M73" i="7"/>
  <c r="N124" i="7"/>
  <c r="L66" i="7"/>
  <c r="O57" i="7"/>
  <c r="M105" i="7"/>
  <c r="P96" i="7"/>
  <c r="P126" i="7"/>
  <c r="L106" i="7"/>
  <c r="M85" i="7"/>
  <c r="M94" i="7"/>
  <c r="L98" i="7"/>
  <c r="L93" i="7"/>
  <c r="M70" i="7"/>
  <c r="N120" i="7"/>
  <c r="M103" i="7"/>
  <c r="L57" i="7"/>
  <c r="L70" i="7"/>
  <c r="L103" i="7"/>
  <c r="N64" i="7"/>
  <c r="M58" i="7"/>
  <c r="O68" i="7"/>
  <c r="L51" i="7"/>
  <c r="O63" i="7"/>
  <c r="M106" i="7"/>
  <c r="M50" i="7"/>
  <c r="N123" i="7"/>
  <c r="L59" i="7"/>
  <c r="M95" i="7"/>
  <c r="M51" i="7"/>
  <c r="N66" i="7"/>
  <c r="K142" i="7"/>
  <c r="L82" i="7"/>
  <c r="N101" i="7"/>
  <c r="O65" i="7"/>
  <c r="M100" i="7"/>
  <c r="L62" i="7"/>
  <c r="O70" i="7"/>
  <c r="M56" i="7"/>
  <c r="N117" i="7"/>
  <c r="M124" i="7"/>
  <c r="O111" i="7"/>
  <c r="N104" i="7"/>
  <c r="O128" i="7"/>
  <c r="N68" i="7"/>
  <c r="M63" i="7"/>
  <c r="M132" i="7"/>
  <c r="L119" i="7"/>
  <c r="N85" i="7"/>
  <c r="L60" i="7"/>
  <c r="M69" i="7"/>
  <c r="M68" i="7"/>
  <c r="M65" i="7"/>
  <c r="M120" i="7"/>
  <c r="M67" i="7"/>
  <c r="P134" i="7"/>
  <c r="O104" i="7"/>
  <c r="L79" i="7"/>
  <c r="N94" i="7"/>
  <c r="M84" i="7"/>
  <c r="N92" i="7"/>
  <c r="O102" i="7"/>
  <c r="L74" i="7"/>
  <c r="L114" i="7"/>
  <c r="N129" i="7"/>
  <c r="O139" i="7"/>
  <c r="M119" i="7"/>
  <c r="L112" i="7"/>
  <c r="L111" i="7"/>
  <c r="O136" i="7"/>
  <c r="N127" i="7"/>
  <c r="O137" i="7"/>
  <c r="M117" i="7"/>
  <c r="M116" i="7"/>
  <c r="N126" i="7"/>
  <c r="O72" i="7"/>
  <c r="M52" i="7"/>
  <c r="O135" i="7"/>
  <c r="N89" i="7"/>
  <c r="M32" i="7"/>
  <c r="P92" i="7"/>
  <c r="M59" i="7"/>
  <c r="L136" i="7"/>
  <c r="L137" i="7"/>
  <c r="O52" i="7"/>
  <c r="O85" i="7"/>
  <c r="O53" i="7"/>
  <c r="N50" i="7"/>
  <c r="P83" i="7"/>
  <c r="P121" i="7"/>
  <c r="L27" i="7"/>
  <c r="P81" i="7"/>
  <c r="O81" i="7"/>
  <c r="P93" i="7"/>
  <c r="P85" i="7"/>
  <c r="L28" i="7"/>
  <c r="O62" i="7"/>
  <c r="M115" i="7"/>
  <c r="N138" i="7"/>
  <c r="P102" i="7"/>
  <c r="P99" i="7"/>
  <c r="N105" i="7"/>
  <c r="N55" i="7"/>
  <c r="O51" i="7"/>
  <c r="P100" i="7"/>
  <c r="O94" i="7"/>
  <c r="P135" i="7"/>
  <c r="L54" i="7"/>
  <c r="P119" i="7"/>
  <c r="P109" i="7"/>
  <c r="O91" i="7"/>
  <c r="O115" i="7"/>
  <c r="O84" i="7"/>
  <c r="N97" i="7"/>
  <c r="O123" i="7"/>
  <c r="M141" i="7"/>
  <c r="N42" i="7"/>
  <c r="M80" i="7"/>
  <c r="P118" i="7"/>
  <c r="M118" i="7"/>
  <c r="O110" i="7"/>
  <c r="M31" i="7"/>
  <c r="N93" i="7"/>
  <c r="P108" i="7"/>
  <c r="P120" i="7"/>
  <c r="P133" i="7"/>
  <c r="P110" i="7"/>
  <c r="L55" i="7"/>
  <c r="M60" i="7"/>
  <c r="N70" i="7"/>
  <c r="O80" i="7"/>
  <c r="M57" i="7"/>
  <c r="P103" i="7"/>
  <c r="P107" i="7"/>
  <c r="N52" i="7"/>
  <c r="N67" i="7"/>
  <c r="N54" i="7"/>
  <c r="O90" i="7"/>
  <c r="N134" i="7"/>
  <c r="N132" i="7"/>
  <c r="M122" i="7"/>
  <c r="L117" i="7"/>
  <c r="O67" i="7"/>
  <c r="N56" i="7"/>
  <c r="N57" i="7"/>
  <c r="O73" i="7"/>
  <c r="N141" i="7"/>
  <c r="O120" i="7"/>
  <c r="N131" i="7"/>
  <c r="N136" i="7"/>
  <c r="O138" i="7"/>
  <c r="O56" i="7"/>
  <c r="P82" i="7"/>
  <c r="L134" i="7"/>
  <c r="P123" i="7"/>
  <c r="O74" i="7"/>
  <c r="O134" i="7"/>
  <c r="N69" i="7"/>
  <c r="N74" i="7"/>
  <c r="N109" i="7"/>
  <c r="O119" i="7"/>
  <c r="M99" i="7"/>
  <c r="L94" i="7"/>
  <c r="M92" i="7"/>
  <c r="M96" i="7"/>
  <c r="N99" i="7"/>
  <c r="N103" i="7"/>
  <c r="N102" i="7"/>
  <c r="N100" i="7"/>
  <c r="N107" i="7"/>
  <c r="P139" i="7"/>
  <c r="O109" i="7"/>
  <c r="O116" i="7"/>
  <c r="L92" i="7"/>
  <c r="O113" i="7"/>
  <c r="M93" i="7"/>
  <c r="O117" i="7"/>
  <c r="O112" i="7"/>
  <c r="M90" i="7"/>
  <c r="N106" i="7"/>
  <c r="P140" i="7"/>
  <c r="M97" i="7"/>
  <c r="M89" i="7"/>
  <c r="L91" i="7"/>
  <c r="N62" i="7"/>
  <c r="M91" i="7"/>
  <c r="N139" i="7"/>
  <c r="P124" i="7"/>
  <c r="N119" i="7"/>
  <c r="P95" i="7"/>
  <c r="N130" i="7"/>
  <c r="N71" i="7"/>
  <c r="M75" i="7"/>
  <c r="O129" i="7"/>
  <c r="O58" i="7"/>
  <c r="M121" i="7"/>
  <c r="M126" i="7"/>
  <c r="L113" i="7"/>
  <c r="O93" i="7"/>
  <c r="N83" i="7"/>
  <c r="L78" i="7"/>
  <c r="N84" i="7"/>
  <c r="N41" i="7"/>
  <c r="N79" i="7"/>
  <c r="N81" i="7"/>
  <c r="M111" i="7"/>
  <c r="O75" i="7"/>
  <c r="O82" i="7"/>
  <c r="P91" i="7"/>
  <c r="M55" i="7"/>
  <c r="N73" i="7"/>
  <c r="O127" i="7"/>
  <c r="L77" i="7"/>
  <c r="P105" i="7"/>
  <c r="P111" i="7"/>
  <c r="P89" i="7"/>
  <c r="L90" i="7"/>
  <c r="O66" i="7"/>
  <c r="O133" i="7"/>
  <c r="O86" i="7"/>
  <c r="N90" i="7"/>
  <c r="N78" i="7"/>
  <c r="L116" i="7"/>
  <c r="O106" i="7"/>
  <c r="N128" i="7"/>
  <c r="M110" i="7"/>
  <c r="P86" i="7"/>
  <c r="O60" i="7"/>
  <c r="O140" i="7"/>
  <c r="O126" i="7"/>
  <c r="N118" i="7"/>
  <c r="N95" i="7"/>
  <c r="P101" i="7"/>
  <c r="L76" i="7"/>
  <c r="O101" i="7"/>
  <c r="N91" i="7"/>
  <c r="P131" i="7"/>
  <c r="M81" i="7"/>
  <c r="M78" i="7"/>
  <c r="L72" i="7"/>
  <c r="L73" i="7"/>
  <c r="N88" i="7"/>
  <c r="O87" i="7"/>
  <c r="M77" i="7"/>
  <c r="O99" i="7"/>
  <c r="M74" i="7"/>
  <c r="P127" i="7"/>
  <c r="M79" i="7"/>
  <c r="O97" i="7"/>
  <c r="N87" i="7"/>
  <c r="P128" i="7"/>
  <c r="O98" i="7"/>
  <c r="N137" i="7"/>
  <c r="L122" i="7"/>
  <c r="M127" i="7"/>
  <c r="L118" i="7"/>
  <c r="M123" i="7"/>
  <c r="M125" i="7"/>
  <c r="N135" i="7"/>
  <c r="N133" i="7"/>
  <c r="L120" i="7"/>
  <c r="N65" i="7"/>
  <c r="P112" i="7"/>
  <c r="N113" i="7"/>
  <c r="P114" i="7"/>
  <c r="P136" i="7"/>
  <c r="P97" i="7"/>
  <c r="L75" i="7"/>
  <c r="N110" i="7"/>
  <c r="O100" i="7"/>
  <c r="P117" i="7"/>
  <c r="M72" i="7"/>
  <c r="M53" i="7"/>
  <c r="P130" i="7"/>
  <c r="N72" i="7"/>
  <c r="P125" i="7"/>
  <c r="O69" i="7"/>
  <c r="P90" i="7"/>
  <c r="P88" i="7"/>
  <c r="M54" i="7"/>
  <c r="P104" i="7"/>
  <c r="P113" i="7"/>
  <c r="O103" i="7"/>
  <c r="P84" i="7"/>
  <c r="O54" i="7"/>
  <c r="M34" i="7"/>
  <c r="N44" i="7"/>
  <c r="L29" i="7"/>
  <c r="N59" i="7"/>
  <c r="L110" i="7"/>
  <c r="N53" i="7"/>
  <c r="N125" i="7"/>
  <c r="P87" i="7"/>
  <c r="N61" i="7"/>
  <c r="O59" i="7"/>
  <c r="M140" i="7"/>
  <c r="L135" i="7"/>
  <c r="M135" i="7"/>
  <c r="M133" i="7"/>
  <c r="M136" i="7"/>
  <c r="L131" i="7"/>
  <c r="L130" i="7"/>
  <c r="N140" i="7"/>
  <c r="M134" i="7"/>
  <c r="O64" i="7"/>
  <c r="N96" i="7"/>
  <c r="P132" i="7"/>
  <c r="N76" i="7"/>
  <c r="O96" i="7"/>
  <c r="N114" i="7"/>
  <c r="M104" i="7"/>
  <c r="O124" i="7"/>
  <c r="L99" i="7"/>
  <c r="L96" i="7"/>
  <c r="O122" i="7"/>
  <c r="L97" i="7"/>
  <c r="N111" i="7"/>
  <c r="O121" i="7"/>
  <c r="M102" i="7"/>
  <c r="M101" i="7"/>
  <c r="N112" i="7"/>
  <c r="M76" i="7"/>
  <c r="L71" i="7"/>
  <c r="N75" i="7"/>
  <c r="M138" i="7"/>
  <c r="O125" i="7"/>
  <c r="N51" i="7"/>
  <c r="O108" i="7"/>
  <c r="M88" i="7"/>
  <c r="P138" i="7"/>
  <c r="N98" i="7"/>
  <c r="L83" i="7"/>
  <c r="O88" i="7"/>
  <c r="P98" i="7"/>
  <c r="M113" i="7"/>
  <c r="O83" i="7"/>
  <c r="L138" i="7"/>
  <c r="M139" i="7"/>
  <c r="P106" i="7"/>
  <c r="O77" i="7"/>
  <c r="O79" i="7"/>
  <c r="P129" i="7"/>
  <c r="N80" i="7"/>
  <c r="O61" i="7"/>
  <c r="N121" i="7"/>
  <c r="O118" i="7"/>
  <c r="O55" i="7"/>
  <c r="O131" i="7"/>
  <c r="L26" i="7"/>
  <c r="O114" i="7"/>
  <c r="L50" i="7"/>
  <c r="P137" i="7"/>
  <c r="N63" i="7"/>
  <c r="P116" i="7"/>
  <c r="O107" i="7"/>
  <c r="N77" i="7"/>
  <c r="O141" i="7"/>
  <c r="O95" i="7"/>
  <c r="L52" i="7"/>
  <c r="O71" i="7"/>
  <c r="N82" i="7"/>
  <c r="N58" i="7"/>
  <c r="P94" i="7"/>
  <c r="O78" i="7"/>
  <c r="L133" i="7"/>
  <c r="P122" i="7"/>
  <c r="N86" i="7"/>
  <c r="M130" i="7"/>
  <c r="M82" i="7"/>
  <c r="P115" i="7"/>
  <c r="L53" i="7"/>
  <c r="N115" i="7"/>
  <c r="O89" i="7"/>
  <c r="M83" i="7"/>
  <c r="O76" i="7"/>
  <c r="L80" i="7"/>
  <c r="M137" i="7"/>
  <c r="M142" i="7" l="1"/>
  <c r="N142" i="7"/>
  <c r="P142" i="7"/>
  <c r="L142" i="7"/>
  <c r="O142" i="7"/>
</calcChain>
</file>

<file path=xl/sharedStrings.xml><?xml version="1.0" encoding="utf-8"?>
<sst xmlns="http://schemas.openxmlformats.org/spreadsheetml/2006/main" count="68" uniqueCount="56">
  <si>
    <r>
      <t>Rainfall depth-duration relationship described by fitted equation of form  y  = a</t>
    </r>
    <r>
      <rPr>
        <sz val="11"/>
        <color theme="1"/>
        <rFont val="Calibri"/>
        <family val="2"/>
      </rPr>
      <t>·</t>
    </r>
    <r>
      <rPr>
        <sz val="11"/>
        <color theme="1"/>
        <rFont val="Calibri"/>
        <family val="2"/>
        <scheme val="minor"/>
      </rPr>
      <t xml:space="preserve">x^2 + b·x + c </t>
    </r>
  </si>
  <si>
    <t>where x = log of duration in hours and y = log of depth in inches</t>
  </si>
  <si>
    <t>a =</t>
  </si>
  <si>
    <t>b =</t>
  </si>
  <si>
    <t xml:space="preserve">c = </t>
  </si>
  <si>
    <t>Storm duration (hours)</t>
  </si>
  <si>
    <t>Time to start of peak period (hours)</t>
  </si>
  <si>
    <t>Rainfall time step (hours)</t>
  </si>
  <si>
    <t>Storm depth (in.)</t>
  </si>
  <si>
    <t>Peak intensity (in./hr)</t>
  </si>
  <si>
    <t>Time to peak intensity (hr)</t>
  </si>
  <si>
    <t>Period of</t>
  </si>
  <si>
    <t xml:space="preserve">higher intensity </t>
  </si>
  <si>
    <t>Cum.</t>
  </si>
  <si>
    <t>Time</t>
  </si>
  <si>
    <t>Duration</t>
  </si>
  <si>
    <t>Depth</t>
  </si>
  <si>
    <t>depth</t>
  </si>
  <si>
    <t>Intensity</t>
  </si>
  <si>
    <t>(hr)</t>
  </si>
  <si>
    <t>(in.)</t>
  </si>
  <si>
    <t>(in./hr)</t>
  </si>
  <si>
    <t>(minutes)</t>
  </si>
  <si>
    <t>(hours)</t>
  </si>
  <si>
    <t>Log of</t>
  </si>
  <si>
    <t>duration</t>
  </si>
  <si>
    <t>in hours</t>
  </si>
  <si>
    <t>in inches</t>
  </si>
  <si>
    <t>Smoothed</t>
  </si>
  <si>
    <t>unsmoothed</t>
  </si>
  <si>
    <t>vs. smoothed</t>
  </si>
  <si>
    <t>% difference,</t>
  </si>
  <si>
    <t>depth*</t>
  </si>
  <si>
    <t xml:space="preserve">1%-chance </t>
  </si>
  <si>
    <t>Smoothing of 1%-chance depth-duration data for Johnson County</t>
  </si>
  <si>
    <t>1%-chance nested storm for Johnson County, 12-hour duration, 3-hour time-to-peak</t>
  </si>
  <si>
    <t xml:space="preserve">Total = </t>
  </si>
  <si>
    <t>Time (hr)</t>
  </si>
  <si>
    <t>Precip (in)</t>
  </si>
  <si>
    <t>Assumes same distribution as 1%</t>
  </si>
  <si>
    <t>Assumes 90% and 10% confidence limits from NOAA Atlas 14 can be averaged across Johnson County similar to 1% depths</t>
  </si>
  <si>
    <t>90% (in)</t>
  </si>
  <si>
    <t>1% Avg (in)</t>
  </si>
  <si>
    <t>10% (in)</t>
  </si>
  <si>
    <t>Assumes 1% plus is the 1% depth plus 1 standard deviation (68% confidence limit)</t>
  </si>
  <si>
    <t>12-hr</t>
  </si>
  <si>
    <t>1%+</t>
  </si>
  <si>
    <t>LOG90% (in)</t>
  </si>
  <si>
    <t>LOG1% Avg (in)</t>
  </si>
  <si>
    <t>LOG10% (in)</t>
  </si>
  <si>
    <t>LOG1%+</t>
  </si>
  <si>
    <t>1%+ (in)</t>
  </si>
  <si>
    <t>Adjust Cum.</t>
  </si>
  <si>
    <t>Ratio</t>
  </si>
  <si>
    <t>*from KDOT rainfall Table</t>
  </si>
  <si>
    <t>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</si>
</sst>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"/>
    <numFmt numFmtId="166" formatCode="0.000"/>
    <numFmt numFmtId="167" formatCode="0.0%"/>
    <numFmt numFmtId="168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1" applyFont="1"/>
    <xf numFmtId="0" fontId="0" fillId="0" borderId="1" xfId="0" applyBorder="1"/>
    <xf numFmtId="0" fontId="0" fillId="0" borderId="0" xfId="0" applyAlignment="1">
      <alignment horizontal="right"/>
    </xf>
    <xf numFmtId="164" fontId="0" fillId="2" borderId="0" xfId="0" applyNumberFormat="1" applyFill="1"/>
    <xf numFmtId="0" fontId="0" fillId="2" borderId="0" xfId="0" applyFill="1"/>
    <xf numFmtId="0" fontId="4" fillId="0" borderId="0" xfId="0" applyFont="1"/>
    <xf numFmtId="168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4" fillId="3" borderId="0" xfId="0" applyFont="1" applyFill="1" applyAlignment="1">
      <alignment horizontal="center"/>
    </xf>
    <xf numFmtId="2" fontId="4" fillId="3" borderId="0" xfId="0" applyNumberFormat="1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Smoothing of 1%-chance precipitation depth-duration data for</a:t>
            </a:r>
            <a:r>
              <a:rPr lang="en-US" sz="1600" baseline="0">
                <a:solidFill>
                  <a:schemeClr val="tx1"/>
                </a:solidFill>
              </a:rPr>
              <a:t> Johnson County</a:t>
            </a:r>
            <a:r>
              <a:rPr lang="en-US" sz="1600">
                <a:solidFill>
                  <a:schemeClr val="tx1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0944166070150321E-2"/>
                  <c:y val="0.26573385922616299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663087568599379"/>
                  <c:y val="0.37147125180339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'JoCo depth-duration'!$D$9:$D$18</c:f>
              <c:numCache>
                <c:formatCode>0.000</c:formatCode>
                <c:ptCount val="10"/>
                <c:pt idx="0">
                  <c:v>-1.0791812460476249</c:v>
                </c:pt>
                <c:pt idx="1">
                  <c:v>-0.77815125038364363</c:v>
                </c:pt>
                <c:pt idx="2">
                  <c:v>-0.6020599913279624</c:v>
                </c:pt>
                <c:pt idx="3">
                  <c:v>-0.3010299956639812</c:v>
                </c:pt>
                <c:pt idx="4">
                  <c:v>0</c:v>
                </c:pt>
                <c:pt idx="5">
                  <c:v>0.3010299956639812</c:v>
                </c:pt>
                <c:pt idx="6">
                  <c:v>0.47712125471966244</c:v>
                </c:pt>
                <c:pt idx="7">
                  <c:v>0.77815125038364363</c:v>
                </c:pt>
                <c:pt idx="8">
                  <c:v>1.0791812460476249</c:v>
                </c:pt>
                <c:pt idx="9">
                  <c:v>1.3802112417116059</c:v>
                </c:pt>
              </c:numCache>
            </c:numRef>
          </c:xVal>
          <c:yVal>
            <c:numRef>
              <c:f>'JoCo depth-duration'!$E$9:$E$18</c:f>
              <c:numCache>
                <c:formatCode>0.000</c:formatCode>
                <c:ptCount val="10"/>
                <c:pt idx="0">
                  <c:v>2.7714017538547096E-2</c:v>
                </c:pt>
                <c:pt idx="1">
                  <c:v>0.19332583051510766</c:v>
                </c:pt>
                <c:pt idx="2">
                  <c:v>0.2795188846121256</c:v>
                </c:pt>
                <c:pt idx="3">
                  <c:v>0.43341057262162991</c:v>
                </c:pt>
                <c:pt idx="4">
                  <c:v>0.56606750666618788</c:v>
                </c:pt>
                <c:pt idx="5">
                  <c:v>0.66753942958949353</c:v>
                </c:pt>
                <c:pt idx="6">
                  <c:v>0.72929230446241611</c:v>
                </c:pt>
                <c:pt idx="7">
                  <c:v>0.81974057377713272</c:v>
                </c:pt>
                <c:pt idx="8">
                  <c:v>0.89153862842632914</c:v>
                </c:pt>
                <c:pt idx="9">
                  <c:v>0.94311496072588219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7-46D7-878A-60609884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603791"/>
        <c:axId val="851787871"/>
      </c:scatterChart>
      <c:valAx>
        <c:axId val="1000603791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Log of duration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87871"/>
        <c:crossesAt val="-0.2"/>
        <c:crossBetween val="midCat"/>
      </c:valAx>
      <c:valAx>
        <c:axId val="8517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Log of depth in in 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03791"/>
        <c:crossesAt val="-1.5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851782987649873E-2"/>
          <c:y val="6.3350542531420695E-2"/>
          <c:w val="0.88968787416086048"/>
          <c:h val="0.81504715820380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'Generate nested storm'!$A$21:$A$141</c:f>
              <c:numCache>
                <c:formatCode>0.0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cat>
          <c:val>
            <c:numRef>
              <c:f>'Generate nested storm'!$E$21:$E$141</c:f>
              <c:numCache>
                <c:formatCode>0.00</c:formatCode>
                <c:ptCount val="121"/>
                <c:pt idx="0">
                  <c:v>0</c:v>
                </c:pt>
                <c:pt idx="1">
                  <c:v>0.13877759250124244</c:v>
                </c:pt>
                <c:pt idx="2">
                  <c:v>0.23847627934180826</c:v>
                </c:pt>
                <c:pt idx="3">
                  <c:v>0.15035980539122251</c:v>
                </c:pt>
                <c:pt idx="4">
                  <c:v>0.15679285285233879</c:v>
                </c:pt>
                <c:pt idx="5">
                  <c:v>0.16371810400708009</c:v>
                </c:pt>
                <c:pt idx="6">
                  <c:v>0.17119311436432749</c:v>
                </c:pt>
                <c:pt idx="7">
                  <c:v>0.17928476380246305</c:v>
                </c:pt>
                <c:pt idx="8">
                  <c:v>0.18807123014737526</c:v>
                </c:pt>
                <c:pt idx="9">
                  <c:v>0.19764448822750191</c:v>
                </c:pt>
                <c:pt idx="10">
                  <c:v>0.20811350591517064</c:v>
                </c:pt>
                <c:pt idx="11">
                  <c:v>0.21960837603677286</c:v>
                </c:pt>
                <c:pt idx="12">
                  <c:v>0.23228572183987328</c:v>
                </c:pt>
                <c:pt idx="13">
                  <c:v>0.246335861190774</c:v>
                </c:pt>
                <c:pt idx="14">
                  <c:v>0.26199243914651671</c:v>
                </c:pt>
                <c:pt idx="15">
                  <c:v>0.27954558759373693</c:v>
                </c:pt>
                <c:pt idx="16">
                  <c:v>0.29936022651254168</c:v>
                </c:pt>
                <c:pt idx="17">
                  <c:v>0.32190203056113864</c:v>
                </c:pt>
                <c:pt idx="18">
                  <c:v>0.34777511688939944</c:v>
                </c:pt>
                <c:pt idx="19">
                  <c:v>0.37777818186367051</c:v>
                </c:pt>
                <c:pt idx="20">
                  <c:v>0.41299065859738526</c:v>
                </c:pt>
                <c:pt idx="21">
                  <c:v>0.45490965627878799</c:v>
                </c:pt>
                <c:pt idx="22">
                  <c:v>0.50567682269109016</c:v>
                </c:pt>
                <c:pt idx="23">
                  <c:v>0.56847343674546691</c:v>
                </c:pt>
                <c:pt idx="24">
                  <c:v>0.64825216600181035</c:v>
                </c:pt>
                <c:pt idx="25">
                  <c:v>0.75320222934754488</c:v>
                </c:pt>
                <c:pt idx="26">
                  <c:v>0.89799941515618542</c:v>
                </c:pt>
                <c:pt idx="27">
                  <c:v>1.1121145557399781</c:v>
                </c:pt>
                <c:pt idx="28">
                  <c:v>1.4661202487454239</c:v>
                </c:pt>
                <c:pt idx="29">
                  <c:v>2.1934487820161275</c:v>
                </c:pt>
                <c:pt idx="30">
                  <c:v>6.0827967504952447</c:v>
                </c:pt>
                <c:pt idx="31">
                  <c:v>10.389252692401266</c:v>
                </c:pt>
                <c:pt idx="32">
                  <c:v>4.5938405702738816</c:v>
                </c:pt>
                <c:pt idx="33">
                  <c:v>3.2652969888107375</c:v>
                </c:pt>
                <c:pt idx="34">
                  <c:v>2.580410459681417</c:v>
                </c:pt>
                <c:pt idx="35">
                  <c:v>2.1498948804380369</c:v>
                </c:pt>
                <c:pt idx="36">
                  <c:v>1.8500410059288708</c:v>
                </c:pt>
                <c:pt idx="37">
                  <c:v>1.6274086459497727</c:v>
                </c:pt>
                <c:pt idx="38">
                  <c:v>1.4546785633506509</c:v>
                </c:pt>
                <c:pt idx="39">
                  <c:v>1.316273536935828</c:v>
                </c:pt>
                <c:pt idx="40">
                  <c:v>1.2025973863611839</c:v>
                </c:pt>
                <c:pt idx="41">
                  <c:v>1.1073857939567944</c:v>
                </c:pt>
                <c:pt idx="42">
                  <c:v>1.0263604869019183</c:v>
                </c:pt>
                <c:pt idx="43">
                  <c:v>0.95649164480610338</c:v>
                </c:pt>
                <c:pt idx="44">
                  <c:v>0.89556866916448818</c:v>
                </c:pt>
                <c:pt idx="45">
                  <c:v>0.84193793149794693</c:v>
                </c:pt>
                <c:pt idx="46">
                  <c:v>0.79433593389180324</c:v>
                </c:pt>
                <c:pt idx="47">
                  <c:v>0.75177948561548469</c:v>
                </c:pt>
                <c:pt idx="48">
                  <c:v>0.7134912685353445</c:v>
                </c:pt>
                <c:pt idx="49">
                  <c:v>0.67884809511879141</c:v>
                </c:pt>
                <c:pt idx="50">
                  <c:v>0.64734413553368952</c:v>
                </c:pt>
                <c:pt idx="51">
                  <c:v>0.61856426735293013</c:v>
                </c:pt>
                <c:pt idx="52">
                  <c:v>0.59216442258589019</c:v>
                </c:pt>
                <c:pt idx="53">
                  <c:v>0.56785686734161622</c:v>
                </c:pt>
                <c:pt idx="54">
                  <c:v>0.54539902030889209</c:v>
                </c:pt>
                <c:pt idx="55">
                  <c:v>0.52458485067828242</c:v>
                </c:pt>
                <c:pt idx="56">
                  <c:v>0.50523818346815297</c:v>
                </c:pt>
                <c:pt idx="57">
                  <c:v>0.48720743392682841</c:v>
                </c:pt>
                <c:pt idx="58">
                  <c:v>0.47036142556659222</c:v>
                </c:pt>
                <c:pt idx="59">
                  <c:v>0.45458603900225825</c:v>
                </c:pt>
                <c:pt idx="60">
                  <c:v>0.4397815042675024</c:v>
                </c:pt>
                <c:pt idx="61">
                  <c:v>0.42586019623288784</c:v>
                </c:pt>
                <c:pt idx="62">
                  <c:v>0.41274482682186253</c:v>
                </c:pt>
                <c:pt idx="63">
                  <c:v>0.40036695273741429</c:v>
                </c:pt>
                <c:pt idx="64">
                  <c:v>0.38866573597087672</c:v>
                </c:pt>
                <c:pt idx="65">
                  <c:v>0.3775869082796568</c:v>
                </c:pt>
                <c:pt idx="66">
                  <c:v>0.36708190134046248</c:v>
                </c:pt>
                <c:pt idx="67">
                  <c:v>0.35710711231820014</c:v>
                </c:pt>
                <c:pt idx="68">
                  <c:v>0.34762328076835658</c:v>
                </c:pt>
                <c:pt idx="69">
                  <c:v>0.33859495758164826</c:v>
                </c:pt>
                <c:pt idx="70">
                  <c:v>0.32999005042079865</c:v>
                </c:pt>
                <c:pt idx="71">
                  <c:v>0.3217794330418311</c:v>
                </c:pt>
                <c:pt idx="72">
                  <c:v>0.31393660822078395</c:v>
                </c:pt>
                <c:pt idx="73">
                  <c:v>0.30643741586010798</c:v>
                </c:pt>
                <c:pt idx="74">
                  <c:v>0.29925977933591419</c:v>
                </c:pt>
                <c:pt idx="75">
                  <c:v>0.29238348434160955</c:v>
                </c:pt>
                <c:pt idx="76">
                  <c:v>0.2857899854530821</c:v>
                </c:pt>
                <c:pt idx="77">
                  <c:v>0.27946223642848267</c:v>
                </c:pt>
                <c:pt idx="78">
                  <c:v>0.27338454089961495</c:v>
                </c:pt>
                <c:pt idx="79">
                  <c:v>0.26754242064116696</c:v>
                </c:pt>
                <c:pt idx="80">
                  <c:v>0.26192249904129383</c:v>
                </c:pt>
                <c:pt idx="81">
                  <c:v>0.25651239775712043</c:v>
                </c:pt>
                <c:pt idx="82">
                  <c:v>0.25130064484145009</c:v>
                </c:pt>
                <c:pt idx="83">
                  <c:v>0.2462765928754429</c:v>
                </c:pt>
                <c:pt idx="84">
                  <c:v>0.24143034585540235</c:v>
                </c:pt>
                <c:pt idx="85">
                  <c:v>0.23675269375554642</c:v>
                </c:pt>
                <c:pt idx="86">
                  <c:v>0.23223505384022403</c:v>
                </c:pt>
                <c:pt idx="87">
                  <c:v>0.22786941792384496</c:v>
                </c:pt>
                <c:pt idx="88">
                  <c:v>0.22364830488509568</c:v>
                </c:pt>
                <c:pt idx="89">
                  <c:v>0.21956471783194154</c:v>
                </c:pt>
                <c:pt idx="90">
                  <c:v>0.21561210539330133</c:v>
                </c:pt>
                <c:pt idx="91">
                  <c:v>0.21178432667934288</c:v>
                </c:pt>
                <c:pt idx="92">
                  <c:v>0.20807561950941356</c:v>
                </c:pt>
                <c:pt idx="93">
                  <c:v>0.20448057155674881</c:v>
                </c:pt>
                <c:pt idx="94">
                  <c:v>0.20099409410116564</c:v>
                </c:pt>
                <c:pt idx="95">
                  <c:v>0.1976113981180383</c:v>
                </c:pt>
                <c:pt idx="96">
                  <c:v>0.19432797246330402</c:v>
                </c:pt>
                <c:pt idx="97">
                  <c:v>0.19113956394358311</c:v>
                </c:pt>
                <c:pt idx="98">
                  <c:v>0.18804215908230226</c:v>
                </c:pt>
                <c:pt idx="99">
                  <c:v>0.18503196741623817</c:v>
                </c:pt>
                <c:pt idx="100">
                  <c:v>0.18210540617366711</c:v>
                </c:pt>
                <c:pt idx="101">
                  <c:v>0.17925908620259889</c:v>
                </c:pt>
                <c:pt idx="102">
                  <c:v>0.17648979903111872</c:v>
                </c:pt>
                <c:pt idx="103">
                  <c:v>0.17379450495497828</c:v>
                </c:pt>
                <c:pt idx="104">
                  <c:v>0.17117032205778315</c:v>
                </c:pt>
                <c:pt idx="105">
                  <c:v>0.16861451608020772</c:v>
                </c:pt>
                <c:pt idx="106">
                  <c:v>0.16612449106146343</c:v>
                </c:pt>
                <c:pt idx="107">
                  <c:v>0.16369778068609619</c:v>
                </c:pt>
                <c:pt idx="108">
                  <c:v>0.16133204027368286</c:v>
                </c:pt>
                <c:pt idx="109">
                  <c:v>0.15902503935721235</c:v>
                </c:pt>
                <c:pt idx="110">
                  <c:v>0.15677465479904562</c:v>
                </c:pt>
                <c:pt idx="111">
                  <c:v>0.15457886440075619</c:v>
                </c:pt>
                <c:pt idx="112">
                  <c:v>0.15243574096470702</c:v>
                </c:pt>
                <c:pt idx="113">
                  <c:v>0.15034344677128608</c:v>
                </c:pt>
                <c:pt idx="114">
                  <c:v>0.14830022843767665</c:v>
                </c:pt>
                <c:pt idx="115">
                  <c:v>0.14630441212807099</c:v>
                </c:pt>
                <c:pt idx="116">
                  <c:v>0.14435439908703884</c:v>
                </c:pt>
                <c:pt idx="117">
                  <c:v>0.14244866147167023</c:v>
                </c:pt>
                <c:pt idx="118">
                  <c:v>0.14058573845828981</c:v>
                </c:pt>
                <c:pt idx="119">
                  <c:v>0.13876423260372306</c:v>
                </c:pt>
                <c:pt idx="120">
                  <c:v>0.13698280644169003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E-43B4-BCFE-0F46F293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823312"/>
        <c:axId val="1004827056"/>
      </c:lineChart>
      <c:catAx>
        <c:axId val="100482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27056"/>
        <c:crosses val="autoZero"/>
        <c:auto val="1"/>
        <c:lblAlgn val="ctr"/>
        <c:lblOffset val="100"/>
        <c:tickLblSkip val="30"/>
        <c:tickMarkSkip val="10"/>
        <c:noMultiLvlLbl val="0"/>
      </c:catAx>
      <c:valAx>
        <c:axId val="100482705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Rainfall intensity (in./hr)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233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'HEC-RAS_input'!$A$4:$A$124</c:f>
              <c:numCache>
                <c:formatCode>General</c:formatCode>
                <c:ptCount val="1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</c:numCache>
            </c:numRef>
          </c:cat>
          <c:val>
            <c:numRef>
              <c:f>'HEC-RAS_input'!$B$4:$B$124</c:f>
              <c:numCache>
                <c:formatCode>0.0000000</c:formatCode>
                <c:ptCount val="121"/>
                <c:pt idx="0">
                  <c:v>0</c:v>
                </c:pt>
                <c:pt idx="1">
                  <c:v>1.3877759250124244E-2</c:v>
                </c:pt>
                <c:pt idx="2">
                  <c:v>2.3847627934180826E-2</c:v>
                </c:pt>
                <c:pt idx="3">
                  <c:v>1.5035980539122251E-2</c:v>
                </c:pt>
                <c:pt idx="4">
                  <c:v>1.5679285285233879E-2</c:v>
                </c:pt>
                <c:pt idx="5">
                  <c:v>1.6371810400708009E-2</c:v>
                </c:pt>
                <c:pt idx="6">
                  <c:v>1.7119311436432749E-2</c:v>
                </c:pt>
                <c:pt idx="7">
                  <c:v>1.7928476380246305E-2</c:v>
                </c:pt>
                <c:pt idx="8">
                  <c:v>1.8807123014737526E-2</c:v>
                </c:pt>
                <c:pt idx="9">
                  <c:v>1.9764448822750191E-2</c:v>
                </c:pt>
                <c:pt idx="10">
                  <c:v>2.0811350591517064E-2</c:v>
                </c:pt>
                <c:pt idx="11">
                  <c:v>2.1960837603677286E-2</c:v>
                </c:pt>
                <c:pt idx="12">
                  <c:v>2.3228572183987328E-2</c:v>
                </c:pt>
                <c:pt idx="13">
                  <c:v>2.46335861190774E-2</c:v>
                </c:pt>
                <c:pt idx="14">
                  <c:v>2.6199243914651671E-2</c:v>
                </c:pt>
                <c:pt idx="15">
                  <c:v>2.7954558759373693E-2</c:v>
                </c:pt>
                <c:pt idx="16">
                  <c:v>2.9936022651254168E-2</c:v>
                </c:pt>
                <c:pt idx="17">
                  <c:v>3.2190203056113864E-2</c:v>
                </c:pt>
                <c:pt idx="18">
                  <c:v>3.4777511688939944E-2</c:v>
                </c:pt>
                <c:pt idx="19">
                  <c:v>3.7777818186367051E-2</c:v>
                </c:pt>
                <c:pt idx="20">
                  <c:v>4.1299065859738526E-2</c:v>
                </c:pt>
                <c:pt idx="21">
                  <c:v>4.5490965627878799E-2</c:v>
                </c:pt>
                <c:pt idx="22">
                  <c:v>5.0567682269109016E-2</c:v>
                </c:pt>
                <c:pt idx="23">
                  <c:v>5.6847343674546691E-2</c:v>
                </c:pt>
                <c:pt idx="24">
                  <c:v>6.4825216600181035E-2</c:v>
                </c:pt>
                <c:pt idx="25">
                  <c:v>7.5320222934754488E-2</c:v>
                </c:pt>
                <c:pt idx="26">
                  <c:v>8.9799941515618542E-2</c:v>
                </c:pt>
                <c:pt idx="27">
                  <c:v>0.11121145557399781</c:v>
                </c:pt>
                <c:pt idx="28">
                  <c:v>0.14661202487454239</c:v>
                </c:pt>
                <c:pt idx="29">
                  <c:v>0.21934487820161275</c:v>
                </c:pt>
                <c:pt idx="30">
                  <c:v>0.60827967504952452</c:v>
                </c:pt>
                <c:pt idx="31">
                  <c:v>1.0389252692401267</c:v>
                </c:pt>
                <c:pt idx="32">
                  <c:v>0.45938405702738816</c:v>
                </c:pt>
                <c:pt idx="33">
                  <c:v>0.32652969888107375</c:v>
                </c:pt>
                <c:pt idx="34">
                  <c:v>0.2580410459681417</c:v>
                </c:pt>
                <c:pt idx="35">
                  <c:v>0.21498948804380369</c:v>
                </c:pt>
                <c:pt idx="36">
                  <c:v>0.18500410059288708</c:v>
                </c:pt>
                <c:pt idx="37">
                  <c:v>0.16274086459497727</c:v>
                </c:pt>
                <c:pt idx="38">
                  <c:v>0.14546785633506509</c:v>
                </c:pt>
                <c:pt idx="39">
                  <c:v>0.1316273536935828</c:v>
                </c:pt>
                <c:pt idx="40">
                  <c:v>0.12025973863611839</c:v>
                </c:pt>
                <c:pt idx="41">
                  <c:v>0.11073857939567944</c:v>
                </c:pt>
                <c:pt idx="42">
                  <c:v>0.10263604869019183</c:v>
                </c:pt>
                <c:pt idx="43">
                  <c:v>9.5649164480610338E-2</c:v>
                </c:pt>
                <c:pt idx="44">
                  <c:v>8.9556866916448818E-2</c:v>
                </c:pt>
                <c:pt idx="45">
                  <c:v>8.4193793149794693E-2</c:v>
                </c:pt>
                <c:pt idx="46">
                  <c:v>7.9433593389180324E-2</c:v>
                </c:pt>
                <c:pt idx="47">
                  <c:v>7.5177948561548469E-2</c:v>
                </c:pt>
                <c:pt idx="48">
                  <c:v>7.134912685353445E-2</c:v>
                </c:pt>
                <c:pt idx="49">
                  <c:v>6.7884809511879141E-2</c:v>
                </c:pt>
                <c:pt idx="50">
                  <c:v>6.4734413553368952E-2</c:v>
                </c:pt>
                <c:pt idx="51">
                  <c:v>6.1856426735293013E-2</c:v>
                </c:pt>
                <c:pt idx="52">
                  <c:v>5.9216442258589019E-2</c:v>
                </c:pt>
                <c:pt idx="53">
                  <c:v>5.6785686734161622E-2</c:v>
                </c:pt>
                <c:pt idx="54">
                  <c:v>5.4539902030889209E-2</c:v>
                </c:pt>
                <c:pt idx="55">
                  <c:v>5.2458485067828242E-2</c:v>
                </c:pt>
                <c:pt idx="56">
                  <c:v>5.0523818346815297E-2</c:v>
                </c:pt>
                <c:pt idx="57">
                  <c:v>4.8720743392682841E-2</c:v>
                </c:pt>
                <c:pt idx="58">
                  <c:v>4.7036142556659222E-2</c:v>
                </c:pt>
                <c:pt idx="59">
                  <c:v>4.5458603900225825E-2</c:v>
                </c:pt>
                <c:pt idx="60">
                  <c:v>4.397815042675024E-2</c:v>
                </c:pt>
                <c:pt idx="61">
                  <c:v>4.2586019623288784E-2</c:v>
                </c:pt>
                <c:pt idx="62">
                  <c:v>4.1274482682186253E-2</c:v>
                </c:pt>
                <c:pt idx="63">
                  <c:v>4.0036695273741429E-2</c:v>
                </c:pt>
                <c:pt idx="64">
                  <c:v>3.8866573597087672E-2</c:v>
                </c:pt>
                <c:pt idx="65">
                  <c:v>3.775869082796568E-2</c:v>
                </c:pt>
                <c:pt idx="66">
                  <c:v>3.6708190134046248E-2</c:v>
                </c:pt>
                <c:pt idx="67">
                  <c:v>3.5710711231820014E-2</c:v>
                </c:pt>
                <c:pt idx="68">
                  <c:v>3.4762328076835658E-2</c:v>
                </c:pt>
                <c:pt idx="69">
                  <c:v>3.3859495758164826E-2</c:v>
                </c:pt>
                <c:pt idx="70">
                  <c:v>3.2999005042079865E-2</c:v>
                </c:pt>
                <c:pt idx="71">
                  <c:v>3.217794330418311E-2</c:v>
                </c:pt>
                <c:pt idx="72">
                  <c:v>3.1393660822078395E-2</c:v>
                </c:pt>
                <c:pt idx="73">
                  <c:v>3.0643741586010798E-2</c:v>
                </c:pt>
                <c:pt idx="74">
                  <c:v>2.9925977933591419E-2</c:v>
                </c:pt>
                <c:pt idx="75">
                  <c:v>2.9238348434160955E-2</c:v>
                </c:pt>
                <c:pt idx="76">
                  <c:v>2.857899854530821E-2</c:v>
                </c:pt>
                <c:pt idx="77">
                  <c:v>2.7946223642848267E-2</c:v>
                </c:pt>
                <c:pt idx="78">
                  <c:v>2.7338454089961495E-2</c:v>
                </c:pt>
                <c:pt idx="79">
                  <c:v>2.6754242064116696E-2</c:v>
                </c:pt>
                <c:pt idx="80">
                  <c:v>2.6192249904129383E-2</c:v>
                </c:pt>
                <c:pt idx="81">
                  <c:v>2.5651239775712043E-2</c:v>
                </c:pt>
                <c:pt idx="82">
                  <c:v>2.5130064484145009E-2</c:v>
                </c:pt>
                <c:pt idx="83">
                  <c:v>2.462765928754429E-2</c:v>
                </c:pt>
                <c:pt idx="84">
                  <c:v>2.4143034585540235E-2</c:v>
                </c:pt>
                <c:pt idx="85">
                  <c:v>2.3675269375554642E-2</c:v>
                </c:pt>
                <c:pt idx="86">
                  <c:v>2.3223505384022403E-2</c:v>
                </c:pt>
                <c:pt idx="87">
                  <c:v>2.2786941792384496E-2</c:v>
                </c:pt>
                <c:pt idx="88">
                  <c:v>2.2364830488509568E-2</c:v>
                </c:pt>
                <c:pt idx="89">
                  <c:v>2.1956471783194154E-2</c:v>
                </c:pt>
                <c:pt idx="90">
                  <c:v>2.1561210539330133E-2</c:v>
                </c:pt>
                <c:pt idx="91">
                  <c:v>2.1178432667934288E-2</c:v>
                </c:pt>
                <c:pt idx="92">
                  <c:v>2.0807561950941356E-2</c:v>
                </c:pt>
                <c:pt idx="93">
                  <c:v>2.0448057155674881E-2</c:v>
                </c:pt>
                <c:pt idx="94">
                  <c:v>2.0099409410116564E-2</c:v>
                </c:pt>
                <c:pt idx="95">
                  <c:v>1.976113981180383E-2</c:v>
                </c:pt>
                <c:pt idx="96">
                  <c:v>1.9432797246330402E-2</c:v>
                </c:pt>
                <c:pt idx="97">
                  <c:v>1.9113956394358311E-2</c:v>
                </c:pt>
                <c:pt idx="98">
                  <c:v>1.8804215908230226E-2</c:v>
                </c:pt>
                <c:pt idx="99">
                  <c:v>1.8503196741623817E-2</c:v>
                </c:pt>
                <c:pt idx="100">
                  <c:v>1.8210540617366711E-2</c:v>
                </c:pt>
                <c:pt idx="101">
                  <c:v>1.7925908620259889E-2</c:v>
                </c:pt>
                <c:pt idx="102">
                  <c:v>1.7648979903111872E-2</c:v>
                </c:pt>
                <c:pt idx="103">
                  <c:v>1.7379450495497828E-2</c:v>
                </c:pt>
                <c:pt idx="104">
                  <c:v>1.7117032205778315E-2</c:v>
                </c:pt>
                <c:pt idx="105">
                  <c:v>1.6861451608020772E-2</c:v>
                </c:pt>
                <c:pt idx="106">
                  <c:v>1.6612449106146343E-2</c:v>
                </c:pt>
                <c:pt idx="107">
                  <c:v>1.6369778068609619E-2</c:v>
                </c:pt>
                <c:pt idx="108">
                  <c:v>1.6133204027368286E-2</c:v>
                </c:pt>
                <c:pt idx="109">
                  <c:v>1.5902503935721235E-2</c:v>
                </c:pt>
                <c:pt idx="110">
                  <c:v>1.5677465479904562E-2</c:v>
                </c:pt>
                <c:pt idx="111">
                  <c:v>1.5457886440075619E-2</c:v>
                </c:pt>
                <c:pt idx="112">
                  <c:v>1.5243574096470702E-2</c:v>
                </c:pt>
                <c:pt idx="113">
                  <c:v>1.5034344677128608E-2</c:v>
                </c:pt>
                <c:pt idx="114">
                  <c:v>1.4830022843767665E-2</c:v>
                </c:pt>
                <c:pt idx="115">
                  <c:v>1.4630441212807099E-2</c:v>
                </c:pt>
                <c:pt idx="116">
                  <c:v>1.4435439908703884E-2</c:v>
                </c:pt>
                <c:pt idx="117">
                  <c:v>1.4244866147167023E-2</c:v>
                </c:pt>
                <c:pt idx="118">
                  <c:v>1.4058573845828981E-2</c:v>
                </c:pt>
                <c:pt idx="119">
                  <c:v>1.3876423260372306E-2</c:v>
                </c:pt>
                <c:pt idx="120">
                  <c:v>1.3698280644169003E-2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8-4E05-9FCE-A794ADA0E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433953647"/>
        <c:axId val="1440923791"/>
      </c:barChart>
      <c:catAx>
        <c:axId val="143395364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23791"/>
        <c:crosses val="autoZero"/>
        <c:auto val="1"/>
        <c:lblAlgn val="ctr"/>
        <c:lblOffset val="100"/>
        <c:tickMarkSkip val="1"/>
        <c:noMultiLvlLbl val="0"/>
      </c:catAx>
      <c:valAx>
        <c:axId val="144092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Precip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95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2936789151356086E-2"/>
                  <c:y val="-3.98439778361038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'1%plus'!$D$5:$F$5</c:f>
              <c:numCache>
                <c:formatCode>0%</c:formatCode>
                <c:ptCount val="3"/>
                <c:pt idx="0">
                  <c:v>0.9</c:v>
                </c:pt>
                <c:pt idx="1">
                  <c:v>0.5</c:v>
                </c:pt>
                <c:pt idx="2">
                  <c:v>0.1</c:v>
                </c:pt>
              </c:numCache>
            </c:numRef>
          </c:xVal>
          <c:yVal>
            <c:numRef>
              <c:f>'1%plus'!$D$7:$F$7</c:f>
              <c:numCache>
                <c:formatCode>General</c:formatCode>
                <c:ptCount val="3"/>
                <c:pt idx="0">
                  <c:v>0.99343623049761176</c:v>
                </c:pt>
                <c:pt idx="1">
                  <c:v>0.88536122003151196</c:v>
                </c:pt>
                <c:pt idx="2">
                  <c:v>0.7636525705645304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2-49F3-AB54-C6197B29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98304"/>
        <c:axId val="342073424"/>
      </c:scatterChart>
      <c:valAx>
        <c:axId val="8306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73424"/>
        <c:crosses val="autoZero"/>
        <c:crossBetween val="midCat"/>
      </c:valAx>
      <c:valAx>
        <c:axId val="3420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2</xdr:row>
      <xdr:rowOff>4762</xdr:rowOff>
    </xdr:from>
    <xdr:to>
      <xdr:col>21</xdr:col>
      <xdr:colOff>371475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5CD45-52A4-E919-536E-309835DC0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563562</xdr:colOff>
      <xdr:row>4</xdr:row>
      <xdr:rowOff>52390</xdr:rowOff>
    </xdr:from>
    <xdr:to>
      <xdr:col>30</xdr:col>
      <xdr:colOff>473075</xdr:colOff>
      <xdr:row>27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2E4C1-1FA3-4A3F-9B97-F980F4AF9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90487</xdr:rowOff>
    </xdr:from>
    <xdr:to>
      <xdr:col>14</xdr:col>
      <xdr:colOff>523875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E048F-A2BC-F0DD-DC20-BF23F0163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3</xdr:row>
      <xdr:rowOff>180975</xdr:rowOff>
    </xdr:from>
    <xdr:to>
      <xdr:col>14</xdr:col>
      <xdr:colOff>547687</xdr:colOff>
      <xdr:row>18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F3AFCC-5861-4402-9C42-739C30882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3375-4C3A-4FE0-9065-20CA51043471}">
  <dimension ref="A1:G20"/>
  <sheetViews>
    <sheetView tabSelected="1" workbookViewId="0">
      <selection activeCell="C19" sqref="C19"/>
    </sheetView>
  </sheetViews>
  <sheetFormatPr defaultRowHeight="15" x14ac:dyDescent="0.25"/>
  <cols>
    <col min="1" max="7" width="12.7109375" customWidth="1"/>
  </cols>
  <sheetData>
    <row r="1" spans="1:7" x14ac:dyDescent="0.25">
      <c r="A1" s="5" t="s">
        <v>34</v>
      </c>
    </row>
    <row r="5" spans="1:7" x14ac:dyDescent="0.25">
      <c r="G5" t="s">
        <v>31</v>
      </c>
    </row>
    <row r="6" spans="1:7" x14ac:dyDescent="0.25">
      <c r="C6" t="s">
        <v>33</v>
      </c>
      <c r="D6" t="s">
        <v>24</v>
      </c>
      <c r="E6" t="s">
        <v>24</v>
      </c>
      <c r="F6" t="s">
        <v>28</v>
      </c>
      <c r="G6" t="s">
        <v>29</v>
      </c>
    </row>
    <row r="7" spans="1:7" x14ac:dyDescent="0.25">
      <c r="A7" t="s">
        <v>15</v>
      </c>
      <c r="B7" t="s">
        <v>15</v>
      </c>
      <c r="C7" t="s">
        <v>32</v>
      </c>
      <c r="D7" t="s">
        <v>25</v>
      </c>
      <c r="E7" t="s">
        <v>17</v>
      </c>
      <c r="F7" t="s">
        <v>17</v>
      </c>
      <c r="G7" t="s">
        <v>30</v>
      </c>
    </row>
    <row r="8" spans="1:7" x14ac:dyDescent="0.25">
      <c r="A8" s="10" t="s">
        <v>22</v>
      </c>
      <c r="B8" s="10" t="s">
        <v>23</v>
      </c>
      <c r="C8" s="10" t="s">
        <v>20</v>
      </c>
      <c r="D8" s="10" t="s">
        <v>26</v>
      </c>
      <c r="E8" s="10" t="s">
        <v>27</v>
      </c>
      <c r="F8" s="10" t="s">
        <v>20</v>
      </c>
      <c r="G8" s="10" t="s">
        <v>17</v>
      </c>
    </row>
    <row r="9" spans="1:7" x14ac:dyDescent="0.25">
      <c r="A9">
        <v>5</v>
      </c>
      <c r="B9" s="4">
        <f>A9/60</f>
        <v>8.3333333333333329E-2</v>
      </c>
      <c r="C9" s="2">
        <v>1.0658939999999999</v>
      </c>
      <c r="D9" s="4">
        <f>LOG(B9)</f>
        <v>-1.0791812460476249</v>
      </c>
      <c r="E9" s="4">
        <f>LOG(C9)</f>
        <v>2.7714017538547096E-2</v>
      </c>
      <c r="F9" s="2">
        <f t="shared" ref="F9:F18" si="0">10^(-0.09279*D9^2+0.4119*D9+0.5485)</f>
        <v>0.99064722301211383</v>
      </c>
      <c r="G9" s="9">
        <f t="shared" ref="G9:G18" si="1">(F9-C9)/C9</f>
        <v>-7.0594990672511598E-2</v>
      </c>
    </row>
    <row r="10" spans="1:7" x14ac:dyDescent="0.25">
      <c r="A10">
        <v>10</v>
      </c>
      <c r="B10" s="4">
        <f t="shared" ref="B10:B18" si="2">A10/60</f>
        <v>0.16666666666666666</v>
      </c>
      <c r="C10">
        <v>1.5607230000000001</v>
      </c>
      <c r="D10" s="4">
        <f t="shared" ref="D10:D18" si="3">LOG(B10)</f>
        <v>-0.77815125038364363</v>
      </c>
      <c r="E10" s="4">
        <f t="shared" ref="E10:E18" si="4">LOG(C10)</f>
        <v>0.19332583051510766</v>
      </c>
      <c r="F10" s="2">
        <f t="shared" si="0"/>
        <v>1.4852287854559723</v>
      </c>
      <c r="G10" s="9">
        <f t="shared" si="1"/>
        <v>-4.8371309030512025E-2</v>
      </c>
    </row>
    <row r="11" spans="1:7" x14ac:dyDescent="0.25">
      <c r="A11">
        <v>15</v>
      </c>
      <c r="B11">
        <f t="shared" si="2"/>
        <v>0.25</v>
      </c>
      <c r="C11" s="2">
        <v>1.903351</v>
      </c>
      <c r="D11" s="4">
        <f t="shared" si="3"/>
        <v>-0.6020599913279624</v>
      </c>
      <c r="E11" s="4">
        <f t="shared" si="4"/>
        <v>0.2795188846121256</v>
      </c>
      <c r="F11" s="2">
        <f t="shared" si="0"/>
        <v>1.8487463088094904</v>
      </c>
      <c r="G11" s="9">
        <f t="shared" si="1"/>
        <v>-2.8688713322193117E-2</v>
      </c>
    </row>
    <row r="12" spans="1:7" x14ac:dyDescent="0.25">
      <c r="A12">
        <v>30</v>
      </c>
      <c r="B12">
        <f t="shared" si="2"/>
        <v>0.5</v>
      </c>
      <c r="C12">
        <v>2.712755</v>
      </c>
      <c r="D12" s="4">
        <f t="shared" si="3"/>
        <v>-0.3010299956639812</v>
      </c>
      <c r="E12" s="4">
        <f t="shared" si="4"/>
        <v>0.43341057262162991</v>
      </c>
      <c r="F12" s="2">
        <f t="shared" si="0"/>
        <v>2.6067369160246172</v>
      </c>
      <c r="G12" s="9">
        <f t="shared" si="1"/>
        <v>-3.9081333911607501E-2</v>
      </c>
    </row>
    <row r="13" spans="1:7" x14ac:dyDescent="0.25">
      <c r="A13">
        <v>60</v>
      </c>
      <c r="B13">
        <f t="shared" si="2"/>
        <v>1</v>
      </c>
      <c r="C13" s="2">
        <v>3.6818620000000002</v>
      </c>
      <c r="D13" s="4">
        <f t="shared" si="3"/>
        <v>0</v>
      </c>
      <c r="E13" s="4">
        <f t="shared" si="4"/>
        <v>0.56606750666618788</v>
      </c>
      <c r="F13" s="2">
        <f t="shared" si="0"/>
        <v>3.5359002110038689</v>
      </c>
      <c r="G13" s="9">
        <f t="shared" si="1"/>
        <v>-3.9643470884061192E-2</v>
      </c>
    </row>
    <row r="14" spans="1:7" x14ac:dyDescent="0.25">
      <c r="A14">
        <v>120</v>
      </c>
      <c r="B14">
        <f t="shared" si="2"/>
        <v>2</v>
      </c>
      <c r="C14" s="2">
        <v>4.6509260000000001</v>
      </c>
      <c r="D14" s="4">
        <f t="shared" si="3"/>
        <v>0.3010299956639812</v>
      </c>
      <c r="E14" s="4">
        <f t="shared" si="4"/>
        <v>0.66753942958949353</v>
      </c>
      <c r="F14" s="2">
        <f t="shared" si="0"/>
        <v>4.6140862964547944</v>
      </c>
      <c r="G14" s="9">
        <f t="shared" si="1"/>
        <v>-7.9209395172500519E-3</v>
      </c>
    </row>
    <row r="15" spans="1:7" x14ac:dyDescent="0.25">
      <c r="A15">
        <v>180</v>
      </c>
      <c r="B15">
        <f t="shared" si="2"/>
        <v>3</v>
      </c>
      <c r="C15" s="2">
        <v>5.3615740000000001</v>
      </c>
      <c r="D15" s="4">
        <f t="shared" si="3"/>
        <v>0.47712125471966244</v>
      </c>
      <c r="E15" s="4">
        <f t="shared" si="4"/>
        <v>0.72929230446241611</v>
      </c>
      <c r="F15" s="2">
        <f t="shared" si="0"/>
        <v>5.2954527083717169</v>
      </c>
      <c r="G15" s="9">
        <f t="shared" si="1"/>
        <v>-1.2332440367004758E-2</v>
      </c>
    </row>
    <row r="16" spans="1:7" x14ac:dyDescent="0.25">
      <c r="A16">
        <v>360</v>
      </c>
      <c r="B16">
        <f t="shared" si="2"/>
        <v>6</v>
      </c>
      <c r="C16" s="2">
        <v>6.602989</v>
      </c>
      <c r="D16" s="4">
        <f t="shared" si="3"/>
        <v>0.77815125038364363</v>
      </c>
      <c r="E16" s="4">
        <f t="shared" si="4"/>
        <v>0.81974057377713272</v>
      </c>
      <c r="F16" s="2">
        <f t="shared" si="0"/>
        <v>6.498817747887716</v>
      </c>
      <c r="G16" s="9">
        <f t="shared" si="1"/>
        <v>-1.5776378260252129E-2</v>
      </c>
    </row>
    <row r="17" spans="1:7" x14ac:dyDescent="0.25">
      <c r="A17">
        <v>720</v>
      </c>
      <c r="B17">
        <f t="shared" si="2"/>
        <v>12</v>
      </c>
      <c r="C17" s="2">
        <v>7.7900210000000003</v>
      </c>
      <c r="D17" s="4">
        <f t="shared" si="3"/>
        <v>1.0791812460476249</v>
      </c>
      <c r="E17" s="4">
        <f t="shared" si="4"/>
        <v>0.89153862842632914</v>
      </c>
      <c r="F17" s="2">
        <f t="shared" si="0"/>
        <v>7.6727056391060131</v>
      </c>
      <c r="G17" s="9">
        <f t="shared" si="1"/>
        <v>-1.505969764317544E-2</v>
      </c>
    </row>
    <row r="18" spans="1:7" x14ac:dyDescent="0.25">
      <c r="A18">
        <v>1440</v>
      </c>
      <c r="B18">
        <f t="shared" si="2"/>
        <v>24</v>
      </c>
      <c r="C18" s="2">
        <v>8.7723300000000002</v>
      </c>
      <c r="D18" s="4">
        <f t="shared" si="3"/>
        <v>1.3802112417116059</v>
      </c>
      <c r="E18" s="4">
        <f t="shared" si="4"/>
        <v>0.94311496072588219</v>
      </c>
      <c r="F18" s="2">
        <f t="shared" si="0"/>
        <v>8.7145633481238338</v>
      </c>
      <c r="G18" s="9">
        <f t="shared" si="1"/>
        <v>-6.585097901716689E-3</v>
      </c>
    </row>
    <row r="20" spans="1:7" x14ac:dyDescent="0.25">
      <c r="A20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FC90-9FA0-48D8-A4E3-96993F59B2C8}">
  <dimension ref="A1:Q151"/>
  <sheetViews>
    <sheetView topLeftCell="A4" workbookViewId="0">
      <selection activeCell="H23" sqref="H23"/>
    </sheetView>
  </sheetViews>
  <sheetFormatPr defaultRowHeight="15" x14ac:dyDescent="0.25"/>
  <sheetData>
    <row r="1" spans="1:6" x14ac:dyDescent="0.25">
      <c r="A1" s="5" t="s">
        <v>35</v>
      </c>
    </row>
    <row r="3" spans="1:6" x14ac:dyDescent="0.25">
      <c r="A3" t="s">
        <v>0</v>
      </c>
    </row>
    <row r="4" spans="1:6" x14ac:dyDescent="0.25">
      <c r="A4" t="s">
        <v>1</v>
      </c>
    </row>
    <row r="5" spans="1:6" x14ac:dyDescent="0.25">
      <c r="A5" s="11" t="s">
        <v>2</v>
      </c>
      <c r="B5" s="12">
        <v>-8.8029999999999997E-2</v>
      </c>
      <c r="C5" s="11" t="s">
        <v>3</v>
      </c>
      <c r="D5" s="13">
        <v>0.40067999999999998</v>
      </c>
      <c r="E5" s="11" t="s">
        <v>4</v>
      </c>
      <c r="F5" s="13">
        <v>0.55954999999999999</v>
      </c>
    </row>
    <row r="7" spans="1:6" x14ac:dyDescent="0.25">
      <c r="A7" t="s">
        <v>5</v>
      </c>
      <c r="E7" s="13">
        <v>12</v>
      </c>
    </row>
    <row r="8" spans="1:6" x14ac:dyDescent="0.25">
      <c r="A8" t="s">
        <v>6</v>
      </c>
      <c r="E8" s="13">
        <v>3</v>
      </c>
    </row>
    <row r="9" spans="1:6" x14ac:dyDescent="0.25">
      <c r="A9" t="s">
        <v>7</v>
      </c>
      <c r="E9" s="13">
        <v>0.1</v>
      </c>
    </row>
    <row r="11" spans="1:6" x14ac:dyDescent="0.25">
      <c r="A11" s="1" t="s">
        <v>8</v>
      </c>
      <c r="D11" s="2">
        <v>7.79</v>
      </c>
    </row>
    <row r="12" spans="1:6" x14ac:dyDescent="0.25">
      <c r="A12" t="s">
        <v>9</v>
      </c>
      <c r="D12" s="2">
        <f>(10^($B$5*(LOG($E$9))^2+$D$5*LOG($E$9)+$F$5))/$E$9</f>
        <v>11.771722073547863</v>
      </c>
      <c r="E12" s="2"/>
      <c r="F12" s="2"/>
    </row>
    <row r="13" spans="1:6" x14ac:dyDescent="0.25">
      <c r="A13" s="1" t="s">
        <v>10</v>
      </c>
      <c r="D13" s="2">
        <v>3</v>
      </c>
      <c r="F13" s="2"/>
    </row>
    <row r="14" spans="1:6" x14ac:dyDescent="0.25">
      <c r="D14" s="2"/>
      <c r="E14" t="s">
        <v>55</v>
      </c>
    </row>
    <row r="16" spans="1:6" x14ac:dyDescent="0.25">
      <c r="B16" s="7"/>
    </row>
    <row r="17" spans="1:17" x14ac:dyDescent="0.25">
      <c r="B17" s="20" t="s">
        <v>11</v>
      </c>
      <c r="C17" s="20"/>
    </row>
    <row r="18" spans="1:17" x14ac:dyDescent="0.25">
      <c r="A18" s="7"/>
      <c r="B18" s="21" t="s">
        <v>12</v>
      </c>
      <c r="C18" s="21"/>
      <c r="D18" s="7" t="s">
        <v>13</v>
      </c>
      <c r="E18" s="7"/>
      <c r="F18" s="7"/>
      <c r="G18" s="7" t="s">
        <v>52</v>
      </c>
    </row>
    <row r="19" spans="1:17" x14ac:dyDescent="0.25">
      <c r="A19" s="7" t="s">
        <v>14</v>
      </c>
      <c r="B19" s="7" t="s">
        <v>15</v>
      </c>
      <c r="C19" s="7" t="s">
        <v>16</v>
      </c>
      <c r="D19" s="7" t="s">
        <v>17</v>
      </c>
      <c r="E19" s="7" t="s">
        <v>18</v>
      </c>
      <c r="F19" s="7"/>
      <c r="G19" s="7" t="s">
        <v>17</v>
      </c>
    </row>
    <row r="20" spans="1:17" x14ac:dyDescent="0.25">
      <c r="A20" s="8" t="s">
        <v>19</v>
      </c>
      <c r="B20" s="8" t="s">
        <v>19</v>
      </c>
      <c r="C20" s="8" t="s">
        <v>20</v>
      </c>
      <c r="D20" s="8" t="s">
        <v>20</v>
      </c>
      <c r="E20" s="8" t="s">
        <v>21</v>
      </c>
      <c r="F20" s="7"/>
      <c r="G20" s="8" t="s">
        <v>53</v>
      </c>
      <c r="L20">
        <v>30</v>
      </c>
      <c r="M20">
        <v>1</v>
      </c>
      <c r="N20">
        <v>2</v>
      </c>
      <c r="O20">
        <v>3</v>
      </c>
      <c r="P20">
        <v>6</v>
      </c>
      <c r="Q20">
        <v>12</v>
      </c>
    </row>
    <row r="21" spans="1:17" x14ac:dyDescent="0.25">
      <c r="A21" s="3">
        <v>0</v>
      </c>
      <c r="B21" s="2">
        <f>IF(A21&gt;($E$7+$E$9/2)," ",IF(A21&lt;$D$13,($D$13-A21)*($E$7/$D$13),(A21-$D$13)/($E$7-$D$13)*$E$7))</f>
        <v>12</v>
      </c>
      <c r="C21" s="2">
        <f>IF(A21&gt;$E$7+0.000001," ",10^($B$5*(LOG(B21))^2+$D$5*LOG(B21)+$F$5))</f>
        <v>7.7523571512881775</v>
      </c>
      <c r="D21" s="2">
        <f>IF($A21&gt;($E$7+$E$9/2)," ",IF($A21&lt;$D$13,$E$8/$E$7*(C$21-C21),$E$8/$E$7*$D$11+ (1-$E$8/$E$7)*C21))</f>
        <v>0</v>
      </c>
      <c r="E21" s="2">
        <v>0</v>
      </c>
      <c r="F21" s="6"/>
      <c r="G21">
        <f>D21/$D$141</f>
        <v>0</v>
      </c>
      <c r="J21">
        <f>G21*$D$11</f>
        <v>0</v>
      </c>
      <c r="K21">
        <f>0</f>
        <v>0</v>
      </c>
    </row>
    <row r="22" spans="1:17" x14ac:dyDescent="0.25">
      <c r="A22" s="3">
        <f>A21+$E$9</f>
        <v>0.1</v>
      </c>
      <c r="B22" s="2">
        <f t="shared" ref="B22:B84" si="0">IF(A22&gt;($E$7+$E$9/2)," ",IF(A22&lt;$D$13,($D$13-A22)*($E$7/$D$13),(A22-$D$13)/($E$7-$D$13)*$E$7))</f>
        <v>11.6</v>
      </c>
      <c r="C22" s="2">
        <f t="shared" ref="C22:C84" si="1">IF(A22&gt;$E$7+0.000001," ",10^($B$5*(LOG(B22))^2+$D$5*LOG(B22)+$F$5))</f>
        <v>7.6968461142876805</v>
      </c>
      <c r="D22" s="2">
        <f>IF($A22&gt;($E$7+$E$9/2)," ",IF($A22&lt;$D$13,$E$8/$E$7*(C$21-C22),$E$8/$E$7*$D$11+ (1-$E$8/$E$7)*C22))</f>
        <v>1.3877759250124244E-2</v>
      </c>
      <c r="E22" s="2">
        <f>IF(D22=" "," ",(D22-D21)/$E$9)</f>
        <v>0.13877759250124244</v>
      </c>
      <c r="F22" s="6"/>
      <c r="G22">
        <f t="shared" ref="G22:G85" si="2">D22/$D$141</f>
        <v>1.7879637080420148E-3</v>
      </c>
      <c r="H22">
        <f>G22-G21</f>
        <v>1.7879637080420148E-3</v>
      </c>
      <c r="J22">
        <f t="shared" ref="J22:J85" si="3">G22*$D$11</f>
        <v>1.3928237285647295E-2</v>
      </c>
      <c r="K22">
        <f>J22-J21</f>
        <v>1.3928237285647295E-2</v>
      </c>
    </row>
    <row r="23" spans="1:17" x14ac:dyDescent="0.25">
      <c r="A23" s="3">
        <f t="shared" ref="A23:A86" si="4">A22+$E$9</f>
        <v>0.2</v>
      </c>
      <c r="B23" s="2">
        <f t="shared" si="0"/>
        <v>11.2</v>
      </c>
      <c r="C23" s="2">
        <f t="shared" si="1"/>
        <v>7.6390984512627798</v>
      </c>
      <c r="D23" s="2">
        <f t="shared" ref="D23:D86" si="5">IF($A23&gt;($E$7+$E$9/2)," ",IF($A23&lt;$D$13,$D$13/$E$7*($D$11-C23),$D$13/$E$7*$D$11+ (1-$D$13/$E$7)*C23))</f>
        <v>3.772538718430507E-2</v>
      </c>
      <c r="E23" s="2">
        <f t="shared" ref="E23:E86" si="6">IF(D23=" "," ",(D23-D22)/$E$9)</f>
        <v>0.23847627934180826</v>
      </c>
      <c r="F23" s="6"/>
      <c r="G23">
        <f t="shared" si="2"/>
        <v>4.8604116804207365E-3</v>
      </c>
      <c r="H23">
        <f>G23-G22</f>
        <v>3.0724479723787217E-3</v>
      </c>
      <c r="J23">
        <f t="shared" si="3"/>
        <v>3.786260699047754E-2</v>
      </c>
      <c r="K23">
        <f t="shared" ref="K23:K86" si="7">J23-J22</f>
        <v>2.3934369704830247E-2</v>
      </c>
    </row>
    <row r="24" spans="1:17" x14ac:dyDescent="0.25">
      <c r="A24" s="3">
        <f t="shared" si="4"/>
        <v>0.30000000000000004</v>
      </c>
      <c r="B24" s="2">
        <f t="shared" si="0"/>
        <v>10.8</v>
      </c>
      <c r="C24" s="2">
        <f t="shared" si="1"/>
        <v>7.5789545291062907</v>
      </c>
      <c r="D24" s="2">
        <f t="shared" si="5"/>
        <v>5.2761367723427322E-2</v>
      </c>
      <c r="E24" s="2">
        <f t="shared" si="6"/>
        <v>0.15035980539122251</v>
      </c>
      <c r="F24" s="6"/>
      <c r="G24">
        <f t="shared" si="2"/>
        <v>6.7975967139870096E-3</v>
      </c>
      <c r="H24">
        <f t="shared" ref="H24:H87" si="8">G24-G23</f>
        <v>1.9371850335662731E-3</v>
      </c>
      <c r="J24">
        <f t="shared" si="3"/>
        <v>5.2953278401958806E-2</v>
      </c>
      <c r="K24">
        <f t="shared" si="7"/>
        <v>1.5090671411481266E-2</v>
      </c>
    </row>
    <row r="25" spans="1:17" x14ac:dyDescent="0.25">
      <c r="A25" s="3">
        <f t="shared" si="4"/>
        <v>0.4</v>
      </c>
      <c r="B25" s="2">
        <f t="shared" si="0"/>
        <v>10.4</v>
      </c>
      <c r="C25" s="2">
        <f t="shared" si="1"/>
        <v>7.5162373879653552</v>
      </c>
      <c r="D25" s="2">
        <f t="shared" si="5"/>
        <v>6.8440653008661201E-2</v>
      </c>
      <c r="E25" s="2">
        <f t="shared" si="6"/>
        <v>0.15679285285233879</v>
      </c>
      <c r="F25" s="6"/>
      <c r="G25">
        <f t="shared" si="2"/>
        <v>8.8176629619142015E-3</v>
      </c>
      <c r="H25">
        <f t="shared" si="8"/>
        <v>2.0200662479271918E-3</v>
      </c>
      <c r="J25">
        <f t="shared" si="3"/>
        <v>6.8689594473311633E-2</v>
      </c>
      <c r="K25">
        <f t="shared" si="7"/>
        <v>1.5736316071352827E-2</v>
      </c>
    </row>
    <row r="26" spans="1:17" x14ac:dyDescent="0.25">
      <c r="A26" s="3">
        <f t="shared" si="4"/>
        <v>0.5</v>
      </c>
      <c r="B26" s="2">
        <f t="shared" si="0"/>
        <v>10</v>
      </c>
      <c r="C26" s="2">
        <f t="shared" si="1"/>
        <v>7.4507501463625232</v>
      </c>
      <c r="D26" s="2">
        <f t="shared" si="5"/>
        <v>8.481246340936921E-2</v>
      </c>
      <c r="E26" s="2">
        <f t="shared" si="6"/>
        <v>0.16371810400708009</v>
      </c>
      <c r="F26" s="6"/>
      <c r="G26">
        <f t="shared" si="2"/>
        <v>1.0926951810627198E-2</v>
      </c>
      <c r="H26">
        <f t="shared" si="8"/>
        <v>2.1092888487129965E-3</v>
      </c>
      <c r="J26">
        <f t="shared" si="3"/>
        <v>8.5120954604785873E-2</v>
      </c>
      <c r="K26">
        <f t="shared" si="7"/>
        <v>1.643136013147424E-2</v>
      </c>
      <c r="L26">
        <f>SUM(K21:K26)</f>
        <v>8.5120954604785873E-2</v>
      </c>
    </row>
    <row r="27" spans="1:17" x14ac:dyDescent="0.25">
      <c r="A27" s="3">
        <f t="shared" si="4"/>
        <v>0.6</v>
      </c>
      <c r="B27" s="2">
        <f t="shared" si="0"/>
        <v>9.6</v>
      </c>
      <c r="C27" s="2">
        <f t="shared" si="1"/>
        <v>7.3822729006167922</v>
      </c>
      <c r="D27" s="2">
        <f t="shared" si="5"/>
        <v>0.10193177484580196</v>
      </c>
      <c r="E27" s="2">
        <f t="shared" si="6"/>
        <v>0.17119311436432749</v>
      </c>
      <c r="F27" s="6"/>
      <c r="G27">
        <f t="shared" si="2"/>
        <v>1.3132546172320448E-2</v>
      </c>
      <c r="H27">
        <f t="shared" si="8"/>
        <v>2.20559436169325E-3</v>
      </c>
      <c r="J27">
        <f t="shared" si="3"/>
        <v>0.10230253468237629</v>
      </c>
      <c r="K27">
        <f t="shared" si="7"/>
        <v>1.7181580077590422E-2</v>
      </c>
      <c r="L27">
        <f t="shared" ref="L27:L90" si="9">SUM(K22:K27)</f>
        <v>0.10230253468237629</v>
      </c>
    </row>
    <row r="28" spans="1:17" x14ac:dyDescent="0.25">
      <c r="A28" s="3">
        <f t="shared" si="4"/>
        <v>0.7</v>
      </c>
      <c r="B28" s="2">
        <f t="shared" si="0"/>
        <v>9.1999999999999993</v>
      </c>
      <c r="C28" s="2">
        <f t="shared" si="1"/>
        <v>7.310558995095807</v>
      </c>
      <c r="D28" s="2">
        <f t="shared" si="5"/>
        <v>0.11986025122604826</v>
      </c>
      <c r="E28" s="2">
        <f t="shared" si="6"/>
        <v>0.17928476380246305</v>
      </c>
      <c r="F28" s="6"/>
      <c r="G28">
        <f t="shared" si="2"/>
        <v>1.5442390616990568E-2</v>
      </c>
      <c r="H28">
        <f t="shared" si="8"/>
        <v>2.3098444446701203E-3</v>
      </c>
      <c r="J28">
        <f t="shared" si="3"/>
        <v>0.12029622290635653</v>
      </c>
      <c r="K28">
        <f t="shared" si="7"/>
        <v>1.7993688223980231E-2</v>
      </c>
      <c r="L28">
        <f t="shared" si="9"/>
        <v>0.10636798562070923</v>
      </c>
    </row>
    <row r="29" spans="1:17" x14ac:dyDescent="0.25">
      <c r="A29" s="3">
        <f t="shared" si="4"/>
        <v>0.79999999999999993</v>
      </c>
      <c r="B29" s="2">
        <f t="shared" si="0"/>
        <v>8.8000000000000007</v>
      </c>
      <c r="C29" s="2">
        <f t="shared" si="1"/>
        <v>7.2353305030368569</v>
      </c>
      <c r="D29" s="2">
        <f t="shared" si="5"/>
        <v>0.13866737424078579</v>
      </c>
      <c r="E29" s="2">
        <f t="shared" si="6"/>
        <v>0.18807123014737526</v>
      </c>
      <c r="F29" s="6"/>
      <c r="G29">
        <f t="shared" si="2"/>
        <v>1.7865436931382525E-2</v>
      </c>
      <c r="H29">
        <f t="shared" si="8"/>
        <v>2.4230463143919568E-3</v>
      </c>
      <c r="J29">
        <f t="shared" si="3"/>
        <v>0.13917175369546986</v>
      </c>
      <c r="K29">
        <f t="shared" si="7"/>
        <v>1.8875530789113332E-2</v>
      </c>
      <c r="L29">
        <f t="shared" si="9"/>
        <v>0.10130914670499232</v>
      </c>
    </row>
    <row r="30" spans="1:17" x14ac:dyDescent="0.25">
      <c r="A30" s="3">
        <f t="shared" si="4"/>
        <v>0.89999999999999991</v>
      </c>
      <c r="B30" s="2">
        <f t="shared" si="0"/>
        <v>8.4</v>
      </c>
      <c r="C30" s="2">
        <f t="shared" si="1"/>
        <v>7.1562727077458561</v>
      </c>
      <c r="D30" s="2">
        <f t="shared" si="5"/>
        <v>0.15843182306353598</v>
      </c>
      <c r="E30" s="2">
        <f t="shared" si="6"/>
        <v>0.19764448822750191</v>
      </c>
      <c r="F30" s="6"/>
      <c r="G30">
        <f t="shared" si="2"/>
        <v>2.0411821874918325E-2</v>
      </c>
      <c r="H30">
        <f t="shared" si="8"/>
        <v>2.5463849435358003E-3</v>
      </c>
      <c r="J30">
        <f t="shared" si="3"/>
        <v>0.15900809240561375</v>
      </c>
      <c r="K30">
        <f t="shared" si="7"/>
        <v>1.9836338710143897E-2</v>
      </c>
      <c r="L30">
        <f t="shared" si="9"/>
        <v>0.10605481400365495</v>
      </c>
    </row>
    <row r="31" spans="1:17" x14ac:dyDescent="0.25">
      <c r="A31" s="3">
        <f t="shared" si="4"/>
        <v>0.99999999999999989</v>
      </c>
      <c r="B31" s="2">
        <f t="shared" si="0"/>
        <v>8</v>
      </c>
      <c r="C31" s="2">
        <f t="shared" si="1"/>
        <v>7.0730273053797879</v>
      </c>
      <c r="D31" s="2">
        <f t="shared" si="5"/>
        <v>0.17924317365505305</v>
      </c>
      <c r="E31" s="2">
        <f t="shared" si="6"/>
        <v>0.20811350591517064</v>
      </c>
      <c r="F31" s="6"/>
      <c r="G31">
        <f t="shared" si="2"/>
        <v>2.3093086112344702E-2</v>
      </c>
      <c r="H31">
        <f t="shared" si="8"/>
        <v>2.6812642374263763E-3</v>
      </c>
      <c r="J31">
        <f t="shared" si="3"/>
        <v>0.17989514081516522</v>
      </c>
      <c r="K31">
        <f t="shared" si="7"/>
        <v>2.0887048409551467E-2</v>
      </c>
      <c r="L31">
        <f t="shared" si="9"/>
        <v>0.11120554634185359</v>
      </c>
      <c r="M31">
        <f>SUM(K21:K31)</f>
        <v>0.17989514081516522</v>
      </c>
    </row>
    <row r="32" spans="1:17" x14ac:dyDescent="0.25">
      <c r="A32" s="3">
        <f t="shared" si="4"/>
        <v>1.0999999999999999</v>
      </c>
      <c r="B32" s="2">
        <f t="shared" si="0"/>
        <v>7.6000000000000005</v>
      </c>
      <c r="C32" s="2">
        <f t="shared" si="1"/>
        <v>6.9851839549650787</v>
      </c>
      <c r="D32" s="2">
        <f t="shared" si="5"/>
        <v>0.20120401125873033</v>
      </c>
      <c r="E32" s="2">
        <f t="shared" si="6"/>
        <v>0.21960837603677286</v>
      </c>
      <c r="F32" s="6"/>
      <c r="G32">
        <f t="shared" si="2"/>
        <v>2.592244638051824E-2</v>
      </c>
      <c r="H32">
        <f t="shared" si="8"/>
        <v>2.8293602681735384E-3</v>
      </c>
      <c r="J32">
        <f t="shared" si="3"/>
        <v>0.2019358573042371</v>
      </c>
      <c r="K32">
        <f t="shared" si="7"/>
        <v>2.2040716489071882E-2</v>
      </c>
      <c r="L32">
        <f t="shared" si="9"/>
        <v>0.11681490269945123</v>
      </c>
      <c r="M32">
        <f t="shared" ref="M32:M95" si="10">SUM(K22:K32)</f>
        <v>0.2019358573042371</v>
      </c>
    </row>
    <row r="33" spans="1:16" x14ac:dyDescent="0.25">
      <c r="A33" s="3">
        <f t="shared" si="4"/>
        <v>1.2</v>
      </c>
      <c r="B33" s="2">
        <f t="shared" si="0"/>
        <v>7.2</v>
      </c>
      <c r="C33" s="2">
        <f t="shared" si="1"/>
        <v>6.8922696662291294</v>
      </c>
      <c r="D33" s="2">
        <f t="shared" si="5"/>
        <v>0.22443258344271766</v>
      </c>
      <c r="E33" s="2">
        <f t="shared" si="6"/>
        <v>0.23228572183987328</v>
      </c>
      <c r="F33" s="6"/>
      <c r="G33">
        <f t="shared" si="2"/>
        <v>2.8915137297406121E-2</v>
      </c>
      <c r="H33">
        <f t="shared" si="8"/>
        <v>2.9926909168878808E-3</v>
      </c>
      <c r="J33">
        <f t="shared" si="3"/>
        <v>0.22524891954679369</v>
      </c>
      <c r="K33">
        <f t="shared" si="7"/>
        <v>2.3313062242556581E-2</v>
      </c>
      <c r="L33">
        <f t="shared" si="9"/>
        <v>0.12294638486441739</v>
      </c>
      <c r="M33">
        <f t="shared" si="10"/>
        <v>0.21132068226114639</v>
      </c>
    </row>
    <row r="34" spans="1:16" x14ac:dyDescent="0.25">
      <c r="A34" s="3">
        <f t="shared" si="4"/>
        <v>1.3</v>
      </c>
      <c r="B34" s="2">
        <f t="shared" si="0"/>
        <v>6.8</v>
      </c>
      <c r="C34" s="2">
        <f t="shared" si="1"/>
        <v>6.7937353217528198</v>
      </c>
      <c r="D34" s="2">
        <f t="shared" si="5"/>
        <v>0.24906616956179506</v>
      </c>
      <c r="E34" s="2">
        <f t="shared" si="6"/>
        <v>0.246335861190774</v>
      </c>
      <c r="F34" s="6"/>
      <c r="G34">
        <f t="shared" si="2"/>
        <v>3.2088845472192595E-2</v>
      </c>
      <c r="H34">
        <f t="shared" si="8"/>
        <v>3.1737081747864743E-3</v>
      </c>
      <c r="J34">
        <f t="shared" si="3"/>
        <v>0.24997210622838031</v>
      </c>
      <c r="K34">
        <f t="shared" si="7"/>
        <v>2.4723186681586629E-2</v>
      </c>
      <c r="L34">
        <f t="shared" si="9"/>
        <v>0.12967588332202379</v>
      </c>
      <c r="M34">
        <f t="shared" si="10"/>
        <v>0.21210949923790276</v>
      </c>
    </row>
    <row r="35" spans="1:16" x14ac:dyDescent="0.25">
      <c r="A35" s="3">
        <f t="shared" si="4"/>
        <v>1.4000000000000001</v>
      </c>
      <c r="B35" s="2">
        <f t="shared" si="0"/>
        <v>6.3999999999999995</v>
      </c>
      <c r="C35" s="2">
        <f t="shared" si="1"/>
        <v>6.6889383460942131</v>
      </c>
      <c r="D35" s="2">
        <f t="shared" si="5"/>
        <v>0.27526541347644673</v>
      </c>
      <c r="E35" s="2">
        <f t="shared" si="6"/>
        <v>0.26199243914651671</v>
      </c>
      <c r="F35" s="6"/>
      <c r="G35">
        <f t="shared" si="2"/>
        <v>3.5464267718195198E-2</v>
      </c>
      <c r="H35">
        <f t="shared" si="8"/>
        <v>3.3754222460026032E-3</v>
      </c>
      <c r="J35">
        <f t="shared" si="3"/>
        <v>0.27626664552474062</v>
      </c>
      <c r="K35">
        <f t="shared" si="7"/>
        <v>2.6294539296360303E-2</v>
      </c>
      <c r="L35">
        <f t="shared" si="9"/>
        <v>0.13709489182927076</v>
      </c>
      <c r="M35">
        <f t="shared" si="10"/>
        <v>0.22331336712278183</v>
      </c>
    </row>
    <row r="36" spans="1:16" x14ac:dyDescent="0.25">
      <c r="A36" s="3">
        <f t="shared" si="4"/>
        <v>1.5000000000000002</v>
      </c>
      <c r="B36" s="2">
        <f t="shared" si="0"/>
        <v>5.9999999999999991</v>
      </c>
      <c r="C36" s="2">
        <f t="shared" si="1"/>
        <v>6.5771201110567183</v>
      </c>
      <c r="D36" s="2">
        <f t="shared" si="5"/>
        <v>0.30321997223582042</v>
      </c>
      <c r="E36" s="2">
        <f t="shared" si="6"/>
        <v>0.27954558759373693</v>
      </c>
      <c r="F36" s="6"/>
      <c r="G36">
        <f t="shared" si="2"/>
        <v>3.9065838810130718E-2</v>
      </c>
      <c r="H36">
        <f t="shared" si="8"/>
        <v>3.6015710919355196E-3</v>
      </c>
      <c r="J36">
        <f t="shared" si="3"/>
        <v>0.30432288433091831</v>
      </c>
      <c r="K36">
        <f t="shared" si="7"/>
        <v>2.8056238806177691E-2</v>
      </c>
      <c r="L36">
        <f t="shared" si="9"/>
        <v>0.14531479192530455</v>
      </c>
      <c r="M36">
        <f t="shared" si="10"/>
        <v>0.23563328985760668</v>
      </c>
    </row>
    <row r="37" spans="1:16" x14ac:dyDescent="0.25">
      <c r="A37" s="3">
        <f t="shared" si="4"/>
        <v>1.6000000000000003</v>
      </c>
      <c r="B37" s="2">
        <f t="shared" si="0"/>
        <v>5.5999999999999988</v>
      </c>
      <c r="C37" s="2">
        <f t="shared" si="1"/>
        <v>6.4573760204517017</v>
      </c>
      <c r="D37" s="2">
        <f t="shared" si="5"/>
        <v>0.33315599488707459</v>
      </c>
      <c r="E37" s="2">
        <f t="shared" si="6"/>
        <v>0.29936022651254168</v>
      </c>
      <c r="F37" s="6"/>
      <c r="G37">
        <f t="shared" si="2"/>
        <v>4.2922695028694023E-2</v>
      </c>
      <c r="H37">
        <f t="shared" si="8"/>
        <v>3.8568562185633051E-3</v>
      </c>
      <c r="J37">
        <f t="shared" si="3"/>
        <v>0.33436779427352642</v>
      </c>
      <c r="K37">
        <f t="shared" si="7"/>
        <v>3.0044909942608111E-2</v>
      </c>
      <c r="L37">
        <f t="shared" si="9"/>
        <v>0.1544726534583612</v>
      </c>
      <c r="M37">
        <f t="shared" si="10"/>
        <v>0.24924683966874053</v>
      </c>
    </row>
    <row r="38" spans="1:16" x14ac:dyDescent="0.25">
      <c r="A38" s="3">
        <f t="shared" si="4"/>
        <v>1.7000000000000004</v>
      </c>
      <c r="B38" s="2">
        <f t="shared" si="0"/>
        <v>5.1999999999999984</v>
      </c>
      <c r="C38" s="2">
        <f t="shared" si="1"/>
        <v>6.3286152082272462</v>
      </c>
      <c r="D38" s="2">
        <f t="shared" si="5"/>
        <v>0.36534619794318846</v>
      </c>
      <c r="E38" s="2">
        <f t="shared" si="6"/>
        <v>0.32190203056113864</v>
      </c>
      <c r="F38" s="6"/>
      <c r="G38">
        <f t="shared" si="2"/>
        <v>4.7069972249857768E-2</v>
      </c>
      <c r="H38">
        <f t="shared" si="8"/>
        <v>4.1472772211637449E-3</v>
      </c>
      <c r="J38">
        <f t="shared" si="3"/>
        <v>0.36667508382639202</v>
      </c>
      <c r="K38">
        <f t="shared" si="7"/>
        <v>3.2307289552865603E-2</v>
      </c>
      <c r="L38">
        <f t="shared" si="9"/>
        <v>0.16473922652215492</v>
      </c>
      <c r="M38">
        <f t="shared" si="10"/>
        <v>0.26437254914401576</v>
      </c>
    </row>
    <row r="39" spans="1:16" x14ac:dyDescent="0.25">
      <c r="A39" s="3">
        <f t="shared" si="4"/>
        <v>1.8000000000000005</v>
      </c>
      <c r="B39" s="2">
        <f t="shared" si="0"/>
        <v>4.799999999999998</v>
      </c>
      <c r="C39" s="2">
        <f t="shared" si="1"/>
        <v>6.1895051614714864</v>
      </c>
      <c r="D39" s="2">
        <f t="shared" si="5"/>
        <v>0.4001237096321284</v>
      </c>
      <c r="E39" s="2">
        <f t="shared" si="6"/>
        <v>0.34777511688939944</v>
      </c>
      <c r="F39" s="6"/>
      <c r="G39">
        <f t="shared" si="2"/>
        <v>5.1550589591254213E-2</v>
      </c>
      <c r="H39">
        <f t="shared" si="8"/>
        <v>4.4806173413964451E-3</v>
      </c>
      <c r="J39">
        <f t="shared" si="3"/>
        <v>0.40157909291587029</v>
      </c>
      <c r="K39">
        <f t="shared" si="7"/>
        <v>3.4904009089478272E-2</v>
      </c>
      <c r="L39">
        <f t="shared" si="9"/>
        <v>0.17633017336907661</v>
      </c>
      <c r="M39">
        <f t="shared" si="10"/>
        <v>0.2812828700095138</v>
      </c>
    </row>
    <row r="40" spans="1:16" x14ac:dyDescent="0.25">
      <c r="A40" s="3">
        <f t="shared" si="4"/>
        <v>1.9000000000000006</v>
      </c>
      <c r="B40" s="2">
        <f t="shared" si="0"/>
        <v>4.3999999999999977</v>
      </c>
      <c r="C40" s="2">
        <f t="shared" si="1"/>
        <v>6.0383938887260182</v>
      </c>
      <c r="D40" s="2">
        <f t="shared" si="5"/>
        <v>0.43790152781849545</v>
      </c>
      <c r="E40" s="2">
        <f t="shared" si="6"/>
        <v>0.37777818186367051</v>
      </c>
      <c r="F40" s="6"/>
      <c r="G40">
        <f t="shared" si="2"/>
        <v>5.6417756305191059E-2</v>
      </c>
      <c r="H40">
        <f t="shared" si="8"/>
        <v>4.8671667139368463E-3</v>
      </c>
      <c r="I40" s="7"/>
      <c r="J40">
        <f t="shared" si="3"/>
        <v>0.43949432161743834</v>
      </c>
      <c r="K40">
        <f t="shared" si="7"/>
        <v>3.7915228701568049E-2</v>
      </c>
      <c r="L40">
        <f t="shared" si="9"/>
        <v>0.18952221538905803</v>
      </c>
      <c r="M40">
        <f t="shared" si="10"/>
        <v>0.30032256792196849</v>
      </c>
      <c r="N40" s="7"/>
      <c r="O40" s="7"/>
      <c r="P40" s="7"/>
    </row>
    <row r="41" spans="1:16" x14ac:dyDescent="0.25">
      <c r="A41" s="3">
        <f t="shared" si="4"/>
        <v>2.0000000000000004</v>
      </c>
      <c r="B41" s="2">
        <f t="shared" si="0"/>
        <v>3.9999999999999982</v>
      </c>
      <c r="C41" s="2">
        <f t="shared" si="1"/>
        <v>5.8731976252870641</v>
      </c>
      <c r="D41" s="2">
        <f t="shared" si="5"/>
        <v>0.47920059367823398</v>
      </c>
      <c r="E41" s="2">
        <f t="shared" si="6"/>
        <v>0.41299065859738526</v>
      </c>
      <c r="F41" s="6"/>
      <c r="G41">
        <f t="shared" si="2"/>
        <v>6.1738588696240673E-2</v>
      </c>
      <c r="H41">
        <f t="shared" si="8"/>
        <v>5.3208323910496139E-3</v>
      </c>
      <c r="I41" s="4"/>
      <c r="J41">
        <f t="shared" si="3"/>
        <v>0.48094360594371482</v>
      </c>
      <c r="K41">
        <f t="shared" si="7"/>
        <v>4.1449284326276481E-2</v>
      </c>
      <c r="L41">
        <f t="shared" si="9"/>
        <v>0.20467696041897421</v>
      </c>
      <c r="M41">
        <f t="shared" si="10"/>
        <v>0.32193551353810107</v>
      </c>
      <c r="N41">
        <f>SUM(K21:K41)</f>
        <v>0.48094360594371482</v>
      </c>
    </row>
    <row r="42" spans="1:16" x14ac:dyDescent="0.25">
      <c r="A42" s="3">
        <f t="shared" si="4"/>
        <v>2.1000000000000005</v>
      </c>
      <c r="B42" s="2">
        <f t="shared" si="0"/>
        <v>3.5999999999999979</v>
      </c>
      <c r="C42" s="2">
        <f t="shared" si="1"/>
        <v>5.6912337627755489</v>
      </c>
      <c r="D42" s="2">
        <f t="shared" si="5"/>
        <v>0.52469155930611278</v>
      </c>
      <c r="E42" s="2">
        <f t="shared" si="6"/>
        <v>0.45490965627878799</v>
      </c>
      <c r="F42" s="6"/>
      <c r="G42">
        <f t="shared" si="2"/>
        <v>6.7599491318953764E-2</v>
      </c>
      <c r="H42">
        <f t="shared" si="8"/>
        <v>5.8609026227130906E-3</v>
      </c>
      <c r="I42" s="4"/>
      <c r="J42">
        <f t="shared" si="3"/>
        <v>0.52660003737464978</v>
      </c>
      <c r="K42">
        <f t="shared" si="7"/>
        <v>4.5656431430934952E-2</v>
      </c>
      <c r="L42">
        <f t="shared" si="9"/>
        <v>0.22227715304373147</v>
      </c>
      <c r="M42">
        <f t="shared" si="10"/>
        <v>0.34670489655948455</v>
      </c>
      <c r="N42">
        <f t="shared" ref="N42:N105" si="11">SUM(K22:K42)</f>
        <v>0.52660003737464978</v>
      </c>
      <c r="O42" s="4"/>
      <c r="P42" s="4"/>
    </row>
    <row r="43" spans="1:16" x14ac:dyDescent="0.25">
      <c r="A43" s="3">
        <f t="shared" si="4"/>
        <v>2.2000000000000006</v>
      </c>
      <c r="B43" s="2">
        <f t="shared" si="0"/>
        <v>3.1999999999999975</v>
      </c>
      <c r="C43" s="2">
        <f t="shared" si="1"/>
        <v>5.4889630336991129</v>
      </c>
      <c r="D43" s="2">
        <f t="shared" si="5"/>
        <v>0.57525924157522179</v>
      </c>
      <c r="E43" s="2">
        <f t="shared" si="6"/>
        <v>0.50567682269109016</v>
      </c>
      <c r="F43" s="6"/>
      <c r="G43">
        <f t="shared" si="2"/>
        <v>7.4114460995788084E-2</v>
      </c>
      <c r="H43">
        <f t="shared" si="8"/>
        <v>6.5149696768343202E-3</v>
      </c>
      <c r="I43" s="4"/>
      <c r="J43">
        <f t="shared" si="3"/>
        <v>0.57735165115718923</v>
      </c>
      <c r="K43">
        <f t="shared" si="7"/>
        <v>5.0751613782539451E-2</v>
      </c>
      <c r="L43">
        <f t="shared" si="9"/>
        <v>0.24298385688366281</v>
      </c>
      <c r="M43">
        <f t="shared" si="10"/>
        <v>0.37541579385295215</v>
      </c>
      <c r="N43">
        <f t="shared" si="11"/>
        <v>0.56342341387154193</v>
      </c>
      <c r="O43" s="4"/>
      <c r="P43" s="4"/>
    </row>
    <row r="44" spans="1:16" x14ac:dyDescent="0.25">
      <c r="A44" s="3">
        <f t="shared" si="4"/>
        <v>2.3000000000000007</v>
      </c>
      <c r="B44" s="2">
        <f t="shared" si="0"/>
        <v>2.7999999999999972</v>
      </c>
      <c r="C44" s="2">
        <f t="shared" si="1"/>
        <v>5.2615736590009261</v>
      </c>
      <c r="D44" s="2">
        <f t="shared" si="5"/>
        <v>0.63210658524976848</v>
      </c>
      <c r="E44" s="2">
        <f t="shared" si="6"/>
        <v>0.56847343674546691</v>
      </c>
      <c r="F44" s="6"/>
      <c r="G44">
        <f t="shared" si="2"/>
        <v>8.1438481074012983E-2</v>
      </c>
      <c r="H44">
        <f t="shared" si="8"/>
        <v>7.3240200782248993E-3</v>
      </c>
      <c r="I44" s="4"/>
      <c r="J44">
        <f t="shared" si="3"/>
        <v>0.6344057675665612</v>
      </c>
      <c r="K44">
        <f t="shared" si="7"/>
        <v>5.7054116409371969E-2</v>
      </c>
      <c r="L44">
        <f t="shared" si="9"/>
        <v>0.26773068374016917</v>
      </c>
      <c r="M44">
        <f t="shared" si="10"/>
        <v>0.40915684801976754</v>
      </c>
      <c r="N44">
        <f t="shared" si="11"/>
        <v>0.5965431605760837</v>
      </c>
      <c r="O44" s="4"/>
      <c r="P44" s="4"/>
    </row>
    <row r="45" spans="1:16" x14ac:dyDescent="0.25">
      <c r="A45" s="3">
        <f t="shared" si="4"/>
        <v>2.4000000000000008</v>
      </c>
      <c r="B45" s="2">
        <f t="shared" si="0"/>
        <v>2.3999999999999968</v>
      </c>
      <c r="C45" s="2">
        <f t="shared" si="1"/>
        <v>5.002272792600202</v>
      </c>
      <c r="D45" s="2">
        <f t="shared" si="5"/>
        <v>0.69693180184994952</v>
      </c>
      <c r="E45" s="2">
        <f t="shared" si="6"/>
        <v>0.64825216600181035</v>
      </c>
      <c r="F45" s="6"/>
      <c r="G45">
        <f t="shared" si="2"/>
        <v>8.9790343399773459E-2</v>
      </c>
      <c r="H45">
        <f t="shared" si="8"/>
        <v>8.3518623257604757E-3</v>
      </c>
      <c r="I45" s="4"/>
      <c r="J45">
        <f t="shared" si="3"/>
        <v>0.69946677508423527</v>
      </c>
      <c r="K45">
        <f t="shared" si="7"/>
        <v>6.5061007517674074E-2</v>
      </c>
      <c r="L45">
        <f t="shared" si="9"/>
        <v>0.29788768216836498</v>
      </c>
      <c r="M45">
        <f t="shared" si="10"/>
        <v>0.44949466885585498</v>
      </c>
      <c r="N45">
        <f t="shared" si="11"/>
        <v>0.64651349668227642</v>
      </c>
      <c r="O45" s="4"/>
      <c r="P45" s="4"/>
    </row>
    <row r="46" spans="1:16" x14ac:dyDescent="0.25">
      <c r="A46" s="3">
        <f t="shared" si="4"/>
        <v>2.5000000000000009</v>
      </c>
      <c r="B46" s="2">
        <f t="shared" si="0"/>
        <v>1.9999999999999964</v>
      </c>
      <c r="C46" s="2">
        <f t="shared" si="1"/>
        <v>4.700991900861184</v>
      </c>
      <c r="D46" s="2">
        <f t="shared" si="5"/>
        <v>0.77225202478470401</v>
      </c>
      <c r="E46" s="2">
        <f t="shared" si="6"/>
        <v>0.75320222934754488</v>
      </c>
      <c r="F46" s="6"/>
      <c r="G46">
        <f t="shared" si="2"/>
        <v>9.9494346954077023E-2</v>
      </c>
      <c r="H46">
        <f t="shared" si="8"/>
        <v>9.7040035543035641E-3</v>
      </c>
      <c r="I46" s="4"/>
      <c r="J46">
        <f t="shared" si="3"/>
        <v>0.77506096277226</v>
      </c>
      <c r="K46">
        <f t="shared" si="7"/>
        <v>7.5594187688024728E-2</v>
      </c>
      <c r="L46">
        <f t="shared" si="9"/>
        <v>0.33556664115482165</v>
      </c>
      <c r="M46">
        <f t="shared" si="10"/>
        <v>0.49879431724751938</v>
      </c>
      <c r="N46">
        <f t="shared" si="11"/>
        <v>0.70637136829894831</v>
      </c>
      <c r="O46" s="4"/>
      <c r="P46" s="4"/>
    </row>
    <row r="47" spans="1:16" x14ac:dyDescent="0.25">
      <c r="A47" s="3">
        <f t="shared" si="4"/>
        <v>2.600000000000001</v>
      </c>
      <c r="B47" s="2">
        <f t="shared" si="0"/>
        <v>1.5999999999999961</v>
      </c>
      <c r="C47" s="2">
        <f t="shared" si="1"/>
        <v>4.3417921347987098</v>
      </c>
      <c r="D47" s="2">
        <f t="shared" si="5"/>
        <v>0.86205196630032255</v>
      </c>
      <c r="E47" s="2">
        <f t="shared" si="6"/>
        <v>0.89799941515618542</v>
      </c>
      <c r="F47" s="6"/>
      <c r="G47">
        <f t="shared" si="2"/>
        <v>0.11106386862687762</v>
      </c>
      <c r="H47">
        <f t="shared" si="8"/>
        <v>1.1569521672800592E-2</v>
      </c>
      <c r="I47" s="4"/>
      <c r="J47">
        <f t="shared" si="3"/>
        <v>0.86518753660337666</v>
      </c>
      <c r="K47">
        <f t="shared" si="7"/>
        <v>9.0126573831116663E-2</v>
      </c>
      <c r="L47">
        <f t="shared" si="9"/>
        <v>0.38424393065966184</v>
      </c>
      <c r="M47">
        <f t="shared" si="10"/>
        <v>0.5608646522724583</v>
      </c>
      <c r="N47">
        <f t="shared" si="11"/>
        <v>0.7800665819985908</v>
      </c>
      <c r="O47" s="4"/>
      <c r="P47" s="4"/>
    </row>
    <row r="48" spans="1:16" x14ac:dyDescent="0.25">
      <c r="A48" s="3">
        <f t="shared" si="4"/>
        <v>2.7000000000000011</v>
      </c>
      <c r="B48" s="2">
        <f t="shared" si="0"/>
        <v>1.1999999999999957</v>
      </c>
      <c r="C48" s="2">
        <f t="shared" si="1"/>
        <v>3.8969463125027186</v>
      </c>
      <c r="D48" s="2">
        <f t="shared" si="5"/>
        <v>0.97326342187432036</v>
      </c>
      <c r="E48" s="2">
        <f t="shared" si="6"/>
        <v>1.1121145557399781</v>
      </c>
      <c r="F48" s="6"/>
      <c r="G48">
        <f t="shared" si="2"/>
        <v>0.12539197757451301</v>
      </c>
      <c r="H48">
        <f t="shared" si="8"/>
        <v>1.4328108947635393E-2</v>
      </c>
      <c r="I48" s="4"/>
      <c r="J48">
        <f t="shared" si="3"/>
        <v>0.97680350530545634</v>
      </c>
      <c r="K48">
        <f t="shared" si="7"/>
        <v>0.11161596870207968</v>
      </c>
      <c r="L48">
        <f t="shared" si="9"/>
        <v>0.45020346793080657</v>
      </c>
      <c r="M48">
        <f t="shared" si="10"/>
        <v>0.64243571103192987</v>
      </c>
      <c r="N48">
        <f t="shared" si="11"/>
        <v>0.87450097062308008</v>
      </c>
      <c r="O48" s="4"/>
      <c r="P48" s="4"/>
    </row>
    <row r="49" spans="1:16" x14ac:dyDescent="0.25">
      <c r="A49" s="3">
        <f t="shared" si="4"/>
        <v>2.8000000000000012</v>
      </c>
      <c r="B49" s="2">
        <f t="shared" si="0"/>
        <v>0.79999999999999538</v>
      </c>
      <c r="C49" s="2">
        <f t="shared" si="1"/>
        <v>3.3104982130045491</v>
      </c>
      <c r="D49" s="2">
        <f t="shared" si="5"/>
        <v>1.1198754467488627</v>
      </c>
      <c r="E49" s="2">
        <f t="shared" si="6"/>
        <v>1.4661202487454239</v>
      </c>
      <c r="F49" s="6"/>
      <c r="G49">
        <f t="shared" si="2"/>
        <v>0.1442809765053662</v>
      </c>
      <c r="H49">
        <f t="shared" si="8"/>
        <v>1.888899893085319E-2</v>
      </c>
      <c r="I49" s="4"/>
      <c r="J49">
        <f t="shared" si="3"/>
        <v>1.1239488069768027</v>
      </c>
      <c r="K49">
        <f t="shared" si="7"/>
        <v>0.14714530167134632</v>
      </c>
      <c r="L49">
        <f t="shared" si="9"/>
        <v>0.54659715581961343</v>
      </c>
      <c r="M49">
        <f t="shared" si="10"/>
        <v>0.75727372315041064</v>
      </c>
      <c r="N49">
        <f t="shared" si="11"/>
        <v>1.003652584070446</v>
      </c>
      <c r="O49" s="4"/>
      <c r="P49" s="4"/>
    </row>
    <row r="50" spans="1:16" x14ac:dyDescent="0.25">
      <c r="A50" s="3">
        <f t="shared" si="4"/>
        <v>2.9000000000000012</v>
      </c>
      <c r="B50" s="2">
        <f t="shared" si="0"/>
        <v>0.39999999999999503</v>
      </c>
      <c r="C50" s="2">
        <f t="shared" si="1"/>
        <v>2.4331187001980976</v>
      </c>
      <c r="D50" s="2">
        <f t="shared" si="5"/>
        <v>1.3392203249504755</v>
      </c>
      <c r="E50" s="2">
        <f t="shared" si="6"/>
        <v>2.1934487820161275</v>
      </c>
      <c r="F50" s="6"/>
      <c r="G50">
        <f t="shared" si="2"/>
        <v>0.17254063101449515</v>
      </c>
      <c r="H50">
        <f t="shared" si="8"/>
        <v>2.8259654509128956E-2</v>
      </c>
      <c r="I50" s="4"/>
      <c r="J50">
        <f t="shared" si="3"/>
        <v>1.3440915156029172</v>
      </c>
      <c r="K50">
        <f t="shared" si="7"/>
        <v>0.22014270862611451</v>
      </c>
      <c r="L50">
        <f t="shared" si="9"/>
        <v>0.70968574803635598</v>
      </c>
      <c r="M50">
        <f t="shared" si="10"/>
        <v>0.94251242268704682</v>
      </c>
      <c r="N50">
        <f t="shared" si="11"/>
        <v>1.2049197619074472</v>
      </c>
      <c r="O50" s="4"/>
      <c r="P50" s="4"/>
    </row>
    <row r="51" spans="1:16" x14ac:dyDescent="0.25">
      <c r="A51" s="3">
        <f t="shared" si="4"/>
        <v>3.0000000000000013</v>
      </c>
      <c r="B51" s="2">
        <f t="shared" si="0"/>
        <v>1.7763568394002505E-15</v>
      </c>
      <c r="C51" s="2">
        <f t="shared" si="1"/>
        <v>3.1338982140333987E-25</v>
      </c>
      <c r="D51" s="2">
        <f t="shared" si="5"/>
        <v>1.9475</v>
      </c>
      <c r="E51" s="2">
        <f t="shared" si="6"/>
        <v>6.0827967504952447</v>
      </c>
      <c r="F51" s="6"/>
      <c r="G51">
        <f t="shared" si="2"/>
        <v>0.25090933331911269</v>
      </c>
      <c r="H51">
        <f t="shared" si="8"/>
        <v>7.8368702304617538E-2</v>
      </c>
      <c r="I51" s="4"/>
      <c r="J51">
        <f t="shared" si="3"/>
        <v>1.954583706555888</v>
      </c>
      <c r="K51">
        <f t="shared" si="7"/>
        <v>0.6104921909529708</v>
      </c>
      <c r="L51">
        <f t="shared" si="9"/>
        <v>1.2551169314716528</v>
      </c>
      <c r="M51">
        <f t="shared" si="10"/>
        <v>1.5150893849384497</v>
      </c>
      <c r="N51">
        <f t="shared" si="11"/>
        <v>1.7955756141502743</v>
      </c>
      <c r="O51" s="4">
        <f>SUM(K21:K51)</f>
        <v>1.954583706555888</v>
      </c>
      <c r="P51" s="4"/>
    </row>
    <row r="52" spans="1:16" x14ac:dyDescent="0.25">
      <c r="A52" s="3">
        <f t="shared" si="4"/>
        <v>3.1000000000000014</v>
      </c>
      <c r="B52" s="2">
        <f t="shared" si="0"/>
        <v>0.13333333333333525</v>
      </c>
      <c r="C52" s="2">
        <f t="shared" si="1"/>
        <v>1.3852336923201694</v>
      </c>
      <c r="D52" s="2">
        <f t="shared" si="5"/>
        <v>2.9864252692401267</v>
      </c>
      <c r="E52" s="2">
        <f t="shared" si="6"/>
        <v>10.389252692401266</v>
      </c>
      <c r="F52" s="6"/>
      <c r="G52">
        <f t="shared" si="2"/>
        <v>0.3847609619062346</v>
      </c>
      <c r="H52">
        <f t="shared" si="8"/>
        <v>0.13385162858712191</v>
      </c>
      <c r="J52">
        <f t="shared" si="3"/>
        <v>2.9972878932495677</v>
      </c>
      <c r="K52">
        <f t="shared" si="7"/>
        <v>1.0427041866936797</v>
      </c>
      <c r="L52">
        <f t="shared" si="9"/>
        <v>2.2222269304773077</v>
      </c>
      <c r="M52">
        <f t="shared" si="10"/>
        <v>2.516344287305853</v>
      </c>
      <c r="N52">
        <f t="shared" si="11"/>
        <v>2.8173927524344027</v>
      </c>
      <c r="O52" s="4">
        <f t="shared" ref="O52:O115" si="12">SUM(K22:K52)</f>
        <v>2.9972878932495677</v>
      </c>
    </row>
    <row r="53" spans="1:16" x14ac:dyDescent="0.25">
      <c r="A53" s="3">
        <f t="shared" si="4"/>
        <v>3.2000000000000015</v>
      </c>
      <c r="B53" s="2">
        <f t="shared" si="0"/>
        <v>0.26666666666666866</v>
      </c>
      <c r="C53" s="2">
        <f t="shared" si="1"/>
        <v>1.9977457683566866</v>
      </c>
      <c r="D53" s="2">
        <f t="shared" si="5"/>
        <v>3.4458093262675149</v>
      </c>
      <c r="E53" s="2">
        <f t="shared" si="6"/>
        <v>4.5938405702738816</v>
      </c>
      <c r="F53" s="6"/>
      <c r="G53">
        <f t="shared" si="2"/>
        <v>0.44394645483880008</v>
      </c>
      <c r="H53">
        <f t="shared" si="8"/>
        <v>5.9185492932565475E-2</v>
      </c>
      <c r="J53">
        <f t="shared" si="3"/>
        <v>3.4583428831942524</v>
      </c>
      <c r="K53">
        <f t="shared" si="7"/>
        <v>0.46105498994468475</v>
      </c>
      <c r="L53">
        <f t="shared" si="9"/>
        <v>2.5931553465908759</v>
      </c>
      <c r="M53">
        <f t="shared" si="10"/>
        <v>2.9317428458196026</v>
      </c>
      <c r="N53">
        <f t="shared" si="11"/>
        <v>3.2564070258900153</v>
      </c>
      <c r="O53" s="4">
        <f t="shared" si="12"/>
        <v>3.4444146459086054</v>
      </c>
    </row>
    <row r="54" spans="1:16" x14ac:dyDescent="0.25">
      <c r="A54" s="3">
        <f t="shared" si="4"/>
        <v>3.3000000000000016</v>
      </c>
      <c r="B54" s="2">
        <f t="shared" si="0"/>
        <v>0.40000000000000213</v>
      </c>
      <c r="C54" s="2">
        <f t="shared" si="1"/>
        <v>2.433118700198118</v>
      </c>
      <c r="D54" s="2">
        <f t="shared" si="5"/>
        <v>3.7723390251485887</v>
      </c>
      <c r="E54" s="2">
        <f t="shared" si="6"/>
        <v>3.2652969888107375</v>
      </c>
      <c r="F54" s="6"/>
      <c r="G54">
        <f t="shared" si="2"/>
        <v>0.48601544023296739</v>
      </c>
      <c r="H54">
        <f t="shared" si="8"/>
        <v>4.2068985394167313E-2</v>
      </c>
      <c r="J54">
        <f t="shared" si="3"/>
        <v>3.7860602794148162</v>
      </c>
      <c r="K54">
        <f t="shared" si="7"/>
        <v>0.32771739622056373</v>
      </c>
      <c r="L54">
        <f t="shared" si="9"/>
        <v>2.8092567741093597</v>
      </c>
      <c r="M54">
        <f t="shared" si="10"/>
        <v>3.2087086282576269</v>
      </c>
      <c r="N54">
        <f t="shared" si="11"/>
        <v>3.5608113598680222</v>
      </c>
      <c r="O54" s="4">
        <f t="shared" si="12"/>
        <v>3.7481976724243387</v>
      </c>
    </row>
    <row r="55" spans="1:16" x14ac:dyDescent="0.25">
      <c r="A55" s="3">
        <f t="shared" si="4"/>
        <v>3.4000000000000017</v>
      </c>
      <c r="B55" s="2">
        <f t="shared" si="0"/>
        <v>0.53333333333333566</v>
      </c>
      <c r="C55" s="2">
        <f t="shared" si="1"/>
        <v>2.7771734281556402</v>
      </c>
      <c r="D55" s="2">
        <f t="shared" si="5"/>
        <v>4.0303800711167304</v>
      </c>
      <c r="E55" s="2">
        <f t="shared" si="6"/>
        <v>2.580410459681417</v>
      </c>
      <c r="F55" s="6"/>
      <c r="G55">
        <f t="shared" si="2"/>
        <v>0.51926057851940277</v>
      </c>
      <c r="H55">
        <f t="shared" si="8"/>
        <v>3.3245138286435383E-2</v>
      </c>
      <c r="J55">
        <f t="shared" si="3"/>
        <v>4.0450399066661475</v>
      </c>
      <c r="K55">
        <f t="shared" si="7"/>
        <v>0.25897962725133139</v>
      </c>
      <c r="L55">
        <f t="shared" si="9"/>
        <v>2.9210910996893449</v>
      </c>
      <c r="M55">
        <f t="shared" si="10"/>
        <v>3.4106341390995865</v>
      </c>
      <c r="N55">
        <f t="shared" si="11"/>
        <v>3.7950678004377671</v>
      </c>
      <c r="O55" s="4">
        <f t="shared" si="12"/>
        <v>3.9920866282641887</v>
      </c>
    </row>
    <row r="56" spans="1:16" x14ac:dyDescent="0.25">
      <c r="A56" s="3">
        <f t="shared" si="4"/>
        <v>3.5000000000000018</v>
      </c>
      <c r="B56" s="2">
        <f t="shared" si="0"/>
        <v>0.66666666666666907</v>
      </c>
      <c r="C56" s="2">
        <f t="shared" si="1"/>
        <v>3.0638260788807123</v>
      </c>
      <c r="D56" s="2">
        <f t="shared" si="5"/>
        <v>4.245369559160534</v>
      </c>
      <c r="E56" s="2">
        <f t="shared" si="6"/>
        <v>2.1498948804380369</v>
      </c>
      <c r="F56" s="6"/>
      <c r="G56">
        <f t="shared" si="2"/>
        <v>0.54695909924632868</v>
      </c>
      <c r="H56">
        <f t="shared" si="8"/>
        <v>2.7698520726925913E-2</v>
      </c>
      <c r="J56">
        <f t="shared" si="3"/>
        <v>4.2608113831289005</v>
      </c>
      <c r="K56">
        <f t="shared" si="7"/>
        <v>0.21577147646275296</v>
      </c>
      <c r="L56">
        <f t="shared" si="9"/>
        <v>2.9167198675259836</v>
      </c>
      <c r="M56">
        <f t="shared" si="10"/>
        <v>3.5613446080446653</v>
      </c>
      <c r="N56">
        <f t="shared" si="11"/>
        <v>3.9845447376041596</v>
      </c>
      <c r="O56" s="4">
        <f t="shared" si="12"/>
        <v>4.192121788655589</v>
      </c>
    </row>
    <row r="57" spans="1:16" x14ac:dyDescent="0.25">
      <c r="A57" s="3">
        <f t="shared" si="4"/>
        <v>3.6000000000000019</v>
      </c>
      <c r="B57" s="2">
        <f t="shared" si="0"/>
        <v>0.80000000000000249</v>
      </c>
      <c r="C57" s="2">
        <f t="shared" si="1"/>
        <v>3.3104982130045615</v>
      </c>
      <c r="D57" s="2">
        <f t="shared" si="5"/>
        <v>4.4303736597534211</v>
      </c>
      <c r="E57" s="2">
        <f t="shared" si="6"/>
        <v>1.8500410059288708</v>
      </c>
      <c r="F57" s="6"/>
      <c r="G57">
        <f t="shared" si="2"/>
        <v>0.57079440376035351</v>
      </c>
      <c r="H57">
        <f t="shared" si="8"/>
        <v>2.3835304514024824E-2</v>
      </c>
      <c r="J57">
        <f t="shared" si="3"/>
        <v>4.4464884052931541</v>
      </c>
      <c r="K57">
        <f t="shared" si="7"/>
        <v>0.18567702216425364</v>
      </c>
      <c r="L57">
        <f t="shared" si="9"/>
        <v>2.4919046987372662</v>
      </c>
      <c r="M57">
        <f t="shared" si="10"/>
        <v>3.6714274425208941</v>
      </c>
      <c r="N57">
        <f t="shared" si="11"/>
        <v>4.1421655209622354</v>
      </c>
      <c r="O57" s="4">
        <f t="shared" si="12"/>
        <v>4.3613674506883688</v>
      </c>
    </row>
    <row r="58" spans="1:16" x14ac:dyDescent="0.25">
      <c r="A58" s="3">
        <f t="shared" si="4"/>
        <v>3.700000000000002</v>
      </c>
      <c r="B58" s="2">
        <f t="shared" si="0"/>
        <v>0.93333333333333601</v>
      </c>
      <c r="C58" s="2">
        <f t="shared" si="1"/>
        <v>3.5274860324645312</v>
      </c>
      <c r="D58" s="2">
        <f t="shared" si="5"/>
        <v>4.5931145243483984</v>
      </c>
      <c r="E58" s="2">
        <f t="shared" si="6"/>
        <v>1.6274086459497727</v>
      </c>
      <c r="F58" s="6"/>
      <c r="G58">
        <f t="shared" si="2"/>
        <v>0.59176138801673439</v>
      </c>
      <c r="H58">
        <f t="shared" si="8"/>
        <v>2.0966984256380883E-2</v>
      </c>
      <c r="J58">
        <f t="shared" si="3"/>
        <v>4.6098212126503606</v>
      </c>
      <c r="K58">
        <f t="shared" si="7"/>
        <v>0.16333280735720646</v>
      </c>
      <c r="L58">
        <f t="shared" si="9"/>
        <v>1.6125333194007929</v>
      </c>
      <c r="M58">
        <f t="shared" si="10"/>
        <v>3.744633676046984</v>
      </c>
      <c r="N58">
        <f t="shared" si="11"/>
        <v>4.2754534183768342</v>
      </c>
      <c r="O58" s="4">
        <f t="shared" si="12"/>
        <v>4.5075186779679841</v>
      </c>
    </row>
    <row r="59" spans="1:16" x14ac:dyDescent="0.25">
      <c r="A59" s="3">
        <f t="shared" si="4"/>
        <v>3.800000000000002</v>
      </c>
      <c r="B59" s="2">
        <f t="shared" si="0"/>
        <v>1.0666666666666693</v>
      </c>
      <c r="C59" s="2">
        <f t="shared" si="1"/>
        <v>3.7214431742446186</v>
      </c>
      <c r="D59" s="2">
        <f t="shared" si="5"/>
        <v>4.7385823806834635</v>
      </c>
      <c r="E59" s="2">
        <f t="shared" si="6"/>
        <v>1.4546785633506509</v>
      </c>
      <c r="F59" s="6"/>
      <c r="G59">
        <f t="shared" si="2"/>
        <v>0.61050297613092774</v>
      </c>
      <c r="H59">
        <f t="shared" si="8"/>
        <v>1.8741588114193353E-2</v>
      </c>
      <c r="J59">
        <f t="shared" si="3"/>
        <v>4.755818184059927</v>
      </c>
      <c r="K59">
        <f t="shared" si="7"/>
        <v>0.14599697140956636</v>
      </c>
      <c r="L59">
        <f t="shared" si="9"/>
        <v>1.2974753008656745</v>
      </c>
      <c r="M59">
        <f t="shared" si="10"/>
        <v>3.7790146787544705</v>
      </c>
      <c r="N59">
        <f t="shared" si="11"/>
        <v>4.389143100233535</v>
      </c>
      <c r="O59" s="4">
        <f t="shared" si="12"/>
        <v>4.6355219611535698</v>
      </c>
    </row>
    <row r="60" spans="1:16" x14ac:dyDescent="0.25">
      <c r="A60" s="3">
        <f t="shared" si="4"/>
        <v>3.9000000000000021</v>
      </c>
      <c r="B60" s="2">
        <f t="shared" si="0"/>
        <v>1.2000000000000028</v>
      </c>
      <c r="C60" s="2">
        <f t="shared" si="1"/>
        <v>3.8969463125027279</v>
      </c>
      <c r="D60" s="2">
        <f t="shared" si="5"/>
        <v>4.8702097343770463</v>
      </c>
      <c r="E60" s="2">
        <f t="shared" si="6"/>
        <v>1.316273536935828</v>
      </c>
      <c r="F60" s="6"/>
      <c r="G60">
        <f t="shared" si="2"/>
        <v>0.62746140055291277</v>
      </c>
      <c r="H60">
        <f t="shared" si="8"/>
        <v>1.695842442198503E-2</v>
      </c>
      <c r="J60">
        <f t="shared" si="3"/>
        <v>4.8879243103071905</v>
      </c>
      <c r="K60">
        <f t="shared" si="7"/>
        <v>0.13210612624726359</v>
      </c>
      <c r="L60">
        <f t="shared" si="9"/>
        <v>1.1018640308923744</v>
      </c>
      <c r="M60">
        <f t="shared" si="10"/>
        <v>3.7639755033303879</v>
      </c>
      <c r="N60">
        <f t="shared" si="11"/>
        <v>4.4863452173913201</v>
      </c>
      <c r="O60" s="4">
        <f t="shared" si="12"/>
        <v>4.7487525566117208</v>
      </c>
    </row>
    <row r="61" spans="1:16" x14ac:dyDescent="0.25">
      <c r="A61" s="3">
        <f t="shared" si="4"/>
        <v>4.0000000000000018</v>
      </c>
      <c r="B61" s="2">
        <f t="shared" si="0"/>
        <v>1.3333333333333357</v>
      </c>
      <c r="C61" s="2">
        <f t="shared" si="1"/>
        <v>4.0572926306842199</v>
      </c>
      <c r="D61" s="2">
        <f t="shared" si="5"/>
        <v>4.9904694730131647</v>
      </c>
      <c r="E61" s="2">
        <f t="shared" si="6"/>
        <v>1.2025973863611839</v>
      </c>
      <c r="F61" s="6"/>
      <c r="G61">
        <f t="shared" si="2"/>
        <v>0.64295525978080459</v>
      </c>
      <c r="H61">
        <f t="shared" si="8"/>
        <v>1.5493859227891815E-2</v>
      </c>
      <c r="J61">
        <f t="shared" si="3"/>
        <v>5.0086214736924681</v>
      </c>
      <c r="K61">
        <f t="shared" si="7"/>
        <v>0.12069716338527758</v>
      </c>
      <c r="L61">
        <f t="shared" si="9"/>
        <v>0.96358156702632058</v>
      </c>
      <c r="M61">
        <f t="shared" si="10"/>
        <v>3.6645299580895512</v>
      </c>
      <c r="N61">
        <f t="shared" si="11"/>
        <v>4.5691271520750298</v>
      </c>
      <c r="O61" s="4">
        <f t="shared" si="12"/>
        <v>4.8496133812868543</v>
      </c>
    </row>
    <row r="62" spans="1:16" x14ac:dyDescent="0.25">
      <c r="A62" s="3">
        <f t="shared" si="4"/>
        <v>4.1000000000000014</v>
      </c>
      <c r="B62" s="2">
        <f t="shared" si="0"/>
        <v>1.4666666666666686</v>
      </c>
      <c r="C62" s="2">
        <f t="shared" si="1"/>
        <v>4.2049440698784588</v>
      </c>
      <c r="D62" s="2">
        <f t="shared" si="5"/>
        <v>5.1012080524088441</v>
      </c>
      <c r="E62" s="2">
        <f t="shared" si="6"/>
        <v>1.1073857939567944</v>
      </c>
      <c r="F62" s="6"/>
      <c r="G62">
        <f t="shared" si="2"/>
        <v>0.65722244495609372</v>
      </c>
      <c r="H62">
        <f t="shared" si="8"/>
        <v>1.4267185175289132E-2</v>
      </c>
      <c r="J62">
        <f t="shared" si="3"/>
        <v>5.1197628462079701</v>
      </c>
      <c r="K62">
        <f t="shared" si="7"/>
        <v>0.11114137251550193</v>
      </c>
      <c r="L62">
        <f t="shared" si="9"/>
        <v>0.85895146307906955</v>
      </c>
      <c r="M62">
        <f t="shared" si="10"/>
        <v>3.1651791396520821</v>
      </c>
      <c r="N62">
        <f t="shared" si="11"/>
        <v>4.6388192402642554</v>
      </c>
      <c r="O62" s="4">
        <f t="shared" si="12"/>
        <v>4.9398677053928051</v>
      </c>
    </row>
    <row r="63" spans="1:16" x14ac:dyDescent="0.25">
      <c r="A63" s="3">
        <f t="shared" si="4"/>
        <v>4.2000000000000011</v>
      </c>
      <c r="B63" s="2">
        <f t="shared" si="0"/>
        <v>1.6000000000000014</v>
      </c>
      <c r="C63" s="2">
        <f t="shared" si="1"/>
        <v>4.3417921347987143</v>
      </c>
      <c r="D63" s="2">
        <f t="shared" si="5"/>
        <v>5.2038441010990359</v>
      </c>
      <c r="E63" s="2">
        <f t="shared" si="6"/>
        <v>1.0263604869019183</v>
      </c>
      <c r="F63" s="6"/>
      <c r="G63">
        <f t="shared" si="2"/>
        <v>0.67044572739581842</v>
      </c>
      <c r="H63">
        <f t="shared" si="8"/>
        <v>1.3223282439724704E-2</v>
      </c>
      <c r="J63">
        <f t="shared" si="3"/>
        <v>5.2227722164134258</v>
      </c>
      <c r="K63">
        <f t="shared" si="7"/>
        <v>0.10300937020545575</v>
      </c>
      <c r="L63">
        <f t="shared" si="9"/>
        <v>0.77628381112027167</v>
      </c>
      <c r="M63">
        <f t="shared" si="10"/>
        <v>2.2254843231638581</v>
      </c>
      <c r="N63">
        <f t="shared" si="11"/>
        <v>4.6961721790387756</v>
      </c>
      <c r="O63" s="4">
        <f t="shared" si="12"/>
        <v>5.0208363591091887</v>
      </c>
    </row>
    <row r="64" spans="1:16" x14ac:dyDescent="0.25">
      <c r="A64" s="3">
        <f t="shared" si="4"/>
        <v>4.3000000000000007</v>
      </c>
      <c r="B64" s="2">
        <f t="shared" si="0"/>
        <v>1.7333333333333343</v>
      </c>
      <c r="C64" s="2">
        <f t="shared" si="1"/>
        <v>4.4693243541061953</v>
      </c>
      <c r="D64" s="2">
        <f t="shared" si="5"/>
        <v>5.2994932655796463</v>
      </c>
      <c r="E64" s="2">
        <f t="shared" si="6"/>
        <v>0.95649164480610338</v>
      </c>
      <c r="F64" s="6"/>
      <c r="G64">
        <f t="shared" si="2"/>
        <v>0.68276884323271714</v>
      </c>
      <c r="H64">
        <f t="shared" si="8"/>
        <v>1.2323115836898713E-2</v>
      </c>
      <c r="J64">
        <f t="shared" si="3"/>
        <v>5.3187692887828666</v>
      </c>
      <c r="K64">
        <f t="shared" si="7"/>
        <v>9.5997072369440772E-2</v>
      </c>
      <c r="L64">
        <f t="shared" si="9"/>
        <v>0.70894807613250599</v>
      </c>
      <c r="M64">
        <f t="shared" si="10"/>
        <v>1.8604264055886142</v>
      </c>
      <c r="N64">
        <f t="shared" si="11"/>
        <v>4.7414176376256769</v>
      </c>
      <c r="O64" s="4">
        <f t="shared" si="12"/>
        <v>5.0935203692360727</v>
      </c>
    </row>
    <row r="65" spans="1:15" x14ac:dyDescent="0.25">
      <c r="A65" s="3">
        <f t="shared" si="4"/>
        <v>4.4000000000000004</v>
      </c>
      <c r="B65" s="2">
        <f t="shared" si="0"/>
        <v>1.8666666666666671</v>
      </c>
      <c r="C65" s="2">
        <f t="shared" si="1"/>
        <v>4.5887335099947935</v>
      </c>
      <c r="D65" s="2">
        <f t="shared" si="5"/>
        <v>5.3890501324960951</v>
      </c>
      <c r="E65" s="2">
        <f t="shared" si="6"/>
        <v>0.89556866916448818</v>
      </c>
      <c r="F65" s="6"/>
      <c r="G65">
        <f t="shared" si="2"/>
        <v>0.69430704799377219</v>
      </c>
      <c r="H65">
        <f t="shared" si="8"/>
        <v>1.1538204761055049E-2</v>
      </c>
      <c r="J65">
        <f t="shared" si="3"/>
        <v>5.4086519038714851</v>
      </c>
      <c r="K65">
        <f t="shared" si="7"/>
        <v>8.98826150886185E-2</v>
      </c>
      <c r="L65">
        <f t="shared" si="9"/>
        <v>0.65283371981155813</v>
      </c>
      <c r="M65">
        <f t="shared" si="10"/>
        <v>1.6225916244566689</v>
      </c>
      <c r="N65">
        <f t="shared" si="11"/>
        <v>4.7742461363049236</v>
      </c>
      <c r="O65" s="4">
        <f t="shared" si="12"/>
        <v>5.1586797976431047</v>
      </c>
    </row>
    <row r="66" spans="1:15" x14ac:dyDescent="0.25">
      <c r="A66" s="3">
        <f t="shared" si="4"/>
        <v>4.5</v>
      </c>
      <c r="B66" s="2">
        <f t="shared" si="0"/>
        <v>2</v>
      </c>
      <c r="C66" s="2">
        <f t="shared" si="1"/>
        <v>4.7009919008611867</v>
      </c>
      <c r="D66" s="2">
        <f t="shared" si="5"/>
        <v>5.4732439256458898</v>
      </c>
      <c r="E66" s="2">
        <f t="shared" si="6"/>
        <v>0.84193793149794693</v>
      </c>
      <c r="F66" s="6"/>
      <c r="G66">
        <f t="shared" si="2"/>
        <v>0.70515429241422001</v>
      </c>
      <c r="H66">
        <f t="shared" si="8"/>
        <v>1.0847244420447821E-2</v>
      </c>
      <c r="J66">
        <f t="shared" si="3"/>
        <v>5.4931519379067737</v>
      </c>
      <c r="K66">
        <f t="shared" si="7"/>
        <v>8.4500034035288607E-2</v>
      </c>
      <c r="L66">
        <f t="shared" si="9"/>
        <v>0.60522762759958315</v>
      </c>
      <c r="M66">
        <f t="shared" si="10"/>
        <v>1.4481120312406262</v>
      </c>
      <c r="N66">
        <f t="shared" si="11"/>
        <v>4.7936851628225385</v>
      </c>
      <c r="O66" s="4">
        <f t="shared" si="12"/>
        <v>5.2168852923820328</v>
      </c>
    </row>
    <row r="67" spans="1:15" x14ac:dyDescent="0.25">
      <c r="A67" s="3">
        <f t="shared" si="4"/>
        <v>4.5999999999999996</v>
      </c>
      <c r="B67" s="2">
        <f t="shared" si="0"/>
        <v>2.1333333333333329</v>
      </c>
      <c r="C67" s="2">
        <f t="shared" si="1"/>
        <v>4.8069033587134271</v>
      </c>
      <c r="D67" s="2">
        <f t="shared" si="5"/>
        <v>5.5526775190350701</v>
      </c>
      <c r="E67" s="2">
        <f t="shared" si="6"/>
        <v>0.79433593389180324</v>
      </c>
      <c r="F67" s="6"/>
      <c r="G67">
        <f t="shared" si="2"/>
        <v>0.71538824874819729</v>
      </c>
      <c r="H67">
        <f t="shared" si="8"/>
        <v>1.0233956333977279E-2</v>
      </c>
      <c r="J67">
        <f t="shared" si="3"/>
        <v>5.5728744577484566</v>
      </c>
      <c r="K67">
        <f t="shared" si="7"/>
        <v>7.9722519841682882E-2</v>
      </c>
      <c r="L67">
        <f t="shared" si="9"/>
        <v>0.56425298405598845</v>
      </c>
      <c r="M67">
        <f t="shared" si="10"/>
        <v>1.3120630746195561</v>
      </c>
      <c r="N67">
        <f t="shared" si="11"/>
        <v>4.7978134949761966</v>
      </c>
      <c r="O67" s="4">
        <f t="shared" si="12"/>
        <v>5.2685515734175379</v>
      </c>
    </row>
    <row r="68" spans="1:15" x14ac:dyDescent="0.25">
      <c r="A68" s="3">
        <f t="shared" si="4"/>
        <v>4.6999999999999993</v>
      </c>
      <c r="B68" s="2">
        <f t="shared" si="0"/>
        <v>2.2666666666666657</v>
      </c>
      <c r="C68" s="2">
        <f t="shared" si="1"/>
        <v>4.9071406234621584</v>
      </c>
      <c r="D68" s="2">
        <f t="shared" si="5"/>
        <v>5.6278554675966186</v>
      </c>
      <c r="E68" s="2">
        <f t="shared" si="6"/>
        <v>0.75177948561548469</v>
      </c>
      <c r="F68" s="6"/>
      <c r="G68">
        <f t="shared" si="2"/>
        <v>0.72507392215198507</v>
      </c>
      <c r="H68">
        <f t="shared" si="8"/>
        <v>9.6856734037877867E-3</v>
      </c>
      <c r="J68">
        <f t="shared" si="3"/>
        <v>5.6483258535639633</v>
      </c>
      <c r="K68">
        <f t="shared" si="7"/>
        <v>7.545139581550675E-2</v>
      </c>
      <c r="L68">
        <f t="shared" si="9"/>
        <v>0.52856300735599326</v>
      </c>
      <c r="M68">
        <f t="shared" si="10"/>
        <v>1.2018374482708092</v>
      </c>
      <c r="N68">
        <f t="shared" si="11"/>
        <v>4.7831383169605868</v>
      </c>
      <c r="O68" s="4">
        <f t="shared" si="12"/>
        <v>5.313958059290437</v>
      </c>
    </row>
    <row r="69" spans="1:15" x14ac:dyDescent="0.25">
      <c r="A69" s="3">
        <f t="shared" si="4"/>
        <v>4.7999999999999989</v>
      </c>
      <c r="B69" s="2">
        <f t="shared" si="0"/>
        <v>2.3999999999999986</v>
      </c>
      <c r="C69" s="2">
        <f t="shared" si="1"/>
        <v>5.0022727926002037</v>
      </c>
      <c r="D69" s="2">
        <f t="shared" si="5"/>
        <v>5.699204594450153</v>
      </c>
      <c r="E69" s="2">
        <f t="shared" si="6"/>
        <v>0.7134912685353445</v>
      </c>
      <c r="F69" s="6"/>
      <c r="G69">
        <f t="shared" si="2"/>
        <v>0.7342663030771307</v>
      </c>
      <c r="H69">
        <f t="shared" si="8"/>
        <v>9.1923809251456268E-3</v>
      </c>
      <c r="J69">
        <f t="shared" si="3"/>
        <v>5.7199345009708482</v>
      </c>
      <c r="K69">
        <f t="shared" si="7"/>
        <v>7.1608647406884884E-2</v>
      </c>
      <c r="L69">
        <f t="shared" si="9"/>
        <v>0.4971622845574224</v>
      </c>
      <c r="M69">
        <f t="shared" si="10"/>
        <v>1.1101132883204876</v>
      </c>
      <c r="N69">
        <f t="shared" si="11"/>
        <v>4.7431309956653918</v>
      </c>
      <c r="O69" s="4">
        <f t="shared" si="12"/>
        <v>5.3532594171444563</v>
      </c>
    </row>
    <row r="70" spans="1:15" x14ac:dyDescent="0.25">
      <c r="A70" s="3">
        <f t="shared" si="4"/>
        <v>4.8999999999999986</v>
      </c>
      <c r="B70" s="2">
        <f t="shared" si="0"/>
        <v>2.5333333333333314</v>
      </c>
      <c r="C70" s="2">
        <f t="shared" si="1"/>
        <v>5.0927858719493768</v>
      </c>
      <c r="D70" s="2">
        <f t="shared" si="5"/>
        <v>5.7670894039620322</v>
      </c>
      <c r="E70" s="2">
        <f t="shared" si="6"/>
        <v>0.67884809511879141</v>
      </c>
      <c r="F70" s="6"/>
      <c r="G70">
        <f t="shared" si="2"/>
        <v>0.7430123530371413</v>
      </c>
      <c r="H70">
        <f t="shared" si="8"/>
        <v>8.7460499600106045E-3</v>
      </c>
      <c r="J70">
        <f t="shared" si="3"/>
        <v>5.7880662301593304</v>
      </c>
      <c r="K70">
        <f t="shared" si="7"/>
        <v>6.8131729188482204E-2</v>
      </c>
      <c r="L70">
        <f t="shared" si="9"/>
        <v>0.46929694137646383</v>
      </c>
      <c r="M70">
        <f t="shared" si="10"/>
        <v>1.0322480460994035</v>
      </c>
      <c r="N70">
        <f t="shared" si="11"/>
        <v>4.6641174231825273</v>
      </c>
      <c r="O70" s="4">
        <f t="shared" si="12"/>
        <v>5.38648713724346</v>
      </c>
    </row>
    <row r="71" spans="1:15" x14ac:dyDescent="0.25">
      <c r="A71" s="3">
        <f t="shared" si="4"/>
        <v>4.9999999999999982</v>
      </c>
      <c r="B71" s="2">
        <f t="shared" si="0"/>
        <v>2.6666666666666643</v>
      </c>
      <c r="C71" s="2">
        <f t="shared" si="1"/>
        <v>5.1790984233538682</v>
      </c>
      <c r="D71" s="2">
        <f t="shared" si="5"/>
        <v>5.8318238175154011</v>
      </c>
      <c r="E71" s="2">
        <f t="shared" si="6"/>
        <v>0.64734413553368952</v>
      </c>
      <c r="F71" s="6"/>
      <c r="G71">
        <f t="shared" si="2"/>
        <v>0.75135251660452484</v>
      </c>
      <c r="H71">
        <f t="shared" si="8"/>
        <v>8.3401635673835406E-3</v>
      </c>
      <c r="J71">
        <f t="shared" si="3"/>
        <v>5.8530361043492487</v>
      </c>
      <c r="K71">
        <f t="shared" si="7"/>
        <v>6.4969874189918286E-2</v>
      </c>
      <c r="L71">
        <f t="shared" si="9"/>
        <v>0.44438420047776361</v>
      </c>
      <c r="M71">
        <f t="shared" si="10"/>
        <v>0.96511179404205816</v>
      </c>
      <c r="N71">
        <f t="shared" si="11"/>
        <v>4.5089445887463313</v>
      </c>
      <c r="O71" s="4">
        <f t="shared" si="12"/>
        <v>5.4135417827318104</v>
      </c>
    </row>
    <row r="72" spans="1:15" x14ac:dyDescent="0.25">
      <c r="A72" s="3">
        <f t="shared" si="4"/>
        <v>5.0999999999999979</v>
      </c>
      <c r="B72" s="2">
        <f t="shared" si="0"/>
        <v>2.7999999999999972</v>
      </c>
      <c r="C72" s="2">
        <f t="shared" si="1"/>
        <v>5.2615736590009261</v>
      </c>
      <c r="D72" s="2">
        <f t="shared" si="5"/>
        <v>5.8936802442506941</v>
      </c>
      <c r="E72" s="2">
        <f t="shared" si="6"/>
        <v>0.61856426735293013</v>
      </c>
      <c r="F72" s="6"/>
      <c r="G72">
        <f t="shared" si="2"/>
        <v>0.75932189005441186</v>
      </c>
      <c r="H72">
        <f t="shared" si="8"/>
        <v>7.9693734498870183E-3</v>
      </c>
      <c r="J72">
        <f t="shared" si="3"/>
        <v>5.9151175235238682</v>
      </c>
      <c r="K72">
        <f t="shared" si="7"/>
        <v>6.2081419174619512E-2</v>
      </c>
      <c r="L72">
        <f t="shared" si="9"/>
        <v>0.42196558561709452</v>
      </c>
      <c r="M72">
        <f t="shared" si="10"/>
        <v>0.90649604983140009</v>
      </c>
      <c r="N72">
        <f t="shared" si="11"/>
        <v>3.9605338169679802</v>
      </c>
      <c r="O72" s="4">
        <f t="shared" si="12"/>
        <v>5.4341739175801536</v>
      </c>
    </row>
    <row r="73" spans="1:15" x14ac:dyDescent="0.25">
      <c r="A73" s="3">
        <f t="shared" si="4"/>
        <v>5.1999999999999975</v>
      </c>
      <c r="B73" s="2">
        <f t="shared" si="0"/>
        <v>2.93333333333333</v>
      </c>
      <c r="C73" s="2">
        <f t="shared" si="1"/>
        <v>5.3405289153457112</v>
      </c>
      <c r="D73" s="2">
        <f t="shared" si="5"/>
        <v>5.9528966865092832</v>
      </c>
      <c r="E73" s="2">
        <f t="shared" si="6"/>
        <v>0.59216442258589019</v>
      </c>
      <c r="F73" s="6"/>
      <c r="G73">
        <f t="shared" si="2"/>
        <v>0.76695113680595606</v>
      </c>
      <c r="H73">
        <f t="shared" si="8"/>
        <v>7.6292467515441942E-3</v>
      </c>
      <c r="J73">
        <f t="shared" si="3"/>
        <v>5.9745493557183975</v>
      </c>
      <c r="K73">
        <f t="shared" si="7"/>
        <v>5.9431832194529299E-2</v>
      </c>
      <c r="L73">
        <f t="shared" si="9"/>
        <v>0.40167489796994094</v>
      </c>
      <c r="M73">
        <f t="shared" si="10"/>
        <v>0.85478650951042745</v>
      </c>
      <c r="N73">
        <f t="shared" si="11"/>
        <v>2.9772614624688298</v>
      </c>
      <c r="O73" s="4">
        <f t="shared" si="12"/>
        <v>5.4479493183437473</v>
      </c>
    </row>
    <row r="74" spans="1:15" x14ac:dyDescent="0.25">
      <c r="A74" s="3">
        <f t="shared" si="4"/>
        <v>5.2999999999999972</v>
      </c>
      <c r="B74" s="2">
        <f t="shared" si="0"/>
        <v>3.0666666666666629</v>
      </c>
      <c r="C74" s="2">
        <f t="shared" si="1"/>
        <v>5.4162431643245936</v>
      </c>
      <c r="D74" s="2">
        <f t="shared" si="5"/>
        <v>6.0096823732434448</v>
      </c>
      <c r="E74" s="2">
        <f t="shared" si="6"/>
        <v>0.56785686734161622</v>
      </c>
      <c r="F74" s="6"/>
      <c r="G74">
        <f t="shared" si="2"/>
        <v>0.77426721321187975</v>
      </c>
      <c r="H74">
        <f t="shared" si="8"/>
        <v>7.3160764059236882E-3</v>
      </c>
      <c r="J74">
        <f t="shared" si="3"/>
        <v>6.0315415909205434</v>
      </c>
      <c r="K74">
        <f t="shared" si="7"/>
        <v>5.6992235202145913E-2</v>
      </c>
      <c r="L74">
        <f t="shared" si="9"/>
        <v>0.3832157373565801</v>
      </c>
      <c r="M74">
        <f t="shared" si="10"/>
        <v>0.80876937450711761</v>
      </c>
      <c r="N74">
        <f t="shared" si="11"/>
        <v>2.573198707726291</v>
      </c>
      <c r="O74" s="4">
        <f t="shared" si="12"/>
        <v>5.4541899397633538</v>
      </c>
    </row>
    <row r="75" spans="1:15" x14ac:dyDescent="0.25">
      <c r="A75" s="3">
        <f t="shared" si="4"/>
        <v>5.3999999999999968</v>
      </c>
      <c r="B75" s="2">
        <f t="shared" si="0"/>
        <v>3.1999999999999957</v>
      </c>
      <c r="C75" s="2">
        <f t="shared" si="1"/>
        <v>5.4889630336991129</v>
      </c>
      <c r="D75" s="2">
        <f t="shared" si="5"/>
        <v>6.064222275274334</v>
      </c>
      <c r="E75" s="2">
        <f t="shared" si="6"/>
        <v>0.54539902030889209</v>
      </c>
      <c r="F75" s="6"/>
      <c r="G75">
        <f t="shared" si="2"/>
        <v>0.78129395028908655</v>
      </c>
      <c r="H75">
        <f t="shared" si="8"/>
        <v>7.0267370772068016E-3</v>
      </c>
      <c r="J75">
        <f t="shared" si="3"/>
        <v>6.0862798727519838</v>
      </c>
      <c r="K75">
        <f t="shared" si="7"/>
        <v>5.4738281831440361E-2</v>
      </c>
      <c r="L75">
        <f t="shared" si="9"/>
        <v>0.36634537178113558</v>
      </c>
      <c r="M75">
        <f t="shared" si="10"/>
        <v>0.7675105839691172</v>
      </c>
      <c r="N75">
        <f t="shared" si="11"/>
        <v>2.3002195933371676</v>
      </c>
      <c r="O75" s="4">
        <f t="shared" si="12"/>
        <v>5.4518741051854223</v>
      </c>
    </row>
    <row r="76" spans="1:15" x14ac:dyDescent="0.25">
      <c r="A76" s="3">
        <f t="shared" si="4"/>
        <v>5.4999999999999964</v>
      </c>
      <c r="B76" s="2">
        <f t="shared" si="0"/>
        <v>3.3333333333333286</v>
      </c>
      <c r="C76" s="2">
        <f t="shared" si="1"/>
        <v>5.5589076804562163</v>
      </c>
      <c r="D76" s="2">
        <f t="shared" si="5"/>
        <v>6.1166807603421622</v>
      </c>
      <c r="E76" s="2">
        <f t="shared" si="6"/>
        <v>0.52458485067828242</v>
      </c>
      <c r="F76" s="6"/>
      <c r="G76">
        <f t="shared" si="2"/>
        <v>0.78805252462300146</v>
      </c>
      <c r="H76">
        <f t="shared" si="8"/>
        <v>6.7585743339149129E-3</v>
      </c>
      <c r="J76">
        <f t="shared" si="3"/>
        <v>6.1389291668131811</v>
      </c>
      <c r="K76">
        <f t="shared" si="7"/>
        <v>5.2649294061197338E-2</v>
      </c>
      <c r="L76">
        <f t="shared" si="9"/>
        <v>0.35086293665385071</v>
      </c>
      <c r="M76">
        <f t="shared" si="10"/>
        <v>0.73027726294169604</v>
      </c>
      <c r="N76">
        <f t="shared" si="11"/>
        <v>2.0938892601470336</v>
      </c>
      <c r="O76" s="4">
        <f t="shared" si="12"/>
        <v>5.439462391728946</v>
      </c>
    </row>
    <row r="77" spans="1:15" x14ac:dyDescent="0.25">
      <c r="A77" s="3">
        <f t="shared" si="4"/>
        <v>5.5999999999999961</v>
      </c>
      <c r="B77" s="2">
        <f t="shared" si="0"/>
        <v>3.4666666666666615</v>
      </c>
      <c r="C77" s="2">
        <f t="shared" si="1"/>
        <v>5.6262727715853043</v>
      </c>
      <c r="D77" s="2">
        <f t="shared" si="5"/>
        <v>6.1672045786889775</v>
      </c>
      <c r="E77" s="2">
        <f t="shared" si="6"/>
        <v>0.50523818346815297</v>
      </c>
      <c r="F77" s="6"/>
      <c r="G77">
        <f t="shared" si="2"/>
        <v>0.79456184301999011</v>
      </c>
      <c r="H77">
        <f t="shared" si="8"/>
        <v>6.5093183969886503E-3</v>
      </c>
      <c r="J77">
        <f t="shared" si="3"/>
        <v>6.1896367571257231</v>
      </c>
      <c r="K77">
        <f t="shared" si="7"/>
        <v>5.0707590312542017E-2</v>
      </c>
      <c r="L77">
        <f t="shared" si="9"/>
        <v>0.33660065277647444</v>
      </c>
      <c r="M77">
        <f t="shared" si="10"/>
        <v>0.69648481921894945</v>
      </c>
      <c r="N77">
        <f t="shared" si="11"/>
        <v>1.9288253739968226</v>
      </c>
      <c r="O77" s="4">
        <f t="shared" si="12"/>
        <v>5.4145757943534631</v>
      </c>
    </row>
    <row r="78" spans="1:15" x14ac:dyDescent="0.25">
      <c r="A78" s="3">
        <f t="shared" si="4"/>
        <v>5.6999999999999957</v>
      </c>
      <c r="B78" s="2">
        <f t="shared" si="0"/>
        <v>3.5999999999999943</v>
      </c>
      <c r="C78" s="2">
        <f t="shared" si="1"/>
        <v>5.6912337627755472</v>
      </c>
      <c r="D78" s="2">
        <f t="shared" si="5"/>
        <v>6.2159253220816604</v>
      </c>
      <c r="E78" s="2">
        <f t="shared" si="6"/>
        <v>0.48720743392682841</v>
      </c>
      <c r="F78" s="6"/>
      <c r="G78">
        <f t="shared" si="2"/>
        <v>0.80083885931958942</v>
      </c>
      <c r="H78">
        <f t="shared" si="8"/>
        <v>6.277016299599314E-3</v>
      </c>
      <c r="J78">
        <f t="shared" si="3"/>
        <v>6.2385347140996013</v>
      </c>
      <c r="K78">
        <f t="shared" si="7"/>
        <v>4.8897956973878109E-2</v>
      </c>
      <c r="L78">
        <f t="shared" si="9"/>
        <v>0.32341719057573304</v>
      </c>
      <c r="M78">
        <f t="shared" si="10"/>
        <v>0.66566025635114467</v>
      </c>
      <c r="N78">
        <f t="shared" si="11"/>
        <v>1.7920463088064471</v>
      </c>
      <c r="O78" s="4">
        <f t="shared" si="12"/>
        <v>5.3733471774962247</v>
      </c>
    </row>
    <row r="79" spans="1:15" x14ac:dyDescent="0.25">
      <c r="A79" s="3">
        <f t="shared" si="4"/>
        <v>5.7999999999999954</v>
      </c>
      <c r="B79" s="2">
        <f t="shared" si="0"/>
        <v>3.7333333333333272</v>
      </c>
      <c r="C79" s="2">
        <f t="shared" si="1"/>
        <v>5.75394861951776</v>
      </c>
      <c r="D79" s="2">
        <f t="shared" si="5"/>
        <v>6.2629614646383196</v>
      </c>
      <c r="E79" s="2">
        <f t="shared" si="6"/>
        <v>0.47036142556659222</v>
      </c>
      <c r="F79" s="6"/>
      <c r="G79">
        <f t="shared" si="2"/>
        <v>0.8068988373276994</v>
      </c>
      <c r="H79">
        <f t="shared" si="8"/>
        <v>6.0599780081099786E-3</v>
      </c>
      <c r="J79">
        <f t="shared" si="3"/>
        <v>6.2857419427827788</v>
      </c>
      <c r="K79">
        <f t="shared" si="7"/>
        <v>4.7207228683177505E-2</v>
      </c>
      <c r="L79">
        <f t="shared" si="9"/>
        <v>0.31119258706438124</v>
      </c>
      <c r="M79">
        <f t="shared" si="10"/>
        <v>0.63741608921881543</v>
      </c>
      <c r="N79">
        <f t="shared" si="11"/>
        <v>1.6759207301324182</v>
      </c>
      <c r="O79" s="4">
        <f t="shared" si="12"/>
        <v>5.3089384374773223</v>
      </c>
    </row>
    <row r="80" spans="1:15" x14ac:dyDescent="0.25">
      <c r="A80" s="3">
        <f t="shared" si="4"/>
        <v>5.899999999999995</v>
      </c>
      <c r="B80" s="2">
        <f t="shared" si="0"/>
        <v>3.86666666666666</v>
      </c>
      <c r="C80" s="2">
        <f t="shared" si="1"/>
        <v>5.8145600913847275</v>
      </c>
      <c r="D80" s="2">
        <f t="shared" si="5"/>
        <v>6.3084200685385454</v>
      </c>
      <c r="E80" s="2">
        <f t="shared" si="6"/>
        <v>0.45458603900225825</v>
      </c>
      <c r="F80" s="6"/>
      <c r="G80">
        <f t="shared" si="2"/>
        <v>0.81275557057454062</v>
      </c>
      <c r="H80">
        <f t="shared" si="8"/>
        <v>5.856733246841217E-3</v>
      </c>
      <c r="J80">
        <f t="shared" si="3"/>
        <v>6.3313658947756712</v>
      </c>
      <c r="K80">
        <f t="shared" si="7"/>
        <v>4.5623951992892486E-2</v>
      </c>
      <c r="L80">
        <f t="shared" si="9"/>
        <v>0.29982430385512782</v>
      </c>
      <c r="M80">
        <f t="shared" si="10"/>
        <v>0.61143139380482303</v>
      </c>
      <c r="N80">
        <f t="shared" si="11"/>
        <v>1.5755477107157443</v>
      </c>
      <c r="O80" s="4">
        <f t="shared" si="12"/>
        <v>5.2074170877988681</v>
      </c>
    </row>
    <row r="81" spans="1:16" x14ac:dyDescent="0.25">
      <c r="A81" s="3">
        <f t="shared" si="4"/>
        <v>5.9999999999999947</v>
      </c>
      <c r="B81" s="2">
        <f t="shared" si="0"/>
        <v>3.9999999999999929</v>
      </c>
      <c r="C81" s="2">
        <f t="shared" si="1"/>
        <v>5.8731976252870615</v>
      </c>
      <c r="D81" s="2">
        <f t="shared" si="5"/>
        <v>6.3523982189652957</v>
      </c>
      <c r="E81" s="2">
        <f t="shared" si="6"/>
        <v>0.4397815042675024</v>
      </c>
      <c r="F81" s="6"/>
      <c r="G81">
        <f t="shared" si="2"/>
        <v>0.81842156718772852</v>
      </c>
      <c r="H81">
        <f t="shared" si="8"/>
        <v>5.6659966131878958E-3</v>
      </c>
      <c r="J81">
        <f t="shared" si="3"/>
        <v>6.3755040083924053</v>
      </c>
      <c r="K81">
        <f t="shared" si="7"/>
        <v>4.4138113616734032E-2</v>
      </c>
      <c r="L81">
        <f t="shared" si="9"/>
        <v>0.28922413564042149</v>
      </c>
      <c r="M81">
        <f t="shared" si="10"/>
        <v>0.58743777823307486</v>
      </c>
      <c r="N81">
        <f t="shared" si="11"/>
        <v>1.4875796980852147</v>
      </c>
      <c r="O81" s="4">
        <f t="shared" si="12"/>
        <v>5.0314124927894879</v>
      </c>
      <c r="P81">
        <f>SUM(K21:K81)</f>
        <v>6.3755040083924053</v>
      </c>
    </row>
    <row r="82" spans="1:16" x14ac:dyDescent="0.25">
      <c r="A82" s="3">
        <f t="shared" si="4"/>
        <v>6.0999999999999943</v>
      </c>
      <c r="B82" s="2">
        <f t="shared" si="0"/>
        <v>4.1333333333333258</v>
      </c>
      <c r="C82" s="2">
        <f t="shared" si="1"/>
        <v>5.9299789847847793</v>
      </c>
      <c r="D82" s="2">
        <f t="shared" si="5"/>
        <v>6.3949842385885844</v>
      </c>
      <c r="E82" s="2">
        <f t="shared" si="6"/>
        <v>0.42586019623288784</v>
      </c>
      <c r="F82" s="6"/>
      <c r="G82">
        <f t="shared" si="2"/>
        <v>0.82390820636225692</v>
      </c>
      <c r="H82">
        <f t="shared" si="8"/>
        <v>5.4866391745284071E-3</v>
      </c>
      <c r="J82">
        <f t="shared" si="3"/>
        <v>6.4182449275619815</v>
      </c>
      <c r="K82">
        <f t="shared" si="7"/>
        <v>4.274091916957623E-2</v>
      </c>
      <c r="L82">
        <f t="shared" si="9"/>
        <v>0.27931576074880038</v>
      </c>
      <c r="M82">
        <f t="shared" si="10"/>
        <v>0.5652088232127328</v>
      </c>
      <c r="N82">
        <f t="shared" si="11"/>
        <v>1.4096234538695134</v>
      </c>
      <c r="O82" s="4">
        <f t="shared" si="12"/>
        <v>4.4636612210060935</v>
      </c>
      <c r="P82">
        <f t="shared" ref="P82:P141" si="13">SUM(K22:K82)</f>
        <v>6.4182449275619815</v>
      </c>
    </row>
    <row r="83" spans="1:16" x14ac:dyDescent="0.25">
      <c r="A83" s="3">
        <f t="shared" si="4"/>
        <v>6.199999999999994</v>
      </c>
      <c r="B83" s="2">
        <f t="shared" si="0"/>
        <v>4.2666666666666586</v>
      </c>
      <c r="C83" s="2">
        <f t="shared" si="1"/>
        <v>5.9850116283610282</v>
      </c>
      <c r="D83" s="2">
        <f t="shared" si="5"/>
        <v>6.4362587212707707</v>
      </c>
      <c r="E83" s="2">
        <f t="shared" si="6"/>
        <v>0.41274482682186253</v>
      </c>
      <c r="F83" s="6"/>
      <c r="G83">
        <f t="shared" si="2"/>
        <v>0.82922587153960148</v>
      </c>
      <c r="H83">
        <f t="shared" si="8"/>
        <v>5.3176651773445549E-3</v>
      </c>
      <c r="J83">
        <f t="shared" si="3"/>
        <v>6.459669539293496</v>
      </c>
      <c r="K83">
        <f t="shared" si="7"/>
        <v>4.142461173151446E-2</v>
      </c>
      <c r="L83">
        <f t="shared" si="9"/>
        <v>0.27003278216777282</v>
      </c>
      <c r="M83">
        <f t="shared" si="10"/>
        <v>0.54455201576962775</v>
      </c>
      <c r="N83">
        <f t="shared" si="11"/>
        <v>1.3399066930855259</v>
      </c>
      <c r="O83" s="4">
        <f t="shared" si="12"/>
        <v>3.4623816460439283</v>
      </c>
      <c r="P83">
        <f t="shared" si="13"/>
        <v>6.4457413020078489</v>
      </c>
    </row>
    <row r="84" spans="1:16" x14ac:dyDescent="0.25">
      <c r="A84" s="3">
        <f t="shared" si="4"/>
        <v>6.2999999999999936</v>
      </c>
      <c r="B84" s="2">
        <f t="shared" si="0"/>
        <v>4.3999999999999915</v>
      </c>
      <c r="C84" s="2">
        <f t="shared" si="1"/>
        <v>6.0383938887260165</v>
      </c>
      <c r="D84" s="2">
        <f t="shared" si="5"/>
        <v>6.4762954165445121</v>
      </c>
      <c r="E84" s="2">
        <f t="shared" si="6"/>
        <v>0.40036695273741429</v>
      </c>
      <c r="F84" s="6"/>
      <c r="G84">
        <f t="shared" si="2"/>
        <v>0.83438406436087753</v>
      </c>
      <c r="H84">
        <f t="shared" si="8"/>
        <v>5.1581928212760531E-3</v>
      </c>
      <c r="J84">
        <f t="shared" si="3"/>
        <v>6.4998518613712362</v>
      </c>
      <c r="K84">
        <f t="shared" si="7"/>
        <v>4.0182322077740196E-2</v>
      </c>
      <c r="L84">
        <f t="shared" si="9"/>
        <v>0.26131714727163491</v>
      </c>
      <c r="M84">
        <f t="shared" si="10"/>
        <v>0.52530250565283865</v>
      </c>
      <c r="N84">
        <f t="shared" si="11"/>
        <v>1.2770796449578103</v>
      </c>
      <c r="O84" s="4">
        <f t="shared" si="12"/>
        <v>3.0415089781769837</v>
      </c>
      <c r="P84">
        <f t="shared" si="13"/>
        <v>6.4619892543807582</v>
      </c>
    </row>
    <row r="85" spans="1:16" x14ac:dyDescent="0.25">
      <c r="A85" s="3">
        <f t="shared" si="4"/>
        <v>6.3999999999999932</v>
      </c>
      <c r="B85" s="2">
        <f t="shared" ref="B85:B141" si="14">IF(A85&gt;($E$7+$E$9/2)," ",IF(A85&lt;$D$13,($D$13-A85)*($E$7/$D$13),(A85-$D$13)/($E$7-$D$13)*$E$7))</f>
        <v>4.5333333333333243</v>
      </c>
      <c r="C85" s="2">
        <f t="shared" ref="C85:C141" si="15">IF(A85&gt;$E$7+0.000001," ",10^($B$5*(LOG(B85))^2+$D$5*LOG(B85)+$F$5))</f>
        <v>6.0902159868554664</v>
      </c>
      <c r="D85" s="2">
        <f t="shared" si="5"/>
        <v>6.5151619901415998</v>
      </c>
      <c r="E85" s="2">
        <f t="shared" si="6"/>
        <v>0.38866573597087672</v>
      </c>
      <c r="F85" s="6"/>
      <c r="G85">
        <f t="shared" si="2"/>
        <v>0.83939150265080997</v>
      </c>
      <c r="H85">
        <f t="shared" si="8"/>
        <v>5.0074382899324421E-3</v>
      </c>
      <c r="J85">
        <f t="shared" si="3"/>
        <v>6.5388598056498095</v>
      </c>
      <c r="K85">
        <f t="shared" si="7"/>
        <v>3.9007944278573348E-2</v>
      </c>
      <c r="L85">
        <f t="shared" si="9"/>
        <v>0.25311786286703075</v>
      </c>
      <c r="M85">
        <f t="shared" si="10"/>
        <v>0.50731821472926608</v>
      </c>
      <c r="N85">
        <f t="shared" si="11"/>
        <v>1.2200905168669429</v>
      </c>
      <c r="O85" s="4">
        <f t="shared" si="12"/>
        <v>2.7527995262349934</v>
      </c>
      <c r="P85">
        <f t="shared" si="13"/>
        <v>6.4859065272478507</v>
      </c>
    </row>
    <row r="86" spans="1:16" x14ac:dyDescent="0.25">
      <c r="A86" s="3">
        <f t="shared" si="4"/>
        <v>6.4999999999999929</v>
      </c>
      <c r="B86" s="2">
        <f t="shared" si="14"/>
        <v>4.6666666666666572</v>
      </c>
      <c r="C86" s="2">
        <f t="shared" si="15"/>
        <v>6.1405609079594212</v>
      </c>
      <c r="D86" s="2">
        <f t="shared" si="5"/>
        <v>6.5529206809695655</v>
      </c>
      <c r="E86" s="2">
        <f t="shared" si="6"/>
        <v>0.3775869082796568</v>
      </c>
      <c r="F86" s="6"/>
      <c r="G86">
        <f t="shared" ref="G86:G141" si="16">D86/$D$141</f>
        <v>0.84425620506038501</v>
      </c>
      <c r="H86">
        <f t="shared" si="8"/>
        <v>4.8647024095750391E-3</v>
      </c>
      <c r="J86">
        <f t="shared" ref="J86:J141" si="17">G86*$D$11</f>
        <v>6.5767558374203992</v>
      </c>
      <c r="K86">
        <f t="shared" si="7"/>
        <v>3.7896031770589644E-2</v>
      </c>
      <c r="L86">
        <f t="shared" si="9"/>
        <v>0.24538994264472791</v>
      </c>
      <c r="M86">
        <f t="shared" si="10"/>
        <v>0.49047596466841537</v>
      </c>
      <c r="N86">
        <f t="shared" si="11"/>
        <v>1.1681039335489141</v>
      </c>
      <c r="O86" s="4">
        <f t="shared" si="12"/>
        <v>2.5317159307542516</v>
      </c>
      <c r="P86">
        <f t="shared" si="13"/>
        <v>6.5080662429470877</v>
      </c>
    </row>
    <row r="87" spans="1:16" x14ac:dyDescent="0.25">
      <c r="A87" s="3">
        <f t="shared" ref="A87:A142" si="18">A86+$E$9</f>
        <v>6.5999999999999925</v>
      </c>
      <c r="B87" s="2">
        <f t="shared" si="14"/>
        <v>4.7999999999999901</v>
      </c>
      <c r="C87" s="2">
        <f t="shared" si="15"/>
        <v>6.189505161471482</v>
      </c>
      <c r="D87" s="2">
        <f t="shared" ref="D87:D141" si="19">IF($A87&gt;($E$7+$E$9/2)," ",IF($A87&lt;$D$13,$D$13/$E$7*($D$11-C87),$D$13/$E$7*$D$11+ (1-$D$13/$E$7)*C87))</f>
        <v>6.5896288711036117</v>
      </c>
      <c r="E87" s="2">
        <f t="shared" ref="E87:E141" si="20">IF(D87=" "," ",(D87-D86)/$E$9)</f>
        <v>0.36708190134046248</v>
      </c>
      <c r="F87" s="6"/>
      <c r="G87">
        <f t="shared" si="16"/>
        <v>0.84898556450268781</v>
      </c>
      <c r="H87">
        <f t="shared" si="8"/>
        <v>4.729359442302794E-3</v>
      </c>
      <c r="J87">
        <f t="shared" si="17"/>
        <v>6.6135975474759379</v>
      </c>
      <c r="K87">
        <f t="shared" ref="K87:K141" si="21">J87-J86</f>
        <v>3.6841710055538712E-2</v>
      </c>
      <c r="L87">
        <f t="shared" si="9"/>
        <v>0.23809353908353259</v>
      </c>
      <c r="M87">
        <f t="shared" si="10"/>
        <v>0.47466838066275674</v>
      </c>
      <c r="N87">
        <f t="shared" si="11"/>
        <v>1.1204456095691642</v>
      </c>
      <c r="O87" s="4">
        <f t="shared" si="12"/>
        <v>2.3527861643470374</v>
      </c>
      <c r="P87">
        <f t="shared" si="13"/>
        <v>6.5284765928711526</v>
      </c>
    </row>
    <row r="88" spans="1:16" x14ac:dyDescent="0.25">
      <c r="A88" s="3">
        <f t="shared" si="18"/>
        <v>6.6999999999999922</v>
      </c>
      <c r="B88" s="2">
        <f t="shared" si="14"/>
        <v>4.9333333333333229</v>
      </c>
      <c r="C88" s="2">
        <f t="shared" si="15"/>
        <v>6.2371194431139099</v>
      </c>
      <c r="D88" s="2">
        <f t="shared" si="19"/>
        <v>6.6253395823354317</v>
      </c>
      <c r="E88" s="2">
        <f t="shared" si="20"/>
        <v>0.35710711231820014</v>
      </c>
      <c r="F88" s="6"/>
      <c r="G88">
        <f t="shared" si="16"/>
        <v>0.8535864121265786</v>
      </c>
      <c r="H88">
        <f t="shared" ref="H88:H141" si="22">G88-G87</f>
        <v>4.6008476238907914E-3</v>
      </c>
      <c r="J88">
        <f t="shared" si="17"/>
        <v>6.6494381504660476</v>
      </c>
      <c r="K88">
        <f t="shared" si="21"/>
        <v>3.5840602990109716E-2</v>
      </c>
      <c r="L88">
        <f t="shared" si="9"/>
        <v>0.23119322290406608</v>
      </c>
      <c r="M88">
        <f t="shared" si="10"/>
        <v>0.45980139334032444</v>
      </c>
      <c r="N88">
        <f t="shared" si="11"/>
        <v>1.076563692717591</v>
      </c>
      <c r="O88" s="4">
        <f t="shared" si="12"/>
        <v>2.2029497451728934</v>
      </c>
      <c r="P88">
        <f t="shared" si="13"/>
        <v>6.5471356157836711</v>
      </c>
    </row>
    <row r="89" spans="1:16" x14ac:dyDescent="0.25">
      <c r="A89" s="3">
        <f t="shared" si="18"/>
        <v>6.7999999999999918</v>
      </c>
      <c r="B89" s="2">
        <f t="shared" si="14"/>
        <v>5.0666666666666558</v>
      </c>
      <c r="C89" s="2">
        <f t="shared" si="15"/>
        <v>6.2834692138830235</v>
      </c>
      <c r="D89" s="2">
        <f t="shared" si="19"/>
        <v>6.6601019104122674</v>
      </c>
      <c r="E89" s="2">
        <f t="shared" si="20"/>
        <v>0.34762328076835658</v>
      </c>
      <c r="F89" s="6"/>
      <c r="G89">
        <f t="shared" si="16"/>
        <v>0.85806507326258841</v>
      </c>
      <c r="H89">
        <f t="shared" si="22"/>
        <v>4.4786611360098094E-3</v>
      </c>
      <c r="J89">
        <f t="shared" si="17"/>
        <v>6.6843269207155638</v>
      </c>
      <c r="K89">
        <f t="shared" si="21"/>
        <v>3.4888770249516199E-2</v>
      </c>
      <c r="L89">
        <f t="shared" si="9"/>
        <v>0.22465738142206781</v>
      </c>
      <c r="M89">
        <f t="shared" si="10"/>
        <v>0.44579220661596253</v>
      </c>
      <c r="N89">
        <f t="shared" si="11"/>
        <v>1.0360010671516005</v>
      </c>
      <c r="O89" s="4">
        <f t="shared" si="12"/>
        <v>2.0745057080652032</v>
      </c>
      <c r="P89">
        <f t="shared" si="13"/>
        <v>6.5640306978092067</v>
      </c>
    </row>
    <row r="90" spans="1:16" x14ac:dyDescent="0.25">
      <c r="A90" s="3">
        <f t="shared" si="18"/>
        <v>6.8999999999999915</v>
      </c>
      <c r="B90" s="2">
        <f t="shared" si="14"/>
        <v>5.1999999999999886</v>
      </c>
      <c r="C90" s="2">
        <f t="shared" si="15"/>
        <v>6.3286152082272435</v>
      </c>
      <c r="D90" s="2">
        <f t="shared" si="19"/>
        <v>6.6939614061704322</v>
      </c>
      <c r="E90" s="2">
        <f t="shared" si="20"/>
        <v>0.33859495758164826</v>
      </c>
      <c r="F90" s="6"/>
      <c r="G90">
        <f t="shared" si="16"/>
        <v>0.86242741652687727</v>
      </c>
      <c r="H90">
        <f t="shared" si="22"/>
        <v>4.3623432642888593E-3</v>
      </c>
      <c r="J90">
        <f t="shared" si="17"/>
        <v>6.7183095747443735</v>
      </c>
      <c r="K90">
        <f t="shared" si="21"/>
        <v>3.3982654028809733E-2</v>
      </c>
      <c r="L90">
        <f t="shared" si="9"/>
        <v>0.21845771337313735</v>
      </c>
      <c r="M90">
        <f t="shared" si="10"/>
        <v>0.43256763196159476</v>
      </c>
      <c r="N90">
        <f t="shared" si="11"/>
        <v>0.9983750737735253</v>
      </c>
      <c r="O90" s="4">
        <f t="shared" si="12"/>
        <v>1.9624913906844466</v>
      </c>
      <c r="P90">
        <f t="shared" si="13"/>
        <v>6.5791378210489038</v>
      </c>
    </row>
    <row r="91" spans="1:16" x14ac:dyDescent="0.25">
      <c r="A91" s="3">
        <f t="shared" si="18"/>
        <v>6.9999999999999911</v>
      </c>
      <c r="B91" s="2">
        <f t="shared" si="14"/>
        <v>5.3333333333333215</v>
      </c>
      <c r="C91" s="2">
        <f t="shared" si="15"/>
        <v>6.3726138816166831</v>
      </c>
      <c r="D91" s="2">
        <f t="shared" si="19"/>
        <v>6.7269604112125121</v>
      </c>
      <c r="E91" s="2">
        <f t="shared" si="20"/>
        <v>0.32999005042079865</v>
      </c>
      <c r="F91" s="6"/>
      <c r="G91">
        <f t="shared" si="16"/>
        <v>0.86667889706875256</v>
      </c>
      <c r="H91">
        <f t="shared" si="22"/>
        <v>4.2514805418752966E-3</v>
      </c>
      <c r="J91">
        <f t="shared" si="17"/>
        <v>6.7514286081655825</v>
      </c>
      <c r="K91">
        <f t="shared" si="21"/>
        <v>3.3119033421209032E-2</v>
      </c>
      <c r="L91">
        <f t="shared" ref="L91:L141" si="23">SUM(K86:K91)</f>
        <v>0.21256880251577304</v>
      </c>
      <c r="M91">
        <f t="shared" si="10"/>
        <v>0.4200627133899113</v>
      </c>
      <c r="N91">
        <f t="shared" si="11"/>
        <v>0.96336237800625213</v>
      </c>
      <c r="O91" s="4">
        <f t="shared" si="12"/>
        <v>1.863504297858392</v>
      </c>
      <c r="P91">
        <f t="shared" si="13"/>
        <v>6.5924205157599687</v>
      </c>
    </row>
    <row r="92" spans="1:16" x14ac:dyDescent="0.25">
      <c r="A92" s="3">
        <f t="shared" si="18"/>
        <v>7.0999999999999908</v>
      </c>
      <c r="B92" s="2">
        <f t="shared" si="14"/>
        <v>5.4666666666666544</v>
      </c>
      <c r="C92" s="2">
        <f t="shared" si="15"/>
        <v>6.4155178060222608</v>
      </c>
      <c r="D92" s="2">
        <f t="shared" si="19"/>
        <v>6.7591383545166952</v>
      </c>
      <c r="E92" s="2">
        <f t="shared" si="20"/>
        <v>0.3217794330418311</v>
      </c>
      <c r="F92" s="6"/>
      <c r="G92">
        <f t="shared" si="16"/>
        <v>0.87082459478481566</v>
      </c>
      <c r="H92">
        <f t="shared" si="22"/>
        <v>4.1456977160631014E-3</v>
      </c>
      <c r="J92">
        <f t="shared" si="17"/>
        <v>6.7837235933737139</v>
      </c>
      <c r="K92">
        <f t="shared" si="21"/>
        <v>3.2294985208131344E-2</v>
      </c>
      <c r="L92">
        <f t="shared" si="23"/>
        <v>0.20696775595331474</v>
      </c>
      <c r="M92">
        <f t="shared" si="10"/>
        <v>0.40821958498130861</v>
      </c>
      <c r="N92">
        <f t="shared" si="11"/>
        <v>0.93068748902446519</v>
      </c>
      <c r="O92" s="4">
        <f t="shared" si="12"/>
        <v>1.7751021196812458</v>
      </c>
      <c r="P92">
        <f t="shared" si="13"/>
        <v>6.6038284525585489</v>
      </c>
    </row>
    <row r="93" spans="1:16" x14ac:dyDescent="0.25">
      <c r="A93" s="3">
        <f t="shared" si="18"/>
        <v>7.1999999999999904</v>
      </c>
      <c r="B93" s="2">
        <f t="shared" si="14"/>
        <v>5.5999999999999872</v>
      </c>
      <c r="C93" s="2">
        <f t="shared" si="15"/>
        <v>6.4573760204516981</v>
      </c>
      <c r="D93" s="2">
        <f t="shared" si="19"/>
        <v>6.7905320153387736</v>
      </c>
      <c r="E93" s="2">
        <f t="shared" si="20"/>
        <v>0.31393660822078395</v>
      </c>
      <c r="F93" s="6"/>
      <c r="G93">
        <f t="shared" si="16"/>
        <v>0.87486924819036849</v>
      </c>
      <c r="H93">
        <f t="shared" si="22"/>
        <v>4.0446534055528227E-3</v>
      </c>
      <c r="J93">
        <f t="shared" si="17"/>
        <v>6.8152314434029702</v>
      </c>
      <c r="K93">
        <f t="shared" si="21"/>
        <v>3.1507850029256268E-2</v>
      </c>
      <c r="L93">
        <f t="shared" si="23"/>
        <v>0.20163389592703229</v>
      </c>
      <c r="M93">
        <f t="shared" si="10"/>
        <v>0.39698651584098865</v>
      </c>
      <c r="N93">
        <f t="shared" si="11"/>
        <v>0.90011391987910194</v>
      </c>
      <c r="O93" s="4">
        <f t="shared" si="12"/>
        <v>1.6954685971950001</v>
      </c>
      <c r="P93">
        <f t="shared" si="13"/>
        <v>6.613295586098733</v>
      </c>
    </row>
    <row r="94" spans="1:16" x14ac:dyDescent="0.25">
      <c r="A94" s="3">
        <f t="shared" si="18"/>
        <v>7.2999999999999901</v>
      </c>
      <c r="B94" s="2">
        <f t="shared" si="14"/>
        <v>5.7333333333333201</v>
      </c>
      <c r="C94" s="2">
        <f t="shared" si="15"/>
        <v>6.4982343425663789</v>
      </c>
      <c r="D94" s="2">
        <f t="shared" si="19"/>
        <v>6.8211757569247844</v>
      </c>
      <c r="E94" s="2">
        <f t="shared" si="20"/>
        <v>0.30643741586010798</v>
      </c>
      <c r="F94" s="6"/>
      <c r="G94">
        <f t="shared" si="16"/>
        <v>0.87881728453016261</v>
      </c>
      <c r="H94">
        <f t="shared" si="22"/>
        <v>3.9480363397941254E-3</v>
      </c>
      <c r="J94">
        <f t="shared" si="17"/>
        <v>6.8459866464899664</v>
      </c>
      <c r="K94">
        <f t="shared" si="21"/>
        <v>3.0755203086996197E-2</v>
      </c>
      <c r="L94">
        <f t="shared" si="23"/>
        <v>0.19654849602391877</v>
      </c>
      <c r="M94">
        <f t="shared" si="10"/>
        <v>0.38631710719647039</v>
      </c>
      <c r="N94">
        <f t="shared" si="11"/>
        <v>0.87143729077156884</v>
      </c>
      <c r="O94" s="4">
        <f t="shared" si="12"/>
        <v>1.6232144300765405</v>
      </c>
      <c r="P94">
        <f t="shared" si="13"/>
        <v>6.6207377269431724</v>
      </c>
    </row>
    <row r="95" spans="1:16" x14ac:dyDescent="0.25">
      <c r="A95" s="3">
        <f t="shared" si="18"/>
        <v>7.3999999999999897</v>
      </c>
      <c r="B95" s="2">
        <f t="shared" si="14"/>
        <v>5.8666666666666529</v>
      </c>
      <c r="C95" s="2">
        <f t="shared" si="15"/>
        <v>6.5381356464778344</v>
      </c>
      <c r="D95" s="2">
        <f t="shared" si="19"/>
        <v>6.8511017348583758</v>
      </c>
      <c r="E95" s="2">
        <f t="shared" si="20"/>
        <v>0.29925977933591419</v>
      </c>
      <c r="F95" s="6"/>
      <c r="G95">
        <f t="shared" si="16"/>
        <v>0.88267284662117151</v>
      </c>
      <c r="H95">
        <f t="shared" si="22"/>
        <v>3.8555620910089017E-3</v>
      </c>
      <c r="J95">
        <f t="shared" si="17"/>
        <v>6.8760214751789261</v>
      </c>
      <c r="K95">
        <f t="shared" si="21"/>
        <v>3.0034828688959792E-2</v>
      </c>
      <c r="L95">
        <f t="shared" si="23"/>
        <v>0.19169455446336237</v>
      </c>
      <c r="M95">
        <f t="shared" si="10"/>
        <v>0.37616961380768998</v>
      </c>
      <c r="N95">
        <f t="shared" si="11"/>
        <v>0.84447988425838272</v>
      </c>
      <c r="O95" s="4">
        <f t="shared" si="12"/>
        <v>1.5572521863960596</v>
      </c>
      <c r="P95">
        <f t="shared" si="13"/>
        <v>6.6260493689505457</v>
      </c>
    </row>
    <row r="96" spans="1:16" x14ac:dyDescent="0.25">
      <c r="A96" s="3">
        <f t="shared" si="18"/>
        <v>7.4999999999999893</v>
      </c>
      <c r="B96" s="2">
        <f t="shared" si="14"/>
        <v>5.9999999999999858</v>
      </c>
      <c r="C96" s="2">
        <f t="shared" si="15"/>
        <v>6.5771201110567157</v>
      </c>
      <c r="D96" s="2">
        <f t="shared" si="19"/>
        <v>6.8803400832925368</v>
      </c>
      <c r="E96" s="2">
        <f t="shared" si="20"/>
        <v>0.29238348434160955</v>
      </c>
      <c r="F96" s="6"/>
      <c r="G96">
        <f t="shared" si="16"/>
        <v>0.88643981684605844</v>
      </c>
      <c r="H96">
        <f t="shared" si="22"/>
        <v>3.766970224886923E-3</v>
      </c>
      <c r="J96">
        <f t="shared" si="17"/>
        <v>6.9053661732307949</v>
      </c>
      <c r="K96">
        <f t="shared" si="21"/>
        <v>2.9344698051868789E-2</v>
      </c>
      <c r="L96">
        <f t="shared" si="23"/>
        <v>0.18705659848642142</v>
      </c>
      <c r="M96">
        <f t="shared" ref="M96:M141" si="24">SUM(K86:K96)</f>
        <v>0.36650636758098543</v>
      </c>
      <c r="N96">
        <f t="shared" si="11"/>
        <v>0.81908630047881115</v>
      </c>
      <c r="O96" s="4">
        <f t="shared" si="12"/>
        <v>1.4967142693593098</v>
      </c>
      <c r="P96">
        <f t="shared" si="13"/>
        <v>6.629099527706054</v>
      </c>
    </row>
    <row r="97" spans="1:16" x14ac:dyDescent="0.25">
      <c r="A97" s="3">
        <f t="shared" si="18"/>
        <v>7.599999999999989</v>
      </c>
      <c r="B97" s="2">
        <f t="shared" si="14"/>
        <v>6.1333333333333186</v>
      </c>
      <c r="C97" s="2">
        <f t="shared" si="15"/>
        <v>6.61522544245046</v>
      </c>
      <c r="D97" s="2">
        <f t="shared" si="19"/>
        <v>6.908919081837845</v>
      </c>
      <c r="E97" s="2">
        <f t="shared" si="20"/>
        <v>0.2857899854530821</v>
      </c>
      <c r="F97" s="6"/>
      <c r="G97">
        <f t="shared" si="16"/>
        <v>0.89012183865449557</v>
      </c>
      <c r="H97">
        <f t="shared" si="22"/>
        <v>3.6820218084371303E-3</v>
      </c>
      <c r="J97">
        <f t="shared" si="17"/>
        <v>6.9340491231185206</v>
      </c>
      <c r="K97">
        <f t="shared" si="21"/>
        <v>2.8682949887725684E-2</v>
      </c>
      <c r="L97">
        <f t="shared" si="23"/>
        <v>0.18262051495293807</v>
      </c>
      <c r="M97">
        <f t="shared" si="24"/>
        <v>0.35729328569812147</v>
      </c>
      <c r="N97">
        <f t="shared" si="11"/>
        <v>0.79511995630533949</v>
      </c>
      <c r="O97" s="4">
        <f t="shared" si="12"/>
        <v>1.4408971852117469</v>
      </c>
      <c r="P97">
        <f t="shared" si="13"/>
        <v>6.6297262387876019</v>
      </c>
    </row>
    <row r="98" spans="1:16" x14ac:dyDescent="0.25">
      <c r="A98" s="3">
        <f t="shared" si="18"/>
        <v>7.6999999999999886</v>
      </c>
      <c r="B98" s="2">
        <f t="shared" si="14"/>
        <v>6.2666666666666515</v>
      </c>
      <c r="C98" s="2">
        <f t="shared" si="15"/>
        <v>6.6524870739742576</v>
      </c>
      <c r="D98" s="2">
        <f t="shared" si="19"/>
        <v>6.9368653054806932</v>
      </c>
      <c r="E98" s="2">
        <f t="shared" si="20"/>
        <v>0.27946223642848267</v>
      </c>
      <c r="F98" s="6"/>
      <c r="G98">
        <f t="shared" si="16"/>
        <v>0.89372233587812266</v>
      </c>
      <c r="H98">
        <f t="shared" si="22"/>
        <v>3.6004972236270971E-3</v>
      </c>
      <c r="J98">
        <f t="shared" si="17"/>
        <v>6.9620969964905752</v>
      </c>
      <c r="K98">
        <f t="shared" si="21"/>
        <v>2.804787337205461E-2</v>
      </c>
      <c r="L98">
        <f t="shared" si="23"/>
        <v>0.17837340311686134</v>
      </c>
      <c r="M98">
        <f t="shared" si="24"/>
        <v>0.34849944901463736</v>
      </c>
      <c r="N98">
        <f t="shared" si="11"/>
        <v>0.77246023936485209</v>
      </c>
      <c r="O98" s="4">
        <f t="shared" si="12"/>
        <v>1.3892225387421187</v>
      </c>
      <c r="P98">
        <f t="shared" si="13"/>
        <v>6.6277292022170489</v>
      </c>
    </row>
    <row r="99" spans="1:16" x14ac:dyDescent="0.25">
      <c r="A99" s="3">
        <f t="shared" si="18"/>
        <v>7.7999999999999883</v>
      </c>
      <c r="B99" s="2">
        <f t="shared" si="14"/>
        <v>6.3999999999999844</v>
      </c>
      <c r="C99" s="2">
        <f t="shared" si="15"/>
        <v>6.6889383460942069</v>
      </c>
      <c r="D99" s="2">
        <f t="shared" si="19"/>
        <v>6.9642037595706547</v>
      </c>
      <c r="E99" s="2">
        <f t="shared" si="20"/>
        <v>0.27338454089961495</v>
      </c>
      <c r="F99" s="6"/>
      <c r="G99">
        <f t="shared" si="16"/>
        <v>0.89724453012186456</v>
      </c>
      <c r="H99">
        <f t="shared" si="22"/>
        <v>3.522194243741894E-3</v>
      </c>
      <c r="J99">
        <f t="shared" si="17"/>
        <v>6.9895348896493248</v>
      </c>
      <c r="K99">
        <f t="shared" si="21"/>
        <v>2.743789315874956E-2</v>
      </c>
      <c r="L99">
        <f t="shared" si="23"/>
        <v>0.17430344624635463</v>
      </c>
      <c r="M99">
        <f t="shared" si="24"/>
        <v>0.34009673918327721</v>
      </c>
      <c r="N99">
        <f t="shared" si="11"/>
        <v>0.75100017554972354</v>
      </c>
      <c r="O99" s="4">
        <f t="shared" si="12"/>
        <v>1.3412090360853615</v>
      </c>
      <c r="P99">
        <f t="shared" si="13"/>
        <v>6.6228598058229329</v>
      </c>
    </row>
    <row r="100" spans="1:16" x14ac:dyDescent="0.25">
      <c r="A100" s="3">
        <f t="shared" si="18"/>
        <v>7.8999999999999879</v>
      </c>
      <c r="B100" s="2">
        <f t="shared" si="14"/>
        <v>6.5333333333333172</v>
      </c>
      <c r="C100" s="2">
        <f t="shared" si="15"/>
        <v>6.7246106688463625</v>
      </c>
      <c r="D100" s="2">
        <f t="shared" si="19"/>
        <v>6.9909580016347714</v>
      </c>
      <c r="E100" s="2">
        <f t="shared" si="20"/>
        <v>0.26754242064116696</v>
      </c>
      <c r="F100" s="6"/>
      <c r="G100">
        <f t="shared" si="16"/>
        <v>0.90069145645807291</v>
      </c>
      <c r="H100">
        <f t="shared" si="22"/>
        <v>3.4469263362083558E-3</v>
      </c>
      <c r="J100">
        <f t="shared" si="17"/>
        <v>7.0163864458083882</v>
      </c>
      <c r="K100">
        <f t="shared" si="21"/>
        <v>2.6851556159063428E-2</v>
      </c>
      <c r="L100">
        <f t="shared" si="23"/>
        <v>0.17039979931842186</v>
      </c>
      <c r="M100">
        <f t="shared" si="24"/>
        <v>0.33205952509282444</v>
      </c>
      <c r="N100">
        <f t="shared" si="11"/>
        <v>0.73064450302560946</v>
      </c>
      <c r="O100" s="4">
        <f t="shared" si="12"/>
        <v>1.29645194483754</v>
      </c>
      <c r="P100">
        <f t="shared" si="13"/>
        <v>6.6148073528925178</v>
      </c>
    </row>
    <row r="101" spans="1:16" x14ac:dyDescent="0.25">
      <c r="A101" s="3">
        <f t="shared" si="18"/>
        <v>7.9999999999999876</v>
      </c>
      <c r="B101" s="2">
        <f t="shared" si="14"/>
        <v>6.6666666666666501</v>
      </c>
      <c r="C101" s="2">
        <f t="shared" si="15"/>
        <v>6.759533668718535</v>
      </c>
      <c r="D101" s="2">
        <f t="shared" si="19"/>
        <v>7.0171502515389008</v>
      </c>
      <c r="E101" s="2">
        <f t="shared" si="20"/>
        <v>0.26192249904129383</v>
      </c>
      <c r="F101" s="6"/>
      <c r="G101">
        <f t="shared" si="16"/>
        <v>0.9040659776193426</v>
      </c>
      <c r="H101">
        <f t="shared" si="22"/>
        <v>3.3745211612696835E-3</v>
      </c>
      <c r="J101">
        <f t="shared" si="17"/>
        <v>7.0426739656546786</v>
      </c>
      <c r="K101">
        <f t="shared" si="21"/>
        <v>2.6287519846290408E-2</v>
      </c>
      <c r="L101">
        <f t="shared" si="23"/>
        <v>0.16665249047575248</v>
      </c>
      <c r="M101">
        <f t="shared" si="24"/>
        <v>0.32436439091030511</v>
      </c>
      <c r="N101">
        <f t="shared" si="11"/>
        <v>0.71130807087900738</v>
      </c>
      <c r="O101" s="4">
        <f t="shared" si="12"/>
        <v>1.2546077354953482</v>
      </c>
      <c r="P101">
        <f t="shared" si="13"/>
        <v>6.6031796440372403</v>
      </c>
    </row>
    <row r="102" spans="1:16" x14ac:dyDescent="0.25">
      <c r="A102" s="3">
        <f t="shared" si="18"/>
        <v>8.0999999999999872</v>
      </c>
      <c r="B102" s="2">
        <f t="shared" si="14"/>
        <v>6.7999999999999829</v>
      </c>
      <c r="C102" s="2">
        <f t="shared" si="15"/>
        <v>6.7937353217528171</v>
      </c>
      <c r="D102" s="2">
        <f t="shared" si="19"/>
        <v>7.0428014913146129</v>
      </c>
      <c r="E102" s="2">
        <f t="shared" si="20"/>
        <v>0.25651239775712043</v>
      </c>
      <c r="F102" s="6"/>
      <c r="G102">
        <f t="shared" si="16"/>
        <v>0.90737079685987276</v>
      </c>
      <c r="H102">
        <f t="shared" si="22"/>
        <v>3.3048192405301657E-3</v>
      </c>
      <c r="J102">
        <f t="shared" si="17"/>
        <v>7.0684185075384089</v>
      </c>
      <c r="K102">
        <f t="shared" si="21"/>
        <v>2.5744541883730321E-2</v>
      </c>
      <c r="L102">
        <f t="shared" si="23"/>
        <v>0.16305233430761401</v>
      </c>
      <c r="M102">
        <f t="shared" si="24"/>
        <v>0.3169898993728264</v>
      </c>
      <c r="N102">
        <f t="shared" si="11"/>
        <v>0.69291449914600367</v>
      </c>
      <c r="O102" s="4">
        <f t="shared" si="12"/>
        <v>1.2153824031891602</v>
      </c>
      <c r="P102">
        <f t="shared" si="13"/>
        <v>6.5874749015946943</v>
      </c>
    </row>
    <row r="103" spans="1:16" x14ac:dyDescent="0.25">
      <c r="A103" s="3">
        <f t="shared" si="18"/>
        <v>8.1999999999999869</v>
      </c>
      <c r="B103" s="2">
        <f t="shared" si="14"/>
        <v>6.9333333333333158</v>
      </c>
      <c r="C103" s="2">
        <f t="shared" si="15"/>
        <v>6.8272420743983435</v>
      </c>
      <c r="D103" s="2">
        <f t="shared" si="19"/>
        <v>7.0679315557987579</v>
      </c>
      <c r="E103" s="2">
        <f t="shared" si="20"/>
        <v>0.25130064484145009</v>
      </c>
      <c r="F103" s="6"/>
      <c r="G103">
        <f t="shared" si="16"/>
        <v>0.91060846963316322</v>
      </c>
      <c r="H103">
        <f t="shared" si="22"/>
        <v>3.2376727732904564E-3</v>
      </c>
      <c r="J103">
        <f t="shared" si="17"/>
        <v>7.0936399784423418</v>
      </c>
      <c r="K103">
        <f t="shared" si="21"/>
        <v>2.5221470903932897E-2</v>
      </c>
      <c r="L103">
        <f t="shared" si="23"/>
        <v>0.15959085532382122</v>
      </c>
      <c r="M103">
        <f t="shared" si="24"/>
        <v>0.30991638506862795</v>
      </c>
      <c r="N103">
        <f t="shared" si="11"/>
        <v>0.67539505088036034</v>
      </c>
      <c r="O103" s="4">
        <f t="shared" si="12"/>
        <v>1.1785224549184736</v>
      </c>
      <c r="P103">
        <f t="shared" si="13"/>
        <v>6.5670399410676916</v>
      </c>
    </row>
    <row r="104" spans="1:16" x14ac:dyDescent="0.25">
      <c r="A104" s="3">
        <f t="shared" si="18"/>
        <v>8.2999999999999865</v>
      </c>
      <c r="B104" s="2">
        <f t="shared" si="14"/>
        <v>7.0666666666666487</v>
      </c>
      <c r="C104" s="2">
        <f t="shared" si="15"/>
        <v>6.8600789534484026</v>
      </c>
      <c r="D104" s="2">
        <f t="shared" si="19"/>
        <v>7.0925592150863022</v>
      </c>
      <c r="E104" s="2">
        <f t="shared" si="20"/>
        <v>0.2462765928754429</v>
      </c>
      <c r="F104" s="6"/>
      <c r="G104">
        <f t="shared" si="16"/>
        <v>0.9137814142149594</v>
      </c>
      <c r="H104">
        <f t="shared" si="22"/>
        <v>3.1729445817961777E-3</v>
      </c>
      <c r="J104">
        <f t="shared" si="17"/>
        <v>7.1183572167345339</v>
      </c>
      <c r="K104">
        <f t="shared" si="21"/>
        <v>2.4717238292192079E-2</v>
      </c>
      <c r="L104">
        <f t="shared" si="23"/>
        <v>0.15626022024395869</v>
      </c>
      <c r="M104">
        <f t="shared" si="24"/>
        <v>0.30312577333156376</v>
      </c>
      <c r="N104">
        <f t="shared" si="11"/>
        <v>0.65868767744103796</v>
      </c>
      <c r="O104" s="4">
        <f t="shared" si="12"/>
        <v>1.1438078610161364</v>
      </c>
      <c r="P104">
        <f t="shared" si="13"/>
        <v>6.5410055655773442</v>
      </c>
    </row>
    <row r="105" spans="1:16" x14ac:dyDescent="0.25">
      <c r="A105" s="3">
        <f t="shared" si="18"/>
        <v>8.3999999999999861</v>
      </c>
      <c r="B105" s="2">
        <f t="shared" si="14"/>
        <v>7.1999999999999815</v>
      </c>
      <c r="C105" s="2">
        <f t="shared" si="15"/>
        <v>6.8922696662291232</v>
      </c>
      <c r="D105" s="2">
        <f t="shared" si="19"/>
        <v>7.1167022496718424</v>
      </c>
      <c r="E105" s="2">
        <f t="shared" si="20"/>
        <v>0.24143034585540235</v>
      </c>
      <c r="F105" s="6"/>
      <c r="G105">
        <f t="shared" si="16"/>
        <v>0.91689192138423192</v>
      </c>
      <c r="H105">
        <f t="shared" si="22"/>
        <v>3.110507169272525E-3</v>
      </c>
      <c r="J105">
        <f t="shared" si="17"/>
        <v>7.1425880675831666</v>
      </c>
      <c r="K105">
        <f t="shared" si="21"/>
        <v>2.4230850848632635E-2</v>
      </c>
      <c r="L105">
        <f t="shared" si="23"/>
        <v>0.15305317793384177</v>
      </c>
      <c r="M105">
        <f t="shared" si="24"/>
        <v>0.2966014210932002</v>
      </c>
      <c r="N105">
        <f t="shared" si="11"/>
        <v>0.64273620621193039</v>
      </c>
      <c r="O105" s="4">
        <f t="shared" si="12"/>
        <v>1.1110464766626231</v>
      </c>
      <c r="P105">
        <f t="shared" si="13"/>
        <v>6.508182300016605</v>
      </c>
    </row>
    <row r="106" spans="1:16" x14ac:dyDescent="0.25">
      <c r="A106" s="3">
        <f t="shared" si="18"/>
        <v>8.4999999999999858</v>
      </c>
      <c r="B106" s="2">
        <f t="shared" si="14"/>
        <v>7.3333333333333144</v>
      </c>
      <c r="C106" s="2">
        <f t="shared" si="15"/>
        <v>6.9238366920631966</v>
      </c>
      <c r="D106" s="2">
        <f t="shared" si="19"/>
        <v>7.140377519047397</v>
      </c>
      <c r="E106" s="2">
        <f t="shared" si="20"/>
        <v>0.23675269375554642</v>
      </c>
      <c r="F106" s="6"/>
      <c r="G106">
        <f t="shared" si="16"/>
        <v>0.91994216326108469</v>
      </c>
      <c r="H106">
        <f t="shared" si="22"/>
        <v>3.0502418768527662E-3</v>
      </c>
      <c r="J106">
        <f t="shared" si="17"/>
        <v>7.1663494518038497</v>
      </c>
      <c r="K106">
        <f t="shared" si="21"/>
        <v>2.376138422068319E-2</v>
      </c>
      <c r="L106">
        <f t="shared" si="23"/>
        <v>0.14996300599546153</v>
      </c>
      <c r="M106">
        <f t="shared" si="24"/>
        <v>0.2903279766249236</v>
      </c>
      <c r="N106">
        <f t="shared" ref="N106:N141" si="25">SUM(K86:K106)</f>
        <v>0.62748964615404024</v>
      </c>
      <c r="O106" s="4">
        <f t="shared" si="12"/>
        <v>1.080069579051866</v>
      </c>
      <c r="P106">
        <f t="shared" si="13"/>
        <v>6.4668826767196146</v>
      </c>
    </row>
    <row r="107" spans="1:16" x14ac:dyDescent="0.25">
      <c r="A107" s="3">
        <f t="shared" si="18"/>
        <v>8.5999999999999854</v>
      </c>
      <c r="B107" s="2">
        <f t="shared" si="14"/>
        <v>7.4666666666666472</v>
      </c>
      <c r="C107" s="2">
        <f t="shared" si="15"/>
        <v>6.9548013659085592</v>
      </c>
      <c r="D107" s="2">
        <f t="shared" si="19"/>
        <v>7.1636010244314194</v>
      </c>
      <c r="E107" s="2">
        <f t="shared" si="20"/>
        <v>0.23223505384022403</v>
      </c>
      <c r="F107" s="6"/>
      <c r="G107">
        <f t="shared" si="16"/>
        <v>0.92293420138854954</v>
      </c>
      <c r="H107">
        <f t="shared" si="22"/>
        <v>2.9920381274648467E-3</v>
      </c>
      <c r="J107">
        <f t="shared" si="17"/>
        <v>7.1896574288168011</v>
      </c>
      <c r="K107">
        <f t="shared" si="21"/>
        <v>2.3307977012951397E-2</v>
      </c>
      <c r="L107">
        <f t="shared" si="23"/>
        <v>0.14698346316212252</v>
      </c>
      <c r="M107">
        <f t="shared" si="24"/>
        <v>0.28429125558600621</v>
      </c>
      <c r="N107">
        <f t="shared" si="25"/>
        <v>0.61290159139640199</v>
      </c>
      <c r="O107" s="4">
        <f t="shared" si="12"/>
        <v>1.05072826200362</v>
      </c>
      <c r="P107">
        <f t="shared" si="13"/>
        <v>6.4145964660445411</v>
      </c>
    </row>
    <row r="108" spans="1:16" x14ac:dyDescent="0.25">
      <c r="A108" s="3">
        <f t="shared" si="18"/>
        <v>8.6999999999999851</v>
      </c>
      <c r="B108" s="2">
        <f t="shared" si="14"/>
        <v>7.5999999999999801</v>
      </c>
      <c r="C108" s="2">
        <f t="shared" si="15"/>
        <v>6.9851839549650725</v>
      </c>
      <c r="D108" s="2">
        <f t="shared" si="19"/>
        <v>7.1863879662238039</v>
      </c>
      <c r="E108" s="2">
        <f t="shared" si="20"/>
        <v>0.22786941792384496</v>
      </c>
      <c r="F108" s="6"/>
      <c r="G108">
        <f t="shared" si="16"/>
        <v>0.92586999413489546</v>
      </c>
      <c r="H108">
        <f t="shared" si="22"/>
        <v>2.9357927463459221E-3</v>
      </c>
      <c r="J108">
        <f t="shared" si="17"/>
        <v>7.2125272543108361</v>
      </c>
      <c r="K108">
        <f t="shared" si="21"/>
        <v>2.2869825494034934E-2</v>
      </c>
      <c r="L108">
        <f t="shared" si="23"/>
        <v>0.14410874677242713</v>
      </c>
      <c r="M108">
        <f t="shared" si="24"/>
        <v>0.27847813119231546</v>
      </c>
      <c r="N108">
        <f t="shared" si="25"/>
        <v>0.59892970683489821</v>
      </c>
      <c r="O108" s="4">
        <f t="shared" si="12"/>
        <v>1.0228904971851129</v>
      </c>
      <c r="P108">
        <f t="shared" si="13"/>
        <v>6.3473397177074595</v>
      </c>
    </row>
    <row r="109" spans="1:16" x14ac:dyDescent="0.25">
      <c r="A109" s="3">
        <f t="shared" si="18"/>
        <v>8.7999999999999847</v>
      </c>
      <c r="B109" s="2">
        <f t="shared" si="14"/>
        <v>7.733333333333313</v>
      </c>
      <c r="C109" s="2">
        <f t="shared" si="15"/>
        <v>7.0150037289497513</v>
      </c>
      <c r="D109" s="2">
        <f t="shared" si="19"/>
        <v>7.2087527967123135</v>
      </c>
      <c r="E109" s="2">
        <f t="shared" si="20"/>
        <v>0.22364830488509568</v>
      </c>
      <c r="F109" s="6"/>
      <c r="G109">
        <f t="shared" si="16"/>
        <v>0.92875140348414675</v>
      </c>
      <c r="H109">
        <f t="shared" si="22"/>
        <v>2.881409349251296E-3</v>
      </c>
      <c r="J109">
        <f t="shared" si="17"/>
        <v>7.2349734331415032</v>
      </c>
      <c r="K109">
        <f t="shared" si="21"/>
        <v>2.2446178830667129E-2</v>
      </c>
      <c r="L109">
        <f t="shared" si="23"/>
        <v>0.14133345469916136</v>
      </c>
      <c r="M109">
        <f t="shared" si="24"/>
        <v>0.27287643665092798</v>
      </c>
      <c r="N109">
        <f t="shared" si="25"/>
        <v>0.58553528267545563</v>
      </c>
      <c r="O109" s="4">
        <f t="shared" si="12"/>
        <v>0.99643871904190195</v>
      </c>
      <c r="P109">
        <f t="shared" si="13"/>
        <v>6.2581699278360468</v>
      </c>
    </row>
    <row r="110" spans="1:16" x14ac:dyDescent="0.25">
      <c r="A110" s="3">
        <f t="shared" si="18"/>
        <v>8.8999999999999844</v>
      </c>
      <c r="B110" s="2">
        <f t="shared" si="14"/>
        <v>7.8666666666666458</v>
      </c>
      <c r="C110" s="2">
        <f t="shared" si="15"/>
        <v>7.0442790246606775</v>
      </c>
      <c r="D110" s="2">
        <f t="shared" si="19"/>
        <v>7.2307092684955077</v>
      </c>
      <c r="E110" s="2">
        <f t="shared" si="20"/>
        <v>0.21956471783194154</v>
      </c>
      <c r="F110" s="6"/>
      <c r="G110">
        <f t="shared" si="16"/>
        <v>0.93158020127473018</v>
      </c>
      <c r="H110">
        <f t="shared" si="22"/>
        <v>2.8287977905834261E-3</v>
      </c>
      <c r="J110">
        <f t="shared" si="17"/>
        <v>7.257009767930148</v>
      </c>
      <c r="K110">
        <f t="shared" si="21"/>
        <v>2.2036334788644751E-2</v>
      </c>
      <c r="L110">
        <f t="shared" si="23"/>
        <v>0.13865255119561404</v>
      </c>
      <c r="M110">
        <f t="shared" si="24"/>
        <v>0.26747487828082317</v>
      </c>
      <c r="N110">
        <f t="shared" si="25"/>
        <v>0.57268284721458418</v>
      </c>
      <c r="O110" s="4">
        <f t="shared" si="12"/>
        <v>0.9712678251473692</v>
      </c>
      <c r="P110">
        <f t="shared" si="13"/>
        <v>6.1330609609533449</v>
      </c>
    </row>
    <row r="111" spans="1:16" x14ac:dyDescent="0.25">
      <c r="A111" s="3">
        <f t="shared" si="18"/>
        <v>8.999999999999984</v>
      </c>
      <c r="B111" s="2">
        <f t="shared" si="14"/>
        <v>7.9999999999999787</v>
      </c>
      <c r="C111" s="2">
        <f t="shared" si="15"/>
        <v>7.0730273053797834</v>
      </c>
      <c r="D111" s="2">
        <f t="shared" si="19"/>
        <v>7.2522704790348378</v>
      </c>
      <c r="E111" s="2">
        <f t="shared" si="20"/>
        <v>0.21561210539330133</v>
      </c>
      <c r="F111" s="6"/>
      <c r="G111">
        <f t="shared" si="16"/>
        <v>0.93435807493941636</v>
      </c>
      <c r="H111">
        <f t="shared" si="22"/>
        <v>2.7778736646861812E-3</v>
      </c>
      <c r="J111">
        <f t="shared" si="17"/>
        <v>7.2786494037780534</v>
      </c>
      <c r="K111">
        <f t="shared" si="21"/>
        <v>2.1639635847905403E-2</v>
      </c>
      <c r="L111">
        <f t="shared" si="23"/>
        <v>0.13606133619488681</v>
      </c>
      <c r="M111">
        <f t="shared" si="24"/>
        <v>0.26226295796966514</v>
      </c>
      <c r="N111">
        <f t="shared" si="25"/>
        <v>0.56033982903367985</v>
      </c>
      <c r="O111" s="4">
        <f t="shared" si="12"/>
        <v>0.94728350900238212</v>
      </c>
      <c r="P111">
        <f t="shared" si="13"/>
        <v>5.934557888175136</v>
      </c>
    </row>
    <row r="112" spans="1:16" x14ac:dyDescent="0.25">
      <c r="A112" s="3">
        <f t="shared" si="18"/>
        <v>9.0999999999999837</v>
      </c>
      <c r="B112" s="2">
        <f t="shared" si="14"/>
        <v>8.1333333333333115</v>
      </c>
      <c r="C112" s="2">
        <f t="shared" si="15"/>
        <v>7.1012652156036964</v>
      </c>
      <c r="D112" s="2">
        <f t="shared" si="19"/>
        <v>7.2734489117027721</v>
      </c>
      <c r="E112" s="2">
        <f t="shared" si="20"/>
        <v>0.21178432667934288</v>
      </c>
      <c r="F112" s="6"/>
      <c r="G112">
        <f t="shared" si="16"/>
        <v>0.93708663279382209</v>
      </c>
      <c r="H112">
        <f t="shared" si="22"/>
        <v>2.7285578544057332E-3</v>
      </c>
      <c r="J112">
        <f t="shared" si="17"/>
        <v>7.299904869463874</v>
      </c>
      <c r="K112">
        <f t="shared" si="21"/>
        <v>2.1255465685820596E-2</v>
      </c>
      <c r="L112">
        <f t="shared" si="23"/>
        <v>0.13355541766002421</v>
      </c>
      <c r="M112">
        <f t="shared" si="24"/>
        <v>0.25723090380919533</v>
      </c>
      <c r="N112">
        <f t="shared" si="25"/>
        <v>0.54847626129829141</v>
      </c>
      <c r="O112" s="4">
        <f t="shared" si="12"/>
        <v>0.92440086107146868</v>
      </c>
      <c r="P112">
        <f t="shared" si="13"/>
        <v>5.345321162907986</v>
      </c>
    </row>
    <row r="113" spans="1:16" x14ac:dyDescent="0.25">
      <c r="A113" s="3">
        <f t="shared" si="18"/>
        <v>9.1999999999999833</v>
      </c>
      <c r="B113" s="2">
        <f t="shared" si="14"/>
        <v>8.2666666666666444</v>
      </c>
      <c r="C113" s="2">
        <f t="shared" si="15"/>
        <v>7.1290086315382846</v>
      </c>
      <c r="D113" s="2">
        <f t="shared" si="19"/>
        <v>7.2942564736537134</v>
      </c>
      <c r="E113" s="2">
        <f t="shared" si="20"/>
        <v>0.20807561950941356</v>
      </c>
      <c r="F113" s="6"/>
      <c r="G113">
        <f t="shared" si="16"/>
        <v>0.93976740891557142</v>
      </c>
      <c r="H113">
        <f t="shared" si="22"/>
        <v>2.6807761217493287E-3</v>
      </c>
      <c r="J113">
        <f t="shared" si="17"/>
        <v>7.3207881154523013</v>
      </c>
      <c r="K113">
        <f t="shared" si="21"/>
        <v>2.088324598842739E-2</v>
      </c>
      <c r="L113">
        <f t="shared" si="23"/>
        <v>0.1311306866355002</v>
      </c>
      <c r="M113">
        <f t="shared" si="24"/>
        <v>0.2523696079138924</v>
      </c>
      <c r="N113">
        <f t="shared" si="25"/>
        <v>0.53706452207858746</v>
      </c>
      <c r="O113" s="4">
        <f t="shared" si="12"/>
        <v>0.90254318789031984</v>
      </c>
      <c r="P113">
        <f t="shared" si="13"/>
        <v>4.3235002222027337</v>
      </c>
    </row>
    <row r="114" spans="1:16" x14ac:dyDescent="0.25">
      <c r="A114" s="3">
        <f t="shared" si="18"/>
        <v>9.2999999999999829</v>
      </c>
      <c r="B114" s="2">
        <f t="shared" si="14"/>
        <v>8.3999999999999773</v>
      </c>
      <c r="C114" s="2">
        <f t="shared" si="15"/>
        <v>7.1562727077458508</v>
      </c>
      <c r="D114" s="2">
        <f t="shared" si="19"/>
        <v>7.3147045308093883</v>
      </c>
      <c r="E114" s="2">
        <f t="shared" si="20"/>
        <v>0.20448057155674881</v>
      </c>
      <c r="F114" s="6"/>
      <c r="G114">
        <f t="shared" si="16"/>
        <v>0.94240186765169542</v>
      </c>
      <c r="H114">
        <f t="shared" si="22"/>
        <v>2.6344587361240013E-3</v>
      </c>
      <c r="J114">
        <f t="shared" si="17"/>
        <v>7.3413105490067077</v>
      </c>
      <c r="K114">
        <f t="shared" si="21"/>
        <v>2.0522433554406305E-2</v>
      </c>
      <c r="L114">
        <f t="shared" si="23"/>
        <v>0.12878329469587158</v>
      </c>
      <c r="M114">
        <f t="shared" si="24"/>
        <v>0.24767057056436581</v>
      </c>
      <c r="N114">
        <f t="shared" si="25"/>
        <v>0.5260791056037375</v>
      </c>
      <c r="O114" s="4">
        <f t="shared" si="12"/>
        <v>0.88164100971321169</v>
      </c>
      <c r="P114">
        <f t="shared" si="13"/>
        <v>3.8829676658124552</v>
      </c>
    </row>
    <row r="115" spans="1:16" x14ac:dyDescent="0.25">
      <c r="A115" s="3">
        <f t="shared" si="18"/>
        <v>9.3999999999999826</v>
      </c>
      <c r="B115" s="2">
        <f t="shared" si="14"/>
        <v>8.5333333333333101</v>
      </c>
      <c r="C115" s="2">
        <f t="shared" si="15"/>
        <v>7.1830719202926741</v>
      </c>
      <c r="D115" s="2">
        <f t="shared" si="19"/>
        <v>7.3348039402195049</v>
      </c>
      <c r="E115" s="2">
        <f t="shared" si="20"/>
        <v>0.20099409410116564</v>
      </c>
      <c r="F115" s="6"/>
      <c r="G115">
        <f t="shared" si="16"/>
        <v>0.94499140778787005</v>
      </c>
      <c r="H115">
        <f t="shared" si="22"/>
        <v>2.5895401361746284E-3</v>
      </c>
      <c r="J115">
        <f t="shared" si="17"/>
        <v>7.3614830666675077</v>
      </c>
      <c r="K115">
        <f t="shared" si="21"/>
        <v>2.0172517660800082E-2</v>
      </c>
      <c r="L115">
        <f t="shared" si="23"/>
        <v>0.12650963352600453</v>
      </c>
      <c r="M115">
        <f t="shared" si="24"/>
        <v>0.24312584993297381</v>
      </c>
      <c r="N115">
        <f t="shared" si="25"/>
        <v>0.51549642017754138</v>
      </c>
      <c r="O115" s="4">
        <f t="shared" si="12"/>
        <v>0.86163120529627157</v>
      </c>
      <c r="P115">
        <f t="shared" si="13"/>
        <v>3.5754227872526916</v>
      </c>
    </row>
    <row r="116" spans="1:16" x14ac:dyDescent="0.25">
      <c r="A116" s="3">
        <f t="shared" si="18"/>
        <v>9.4999999999999822</v>
      </c>
      <c r="B116" s="2">
        <f t="shared" si="14"/>
        <v>8.666666666666643</v>
      </c>
      <c r="C116" s="2">
        <f t="shared" si="15"/>
        <v>7.2094201067084125</v>
      </c>
      <c r="D116" s="2">
        <f t="shared" si="19"/>
        <v>7.3545650800313087</v>
      </c>
      <c r="E116" s="2">
        <f t="shared" si="20"/>
        <v>0.1976113981180383</v>
      </c>
      <c r="F116" s="6"/>
      <c r="G116">
        <f t="shared" si="16"/>
        <v>0.94753736640959307</v>
      </c>
      <c r="H116">
        <f t="shared" si="22"/>
        <v>2.5459586217230212E-3</v>
      </c>
      <c r="J116">
        <f t="shared" si="17"/>
        <v>7.3813160843307299</v>
      </c>
      <c r="K116">
        <f t="shared" si="21"/>
        <v>1.9833017663222208E-2</v>
      </c>
      <c r="L116">
        <f t="shared" si="23"/>
        <v>0.12430631640058198</v>
      </c>
      <c r="M116">
        <f t="shared" si="24"/>
        <v>0.23872801674756339</v>
      </c>
      <c r="N116">
        <f t="shared" si="25"/>
        <v>0.5052946091518038</v>
      </c>
      <c r="O116" s="4">
        <f t="shared" ref="O116:O141" si="26">SUM(K86:K116)</f>
        <v>0.84245627868092043</v>
      </c>
      <c r="P116">
        <f t="shared" si="13"/>
        <v>3.3362761776645824</v>
      </c>
    </row>
    <row r="117" spans="1:16" x14ac:dyDescent="0.25">
      <c r="A117" s="3">
        <f t="shared" si="18"/>
        <v>9.5999999999999819</v>
      </c>
      <c r="B117" s="2">
        <f t="shared" si="14"/>
        <v>8.7999999999999758</v>
      </c>
      <c r="C117" s="2">
        <f t="shared" si="15"/>
        <v>7.2353305030368524</v>
      </c>
      <c r="D117" s="2">
        <f t="shared" si="19"/>
        <v>7.3739978772776391</v>
      </c>
      <c r="E117" s="2">
        <f t="shared" si="20"/>
        <v>0.19432797246330402</v>
      </c>
      <c r="F117" s="6"/>
      <c r="G117">
        <f t="shared" si="16"/>
        <v>0.95004102248230282</v>
      </c>
      <c r="H117">
        <f t="shared" si="22"/>
        <v>2.5036560727097479E-3</v>
      </c>
      <c r="J117">
        <f t="shared" si="17"/>
        <v>7.4008195651371391</v>
      </c>
      <c r="K117">
        <f t="shared" si="21"/>
        <v>1.9503480806409179E-2</v>
      </c>
      <c r="L117">
        <f t="shared" si="23"/>
        <v>0.12217016135908576</v>
      </c>
      <c r="M117">
        <f t="shared" si="24"/>
        <v>0.23447011333328938</v>
      </c>
      <c r="N117">
        <f t="shared" si="25"/>
        <v>0.49545339190634419</v>
      </c>
      <c r="O117" s="4">
        <f t="shared" si="26"/>
        <v>0.82406372771673997</v>
      </c>
      <c r="P117">
        <f t="shared" si="13"/>
        <v>3.1400081820082386</v>
      </c>
    </row>
    <row r="118" spans="1:16" x14ac:dyDescent="0.25">
      <c r="A118" s="3">
        <f t="shared" si="18"/>
        <v>9.6999999999999815</v>
      </c>
      <c r="B118" s="2">
        <f t="shared" si="14"/>
        <v>8.9333333333333087</v>
      </c>
      <c r="C118" s="2">
        <f t="shared" si="15"/>
        <v>7.2608157782293299</v>
      </c>
      <c r="D118" s="2">
        <f t="shared" si="19"/>
        <v>7.3931118336719974</v>
      </c>
      <c r="E118" s="2">
        <f t="shared" si="20"/>
        <v>0.19113956394358311</v>
      </c>
      <c r="F118" s="6"/>
      <c r="G118">
        <f t="shared" si="16"/>
        <v>0.95250360017472857</v>
      </c>
      <c r="H118">
        <f t="shared" si="22"/>
        <v>2.4625776924257492E-3</v>
      </c>
      <c r="J118">
        <f t="shared" si="17"/>
        <v>7.4200030453611356</v>
      </c>
      <c r="K118">
        <f t="shared" si="21"/>
        <v>1.9183480223996519E-2</v>
      </c>
      <c r="L118">
        <f t="shared" si="23"/>
        <v>0.12009817589726168</v>
      </c>
      <c r="M118">
        <f t="shared" si="24"/>
        <v>0.2303456165443345</v>
      </c>
      <c r="N118">
        <f t="shared" si="25"/>
        <v>0.48595392224261502</v>
      </c>
      <c r="O118" s="4">
        <f t="shared" si="26"/>
        <v>0.80640549788519778</v>
      </c>
      <c r="P118">
        <f t="shared" si="13"/>
        <v>2.9735146400679815</v>
      </c>
    </row>
    <row r="119" spans="1:16" x14ac:dyDescent="0.25">
      <c r="A119" s="3">
        <f t="shared" si="18"/>
        <v>9.7999999999999812</v>
      </c>
      <c r="B119" s="2">
        <f t="shared" si="14"/>
        <v>9.0666666666666416</v>
      </c>
      <c r="C119" s="2">
        <f t="shared" si="15"/>
        <v>7.2858880661069705</v>
      </c>
      <c r="D119" s="2">
        <f t="shared" si="19"/>
        <v>7.4119160495802277</v>
      </c>
      <c r="E119" s="2">
        <f t="shared" si="20"/>
        <v>0.18804215908230226</v>
      </c>
      <c r="F119" s="6"/>
      <c r="G119">
        <f t="shared" si="16"/>
        <v>0.95492627194732038</v>
      </c>
      <c r="H119">
        <f t="shared" si="22"/>
        <v>2.4226717725918112E-3</v>
      </c>
      <c r="J119">
        <f t="shared" si="17"/>
        <v>7.4388756584696258</v>
      </c>
      <c r="K119">
        <f t="shared" si="21"/>
        <v>1.8872613108490199E-2</v>
      </c>
      <c r="L119">
        <f t="shared" si="23"/>
        <v>0.11808754301732449</v>
      </c>
      <c r="M119">
        <f t="shared" si="24"/>
        <v>0.22634840415878976</v>
      </c>
      <c r="N119">
        <f t="shared" si="25"/>
        <v>0.47677866197905061</v>
      </c>
      <c r="O119" s="4">
        <f t="shared" si="26"/>
        <v>0.78943750800357826</v>
      </c>
      <c r="P119">
        <f t="shared" si="13"/>
        <v>2.8290544458192652</v>
      </c>
    </row>
    <row r="120" spans="1:16" x14ac:dyDescent="0.25">
      <c r="A120" s="3">
        <f t="shared" si="18"/>
        <v>9.8999999999999808</v>
      </c>
      <c r="B120" s="2">
        <f t="shared" si="14"/>
        <v>9.1999999999999744</v>
      </c>
      <c r="C120" s="2">
        <f t="shared" si="15"/>
        <v>7.3105589950958025</v>
      </c>
      <c r="D120" s="2">
        <f t="shared" si="19"/>
        <v>7.4304192463218515</v>
      </c>
      <c r="E120" s="2">
        <f t="shared" si="20"/>
        <v>0.18503196741623817</v>
      </c>
      <c r="F120" s="6"/>
      <c r="G120">
        <f t="shared" si="16"/>
        <v>0.95731016142547865</v>
      </c>
      <c r="H120">
        <f t="shared" si="22"/>
        <v>2.3838894781582631E-3</v>
      </c>
      <c r="J120">
        <f t="shared" si="17"/>
        <v>7.4574461575044788</v>
      </c>
      <c r="K120">
        <f t="shared" si="21"/>
        <v>1.8570499034852972E-2</v>
      </c>
      <c r="L120">
        <f t="shared" si="23"/>
        <v>0.11613560849777116</v>
      </c>
      <c r="M120">
        <f t="shared" si="24"/>
        <v>0.2224727243629756</v>
      </c>
      <c r="N120">
        <f t="shared" si="25"/>
        <v>0.46791126785515402</v>
      </c>
      <c r="O120" s="4">
        <f t="shared" si="26"/>
        <v>0.77311923678891503</v>
      </c>
      <c r="P120">
        <f t="shared" si="13"/>
        <v>2.7016279734445519</v>
      </c>
    </row>
    <row r="121" spans="1:16" x14ac:dyDescent="0.25">
      <c r="A121" s="3">
        <f t="shared" si="18"/>
        <v>9.9999999999999805</v>
      </c>
      <c r="B121" s="2">
        <f t="shared" si="14"/>
        <v>9.3333333333333073</v>
      </c>
      <c r="C121" s="2">
        <f t="shared" si="15"/>
        <v>7.3348397159189584</v>
      </c>
      <c r="D121" s="2">
        <f t="shared" si="19"/>
        <v>7.4486297869392182</v>
      </c>
      <c r="E121" s="2">
        <f t="shared" si="20"/>
        <v>0.18210540617366711</v>
      </c>
      <c r="F121" s="6"/>
      <c r="G121">
        <f t="shared" si="16"/>
        <v>0.95965634607538064</v>
      </c>
      <c r="H121">
        <f t="shared" si="22"/>
        <v>2.3461846499019945E-3</v>
      </c>
      <c r="J121">
        <f t="shared" si="17"/>
        <v>7.475722935927215</v>
      </c>
      <c r="K121">
        <f t="shared" si="21"/>
        <v>1.8276778422736228E-2</v>
      </c>
      <c r="L121">
        <f t="shared" si="23"/>
        <v>0.11423986925970731</v>
      </c>
      <c r="M121">
        <f t="shared" si="24"/>
        <v>0.21871316799706708</v>
      </c>
      <c r="N121">
        <f t="shared" si="25"/>
        <v>0.45933649011882682</v>
      </c>
      <c r="O121" s="4">
        <f t="shared" si="26"/>
        <v>0.75741336118284153</v>
      </c>
      <c r="P121">
        <f t="shared" si="13"/>
        <v>2.5877986256200245</v>
      </c>
    </row>
    <row r="122" spans="1:16" x14ac:dyDescent="0.25">
      <c r="A122" s="3">
        <f t="shared" si="18"/>
        <v>10.09999999999998</v>
      </c>
      <c r="B122" s="2">
        <f t="shared" si="14"/>
        <v>9.4666666666666401</v>
      </c>
      <c r="C122" s="2">
        <f t="shared" si="15"/>
        <v>7.3587409274126383</v>
      </c>
      <c r="D122" s="2">
        <f t="shared" si="19"/>
        <v>7.4665556955594781</v>
      </c>
      <c r="E122" s="2">
        <f t="shared" si="20"/>
        <v>0.17925908620259889</v>
      </c>
      <c r="F122" s="6"/>
      <c r="G122">
        <f t="shared" si="16"/>
        <v>0.96196585969851223</v>
      </c>
      <c r="H122">
        <f t="shared" si="22"/>
        <v>2.3095136231315871E-3</v>
      </c>
      <c r="J122">
        <f t="shared" si="17"/>
        <v>7.4937140470514105</v>
      </c>
      <c r="K122">
        <f t="shared" si="21"/>
        <v>1.7991111124195491E-2</v>
      </c>
      <c r="L122">
        <f t="shared" si="23"/>
        <v>0.11239796272068059</v>
      </c>
      <c r="M122">
        <f t="shared" si="24"/>
        <v>0.21506464327335717</v>
      </c>
      <c r="N122">
        <f t="shared" si="25"/>
        <v>0.45104008139673191</v>
      </c>
      <c r="O122" s="4">
        <f t="shared" si="26"/>
        <v>0.74228543888582799</v>
      </c>
      <c r="P122">
        <f t="shared" si="13"/>
        <v>2.4850925733589424</v>
      </c>
    </row>
    <row r="123" spans="1:16" x14ac:dyDescent="0.25">
      <c r="A123" s="3">
        <f t="shared" si="18"/>
        <v>10.19999999999998</v>
      </c>
      <c r="B123" s="2">
        <f t="shared" si="14"/>
        <v>9.599999999999973</v>
      </c>
      <c r="C123" s="2">
        <f t="shared" si="15"/>
        <v>7.3822729006167869</v>
      </c>
      <c r="D123" s="2">
        <f t="shared" si="19"/>
        <v>7.4842046754625899</v>
      </c>
      <c r="E123" s="2">
        <f t="shared" si="20"/>
        <v>0.17648979903111872</v>
      </c>
      <c r="F123" s="6"/>
      <c r="G123">
        <f t="shared" si="16"/>
        <v>0.96423969475948901</v>
      </c>
      <c r="H123">
        <f t="shared" si="22"/>
        <v>2.273835060976781E-3</v>
      </c>
      <c r="J123">
        <f t="shared" si="17"/>
        <v>7.5114272221764198</v>
      </c>
      <c r="K123">
        <f t="shared" si="21"/>
        <v>1.7713175125009251E-2</v>
      </c>
      <c r="L123">
        <f t="shared" si="23"/>
        <v>0.11060765703928066</v>
      </c>
      <c r="M123">
        <f t="shared" si="24"/>
        <v>0.21152235271254582</v>
      </c>
      <c r="N123">
        <f t="shared" si="25"/>
        <v>0.44300871463801084</v>
      </c>
      <c r="O123" s="4">
        <f t="shared" si="26"/>
        <v>0.72770362880270589</v>
      </c>
      <c r="P123">
        <f t="shared" si="13"/>
        <v>2.3916643759684497</v>
      </c>
    </row>
    <row r="124" spans="1:16" x14ac:dyDescent="0.25">
      <c r="A124" s="3">
        <f t="shared" si="18"/>
        <v>10.299999999999979</v>
      </c>
      <c r="B124" s="2">
        <f t="shared" si="14"/>
        <v>9.7333333333333059</v>
      </c>
      <c r="C124" s="2">
        <f t="shared" si="15"/>
        <v>7.4054455012774509</v>
      </c>
      <c r="D124" s="2">
        <f t="shared" si="19"/>
        <v>7.5015841259580878</v>
      </c>
      <c r="E124" s="2">
        <f t="shared" si="20"/>
        <v>0.17379450495497828</v>
      </c>
      <c r="F124" s="6"/>
      <c r="G124">
        <f t="shared" si="16"/>
        <v>0.96647880456040192</v>
      </c>
      <c r="H124">
        <f t="shared" si="22"/>
        <v>2.2391098009129085E-3</v>
      </c>
      <c r="J124">
        <f t="shared" si="17"/>
        <v>7.5288698875255307</v>
      </c>
      <c r="K124">
        <f t="shared" si="21"/>
        <v>1.7442665349110875E-2</v>
      </c>
      <c r="L124">
        <f t="shared" si="23"/>
        <v>0.10886684216439502</v>
      </c>
      <c r="M124">
        <f t="shared" si="24"/>
        <v>0.20808177207322931</v>
      </c>
      <c r="N124">
        <f t="shared" si="25"/>
        <v>0.43522990908318882</v>
      </c>
      <c r="O124" s="4">
        <f t="shared" si="26"/>
        <v>0.7136384441225605</v>
      </c>
      <c r="P124">
        <f t="shared" si="13"/>
        <v>2.3060976711121048</v>
      </c>
    </row>
    <row r="125" spans="1:16" x14ac:dyDescent="0.25">
      <c r="A125" s="3">
        <f t="shared" si="18"/>
        <v>10.399999999999979</v>
      </c>
      <c r="B125" s="2">
        <f t="shared" si="14"/>
        <v>9.8666666666666387</v>
      </c>
      <c r="C125" s="2">
        <f t="shared" si="15"/>
        <v>7.4282682108851557</v>
      </c>
      <c r="D125" s="2">
        <f t="shared" si="19"/>
        <v>7.5187011581638661</v>
      </c>
      <c r="E125" s="2">
        <f t="shared" si="20"/>
        <v>0.17117032205778315</v>
      </c>
      <c r="F125" s="6"/>
      <c r="G125">
        <f t="shared" si="16"/>
        <v>0.96868410527370286</v>
      </c>
      <c r="H125">
        <f t="shared" si="22"/>
        <v>2.2053007133009395E-3</v>
      </c>
      <c r="J125">
        <f t="shared" si="17"/>
        <v>7.5460491800821456</v>
      </c>
      <c r="K125">
        <f t="shared" si="21"/>
        <v>1.7179292556614989E-2</v>
      </c>
      <c r="L125">
        <f t="shared" si="23"/>
        <v>0.10717352161251981</v>
      </c>
      <c r="M125">
        <f t="shared" si="24"/>
        <v>0.20473863107543799</v>
      </c>
      <c r="N125">
        <f t="shared" si="25"/>
        <v>0.42769196334761173</v>
      </c>
      <c r="O125" s="4">
        <f t="shared" si="26"/>
        <v>0.70006253359217929</v>
      </c>
      <c r="P125">
        <f t="shared" si="13"/>
        <v>2.2272798912992791</v>
      </c>
    </row>
    <row r="126" spans="1:16" x14ac:dyDescent="0.25">
      <c r="A126" s="3">
        <f t="shared" si="18"/>
        <v>10.499999999999979</v>
      </c>
      <c r="B126" s="2">
        <f t="shared" si="14"/>
        <v>9.9999999999999716</v>
      </c>
      <c r="C126" s="2">
        <f t="shared" si="15"/>
        <v>7.4507501463625161</v>
      </c>
      <c r="D126" s="2">
        <f t="shared" si="19"/>
        <v>7.5355626097718869</v>
      </c>
      <c r="E126" s="2">
        <f t="shared" si="20"/>
        <v>0.16861451608020772</v>
      </c>
      <c r="F126" s="6"/>
      <c r="G126">
        <f t="shared" si="16"/>
        <v>0.97085647784456852</v>
      </c>
      <c r="H126">
        <f t="shared" si="22"/>
        <v>2.172372570865666E-3</v>
      </c>
      <c r="J126">
        <f t="shared" si="17"/>
        <v>7.5629719624091889</v>
      </c>
      <c r="K126">
        <f t="shared" si="21"/>
        <v>1.6922782327043251E-2</v>
      </c>
      <c r="L126">
        <f t="shared" si="23"/>
        <v>0.10552580490471009</v>
      </c>
      <c r="M126">
        <f t="shared" si="24"/>
        <v>0.20148889574168116</v>
      </c>
      <c r="N126">
        <f t="shared" si="25"/>
        <v>0.42038389482602234</v>
      </c>
      <c r="O126" s="4">
        <f t="shared" si="26"/>
        <v>0.68695048723026275</v>
      </c>
      <c r="P126">
        <f t="shared" si="13"/>
        <v>2.1543200585377038</v>
      </c>
    </row>
    <row r="127" spans="1:16" x14ac:dyDescent="0.25">
      <c r="A127" s="3">
        <f t="shared" si="18"/>
        <v>10.599999999999978</v>
      </c>
      <c r="B127" s="2">
        <f t="shared" si="14"/>
        <v>10.133333333333304</v>
      </c>
      <c r="C127" s="2">
        <f t="shared" si="15"/>
        <v>7.4729000785040451</v>
      </c>
      <c r="D127" s="2">
        <f t="shared" si="19"/>
        <v>7.5521750588780332</v>
      </c>
      <c r="E127" s="2">
        <f t="shared" si="20"/>
        <v>0.16612449106146343</v>
      </c>
      <c r="F127" s="6"/>
      <c r="G127">
        <f t="shared" si="16"/>
        <v>0.97299676977269223</v>
      </c>
      <c r="H127">
        <f t="shared" si="22"/>
        <v>2.1402919281237054E-3</v>
      </c>
      <c r="J127">
        <f t="shared" si="17"/>
        <v>7.5796448365292726</v>
      </c>
      <c r="K127">
        <f t="shared" si="21"/>
        <v>1.6672874120083669E-2</v>
      </c>
      <c r="L127">
        <f t="shared" si="23"/>
        <v>0.10392190060205753</v>
      </c>
      <c r="M127">
        <f t="shared" si="24"/>
        <v>0.19832875219854262</v>
      </c>
      <c r="N127">
        <f t="shared" si="25"/>
        <v>0.41329538472542282</v>
      </c>
      <c r="O127" s="4">
        <f t="shared" si="26"/>
        <v>0.67427866329847763</v>
      </c>
      <c r="P127">
        <f t="shared" si="13"/>
        <v>2.0864928986224989</v>
      </c>
    </row>
    <row r="128" spans="1:16" x14ac:dyDescent="0.25">
      <c r="A128" s="3">
        <f t="shared" si="18"/>
        <v>10.699999999999978</v>
      </c>
      <c r="B128" s="2">
        <f t="shared" si="14"/>
        <v>10.266666666666637</v>
      </c>
      <c r="C128" s="2">
        <f t="shared" si="15"/>
        <v>7.494726449262191</v>
      </c>
      <c r="D128" s="2">
        <f t="shared" si="19"/>
        <v>7.5685448369466428</v>
      </c>
      <c r="E128" s="2">
        <f t="shared" si="20"/>
        <v>0.16369778068609619</v>
      </c>
      <c r="F128" s="6"/>
      <c r="G128">
        <f t="shared" si="16"/>
        <v>0.97510579678259035</v>
      </c>
      <c r="H128">
        <f t="shared" si="22"/>
        <v>2.1090270098981234E-3</v>
      </c>
      <c r="J128">
        <f t="shared" si="17"/>
        <v>7.5960741569363792</v>
      </c>
      <c r="K128">
        <f t="shared" si="21"/>
        <v>1.6429320407106651E-2</v>
      </c>
      <c r="L128">
        <f t="shared" si="23"/>
        <v>0.10236010988496869</v>
      </c>
      <c r="M128">
        <f t="shared" si="24"/>
        <v>0.1952545917992401</v>
      </c>
      <c r="N128">
        <f t="shared" si="25"/>
        <v>0.40641672811957807</v>
      </c>
      <c r="O128" s="4">
        <f t="shared" si="26"/>
        <v>0.6620250338178586</v>
      </c>
      <c r="P128">
        <f t="shared" si="13"/>
        <v>2.0231996991879226</v>
      </c>
    </row>
    <row r="129" spans="1:16" x14ac:dyDescent="0.25">
      <c r="A129" s="3">
        <f t="shared" si="18"/>
        <v>10.799999999999978</v>
      </c>
      <c r="B129" s="2">
        <f t="shared" si="14"/>
        <v>10.39999999999997</v>
      </c>
      <c r="C129" s="2">
        <f t="shared" si="15"/>
        <v>7.5162373879653481</v>
      </c>
      <c r="D129" s="2">
        <f t="shared" si="19"/>
        <v>7.5846780409740111</v>
      </c>
      <c r="E129" s="2">
        <f t="shared" si="20"/>
        <v>0.16133204027368286</v>
      </c>
      <c r="F129" s="6"/>
      <c r="G129">
        <f t="shared" si="16"/>
        <v>0.97718434439070756</v>
      </c>
      <c r="H129">
        <f t="shared" si="22"/>
        <v>2.0785476081172094E-3</v>
      </c>
      <c r="J129">
        <f t="shared" si="17"/>
        <v>7.6122660428036122</v>
      </c>
      <c r="K129">
        <f t="shared" si="21"/>
        <v>1.6191885867232969E-2</v>
      </c>
      <c r="L129">
        <f t="shared" si="23"/>
        <v>0.1008388206271924</v>
      </c>
      <c r="M129">
        <f t="shared" si="24"/>
        <v>0.19226299744247655</v>
      </c>
      <c r="N129">
        <f t="shared" si="25"/>
        <v>0.39973878849277611</v>
      </c>
      <c r="O129" s="4">
        <f t="shared" si="26"/>
        <v>0.65016904631303696</v>
      </c>
      <c r="P129">
        <f t="shared" si="13"/>
        <v>1.9639401892396489</v>
      </c>
    </row>
    <row r="130" spans="1:16" x14ac:dyDescent="0.25">
      <c r="A130" s="3">
        <f t="shared" si="18"/>
        <v>10.899999999999977</v>
      </c>
      <c r="B130" s="2">
        <f t="shared" si="14"/>
        <v>10.533333333333303</v>
      </c>
      <c r="C130" s="2">
        <f t="shared" si="15"/>
        <v>7.5374407265463104</v>
      </c>
      <c r="D130" s="2">
        <f t="shared" si="19"/>
        <v>7.6005805449097323</v>
      </c>
      <c r="E130" s="2">
        <f t="shared" si="20"/>
        <v>0.15902503935721235</v>
      </c>
      <c r="F130" s="6"/>
      <c r="G130">
        <f t="shared" si="16"/>
        <v>0.97923316937690341</v>
      </c>
      <c r="H130">
        <f t="shared" si="22"/>
        <v>2.0488249861958518E-3</v>
      </c>
      <c r="J130">
        <f t="shared" si="17"/>
        <v>7.6282263894460778</v>
      </c>
      <c r="K130">
        <f t="shared" si="21"/>
        <v>1.5960346642465595E-2</v>
      </c>
      <c r="L130">
        <f t="shared" si="23"/>
        <v>9.9356501920547124E-2</v>
      </c>
      <c r="M130">
        <f t="shared" si="24"/>
        <v>0.18935073097645194</v>
      </c>
      <c r="N130">
        <f t="shared" si="25"/>
        <v>0.39325295630457457</v>
      </c>
      <c r="O130" s="4">
        <f t="shared" si="26"/>
        <v>0.63869149979675299</v>
      </c>
      <c r="P130">
        <f t="shared" si="13"/>
        <v>1.9082918884752296</v>
      </c>
    </row>
    <row r="131" spans="1:16" x14ac:dyDescent="0.25">
      <c r="A131" s="3">
        <f t="shared" si="18"/>
        <v>10.999999999999977</v>
      </c>
      <c r="B131" s="2">
        <f t="shared" si="14"/>
        <v>10.666666666666636</v>
      </c>
      <c r="C131" s="2">
        <f t="shared" si="15"/>
        <v>7.5583440138528495</v>
      </c>
      <c r="D131" s="2">
        <f t="shared" si="19"/>
        <v>7.6162580103896369</v>
      </c>
      <c r="E131" s="2">
        <f t="shared" si="20"/>
        <v>0.15677465479904562</v>
      </c>
      <c r="F131" s="6"/>
      <c r="G131">
        <f t="shared" si="16"/>
        <v>0.98125300116724812</v>
      </c>
      <c r="H131">
        <f t="shared" si="22"/>
        <v>2.0198317903447061E-3</v>
      </c>
      <c r="J131">
        <f t="shared" si="17"/>
        <v>7.6439608790928633</v>
      </c>
      <c r="K131">
        <f t="shared" si="21"/>
        <v>1.5734489646785477E-2</v>
      </c>
      <c r="L131">
        <f t="shared" si="23"/>
        <v>9.7911699010717612E-2</v>
      </c>
      <c r="M131">
        <f t="shared" si="24"/>
        <v>0.18651472158838445</v>
      </c>
      <c r="N131">
        <f t="shared" si="25"/>
        <v>0.3869511111627153</v>
      </c>
      <c r="O131" s="4">
        <f t="shared" si="26"/>
        <v>0.62757443328447504</v>
      </c>
      <c r="P131">
        <f t="shared" si="13"/>
        <v>1.8558946489335328</v>
      </c>
    </row>
    <row r="132" spans="1:16" x14ac:dyDescent="0.25">
      <c r="A132" s="3">
        <f t="shared" si="18"/>
        <v>11.099999999999977</v>
      </c>
      <c r="B132" s="2">
        <f t="shared" si="14"/>
        <v>10.799999999999969</v>
      </c>
      <c r="C132" s="2">
        <f t="shared" si="15"/>
        <v>7.5789545291062836</v>
      </c>
      <c r="D132" s="2">
        <f t="shared" si="19"/>
        <v>7.6317158968297125</v>
      </c>
      <c r="E132" s="2">
        <f t="shared" si="20"/>
        <v>0.15457886440075619</v>
      </c>
      <c r="F132" s="6"/>
      <c r="G132">
        <f t="shared" si="16"/>
        <v>0.98324454313448917</v>
      </c>
      <c r="H132">
        <f t="shared" si="22"/>
        <v>1.9915419672410506E-3</v>
      </c>
      <c r="J132">
        <f t="shared" si="17"/>
        <v>7.6594749910176709</v>
      </c>
      <c r="K132">
        <f t="shared" si="21"/>
        <v>1.5514111924807672E-2</v>
      </c>
      <c r="L132">
        <f t="shared" si="23"/>
        <v>9.6503028608482033E-2</v>
      </c>
      <c r="M132">
        <f t="shared" si="24"/>
        <v>0.18375205509045589</v>
      </c>
      <c r="N132">
        <f t="shared" si="25"/>
        <v>0.38082558723961757</v>
      </c>
      <c r="O132" s="4">
        <f t="shared" si="26"/>
        <v>0.61680102536299231</v>
      </c>
      <c r="P132">
        <f t="shared" si="13"/>
        <v>1.8064388866684222</v>
      </c>
    </row>
    <row r="133" spans="1:16" x14ac:dyDescent="0.25">
      <c r="A133" s="3">
        <f t="shared" si="18"/>
        <v>11.199999999999976</v>
      </c>
      <c r="B133" s="2">
        <f t="shared" si="14"/>
        <v>10.933333333333302</v>
      </c>
      <c r="C133" s="2">
        <f t="shared" si="15"/>
        <v>7.5992792945682446</v>
      </c>
      <c r="D133" s="2">
        <f t="shared" si="19"/>
        <v>7.6469594709261832</v>
      </c>
      <c r="E133" s="2">
        <f t="shared" si="20"/>
        <v>0.15243574096470702</v>
      </c>
      <c r="F133" s="6"/>
      <c r="G133">
        <f t="shared" si="16"/>
        <v>0.98520847382200949</v>
      </c>
      <c r="H133">
        <f t="shared" si="22"/>
        <v>1.9639306875203211E-3</v>
      </c>
      <c r="J133">
        <f t="shared" si="17"/>
        <v>7.6747740110734544</v>
      </c>
      <c r="K133">
        <f t="shared" si="21"/>
        <v>1.529902005578343E-2</v>
      </c>
      <c r="L133">
        <f t="shared" si="23"/>
        <v>9.5129174544181794E-2</v>
      </c>
      <c r="M133">
        <f t="shared" si="24"/>
        <v>0.18105996402204383</v>
      </c>
      <c r="N133">
        <f t="shared" si="25"/>
        <v>0.3748691416095804</v>
      </c>
      <c r="O133" s="4">
        <f t="shared" si="26"/>
        <v>0.60635550353504541</v>
      </c>
      <c r="P133">
        <f t="shared" si="13"/>
        <v>1.7596564875495861</v>
      </c>
    </row>
    <row r="134" spans="1:16" x14ac:dyDescent="0.25">
      <c r="A134" s="3">
        <f t="shared" si="18"/>
        <v>11.299999999999976</v>
      </c>
      <c r="B134" s="2">
        <f t="shared" si="14"/>
        <v>11.066666666666634</v>
      </c>
      <c r="C134" s="2">
        <f t="shared" si="15"/>
        <v>7.6193250874710827</v>
      </c>
      <c r="D134" s="2">
        <f t="shared" si="19"/>
        <v>7.6619938156033118</v>
      </c>
      <c r="E134" s="2">
        <f t="shared" si="20"/>
        <v>0.15034344677128608</v>
      </c>
      <c r="F134" s="6"/>
      <c r="G134">
        <f t="shared" si="16"/>
        <v>0.98714544809663241</v>
      </c>
      <c r="H134">
        <f t="shared" si="22"/>
        <v>1.9369742746229157E-3</v>
      </c>
      <c r="J134">
        <f t="shared" si="17"/>
        <v>7.6898630406727664</v>
      </c>
      <c r="K134">
        <f t="shared" si="21"/>
        <v>1.508902959931202E-2</v>
      </c>
      <c r="L134">
        <f t="shared" si="23"/>
        <v>9.3788883736387163E-2</v>
      </c>
      <c r="M134">
        <f t="shared" si="24"/>
        <v>0.1784358184963466</v>
      </c>
      <c r="N134">
        <f t="shared" si="25"/>
        <v>0.36907492522046503</v>
      </c>
      <c r="O134" s="4">
        <f t="shared" si="26"/>
        <v>0.59622306223042454</v>
      </c>
      <c r="P134">
        <f t="shared" si="13"/>
        <v>1.7153136849543689</v>
      </c>
    </row>
    <row r="135" spans="1:16" x14ac:dyDescent="0.25">
      <c r="A135" s="3">
        <f t="shared" si="18"/>
        <v>11.399999999999975</v>
      </c>
      <c r="B135" s="2">
        <f t="shared" si="14"/>
        <v>11.199999999999967</v>
      </c>
      <c r="C135" s="2">
        <f t="shared" si="15"/>
        <v>7.6390984512627726</v>
      </c>
      <c r="D135" s="2">
        <f t="shared" si="19"/>
        <v>7.6768238384470795</v>
      </c>
      <c r="E135" s="2">
        <f t="shared" si="20"/>
        <v>0.14830022843767665</v>
      </c>
      <c r="F135" s="6"/>
      <c r="G135">
        <f t="shared" si="16"/>
        <v>0.98905609823518792</v>
      </c>
      <c r="H135">
        <f t="shared" si="22"/>
        <v>1.9106501385555141E-3</v>
      </c>
      <c r="J135">
        <f t="shared" si="17"/>
        <v>7.7047470052521136</v>
      </c>
      <c r="K135">
        <f t="shared" si="21"/>
        <v>1.4883964579347264E-2</v>
      </c>
      <c r="L135">
        <f t="shared" si="23"/>
        <v>9.2480962448501458E-2</v>
      </c>
      <c r="M135">
        <f t="shared" si="24"/>
        <v>0.17587711772658299</v>
      </c>
      <c r="N135">
        <f t="shared" si="25"/>
        <v>0.36343645624540599</v>
      </c>
      <c r="O135" s="4">
        <f t="shared" si="26"/>
        <v>0.58638978851757972</v>
      </c>
      <c r="P135">
        <f t="shared" si="13"/>
        <v>1.6732054143315702</v>
      </c>
    </row>
    <row r="136" spans="1:16" x14ac:dyDescent="0.25">
      <c r="A136" s="3">
        <f t="shared" si="18"/>
        <v>11.499999999999975</v>
      </c>
      <c r="B136" s="2">
        <f t="shared" si="14"/>
        <v>11.3333333333333</v>
      </c>
      <c r="C136" s="2">
        <f t="shared" si="15"/>
        <v>7.6586057062131818</v>
      </c>
      <c r="D136" s="2">
        <f t="shared" si="19"/>
        <v>7.6914542796598866</v>
      </c>
      <c r="E136" s="2">
        <f t="shared" si="20"/>
        <v>0.14630441212807099</v>
      </c>
      <c r="F136" s="6"/>
      <c r="G136">
        <f t="shared" si="16"/>
        <v>0.99094103494937025</v>
      </c>
      <c r="H136">
        <f t="shared" si="22"/>
        <v>1.8849367141823281E-3</v>
      </c>
      <c r="J136">
        <f t="shared" si="17"/>
        <v>7.7194306622555944</v>
      </c>
      <c r="K136">
        <f t="shared" si="21"/>
        <v>1.4683657003480732E-2</v>
      </c>
      <c r="L136">
        <f t="shared" si="23"/>
        <v>9.1204272809516596E-2</v>
      </c>
      <c r="M136">
        <f t="shared" si="24"/>
        <v>0.17338148217344873</v>
      </c>
      <c r="N136">
        <f t="shared" si="25"/>
        <v>0.35794759558808664</v>
      </c>
      <c r="O136" s="4">
        <f t="shared" si="26"/>
        <v>0.57684259467242782</v>
      </c>
      <c r="P136">
        <f t="shared" si="13"/>
        <v>1.6331507895036106</v>
      </c>
    </row>
    <row r="137" spans="1:16" x14ac:dyDescent="0.25">
      <c r="A137" s="3">
        <f t="shared" si="18"/>
        <v>11.599999999999975</v>
      </c>
      <c r="B137" s="2">
        <f t="shared" si="14"/>
        <v>11.466666666666633</v>
      </c>
      <c r="C137" s="2">
        <f t="shared" si="15"/>
        <v>7.6778529594247882</v>
      </c>
      <c r="D137" s="2">
        <f t="shared" si="19"/>
        <v>7.7058897195685905</v>
      </c>
      <c r="E137" s="2">
        <f t="shared" si="20"/>
        <v>0.14435439908703884</v>
      </c>
      <c r="F137" s="6"/>
      <c r="G137">
        <f t="shared" si="16"/>
        <v>0.99280084835304727</v>
      </c>
      <c r="H137">
        <f t="shared" si="22"/>
        <v>1.8598134036770242E-3</v>
      </c>
      <c r="J137">
        <f t="shared" si="17"/>
        <v>7.7339186086702378</v>
      </c>
      <c r="K137">
        <f t="shared" si="21"/>
        <v>1.448794641464346E-2</v>
      </c>
      <c r="L137">
        <f t="shared" si="23"/>
        <v>8.9957729577374579E-2</v>
      </c>
      <c r="M137">
        <f t="shared" si="24"/>
        <v>0.17094664626104894</v>
      </c>
      <c r="N137">
        <f t="shared" si="25"/>
        <v>0.35260252433950789</v>
      </c>
      <c r="O137" s="4">
        <f t="shared" si="26"/>
        <v>0.56756915686638809</v>
      </c>
      <c r="P137">
        <f t="shared" si="13"/>
        <v>1.5949894418570567</v>
      </c>
    </row>
    <row r="138" spans="1:16" x14ac:dyDescent="0.25">
      <c r="A138" s="3">
        <f t="shared" si="18"/>
        <v>11.699999999999974</v>
      </c>
      <c r="B138" s="2">
        <f t="shared" si="14"/>
        <v>11.599999999999966</v>
      </c>
      <c r="C138" s="2">
        <f t="shared" si="15"/>
        <v>7.696846114287677</v>
      </c>
      <c r="D138" s="2">
        <f t="shared" si="19"/>
        <v>7.7201345857157575</v>
      </c>
      <c r="E138" s="2">
        <f t="shared" si="20"/>
        <v>0.14244866147167023</v>
      </c>
      <c r="F138" s="6"/>
      <c r="G138">
        <f t="shared" si="16"/>
        <v>0.99463610887587428</v>
      </c>
      <c r="H138">
        <f t="shared" si="22"/>
        <v>1.8352605228270091E-3</v>
      </c>
      <c r="J138">
        <f t="shared" si="17"/>
        <v>7.7482152881430606</v>
      </c>
      <c r="K138">
        <f t="shared" si="21"/>
        <v>1.429667947282276E-2</v>
      </c>
      <c r="L138">
        <f t="shared" si="23"/>
        <v>8.8740297125389667E-2</v>
      </c>
      <c r="M138">
        <f t="shared" si="24"/>
        <v>0.16857045161378803</v>
      </c>
      <c r="N138">
        <f t="shared" si="25"/>
        <v>0.34739572300592148</v>
      </c>
      <c r="O138" s="4">
        <f t="shared" si="26"/>
        <v>0.55855785932625945</v>
      </c>
      <c r="P138">
        <f t="shared" si="13"/>
        <v>1.5585785310173375</v>
      </c>
    </row>
    <row r="139" spans="1:16" x14ac:dyDescent="0.25">
      <c r="A139" s="3">
        <f t="shared" si="18"/>
        <v>11.799999999999974</v>
      </c>
      <c r="B139" s="2">
        <f t="shared" si="14"/>
        <v>11.733333333333299</v>
      </c>
      <c r="C139" s="2">
        <f t="shared" si="15"/>
        <v>7.7155908794154486</v>
      </c>
      <c r="D139" s="2">
        <f t="shared" si="19"/>
        <v>7.7341931595615865</v>
      </c>
      <c r="E139" s="2">
        <f t="shared" si="20"/>
        <v>0.14058573845828981</v>
      </c>
      <c r="F139" s="6"/>
      <c r="G139">
        <f t="shared" si="16"/>
        <v>0.99644736812674695</v>
      </c>
      <c r="H139">
        <f t="shared" si="22"/>
        <v>1.8112592508726655E-3</v>
      </c>
      <c r="J139">
        <f t="shared" si="17"/>
        <v>7.762324997707359</v>
      </c>
      <c r="K139">
        <f t="shared" si="21"/>
        <v>1.4109709564298356E-2</v>
      </c>
      <c r="L139">
        <f t="shared" si="23"/>
        <v>8.7550986633904593E-2</v>
      </c>
      <c r="M139">
        <f t="shared" si="24"/>
        <v>0.16625084077097974</v>
      </c>
      <c r="N139">
        <f t="shared" si="25"/>
        <v>0.34232195234622331</v>
      </c>
      <c r="O139" s="4">
        <f t="shared" si="26"/>
        <v>0.54979774339652288</v>
      </c>
      <c r="P139">
        <f t="shared" si="13"/>
        <v>1.5237902836077577</v>
      </c>
    </row>
    <row r="140" spans="1:16" x14ac:dyDescent="0.25">
      <c r="A140" s="3">
        <f t="shared" si="18"/>
        <v>11.899999999999974</v>
      </c>
      <c r="B140" s="2">
        <f t="shared" si="14"/>
        <v>11.866666666666632</v>
      </c>
      <c r="C140" s="2">
        <f t="shared" si="15"/>
        <v>7.7340927770959453</v>
      </c>
      <c r="D140" s="2">
        <f t="shared" si="19"/>
        <v>7.7480695828219588</v>
      </c>
      <c r="E140" s="2">
        <f t="shared" si="20"/>
        <v>0.13876423260372306</v>
      </c>
      <c r="F140" s="6"/>
      <c r="G140">
        <f t="shared" si="16"/>
        <v>0.99823515971037402</v>
      </c>
      <c r="H140">
        <f t="shared" si="22"/>
        <v>1.7877915836270741E-3</v>
      </c>
      <c r="J140">
        <f t="shared" si="17"/>
        <v>7.7762518941438135</v>
      </c>
      <c r="K140">
        <f t="shared" si="21"/>
        <v>1.3926896436454506E-2</v>
      </c>
      <c r="L140">
        <f t="shared" si="23"/>
        <v>8.6388853471047078E-2</v>
      </c>
      <c r="M140">
        <f t="shared" si="24"/>
        <v>0.16398585134020127</v>
      </c>
      <c r="N140">
        <f t="shared" si="25"/>
        <v>0.33737623567418762</v>
      </c>
      <c r="O140" s="4">
        <f t="shared" si="26"/>
        <v>0.54127846100231025</v>
      </c>
      <c r="P140">
        <f t="shared" si="13"/>
        <v>1.4905099513610347</v>
      </c>
    </row>
    <row r="141" spans="1:16" x14ac:dyDescent="0.25">
      <c r="A141" s="3">
        <f t="shared" si="18"/>
        <v>11.999999999999973</v>
      </c>
      <c r="B141" s="2">
        <f t="shared" si="14"/>
        <v>11.999999999999964</v>
      </c>
      <c r="C141" s="2">
        <f t="shared" si="15"/>
        <v>7.7523571512881704</v>
      </c>
      <c r="D141" s="2">
        <f t="shared" si="19"/>
        <v>7.7617678634661278</v>
      </c>
      <c r="E141" s="2">
        <f t="shared" si="20"/>
        <v>0.13698280644169003</v>
      </c>
      <c r="F141" s="6"/>
      <c r="G141">
        <f t="shared" si="16"/>
        <v>1</v>
      </c>
      <c r="H141">
        <f t="shared" si="22"/>
        <v>1.7648402896259796E-3</v>
      </c>
      <c r="J141">
        <f t="shared" si="17"/>
        <v>7.79</v>
      </c>
      <c r="K141">
        <f t="shared" si="21"/>
        <v>1.3748105856186577E-2</v>
      </c>
      <c r="L141">
        <f t="shared" si="23"/>
        <v>8.525299474788639E-2</v>
      </c>
      <c r="M141">
        <f t="shared" si="24"/>
        <v>0.16177361055392225</v>
      </c>
      <c r="N141">
        <f t="shared" si="25"/>
        <v>0.33255384249552122</v>
      </c>
      <c r="O141" s="4">
        <f t="shared" si="26"/>
        <v>0.53299023206985208</v>
      </c>
      <c r="P141">
        <f t="shared" si="13"/>
        <v>1.4586341052243288</v>
      </c>
    </row>
    <row r="142" spans="1:16" x14ac:dyDescent="0.25">
      <c r="A142" s="3">
        <f t="shared" si="18"/>
        <v>12.099999999999973</v>
      </c>
      <c r="B142" s="2" t="str">
        <f t="shared" ref="B142" si="27">IF(A142&gt;($E$7+$E$9/2)," ",IF(A142&lt;$D$13,($D$13-A142)*($E$7/$D$13),(A142-$D$13)/($E$7-$D$13)*$E$7))</f>
        <v xml:space="preserve"> </v>
      </c>
      <c r="C142" s="2" t="str">
        <f t="shared" ref="C142" si="28">IF(A142&gt;$E$7+0.000001," ",10^($B$5*(LOG(B142))^2+$D$5*LOG(B142)+$F$5))</f>
        <v xml:space="preserve"> </v>
      </c>
      <c r="D142" s="2" t="str">
        <f t="shared" ref="D142" si="29">IF($A142&gt;($E$7+$E$9/2)," ",IF($A142&lt;$D$13,$D$13/$E$7*($D$11-C142),$D$13/$E$7*$D$11+ (1-$D$13/$E$7)*C142))</f>
        <v xml:space="preserve"> </v>
      </c>
      <c r="E142" s="2" t="str">
        <f t="shared" ref="E142" si="30">IF(D142=" "," ",(D142-D141)/$E$9)</f>
        <v xml:space="preserve"> </v>
      </c>
      <c r="F142" s="6"/>
      <c r="K142">
        <f>SUM(K21:K141)</f>
        <v>7.79</v>
      </c>
      <c r="L142">
        <f>MAX(L26:L141)</f>
        <v>2.9210910996893449</v>
      </c>
      <c r="M142">
        <f>MAX(M26:M141)</f>
        <v>3.7790146787544705</v>
      </c>
      <c r="N142">
        <f t="shared" ref="N142:P142" si="31">MAX(N26:N141)</f>
        <v>4.7978134949761966</v>
      </c>
      <c r="O142">
        <f t="shared" si="31"/>
        <v>5.4541899397633538</v>
      </c>
      <c r="P142">
        <f t="shared" si="31"/>
        <v>6.6297262387876019</v>
      </c>
    </row>
    <row r="143" spans="1:16" x14ac:dyDescent="0.25">
      <c r="A143" s="2"/>
    </row>
    <row r="144" spans="1:16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</sheetData>
  <mergeCells count="2">
    <mergeCell ref="B17:C17"/>
    <mergeCell ref="B18:C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344E-0AD7-49C9-AFD5-CAFC5AA5D926}">
  <dimension ref="A1:C124"/>
  <sheetViews>
    <sheetView workbookViewId="0">
      <selection activeCell="U17" sqref="U17"/>
    </sheetView>
  </sheetViews>
  <sheetFormatPr defaultRowHeight="15" x14ac:dyDescent="0.25"/>
  <cols>
    <col min="2" max="2" width="13.5703125" customWidth="1"/>
  </cols>
  <sheetData>
    <row r="1" spans="1:3" x14ac:dyDescent="0.25">
      <c r="B1" s="16">
        <v>0.01</v>
      </c>
      <c r="C1" s="11" t="s">
        <v>46</v>
      </c>
    </row>
    <row r="2" spans="1:3" x14ac:dyDescent="0.25">
      <c r="A2" s="11" t="s">
        <v>36</v>
      </c>
      <c r="B2" s="2">
        <f>SUM(B4:B124)</f>
        <v>7.7617678634661278</v>
      </c>
      <c r="C2" s="2">
        <f>SUM(C4:C124)</f>
        <v>8.5604382722876338</v>
      </c>
    </row>
    <row r="3" spans="1:3" x14ac:dyDescent="0.25">
      <c r="A3" s="14" t="s">
        <v>37</v>
      </c>
      <c r="B3" s="14" t="s">
        <v>38</v>
      </c>
      <c r="C3" s="14" t="s">
        <v>38</v>
      </c>
    </row>
    <row r="4" spans="1:3" x14ac:dyDescent="0.25">
      <c r="A4">
        <f>'Generate nested storm'!A21</f>
        <v>0</v>
      </c>
      <c r="B4" s="15">
        <v>0</v>
      </c>
      <c r="C4">
        <f>'Generate nested storm'!G21*'1%plus'!$B$11</f>
        <v>0</v>
      </c>
    </row>
    <row r="5" spans="1:3" x14ac:dyDescent="0.25">
      <c r="A5">
        <f>'Generate nested storm'!A22</f>
        <v>0.1</v>
      </c>
      <c r="B5" s="15">
        <f>'Generate nested storm'!D22-'Generate nested storm'!D21</f>
        <v>1.3877759250124244E-2</v>
      </c>
      <c r="C5">
        <f>'Generate nested storm'!H22*'1%plus'!$B$11</f>
        <v>1.5305752955784176E-2</v>
      </c>
    </row>
    <row r="6" spans="1:3" x14ac:dyDescent="0.25">
      <c r="A6">
        <f>'Generate nested storm'!A23</f>
        <v>0.2</v>
      </c>
      <c r="B6" s="15">
        <f>'Generate nested storm'!D23-'Generate nested storm'!D22</f>
        <v>2.3847627934180826E-2</v>
      </c>
      <c r="C6">
        <f>'Generate nested storm'!H23*'1%plus'!$B$11</f>
        <v>2.6301501212363347E-2</v>
      </c>
    </row>
    <row r="7" spans="1:3" x14ac:dyDescent="0.25">
      <c r="A7">
        <f>'Generate nested storm'!A24</f>
        <v>0.30000000000000004</v>
      </c>
      <c r="B7" s="15">
        <f>'Generate nested storm'!D24-'Generate nested storm'!D23</f>
        <v>1.5035980539122251E-2</v>
      </c>
      <c r="C7">
        <f>'Generate nested storm'!H24*'1%plus'!$B$11</f>
        <v>1.6583152901843531E-2</v>
      </c>
    </row>
    <row r="8" spans="1:3" x14ac:dyDescent="0.25">
      <c r="A8">
        <f>'Generate nested storm'!A25</f>
        <v>0.4</v>
      </c>
      <c r="B8" s="15">
        <f>'Generate nested storm'!D25-'Generate nested storm'!D24</f>
        <v>1.5679285285233879E-2</v>
      </c>
      <c r="C8">
        <f>'Generate nested storm'!H25*'1%plus'!$B$11</f>
        <v>1.7292652421312414E-2</v>
      </c>
    </row>
    <row r="9" spans="1:3" x14ac:dyDescent="0.25">
      <c r="A9">
        <f>'Generate nested storm'!A26</f>
        <v>0.5</v>
      </c>
      <c r="B9" s="15">
        <f>'Generate nested storm'!D26-'Generate nested storm'!D25</f>
        <v>1.6371810400708009E-2</v>
      </c>
      <c r="C9">
        <f>'Generate nested storm'!H26*'1%plus'!$B$11</f>
        <v>1.8056436987832256E-2</v>
      </c>
    </row>
    <row r="10" spans="1:3" x14ac:dyDescent="0.25">
      <c r="A10">
        <f>'Generate nested storm'!A27</f>
        <v>0.6</v>
      </c>
      <c r="B10" s="15">
        <f>'Generate nested storm'!D27-'Generate nested storm'!D26</f>
        <v>1.7119311436432749E-2</v>
      </c>
      <c r="C10">
        <f>'Generate nested storm'!H27*'1%plus'!$B$11</f>
        <v>1.888085438698071E-2</v>
      </c>
    </row>
    <row r="11" spans="1:3" x14ac:dyDescent="0.25">
      <c r="A11">
        <f>'Generate nested storm'!A28</f>
        <v>0.7</v>
      </c>
      <c r="B11" s="15">
        <f>'Generate nested storm'!D28-'Generate nested storm'!D27</f>
        <v>1.7928476380246305E-2</v>
      </c>
      <c r="C11">
        <f>'Generate nested storm'!H28*'1%plus'!$B$11</f>
        <v>1.9773280787185075E-2</v>
      </c>
    </row>
    <row r="12" spans="1:3" x14ac:dyDescent="0.25">
      <c r="A12">
        <f>'Generate nested storm'!A29</f>
        <v>0.79999999999999993</v>
      </c>
      <c r="B12" s="15">
        <f>'Generate nested storm'!D29-'Generate nested storm'!D28</f>
        <v>1.8807123014737526E-2</v>
      </c>
      <c r="C12">
        <f>'Generate nested storm'!H29*'1%plus'!$B$11</f>
        <v>2.0742338405246401E-2</v>
      </c>
    </row>
    <row r="13" spans="1:3" x14ac:dyDescent="0.25">
      <c r="A13">
        <f>'Generate nested storm'!A30</f>
        <v>0.89999999999999991</v>
      </c>
      <c r="B13" s="15">
        <f>'Generate nested storm'!D30-'Generate nested storm'!D29</f>
        <v>1.9764448822750191E-2</v>
      </c>
      <c r="C13">
        <f>'Generate nested storm'!H30*'1%plus'!$B$11</f>
        <v>2.1798171126620851E-2</v>
      </c>
    </row>
    <row r="14" spans="1:3" x14ac:dyDescent="0.25">
      <c r="A14">
        <f>'Generate nested storm'!A31</f>
        <v>0.99999999999999989</v>
      </c>
      <c r="B14" s="15">
        <f>'Generate nested storm'!D31-'Generate nested storm'!D30</f>
        <v>2.0811350591517064E-2</v>
      </c>
      <c r="C14">
        <f>'Generate nested storm'!H31*'1%plus'!$B$11</f>
        <v>2.2952796996180868E-2</v>
      </c>
    </row>
    <row r="15" spans="1:3" x14ac:dyDescent="0.25">
      <c r="A15">
        <f>'Generate nested storm'!A32</f>
        <v>1.0999999999999999</v>
      </c>
      <c r="B15" s="15">
        <f>'Generate nested storm'!D32-'Generate nested storm'!D31</f>
        <v>2.1960837603677286E-2</v>
      </c>
      <c r="C15">
        <f>'Generate nested storm'!H32*'1%plus'!$B$11</f>
        <v>2.4220563925762762E-2</v>
      </c>
    </row>
    <row r="16" spans="1:3" x14ac:dyDescent="0.25">
      <c r="A16">
        <f>'Generate nested storm'!A33</f>
        <v>1.2</v>
      </c>
      <c r="B16" s="15">
        <f>'Generate nested storm'!D33-'Generate nested storm'!D32</f>
        <v>2.3228572183987328E-2</v>
      </c>
      <c r="C16">
        <f>'Generate nested storm'!H33*'1%plus'!$B$11</f>
        <v>2.5618745862054586E-2</v>
      </c>
    </row>
    <row r="17" spans="1:3" x14ac:dyDescent="0.25">
      <c r="A17">
        <f>'Generate nested storm'!A34</f>
        <v>1.3</v>
      </c>
      <c r="B17" s="15">
        <f>'Generate nested storm'!D34-'Generate nested storm'!D33</f>
        <v>2.46335861190774E-2</v>
      </c>
      <c r="C17">
        <f>'Generate nested storm'!H34*'1%plus'!$B$11</f>
        <v>2.7168332924514264E-2</v>
      </c>
    </row>
    <row r="18" spans="1:3" x14ac:dyDescent="0.25">
      <c r="A18">
        <f>'Generate nested storm'!A35</f>
        <v>1.4000000000000001</v>
      </c>
      <c r="B18" s="15">
        <f>'Generate nested storm'!D35-'Generate nested storm'!D34</f>
        <v>2.6199243914651671E-2</v>
      </c>
      <c r="C18">
        <f>'Generate nested storm'!H35*'1%plus'!$B$11</f>
        <v>2.8895093779811767E-2</v>
      </c>
    </row>
    <row r="19" spans="1:3" x14ac:dyDescent="0.25">
      <c r="A19">
        <f>'Generate nested storm'!A36</f>
        <v>1.5000000000000002</v>
      </c>
      <c r="B19" s="15">
        <f>'Generate nested storm'!D36-'Generate nested storm'!D35</f>
        <v>2.7954558759373693E-2</v>
      </c>
      <c r="C19">
        <f>'Generate nested storm'!H36*'1%plus'!$B$11</f>
        <v>3.0831027015769584E-2</v>
      </c>
    </row>
    <row r="20" spans="1:3" x14ac:dyDescent="0.25">
      <c r="A20">
        <f>'Generate nested storm'!A37</f>
        <v>1.6000000000000003</v>
      </c>
      <c r="B20" s="15">
        <f>'Generate nested storm'!D37-'Generate nested storm'!D36</f>
        <v>2.9936022651254168E-2</v>
      </c>
      <c r="C20">
        <f>'Generate nested storm'!H37*'1%plus'!$B$11</f>
        <v>3.3016379584099878E-2</v>
      </c>
    </row>
    <row r="21" spans="1:3" x14ac:dyDescent="0.25">
      <c r="A21">
        <f>'Generate nested storm'!A38</f>
        <v>1.7000000000000004</v>
      </c>
      <c r="B21" s="15">
        <f>'Generate nested storm'!D38-'Generate nested storm'!D37</f>
        <v>3.2190203056113864E-2</v>
      </c>
      <c r="C21">
        <f>'Generate nested storm'!H38*'1%plus'!$B$11</f>
        <v>3.5502510649836824E-2</v>
      </c>
    </row>
    <row r="22" spans="1:3" x14ac:dyDescent="0.25">
      <c r="A22">
        <f>'Generate nested storm'!A39</f>
        <v>1.8000000000000005</v>
      </c>
      <c r="B22" s="15">
        <f>'Generate nested storm'!D39-'Generate nested storm'!D38</f>
        <v>3.4777511688939944E-2</v>
      </c>
      <c r="C22">
        <f>'Generate nested storm'!H39*'1%plus'!$B$11</f>
        <v>3.8356048172765798E-2</v>
      </c>
    </row>
    <row r="23" spans="1:3" x14ac:dyDescent="0.25">
      <c r="A23">
        <f>'Generate nested storm'!A40</f>
        <v>1.9000000000000006</v>
      </c>
      <c r="B23" s="15">
        <f>'Generate nested storm'!D40-'Generate nested storm'!D39</f>
        <v>3.7777818186367051E-2</v>
      </c>
      <c r="C23">
        <f>'Generate nested storm'!H40*'1%plus'!$B$11</f>
        <v>4.1665080215589415E-2</v>
      </c>
    </row>
    <row r="24" spans="1:3" x14ac:dyDescent="0.25">
      <c r="A24">
        <f>'Generate nested storm'!A41</f>
        <v>2.0000000000000004</v>
      </c>
      <c r="B24" s="15">
        <f>'Generate nested storm'!D41-'Generate nested storm'!D40</f>
        <v>4.1299065859738526E-2</v>
      </c>
      <c r="C24">
        <f>'Generate nested storm'!H41*'1%plus'!$B$11</f>
        <v>4.5548657240768835E-2</v>
      </c>
    </row>
    <row r="25" spans="1:3" x14ac:dyDescent="0.25">
      <c r="A25">
        <f>'Generate nested storm'!A42</f>
        <v>2.1000000000000005</v>
      </c>
      <c r="B25" s="15">
        <f>'Generate nested storm'!D42-'Generate nested storm'!D41</f>
        <v>4.5490965627878799E-2</v>
      </c>
      <c r="C25">
        <f>'Generate nested storm'!H42*'1%plus'!$B$11</f>
        <v>5.0171895121624108E-2</v>
      </c>
    </row>
    <row r="26" spans="1:3" x14ac:dyDescent="0.25">
      <c r="A26">
        <f>'Generate nested storm'!A43</f>
        <v>2.2000000000000006</v>
      </c>
      <c r="B26" s="15">
        <f>'Generate nested storm'!D43-'Generate nested storm'!D42</f>
        <v>5.0567682269109016E-2</v>
      </c>
      <c r="C26">
        <f>'Generate nested storm'!H43*'1%plus'!$B$11</f>
        <v>5.5770995764365915E-2</v>
      </c>
    </row>
    <row r="27" spans="1:3" x14ac:dyDescent="0.25">
      <c r="A27">
        <f>'Generate nested storm'!A44</f>
        <v>2.3000000000000007</v>
      </c>
      <c r="B27" s="15">
        <f>'Generate nested storm'!D44-'Generate nested storm'!D43</f>
        <v>5.6847343674546691E-2</v>
      </c>
      <c r="C27">
        <f>'Generate nested storm'!H44*'1%plus'!$B$11</f>
        <v>6.2696821784639492E-2</v>
      </c>
    </row>
    <row r="28" spans="1:3" x14ac:dyDescent="0.25">
      <c r="A28">
        <f>'Generate nested storm'!A45</f>
        <v>2.4000000000000008</v>
      </c>
      <c r="B28" s="15">
        <f>'Generate nested storm'!D45-'Generate nested storm'!D44</f>
        <v>6.4825216600181035E-2</v>
      </c>
      <c r="C28">
        <f>'Generate nested storm'!H45*'1%plus'!$B$11</f>
        <v>7.149560189831719E-2</v>
      </c>
    </row>
    <row r="29" spans="1:3" x14ac:dyDescent="0.25">
      <c r="A29">
        <f>'Generate nested storm'!A46</f>
        <v>2.5000000000000009</v>
      </c>
      <c r="B29" s="15">
        <f>'Generate nested storm'!D46-'Generate nested storm'!D45</f>
        <v>7.5320222934754488E-2</v>
      </c>
      <c r="C29">
        <f>'Generate nested storm'!H46*'1%plus'!$B$11</f>
        <v>8.307052342067546E-2</v>
      </c>
    </row>
    <row r="30" spans="1:3" x14ac:dyDescent="0.25">
      <c r="A30">
        <f>'Generate nested storm'!A47</f>
        <v>2.600000000000001</v>
      </c>
      <c r="B30" s="15">
        <f>'Generate nested storm'!D47-'Generate nested storm'!D46</f>
        <v>8.9799941515618542E-2</v>
      </c>
      <c r="C30">
        <f>'Generate nested storm'!H47*'1%plus'!$B$11</f>
        <v>9.9040176119903442E-2</v>
      </c>
    </row>
    <row r="31" spans="1:3" x14ac:dyDescent="0.25">
      <c r="A31">
        <f>'Generate nested storm'!A48</f>
        <v>2.7000000000000011</v>
      </c>
      <c r="B31" s="15">
        <f>'Generate nested storm'!D48-'Generate nested storm'!D47</f>
        <v>0.11121145557399781</v>
      </c>
      <c r="C31">
        <f>'Generate nested storm'!H48*'1%plus'!$B$11</f>
        <v>0.12265489220484491</v>
      </c>
    </row>
    <row r="32" spans="1:3" x14ac:dyDescent="0.25">
      <c r="A32">
        <f>'Generate nested storm'!A49</f>
        <v>2.8000000000000012</v>
      </c>
      <c r="B32" s="15">
        <f>'Generate nested storm'!D49-'Generate nested storm'!D48</f>
        <v>0.14661202487454239</v>
      </c>
      <c r="C32">
        <f>'Generate nested storm'!H49*'1%plus'!$B$11</f>
        <v>0.16169810937287585</v>
      </c>
    </row>
    <row r="33" spans="1:3" x14ac:dyDescent="0.25">
      <c r="A33">
        <f>'Generate nested storm'!A50</f>
        <v>2.9000000000000012</v>
      </c>
      <c r="B33" s="15">
        <f>'Generate nested storm'!D50-'Generate nested storm'!D49</f>
        <v>0.21934487820161275</v>
      </c>
      <c r="C33">
        <f>'Generate nested storm'!H50*'1%plus'!$B$11</f>
        <v>0.24191502802157333</v>
      </c>
    </row>
    <row r="34" spans="1:3" x14ac:dyDescent="0.25">
      <c r="A34">
        <f>'Generate nested storm'!A51</f>
        <v>3.0000000000000013</v>
      </c>
      <c r="B34" s="15">
        <f>'Generate nested storm'!D51-'Generate nested storm'!D50</f>
        <v>0.60827967504952452</v>
      </c>
      <c r="C34">
        <f>'Generate nested storm'!H51*'1%plus'!$B$11</f>
        <v>0.67087043855796402</v>
      </c>
    </row>
    <row r="35" spans="1:3" x14ac:dyDescent="0.25">
      <c r="A35">
        <f>'Generate nested storm'!A52</f>
        <v>3.1000000000000014</v>
      </c>
      <c r="B35" s="15">
        <f>'Generate nested storm'!D52-'Generate nested storm'!D51</f>
        <v>1.0389252692401267</v>
      </c>
      <c r="C35">
        <f>'Generate nested storm'!H52*'1%plus'!$B$11</f>
        <v>1.1458286041652279</v>
      </c>
    </row>
    <row r="36" spans="1:3" x14ac:dyDescent="0.25">
      <c r="A36">
        <f>'Generate nested storm'!A53</f>
        <v>3.2000000000000015</v>
      </c>
      <c r="B36" s="15">
        <f>'Generate nested storm'!D53-'Generate nested storm'!D52</f>
        <v>0.45938405702738816</v>
      </c>
      <c r="C36">
        <f>'Generate nested storm'!H53*'1%plus'!$B$11</f>
        <v>0.50665375886414277</v>
      </c>
    </row>
    <row r="37" spans="1:3" x14ac:dyDescent="0.25">
      <c r="A37">
        <f>'Generate nested storm'!A54</f>
        <v>3.3000000000000016</v>
      </c>
      <c r="B37" s="15">
        <f>'Generate nested storm'!D54-'Generate nested storm'!D53</f>
        <v>0.32652969888107375</v>
      </c>
      <c r="C37">
        <f>'Generate nested storm'!H54*'1%plus'!$B$11</f>
        <v>0.36012895264453931</v>
      </c>
    </row>
    <row r="38" spans="1:3" x14ac:dyDescent="0.25">
      <c r="A38">
        <f>'Generate nested storm'!A55</f>
        <v>3.4000000000000017</v>
      </c>
      <c r="B38" s="15">
        <f>'Generate nested storm'!D55-'Generate nested storm'!D54</f>
        <v>0.2580410459681417</v>
      </c>
      <c r="C38">
        <f>'Generate nested storm'!H55*'1%plus'!$B$11</f>
        <v>0.28459295415469638</v>
      </c>
    </row>
    <row r="39" spans="1:3" x14ac:dyDescent="0.25">
      <c r="A39">
        <f>'Generate nested storm'!A56</f>
        <v>3.5000000000000018</v>
      </c>
      <c r="B39" s="15">
        <f>'Generate nested storm'!D56-'Generate nested storm'!D55</f>
        <v>0.21498948804380369</v>
      </c>
      <c r="C39">
        <f>'Generate nested storm'!H56*'1%plus'!$B$11</f>
        <v>0.23711147691652887</v>
      </c>
    </row>
    <row r="40" spans="1:3" x14ac:dyDescent="0.25">
      <c r="A40">
        <f>'Generate nested storm'!A57</f>
        <v>3.6000000000000019</v>
      </c>
      <c r="B40" s="15">
        <f>'Generate nested storm'!D57-'Generate nested storm'!D56</f>
        <v>0.18500410059288708</v>
      </c>
      <c r="C40">
        <f>'Generate nested storm'!H57*'1%plus'!$B$11</f>
        <v>0.20404065299348831</v>
      </c>
    </row>
    <row r="41" spans="1:3" x14ac:dyDescent="0.25">
      <c r="A41">
        <f>'Generate nested storm'!A58</f>
        <v>3.700000000000002</v>
      </c>
      <c r="B41" s="15">
        <f>'Generate nested storm'!D58-'Generate nested storm'!D57</f>
        <v>0.16274086459497727</v>
      </c>
      <c r="C41">
        <f>'Generate nested storm'!H58*'1%plus'!$B$11</f>
        <v>0.17948657448277519</v>
      </c>
    </row>
    <row r="42" spans="1:3" x14ac:dyDescent="0.25">
      <c r="A42">
        <f>'Generate nested storm'!A59</f>
        <v>3.800000000000002</v>
      </c>
      <c r="B42" s="15">
        <f>'Generate nested storm'!D59-'Generate nested storm'!D58</f>
        <v>0.14546785633506509</v>
      </c>
      <c r="C42">
        <f>'Generate nested storm'!H59*'1%plus'!$B$11</f>
        <v>0.16043620817619181</v>
      </c>
    </row>
    <row r="43" spans="1:3" x14ac:dyDescent="0.25">
      <c r="A43">
        <f>'Generate nested storm'!A60</f>
        <v>3.9000000000000021</v>
      </c>
      <c r="B43" s="15">
        <f>'Generate nested storm'!D60-'Generate nested storm'!D59</f>
        <v>0.1316273536935828</v>
      </c>
      <c r="C43">
        <f>'Generate nested storm'!H60*'1%plus'!$B$11</f>
        <v>0.14517154545965794</v>
      </c>
    </row>
    <row r="44" spans="1:3" x14ac:dyDescent="0.25">
      <c r="A44">
        <f>'Generate nested storm'!A61</f>
        <v>4.0000000000000018</v>
      </c>
      <c r="B44" s="15">
        <f>'Generate nested storm'!D61-'Generate nested storm'!D60</f>
        <v>0.12025973863611839</v>
      </c>
      <c r="C44">
        <f>'Generate nested storm'!H61*'1%plus'!$B$11</f>
        <v>0.13263422551988202</v>
      </c>
    </row>
    <row r="45" spans="1:3" x14ac:dyDescent="0.25">
      <c r="A45">
        <f>'Generate nested storm'!A62</f>
        <v>4.1000000000000014</v>
      </c>
      <c r="B45" s="15">
        <f>'Generate nested storm'!D62-'Generate nested storm'!D61</f>
        <v>0.11073857939567944</v>
      </c>
      <c r="C45">
        <f>'Generate nested storm'!H62*'1%plus'!$B$11</f>
        <v>0.12213335801235983</v>
      </c>
    </row>
    <row r="46" spans="1:3" x14ac:dyDescent="0.25">
      <c r="A46">
        <f>'Generate nested storm'!A63</f>
        <v>4.2000000000000011</v>
      </c>
      <c r="B46" s="15">
        <f>'Generate nested storm'!D63-'Generate nested storm'!D62</f>
        <v>0.10263604869019183</v>
      </c>
      <c r="C46">
        <f>'Generate nested storm'!H63*'1%plus'!$B$11</f>
        <v>0.11319709308228836</v>
      </c>
    </row>
    <row r="47" spans="1:3" x14ac:dyDescent="0.25">
      <c r="A47">
        <f>'Generate nested storm'!A64</f>
        <v>4.3000000000000007</v>
      </c>
      <c r="B47" s="15">
        <f>'Generate nested storm'!D64-'Generate nested storm'!D63</f>
        <v>9.5649164480610338E-2</v>
      </c>
      <c r="C47">
        <f>'Generate nested storm'!H64*'1%plus'!$B$11</f>
        <v>0.10549127244402159</v>
      </c>
    </row>
    <row r="48" spans="1:3" x14ac:dyDescent="0.25">
      <c r="A48">
        <f>'Generate nested storm'!A65</f>
        <v>4.4000000000000004</v>
      </c>
      <c r="B48" s="15">
        <f>'Generate nested storm'!D65-'Generate nested storm'!D64</f>
        <v>8.9556866916448818E-2</v>
      </c>
      <c r="C48">
        <f>'Generate nested storm'!H65*'1%plus'!$B$11</f>
        <v>9.8772089630027038E-2</v>
      </c>
    </row>
    <row r="49" spans="1:3" x14ac:dyDescent="0.25">
      <c r="A49">
        <f>'Generate nested storm'!A66</f>
        <v>4.5</v>
      </c>
      <c r="B49" s="15">
        <f>'Generate nested storm'!D66-'Generate nested storm'!D65</f>
        <v>8.4193793149794693E-2</v>
      </c>
      <c r="C49">
        <f>'Generate nested storm'!H66*'1%plus'!$B$11</f>
        <v>9.2857166285660028E-2</v>
      </c>
    </row>
    <row r="50" spans="1:3" x14ac:dyDescent="0.25">
      <c r="A50">
        <f>'Generate nested storm'!A67</f>
        <v>4.5999999999999996</v>
      </c>
      <c r="B50" s="15">
        <f>'Generate nested storm'!D67-'Generate nested storm'!D66</f>
        <v>7.9433593389180324E-2</v>
      </c>
      <c r="C50">
        <f>'Generate nested storm'!H67*'1%plus'!$B$11</f>
        <v>8.7607151478299547E-2</v>
      </c>
    </row>
    <row r="51" spans="1:3" x14ac:dyDescent="0.25">
      <c r="A51">
        <f>'Generate nested storm'!A68</f>
        <v>4.6999999999999993</v>
      </c>
      <c r="B51" s="15">
        <f>'Generate nested storm'!D68-'Generate nested storm'!D67</f>
        <v>7.5177948561548469E-2</v>
      </c>
      <c r="C51">
        <f>'Generate nested storm'!H68*'1%plus'!$B$11</f>
        <v>8.2913609298663413E-2</v>
      </c>
    </row>
    <row r="52" spans="1:3" x14ac:dyDescent="0.25">
      <c r="A52">
        <f>'Generate nested storm'!A69</f>
        <v>4.7999999999999989</v>
      </c>
      <c r="B52" s="15">
        <f>'Generate nested storm'!D69-'Generate nested storm'!D68</f>
        <v>7.134912685353445E-2</v>
      </c>
      <c r="C52">
        <f>'Generate nested storm'!H69*'1%plus'!$B$11</f>
        <v>7.8690809485063434E-2</v>
      </c>
    </row>
    <row r="53" spans="1:3" x14ac:dyDescent="0.25">
      <c r="A53">
        <f>'Generate nested storm'!A70</f>
        <v>4.8999999999999986</v>
      </c>
      <c r="B53" s="15">
        <f>'Generate nested storm'!D70-'Generate nested storm'!D69</f>
        <v>6.7884809511879141E-2</v>
      </c>
      <c r="C53">
        <f>'Generate nested storm'!H70*'1%plus'!$B$11</f>
        <v>7.4870020809014504E-2</v>
      </c>
    </row>
    <row r="54" spans="1:3" x14ac:dyDescent="0.25">
      <c r="A54">
        <f>'Generate nested storm'!A71</f>
        <v>4.9999999999999982</v>
      </c>
      <c r="B54" s="15">
        <f>'Generate nested storm'!D71-'Generate nested storm'!D70</f>
        <v>6.4734413553368952E-2</v>
      </c>
      <c r="C54">
        <f>'Generate nested storm'!H71*'1%plus'!$B$11</f>
        <v>7.1395455399369021E-2</v>
      </c>
    </row>
    <row r="55" spans="1:3" x14ac:dyDescent="0.25">
      <c r="A55">
        <f>'Generate nested storm'!A72</f>
        <v>5.0999999999999979</v>
      </c>
      <c r="B55" s="15">
        <f>'Generate nested storm'!D72-'Generate nested storm'!D71</f>
        <v>6.1856426735293013E-2</v>
      </c>
      <c r="C55">
        <f>'Generate nested storm'!H72*'1%plus'!$B$11</f>
        <v>6.8221329486565771E-2</v>
      </c>
    </row>
    <row r="56" spans="1:3" x14ac:dyDescent="0.25">
      <c r="A56">
        <f>'Generate nested storm'!A73</f>
        <v>5.1999999999999975</v>
      </c>
      <c r="B56" s="15">
        <f>'Generate nested storm'!D73-'Generate nested storm'!D72</f>
        <v>5.9216442258589019E-2</v>
      </c>
      <c r="C56">
        <f>'Generate nested storm'!H73*'1%plus'!$B$11</f>
        <v>6.530969588064503E-2</v>
      </c>
    </row>
    <row r="57" spans="1:3" x14ac:dyDescent="0.25">
      <c r="A57">
        <f>'Generate nested storm'!A74</f>
        <v>5.2999999999999972</v>
      </c>
      <c r="B57" s="15">
        <f>'Generate nested storm'!D74-'Generate nested storm'!D73</f>
        <v>5.6785686734161622E-2</v>
      </c>
      <c r="C57">
        <f>'Generate nested storm'!H74*'1%plus'!$B$11</f>
        <v>6.2628820468249705E-2</v>
      </c>
    </row>
    <row r="58" spans="1:3" x14ac:dyDescent="0.25">
      <c r="A58">
        <f>'Generate nested storm'!A75</f>
        <v>5.3999999999999968</v>
      </c>
      <c r="B58" s="15">
        <f>'Generate nested storm'!D75-'Generate nested storm'!D74</f>
        <v>5.4539902030889209E-2</v>
      </c>
      <c r="C58">
        <f>'Generate nested storm'!H75*'1%plus'!$B$11</f>
        <v>6.0151949005023651E-2</v>
      </c>
    </row>
    <row r="59" spans="1:3" x14ac:dyDescent="0.25">
      <c r="A59">
        <f>'Generate nested storm'!A76</f>
        <v>5.4999999999999964</v>
      </c>
      <c r="B59" s="15">
        <f>'Generate nested storm'!D76-'Generate nested storm'!D75</f>
        <v>5.2458485067828242E-2</v>
      </c>
      <c r="C59">
        <f>'Generate nested storm'!H76*'1%plus'!$B$11</f>
        <v>5.7856358394146122E-2</v>
      </c>
    </row>
    <row r="60" spans="1:3" x14ac:dyDescent="0.25">
      <c r="A60">
        <f>'Generate nested storm'!A77</f>
        <v>5.5999999999999961</v>
      </c>
      <c r="B60" s="15">
        <f>'Generate nested storm'!D77-'Generate nested storm'!D76</f>
        <v>5.0523818346815297E-2</v>
      </c>
      <c r="C60">
        <f>'Generate nested storm'!H77*'1%plus'!$B$11</f>
        <v>5.572261833208763E-2</v>
      </c>
    </row>
    <row r="61" spans="1:3" x14ac:dyDescent="0.25">
      <c r="A61">
        <f>'Generate nested storm'!A78</f>
        <v>5.6999999999999957</v>
      </c>
      <c r="B61" s="15">
        <f>'Generate nested storm'!D78-'Generate nested storm'!D77</f>
        <v>4.8720743392682841E-2</v>
      </c>
      <c r="C61">
        <f>'Generate nested storm'!H78*'1%plus'!$B$11</f>
        <v>5.373401056686327E-2</v>
      </c>
    </row>
    <row r="62" spans="1:3" x14ac:dyDescent="0.25">
      <c r="A62">
        <f>'Generate nested storm'!A79</f>
        <v>5.7999999999999954</v>
      </c>
      <c r="B62" s="15">
        <f>'Generate nested storm'!D79-'Generate nested storm'!D78</f>
        <v>4.7036142556659222E-2</v>
      </c>
      <c r="C62">
        <f>'Generate nested storm'!H79*'1%plus'!$B$11</f>
        <v>5.1876067669846038E-2</v>
      </c>
    </row>
    <row r="63" spans="1:3" x14ac:dyDescent="0.25">
      <c r="A63">
        <f>'Generate nested storm'!A80</f>
        <v>5.899999999999995</v>
      </c>
      <c r="B63" s="15">
        <f>'Generate nested storm'!D80-'Generate nested storm'!D79</f>
        <v>4.5458603900225825E-2</v>
      </c>
      <c r="C63">
        <f>'Generate nested storm'!H80*'1%plus'!$B$11</f>
        <v>5.0136203436838972E-2</v>
      </c>
    </row>
    <row r="64" spans="1:3" x14ac:dyDescent="0.25">
      <c r="A64">
        <f>'Generate nested storm'!A81</f>
        <v>5.9999999999999947</v>
      </c>
      <c r="B64" s="15">
        <f>'Generate nested storm'!D81-'Generate nested storm'!D80</f>
        <v>4.397815042675024E-2</v>
      </c>
      <c r="C64">
        <f>'Generate nested storm'!H81*'1%plus'!$B$11</f>
        <v>4.8503414258185773E-2</v>
      </c>
    </row>
    <row r="65" spans="1:3" x14ac:dyDescent="0.25">
      <c r="A65">
        <f>'Generate nested storm'!A82</f>
        <v>6.0999999999999943</v>
      </c>
      <c r="B65" s="15">
        <f>'Generate nested storm'!D82-'Generate nested storm'!D81</f>
        <v>4.2586019623288784E-2</v>
      </c>
      <c r="C65">
        <f>'Generate nested storm'!H82*'1%plus'!$B$11</f>
        <v>4.6968035975865609E-2</v>
      </c>
    </row>
    <row r="66" spans="1:3" x14ac:dyDescent="0.25">
      <c r="A66">
        <f>'Generate nested storm'!A83</f>
        <v>6.199999999999994</v>
      </c>
      <c r="B66" s="15">
        <f>'Generate nested storm'!D83-'Generate nested storm'!D82</f>
        <v>4.1274482682186253E-2</v>
      </c>
      <c r="C66">
        <f>'Generate nested storm'!H83*'1%plus'!$B$11</f>
        <v>4.5521544503351538E-2</v>
      </c>
    </row>
    <row r="67" spans="1:3" x14ac:dyDescent="0.25">
      <c r="A67">
        <f>'Generate nested storm'!A84</f>
        <v>6.2999999999999936</v>
      </c>
      <c r="B67" s="15">
        <f>'Generate nested storm'!D84-'Generate nested storm'!D83</f>
        <v>4.0036695273741429E-2</v>
      </c>
      <c r="C67">
        <f>'Generate nested storm'!H84*'1%plus'!$B$11</f>
        <v>4.4156391243090849E-2</v>
      </c>
    </row>
    <row r="68" spans="1:3" x14ac:dyDescent="0.25">
      <c r="A68">
        <f>'Generate nested storm'!A85</f>
        <v>6.3999999999999932</v>
      </c>
      <c r="B68" s="15">
        <f>'Generate nested storm'!D85-'Generate nested storm'!D84</f>
        <v>3.8866573597087672E-2</v>
      </c>
      <c r="C68">
        <f>'Generate nested storm'!H85*'1%plus'!$B$11</f>
        <v>4.2865866383256221E-2</v>
      </c>
    </row>
    <row r="69" spans="1:3" x14ac:dyDescent="0.25">
      <c r="A69">
        <f>'Generate nested storm'!A86</f>
        <v>6.4999999999999929</v>
      </c>
      <c r="B69" s="15">
        <f>'Generate nested storm'!D86-'Generate nested storm'!D85</f>
        <v>3.775869082796568E-2</v>
      </c>
      <c r="C69">
        <f>'Generate nested storm'!H86*'1%plus'!$B$11</f>
        <v>4.1643984690216039E-2</v>
      </c>
    </row>
    <row r="70" spans="1:3" x14ac:dyDescent="0.25">
      <c r="A70">
        <f>'Generate nested storm'!A87</f>
        <v>6.5999999999999925</v>
      </c>
      <c r="B70" s="15">
        <f>'Generate nested storm'!D87-'Generate nested storm'!D86</f>
        <v>3.6708190134046248E-2</v>
      </c>
      <c r="C70">
        <f>'Generate nested storm'!H87*'1%plus'!$B$11</f>
        <v>4.0485389573293735E-2</v>
      </c>
    </row>
    <row r="71" spans="1:3" x14ac:dyDescent="0.25">
      <c r="A71">
        <f>'Generate nested storm'!A88</f>
        <v>6.6999999999999922</v>
      </c>
      <c r="B71" s="15">
        <f>'Generate nested storm'!D88-'Generate nested storm'!D87</f>
        <v>3.5710711231820014E-2</v>
      </c>
      <c r="C71">
        <f>'Generate nested storm'!H88*'1%plus'!$B$11</f>
        <v>3.938527208451835E-2</v>
      </c>
    </row>
    <row r="72" spans="1:3" x14ac:dyDescent="0.25">
      <c r="A72">
        <f>'Generate nested storm'!A89</f>
        <v>6.7999999999999918</v>
      </c>
      <c r="B72" s="15">
        <f>'Generate nested storm'!D89-'Generate nested storm'!D88</f>
        <v>3.4762328076835658E-2</v>
      </c>
      <c r="C72">
        <f>'Generate nested storm'!H89*'1%plus'!$B$11</f>
        <v>3.8339302197305587E-2</v>
      </c>
    </row>
    <row r="73" spans="1:3" x14ac:dyDescent="0.25">
      <c r="A73">
        <f>'Generate nested storm'!A90</f>
        <v>6.8999999999999915</v>
      </c>
      <c r="B73" s="15">
        <f>'Generate nested storm'!D90-'Generate nested storm'!D89</f>
        <v>3.3859495758164826E-2</v>
      </c>
      <c r="C73">
        <f>'Generate nested storm'!H90*'1%plus'!$B$11</f>
        <v>3.734357023647452E-2</v>
      </c>
    </row>
    <row r="74" spans="1:3" x14ac:dyDescent="0.25">
      <c r="A74">
        <f>'Generate nested storm'!A91</f>
        <v>6.9999999999999911</v>
      </c>
      <c r="B74" s="15">
        <f>'Generate nested storm'!D91-'Generate nested storm'!D90</f>
        <v>3.2999005042079865E-2</v>
      </c>
      <c r="C74">
        <f>'Generate nested storm'!H91*'1%plus'!$B$11</f>
        <v>3.6394536744555457E-2</v>
      </c>
    </row>
    <row r="75" spans="1:3" x14ac:dyDescent="0.25">
      <c r="A75">
        <f>'Generate nested storm'!A92</f>
        <v>7.0999999999999908</v>
      </c>
      <c r="B75" s="15">
        <f>'Generate nested storm'!D92-'Generate nested storm'!D91</f>
        <v>3.217794330418311E-2</v>
      </c>
      <c r="C75">
        <f>'Generate nested storm'!H92*'1%plus'!$B$11</f>
        <v>3.5488989393922005E-2</v>
      </c>
    </row>
    <row r="76" spans="1:3" x14ac:dyDescent="0.25">
      <c r="A76">
        <f>'Generate nested storm'!A93</f>
        <v>7.1999999999999904</v>
      </c>
      <c r="B76" s="15">
        <f>'Generate nested storm'!D93-'Generate nested storm'!D92</f>
        <v>3.1393660822078395E-2</v>
      </c>
      <c r="C76">
        <f>'Generate nested storm'!H93*'1%plus'!$B$11</f>
        <v>3.46240058110329E-2</v>
      </c>
    </row>
    <row r="77" spans="1:3" x14ac:dyDescent="0.25">
      <c r="A77">
        <f>'Generate nested storm'!A94</f>
        <v>7.2999999999999901</v>
      </c>
      <c r="B77" s="15">
        <f>'Generate nested storm'!D94-'Generate nested storm'!D93</f>
        <v>3.0643741586010798E-2</v>
      </c>
      <c r="C77">
        <f>'Generate nested storm'!H94*'1%plus'!$B$11</f>
        <v>3.3796921383556014E-2</v>
      </c>
    </row>
    <row r="78" spans="1:3" x14ac:dyDescent="0.25">
      <c r="A78">
        <f>'Generate nested storm'!A95</f>
        <v>7.3999999999999897</v>
      </c>
      <c r="B78" s="15">
        <f>'Generate nested storm'!D95-'Generate nested storm'!D94</f>
        <v>2.9925977933591419E-2</v>
      </c>
      <c r="C78">
        <f>'Generate nested storm'!H95*'1%plus'!$B$11</f>
        <v>3.300530128505394E-2</v>
      </c>
    </row>
    <row r="79" spans="1:3" x14ac:dyDescent="0.25">
      <c r="A79">
        <f>'Generate nested storm'!A96</f>
        <v>7.4999999999999893</v>
      </c>
      <c r="B79" s="15">
        <f>'Generate nested storm'!D96-'Generate nested storm'!D95</f>
        <v>2.9238348434160955E-2</v>
      </c>
      <c r="C79">
        <f>'Generate nested storm'!H96*'1%plus'!$B$11</f>
        <v>3.2246916083689972E-2</v>
      </c>
    </row>
    <row r="80" spans="1:3" x14ac:dyDescent="0.25">
      <c r="A80">
        <f>'Generate nested storm'!A97</f>
        <v>7.599999999999989</v>
      </c>
      <c r="B80" s="15">
        <f>'Generate nested storm'!D97-'Generate nested storm'!D96</f>
        <v>2.857899854530821E-2</v>
      </c>
      <c r="C80">
        <f>'Generate nested storm'!H97*'1%plus'!$B$11</f>
        <v>3.1519720408342937E-2</v>
      </c>
    </row>
    <row r="81" spans="1:3" x14ac:dyDescent="0.25">
      <c r="A81">
        <f>'Generate nested storm'!A98</f>
        <v>7.6999999999999886</v>
      </c>
      <c r="B81" s="15">
        <f>'Generate nested storm'!D98-'Generate nested storm'!D97</f>
        <v>2.7946223642848267E-2</v>
      </c>
      <c r="C81">
        <f>'Generate nested storm'!H98*'1%plus'!$B$11</f>
        <v>3.082183423240277E-2</v>
      </c>
    </row>
    <row r="82" spans="1:3" x14ac:dyDescent="0.25">
      <c r="A82">
        <f>'Generate nested storm'!A99</f>
        <v>7.7999999999999883</v>
      </c>
      <c r="B82" s="15">
        <f>'Generate nested storm'!D99-'Generate nested storm'!D98</f>
        <v>2.7338454089961495E-2</v>
      </c>
      <c r="C82">
        <f>'Generate nested storm'!H99*'1%plus'!$B$11</f>
        <v>3.0151526406559308E-2</v>
      </c>
    </row>
    <row r="83" spans="1:3" x14ac:dyDescent="0.25">
      <c r="A83">
        <f>'Generate nested storm'!A100</f>
        <v>7.8999999999999879</v>
      </c>
      <c r="B83" s="15">
        <f>'Generate nested storm'!D100-'Generate nested storm'!D99</f>
        <v>2.6754242064116696E-2</v>
      </c>
      <c r="C83">
        <f>'Generate nested storm'!H100*'1%plus'!$B$11</f>
        <v>2.9507200130234199E-2</v>
      </c>
    </row>
    <row r="84" spans="1:3" x14ac:dyDescent="0.25">
      <c r="A84">
        <f>'Generate nested storm'!A101</f>
        <v>7.9999999999999876</v>
      </c>
      <c r="B84" s="15">
        <f>'Generate nested storm'!D101-'Generate nested storm'!D100</f>
        <v>2.6192249904129383E-2</v>
      </c>
      <c r="C84">
        <f>'Generate nested storm'!H101*'1%plus'!$B$11</f>
        <v>2.888738009957751E-2</v>
      </c>
    </row>
    <row r="85" spans="1:3" x14ac:dyDescent="0.25">
      <c r="A85">
        <f>'Generate nested storm'!A102</f>
        <v>8.0999999999999872</v>
      </c>
      <c r="B85" s="15">
        <f>'Generate nested storm'!D102-'Generate nested storm'!D101</f>
        <v>2.5651239775712043E-2</v>
      </c>
      <c r="C85">
        <f>'Generate nested storm'!H102*'1%plus'!$B$11</f>
        <v>2.8290701109626983E-2</v>
      </c>
    </row>
    <row r="86" spans="1:3" x14ac:dyDescent="0.25">
      <c r="A86">
        <f>'Generate nested storm'!A103</f>
        <v>8.1999999999999869</v>
      </c>
      <c r="B86" s="15">
        <f>'Generate nested storm'!D103-'Generate nested storm'!D102</f>
        <v>2.5130064484145009E-2</v>
      </c>
      <c r="C86">
        <f>'Generate nested storm'!H103*'1%plus'!$B$11</f>
        <v>2.7715897921619267E-2</v>
      </c>
    </row>
    <row r="87" spans="1:3" x14ac:dyDescent="0.25">
      <c r="A87">
        <f>'Generate nested storm'!A104</f>
        <v>8.2999999999999865</v>
      </c>
      <c r="B87" s="15">
        <f>'Generate nested storm'!D104-'Generate nested storm'!D103</f>
        <v>2.462765928754429E-2</v>
      </c>
      <c r="C87">
        <f>'Generate nested storm'!H104*'1%plus'!$B$11</f>
        <v>2.716179623385568E-2</v>
      </c>
    </row>
    <row r="88" spans="1:3" x14ac:dyDescent="0.25">
      <c r="A88">
        <f>'Generate nested storm'!A105</f>
        <v>8.3999999999999861</v>
      </c>
      <c r="B88" s="15">
        <f>'Generate nested storm'!D105-'Generate nested storm'!D104</f>
        <v>2.4143034585540235E-2</v>
      </c>
      <c r="C88">
        <f>'Generate nested storm'!H105*'1%plus'!$B$11</f>
        <v>2.6627304618065593E-2</v>
      </c>
    </row>
    <row r="89" spans="1:3" x14ac:dyDescent="0.25">
      <c r="A89">
        <f>'Generate nested storm'!A106</f>
        <v>8.4999999999999858</v>
      </c>
      <c r="B89" s="15">
        <f>'Generate nested storm'!D106-'Generate nested storm'!D105</f>
        <v>2.3675269375554642E-2</v>
      </c>
      <c r="C89">
        <f>'Generate nested storm'!H106*'1%plus'!$B$11</f>
        <v>2.6111407302344881E-2</v>
      </c>
    </row>
    <row r="90" spans="1:3" x14ac:dyDescent="0.25">
      <c r="A90">
        <f>'Generate nested storm'!A107</f>
        <v>8.5999999999999854</v>
      </c>
      <c r="B90" s="15">
        <f>'Generate nested storm'!D107-'Generate nested storm'!D106</f>
        <v>2.3223505384022403E-2</v>
      </c>
      <c r="C90">
        <f>'Generate nested storm'!H107*'1%plus'!$B$11</f>
        <v>2.5613157698493899E-2</v>
      </c>
    </row>
    <row r="91" spans="1:3" x14ac:dyDescent="0.25">
      <c r="A91">
        <f>'Generate nested storm'!A108</f>
        <v>8.6999999999999851</v>
      </c>
      <c r="B91" s="15">
        <f>'Generate nested storm'!D108-'Generate nested storm'!D107</f>
        <v>2.2786941792384496E-2</v>
      </c>
      <c r="C91">
        <f>'Generate nested storm'!H108*'1%plus'!$B$11</f>
        <v>2.5131672585324054E-2</v>
      </c>
    </row>
    <row r="92" spans="1:3" x14ac:dyDescent="0.25">
      <c r="A92">
        <f>'Generate nested storm'!A109</f>
        <v>8.7999999999999847</v>
      </c>
      <c r="B92" s="15">
        <f>'Generate nested storm'!D109-'Generate nested storm'!D108</f>
        <v>2.2364830488509568E-2</v>
      </c>
      <c r="C92">
        <f>'Generate nested storm'!H109*'1%plus'!$B$11</f>
        <v>2.4666126871458201E-2</v>
      </c>
    </row>
    <row r="93" spans="1:3" x14ac:dyDescent="0.25">
      <c r="A93">
        <f>'Generate nested storm'!A110</f>
        <v>8.8999999999999844</v>
      </c>
      <c r="B93" s="15">
        <f>'Generate nested storm'!D110-'Generate nested storm'!D109</f>
        <v>2.1956471783194154E-2</v>
      </c>
      <c r="C93">
        <f>'Generate nested storm'!H110*'1%plus'!$B$11</f>
        <v>2.421574887107306E-2</v>
      </c>
    </row>
    <row r="94" spans="1:3" x14ac:dyDescent="0.25">
      <c r="A94">
        <f>'Generate nested storm'!A111</f>
        <v>8.999999999999984</v>
      </c>
      <c r="B94" s="15">
        <f>'Generate nested storm'!D111-'Generate nested storm'!D110</f>
        <v>2.1561210539330133E-2</v>
      </c>
      <c r="C94">
        <f>'Generate nested storm'!H111*'1%plus'!$B$11</f>
        <v>2.3779816034759493E-2</v>
      </c>
    </row>
    <row r="95" spans="1:3" x14ac:dyDescent="0.25">
      <c r="A95">
        <f>'Generate nested storm'!A112</f>
        <v>9.0999999999999837</v>
      </c>
      <c r="B95" s="15">
        <f>'Generate nested storm'!D112-'Generate nested storm'!D111</f>
        <v>2.1178432667934288E-2</v>
      </c>
      <c r="C95">
        <f>'Generate nested storm'!H112*'1%plus'!$B$11</f>
        <v>2.3357651085005867E-2</v>
      </c>
    </row>
    <row r="96" spans="1:3" x14ac:dyDescent="0.25">
      <c r="A96">
        <f>'Generate nested storm'!A113</f>
        <v>9.1999999999999833</v>
      </c>
      <c r="B96" s="15">
        <f>'Generate nested storm'!D113-'Generate nested storm'!D112</f>
        <v>2.0807561950941356E-2</v>
      </c>
      <c r="C96">
        <f>'Generate nested storm'!H113*'1%plus'!$B$11</f>
        <v>2.2948618512057765E-2</v>
      </c>
    </row>
    <row r="97" spans="1:3" x14ac:dyDescent="0.25">
      <c r="A97">
        <f>'Generate nested storm'!A114</f>
        <v>9.2999999999999829</v>
      </c>
      <c r="B97" s="15">
        <f>'Generate nested storm'!D114-'Generate nested storm'!D113</f>
        <v>2.0448057155674881E-2</v>
      </c>
      <c r="C97">
        <f>'Generate nested storm'!H114*'1%plus'!$B$11</f>
        <v>2.255212139147841E-2</v>
      </c>
    </row>
    <row r="98" spans="1:3" x14ac:dyDescent="0.25">
      <c r="A98">
        <f>'Generate nested storm'!A115</f>
        <v>9.3999999999999826</v>
      </c>
      <c r="B98" s="15">
        <f>'Generate nested storm'!D115-'Generate nested storm'!D114</f>
        <v>2.0099409410116564E-2</v>
      </c>
      <c r="C98">
        <f>'Generate nested storm'!H115*'1%plus'!$B$11</f>
        <v>2.2167598489334219E-2</v>
      </c>
    </row>
    <row r="99" spans="1:3" x14ac:dyDescent="0.25">
      <c r="A99">
        <f>'Generate nested storm'!A116</f>
        <v>9.4999999999999822</v>
      </c>
      <c r="B99" s="15">
        <f>'Generate nested storm'!D116-'Generate nested storm'!D115</f>
        <v>1.976113981180383E-2</v>
      </c>
      <c r="C99">
        <f>'Generate nested storm'!H116*'1%plus'!$B$11</f>
        <v>2.1794521625058426E-2</v>
      </c>
    </row>
    <row r="100" spans="1:3" x14ac:dyDescent="0.25">
      <c r="A100">
        <f>'Generate nested storm'!A117</f>
        <v>9.5999999999999819</v>
      </c>
      <c r="B100" s="15">
        <f>'Generate nested storm'!D117-'Generate nested storm'!D116</f>
        <v>1.9432797246330402E-2</v>
      </c>
      <c r="C100">
        <f>'Generate nested storm'!H117*'1%plus'!$B$11</f>
        <v>2.1432393265469876E-2</v>
      </c>
    </row>
    <row r="101" spans="1:3" x14ac:dyDescent="0.25">
      <c r="A101">
        <f>'Generate nested storm'!A118</f>
        <v>9.6999999999999815</v>
      </c>
      <c r="B101" s="15">
        <f>'Generate nested storm'!D118-'Generate nested storm'!D117</f>
        <v>1.9113956394358311E-2</v>
      </c>
      <c r="C101">
        <f>'Generate nested storm'!H118*'1%plus'!$B$11</f>
        <v>2.1080744326723147E-2</v>
      </c>
    </row>
    <row r="102" spans="1:3" x14ac:dyDescent="0.25">
      <c r="A102">
        <f>'Generate nested storm'!A119</f>
        <v>9.7999999999999812</v>
      </c>
      <c r="B102" s="15">
        <f>'Generate nested storm'!D119-'Generate nested storm'!D118</f>
        <v>1.8804215908230226E-2</v>
      </c>
      <c r="C102">
        <f>'Generate nested storm'!H119*'1%plus'!$B$11</f>
        <v>2.0739132163285864E-2</v>
      </c>
    </row>
    <row r="103" spans="1:3" x14ac:dyDescent="0.25">
      <c r="A103">
        <f>'Generate nested storm'!A120</f>
        <v>9.8999999999999808</v>
      </c>
      <c r="B103" s="15">
        <f>'Generate nested storm'!D120-'Generate nested storm'!D119</f>
        <v>1.8503196741623817E-2</v>
      </c>
      <c r="C103">
        <f>'Generate nested storm'!H120*'1%plus'!$B$11</f>
        <v>2.0407138725729791E-2</v>
      </c>
    </row>
    <row r="104" spans="1:3" x14ac:dyDescent="0.25">
      <c r="A104">
        <f>'Generate nested storm'!A121</f>
        <v>9.9999999999999805</v>
      </c>
      <c r="B104" s="15">
        <f>'Generate nested storm'!D121-'Generate nested storm'!D120</f>
        <v>1.8210540617366711E-2</v>
      </c>
      <c r="C104">
        <f>'Generate nested storm'!H121*'1%plus'!$B$11</f>
        <v>2.0084368870874798E-2</v>
      </c>
    </row>
    <row r="105" spans="1:3" x14ac:dyDescent="0.25">
      <c r="A105">
        <f>'Generate nested storm'!A122</f>
        <v>10.09999999999998</v>
      </c>
      <c r="B105" s="15">
        <f>'Generate nested storm'!D122-'Generate nested storm'!D121</f>
        <v>1.7925908620259889E-2</v>
      </c>
      <c r="C105">
        <f>'Generate nested storm'!H122*'1%plus'!$B$11</f>
        <v>1.9770448809825317E-2</v>
      </c>
    </row>
    <row r="106" spans="1:3" x14ac:dyDescent="0.25">
      <c r="A106">
        <f>'Generate nested storm'!A123</f>
        <v>10.19999999999998</v>
      </c>
      <c r="B106" s="15">
        <f>'Generate nested storm'!D123-'Generate nested storm'!D122</f>
        <v>1.7648979903111872E-2</v>
      </c>
      <c r="C106">
        <f>'Generate nested storm'!H123*'1%plus'!$B$11</f>
        <v>1.9465024680855123E-2</v>
      </c>
    </row>
    <row r="107" spans="1:3" x14ac:dyDescent="0.25">
      <c r="A107">
        <f>'Generate nested storm'!A124</f>
        <v>10.299999999999979</v>
      </c>
      <c r="B107" s="15">
        <f>'Generate nested storm'!D124-'Generate nested storm'!D123</f>
        <v>1.7379450495497828E-2</v>
      </c>
      <c r="C107">
        <f>'Generate nested storm'!H124*'1%plus'!$B$11</f>
        <v>1.9167761235589206E-2</v>
      </c>
    </row>
    <row r="108" spans="1:3" x14ac:dyDescent="0.25">
      <c r="A108">
        <f>'Generate nested storm'!A125</f>
        <v>10.399999999999979</v>
      </c>
      <c r="B108" s="15">
        <f>'Generate nested storm'!D125-'Generate nested storm'!D124</f>
        <v>1.7117032205778315E-2</v>
      </c>
      <c r="C108">
        <f>'Generate nested storm'!H125*'1%plus'!$B$11</f>
        <v>1.8878340628044582E-2</v>
      </c>
    </row>
    <row r="109" spans="1:3" x14ac:dyDescent="0.25">
      <c r="A109">
        <f>'Generate nested storm'!A126</f>
        <v>10.499999999999979</v>
      </c>
      <c r="B109" s="15">
        <f>'Generate nested storm'!D126-'Generate nested storm'!D125</f>
        <v>1.6861451608020772E-2</v>
      </c>
      <c r="C109">
        <f>'Generate nested storm'!H126*'1%plus'!$B$11</f>
        <v>1.8596461297306327E-2</v>
      </c>
    </row>
    <row r="110" spans="1:3" x14ac:dyDescent="0.25">
      <c r="A110">
        <f>'Generate nested storm'!A127</f>
        <v>10.599999999999978</v>
      </c>
      <c r="B110" s="15">
        <f>'Generate nested storm'!D127-'Generate nested storm'!D126</f>
        <v>1.6612449106146343E-2</v>
      </c>
      <c r="C110">
        <f>'Generate nested storm'!H127*'1%plus'!$B$11</f>
        <v>1.832183693537846E-2</v>
      </c>
    </row>
    <row r="111" spans="1:3" x14ac:dyDescent="0.25">
      <c r="A111">
        <f>'Generate nested storm'!A128</f>
        <v>10.699999999999978</v>
      </c>
      <c r="B111" s="15">
        <f>'Generate nested storm'!D128-'Generate nested storm'!D127</f>
        <v>1.6369778068609619E-2</v>
      </c>
      <c r="C111">
        <f>'Generate nested storm'!H128*'1%plus'!$B$11</f>
        <v>1.8054195532820245E-2</v>
      </c>
    </row>
    <row r="112" spans="1:3" x14ac:dyDescent="0.25">
      <c r="A112">
        <f>'Generate nested storm'!A129</f>
        <v>10.799999999999978</v>
      </c>
      <c r="B112" s="15">
        <f>'Generate nested storm'!D129-'Generate nested storm'!D128</f>
        <v>1.6133204027368286E-2</v>
      </c>
      <c r="C112">
        <f>'Generate nested storm'!H129*'1%plus'!$B$11</f>
        <v>1.7793278495298478E-2</v>
      </c>
    </row>
    <row r="113" spans="1:3" x14ac:dyDescent="0.25">
      <c r="A113">
        <f>'Generate nested storm'!A130</f>
        <v>10.899999999999977</v>
      </c>
      <c r="B113" s="15">
        <f>'Generate nested storm'!D130-'Generate nested storm'!D129</f>
        <v>1.5902503935721235E-2</v>
      </c>
      <c r="C113">
        <f>'Generate nested storm'!H130*'1%plus'!$B$11</f>
        <v>1.7538839825050154E-2</v>
      </c>
    </row>
    <row r="114" spans="1:3" x14ac:dyDescent="0.25">
      <c r="A114">
        <f>'Generate nested storm'!A131</f>
        <v>10.999999999999977</v>
      </c>
      <c r="B114" s="15">
        <f>'Generate nested storm'!D131-'Generate nested storm'!D130</f>
        <v>1.5677465479904562E-2</v>
      </c>
      <c r="C114">
        <f>'Generate nested storm'!H131*'1%plus'!$B$11</f>
        <v>1.7290645361650075E-2</v>
      </c>
    </row>
    <row r="115" spans="1:3" x14ac:dyDescent="0.25">
      <c r="A115">
        <f>'Generate nested storm'!A132</f>
        <v>11.099999999999977</v>
      </c>
      <c r="B115" s="15">
        <f>'Generate nested storm'!D132-'Generate nested storm'!D131</f>
        <v>1.5457886440075619E-2</v>
      </c>
      <c r="C115">
        <f>'Generate nested storm'!H132*'1%plus'!$B$11</f>
        <v>1.7048472077237295E-2</v>
      </c>
    </row>
    <row r="116" spans="1:3" x14ac:dyDescent="0.25">
      <c r="A116">
        <f>'Generate nested storm'!A133</f>
        <v>11.199999999999976</v>
      </c>
      <c r="B116" s="15">
        <f>'Generate nested storm'!D133-'Generate nested storm'!D132</f>
        <v>1.5243574096470702E-2</v>
      </c>
      <c r="C116">
        <f>'Generate nested storm'!H133*'1%plus'!$B$11</f>
        <v>1.6812107421569123E-2</v>
      </c>
    </row>
    <row r="117" spans="1:3" x14ac:dyDescent="0.25">
      <c r="A117">
        <f>'Generate nested storm'!A134</f>
        <v>11.299999999999976</v>
      </c>
      <c r="B117" s="15">
        <f>'Generate nested storm'!D134-'Generate nested storm'!D133</f>
        <v>1.5034344677128608E-2</v>
      </c>
      <c r="C117">
        <f>'Generate nested storm'!H134*'1%plus'!$B$11</f>
        <v>1.6581348712918585E-2</v>
      </c>
    </row>
    <row r="118" spans="1:3" x14ac:dyDescent="0.25">
      <c r="A118">
        <f>'Generate nested storm'!A135</f>
        <v>11.399999999999975</v>
      </c>
      <c r="B118" s="15">
        <f>'Generate nested storm'!D135-'Generate nested storm'!D134</f>
        <v>1.4830022843767665E-2</v>
      </c>
      <c r="C118">
        <f>'Generate nested storm'!H135*'1%plus'!$B$11</f>
        <v>1.6356002571042295E-2</v>
      </c>
    </row>
    <row r="119" spans="1:3" x14ac:dyDescent="0.25">
      <c r="A119">
        <f>'Generate nested storm'!A136</f>
        <v>11.499999999999975</v>
      </c>
      <c r="B119" s="15">
        <f>'Generate nested storm'!D136-'Generate nested storm'!D135</f>
        <v>1.4630441212807099E-2</v>
      </c>
      <c r="C119">
        <f>'Generate nested storm'!H136*'1%plus'!$B$11</f>
        <v>1.6135884388926498E-2</v>
      </c>
    </row>
    <row r="120" spans="1:3" x14ac:dyDescent="0.25">
      <c r="A120">
        <f>'Generate nested storm'!A137</f>
        <v>11.599999999999975</v>
      </c>
      <c r="B120" s="15">
        <f>'Generate nested storm'!D137-'Generate nested storm'!D136</f>
        <v>1.4435439908703884E-2</v>
      </c>
      <c r="C120">
        <f>'Generate nested storm'!H137*'1%plus'!$B$11</f>
        <v>1.5920817840150328E-2</v>
      </c>
    </row>
    <row r="121" spans="1:3" x14ac:dyDescent="0.25">
      <c r="A121">
        <f>'Generate nested storm'!A138</f>
        <v>11.699999999999974</v>
      </c>
      <c r="B121" s="15">
        <f>'Generate nested storm'!D138-'Generate nested storm'!D137</f>
        <v>1.4244866147167023E-2</v>
      </c>
      <c r="C121">
        <f>'Generate nested storm'!H138*'1%plus'!$B$11</f>
        <v>1.5710634419226942E-2</v>
      </c>
    </row>
    <row r="122" spans="1:3" x14ac:dyDescent="0.25">
      <c r="A122">
        <f>'Generate nested storm'!A139</f>
        <v>11.799999999999974</v>
      </c>
      <c r="B122" s="15">
        <f>'Generate nested storm'!D139-'Generate nested storm'!D138</f>
        <v>1.4058573845828981E-2</v>
      </c>
      <c r="C122">
        <f>'Generate nested storm'!H139*'1%plus'!$B$11</f>
        <v>1.5505173012205394E-2</v>
      </c>
    </row>
    <row r="123" spans="1:3" x14ac:dyDescent="0.25">
      <c r="A123">
        <f>'Generate nested storm'!A140</f>
        <v>11.899999999999974</v>
      </c>
      <c r="B123" s="15">
        <f>'Generate nested storm'!D140-'Generate nested storm'!D139</f>
        <v>1.3876423260372306E-2</v>
      </c>
      <c r="C123">
        <f>'Generate nested storm'!H140*'1%plus'!$B$11</f>
        <v>1.5304279495354923E-2</v>
      </c>
    </row>
    <row r="124" spans="1:3" x14ac:dyDescent="0.25">
      <c r="A124">
        <f>'Generate nested storm'!A141</f>
        <v>11.999999999999973</v>
      </c>
      <c r="B124" s="15">
        <f>'Generate nested storm'!D141-'Generate nested storm'!D140</f>
        <v>1.3698280644169003E-2</v>
      </c>
      <c r="C124">
        <f>'Generate nested storm'!H141*'1%plus'!$B$11</f>
        <v>1.5107806359789429E-2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6A9DD-D36D-4956-83FC-4B7362512D94}">
  <dimension ref="A1:F11"/>
  <sheetViews>
    <sheetView workbookViewId="0">
      <selection activeCell="U17" sqref="U17"/>
    </sheetView>
  </sheetViews>
  <sheetFormatPr defaultRowHeight="15" x14ac:dyDescent="0.25"/>
  <cols>
    <col min="2" max="2" width="10.85546875" bestFit="1" customWidth="1"/>
    <col min="4" max="4" width="11.7109375" bestFit="1" customWidth="1"/>
    <col min="5" max="5" width="14.5703125" bestFit="1" customWidth="1"/>
    <col min="6" max="6" width="11.7109375" bestFit="1" customWidth="1"/>
  </cols>
  <sheetData>
    <row r="1" spans="1:6" x14ac:dyDescent="0.25">
      <c r="A1" t="s">
        <v>39</v>
      </c>
    </row>
    <row r="2" spans="1:6" x14ac:dyDescent="0.25">
      <c r="A2" t="s">
        <v>40</v>
      </c>
    </row>
    <row r="3" spans="1:6" x14ac:dyDescent="0.25">
      <c r="A3" t="s">
        <v>44</v>
      </c>
    </row>
    <row r="4" spans="1:6" x14ac:dyDescent="0.25">
      <c r="A4" s="20" t="s">
        <v>45</v>
      </c>
      <c r="B4" s="20"/>
      <c r="C4" s="20"/>
    </row>
    <row r="5" spans="1:6" x14ac:dyDescent="0.25">
      <c r="A5" s="17">
        <v>0.9</v>
      </c>
      <c r="B5" s="17">
        <v>0.5</v>
      </c>
      <c r="C5" s="17">
        <v>0.1</v>
      </c>
      <c r="D5" s="17">
        <v>0.9</v>
      </c>
      <c r="E5" s="17">
        <v>0.5</v>
      </c>
      <c r="F5" s="17">
        <v>0.1</v>
      </c>
    </row>
    <row r="6" spans="1:6" x14ac:dyDescent="0.25">
      <c r="A6" s="16" t="s">
        <v>41</v>
      </c>
      <c r="B6" t="s">
        <v>42</v>
      </c>
      <c r="C6" t="s">
        <v>43</v>
      </c>
      <c r="D6" s="16" t="s">
        <v>47</v>
      </c>
      <c r="E6" t="s">
        <v>48</v>
      </c>
      <c r="F6" t="s">
        <v>49</v>
      </c>
    </row>
    <row r="7" spans="1:6" x14ac:dyDescent="0.25">
      <c r="A7">
        <v>9.85</v>
      </c>
      <c r="B7">
        <v>7.68</v>
      </c>
      <c r="C7">
        <v>5.8029999999999999</v>
      </c>
      <c r="D7">
        <f>LOG(A7)</f>
        <v>0.99343623049761176</v>
      </c>
      <c r="E7">
        <f>LOG(B7)</f>
        <v>0.88536122003151196</v>
      </c>
      <c r="F7">
        <f>LOG(C7)</f>
        <v>0.7636525705645304</v>
      </c>
    </row>
    <row r="9" spans="1:6" x14ac:dyDescent="0.25">
      <c r="A9" s="16">
        <v>0.68</v>
      </c>
    </row>
    <row r="10" spans="1:6" x14ac:dyDescent="0.25">
      <c r="A10" t="s">
        <v>50</v>
      </c>
      <c r="B10" s="18" t="s">
        <v>51</v>
      </c>
    </row>
    <row r="11" spans="1:6" x14ac:dyDescent="0.25">
      <c r="A11">
        <f>0.2872*A9+0.7372</f>
        <v>0.93249599999999999</v>
      </c>
      <c r="B11" s="19">
        <f>10^(A11)</f>
        <v>8.5604382722876338</v>
      </c>
    </row>
  </sheetData>
  <mergeCells count="1">
    <mergeCell ref="A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JoCo depth-duration</vt:lpstr>
      <vt:lpstr>Generate nested storm</vt:lpstr>
      <vt:lpstr>HEC-RAS_input</vt:lpstr>
      <vt:lpstr>1%plus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McEnroe</dc:creator>
  <cp:lastModifiedBy>Neupane, Dilip</cp:lastModifiedBy>
  <dcterms:created xsi:type="dcterms:W3CDTF">2023-07-19T17:06:59Z</dcterms:created>
  <dcterms:modified xsi:type="dcterms:W3CDTF">2025-01-03T22:51:04Z</dcterms:modified>
</cp:coreProperties>
</file>