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27795" windowHeight="12600"/>
  </bookViews>
  <sheets>
    <sheet name="All Bills Position except LC" sheetId="4" r:id="rId1"/>
  </sheets>
  <calcPr calcId="124519"/>
</workbook>
</file>

<file path=xl/calcChain.xml><?xml version="1.0" encoding="utf-8"?>
<calcChain xmlns="http://schemas.openxmlformats.org/spreadsheetml/2006/main">
  <c r="J81" i="4"/>
  <c r="I81"/>
  <c r="H81"/>
  <c r="G81"/>
  <c r="F81"/>
  <c r="E81"/>
  <c r="D81"/>
  <c r="C81"/>
  <c r="B81"/>
  <c r="M80"/>
  <c r="L80"/>
  <c r="N80" s="1"/>
  <c r="M79"/>
  <c r="L79"/>
  <c r="N79" s="1"/>
  <c r="L78"/>
  <c r="L81" s="1"/>
  <c r="K78"/>
  <c r="M78" s="1"/>
  <c r="M81" s="1"/>
  <c r="K74"/>
  <c r="J74"/>
  <c r="I74"/>
  <c r="H74"/>
  <c r="G74"/>
  <c r="F74"/>
  <c r="E74"/>
  <c r="D74"/>
  <c r="C74"/>
  <c r="B74"/>
  <c r="M73"/>
  <c r="L73"/>
  <c r="N73" s="1"/>
  <c r="N72"/>
  <c r="M72"/>
  <c r="L72"/>
  <c r="M71"/>
  <c r="N71" s="1"/>
  <c r="L71"/>
  <c r="M70"/>
  <c r="L70"/>
  <c r="N70" s="1"/>
  <c r="M69"/>
  <c r="L69"/>
  <c r="N69" s="1"/>
  <c r="N68"/>
  <c r="M68"/>
  <c r="L68"/>
  <c r="M67"/>
  <c r="N67" s="1"/>
  <c r="L67"/>
  <c r="M66"/>
  <c r="L66"/>
  <c r="N66" s="1"/>
  <c r="M65"/>
  <c r="L65"/>
  <c r="N65" s="1"/>
  <c r="N64"/>
  <c r="M64"/>
  <c r="L64"/>
  <c r="M63"/>
  <c r="N63" s="1"/>
  <c r="L63"/>
  <c r="M62"/>
  <c r="L62"/>
  <c r="N62" s="1"/>
  <c r="M61"/>
  <c r="L61"/>
  <c r="N61" s="1"/>
  <c r="N60"/>
  <c r="M60"/>
  <c r="L60"/>
  <c r="M59"/>
  <c r="N59" s="1"/>
  <c r="L59"/>
  <c r="M58"/>
  <c r="M74" s="1"/>
  <c r="L58"/>
  <c r="L74" s="1"/>
  <c r="K53"/>
  <c r="J53"/>
  <c r="I53"/>
  <c r="H53"/>
  <c r="G53"/>
  <c r="F53"/>
  <c r="E53"/>
  <c r="D53"/>
  <c r="C53"/>
  <c r="B53"/>
  <c r="M52"/>
  <c r="M53" s="1"/>
  <c r="L52"/>
  <c r="L53" s="1"/>
  <c r="K52"/>
  <c r="K47"/>
  <c r="J47"/>
  <c r="I47"/>
  <c r="H47"/>
  <c r="G47"/>
  <c r="F47"/>
  <c r="E47"/>
  <c r="D47"/>
  <c r="C47"/>
  <c r="B47"/>
  <c r="M46"/>
  <c r="N46" s="1"/>
  <c r="L46"/>
  <c r="M45"/>
  <c r="M47" s="1"/>
  <c r="L45"/>
  <c r="N45" s="1"/>
  <c r="M44"/>
  <c r="L44"/>
  <c r="N44" s="1"/>
  <c r="K39"/>
  <c r="J39"/>
  <c r="I39"/>
  <c r="H39"/>
  <c r="G39"/>
  <c r="F39"/>
  <c r="E39"/>
  <c r="D39"/>
  <c r="C39"/>
  <c r="B39"/>
  <c r="M38"/>
  <c r="L38"/>
  <c r="N38" s="1"/>
  <c r="N37"/>
  <c r="N39" s="1"/>
  <c r="M37"/>
  <c r="M39" s="1"/>
  <c r="L37"/>
  <c r="L39" s="1"/>
  <c r="K32"/>
  <c r="J32"/>
  <c r="I32"/>
  <c r="H32"/>
  <c r="G32"/>
  <c r="F32"/>
  <c r="E32"/>
  <c r="D32"/>
  <c r="C32"/>
  <c r="B32"/>
  <c r="N31"/>
  <c r="M31"/>
  <c r="L31"/>
  <c r="M30"/>
  <c r="N30" s="1"/>
  <c r="L30"/>
  <c r="M29"/>
  <c r="L29"/>
  <c r="N29" s="1"/>
  <c r="M28"/>
  <c r="L28"/>
  <c r="N28" s="1"/>
  <c r="N27"/>
  <c r="M27"/>
  <c r="L27"/>
  <c r="M26"/>
  <c r="N26" s="1"/>
  <c r="L26"/>
  <c r="M25"/>
  <c r="M32" s="1"/>
  <c r="L25"/>
  <c r="N25" s="1"/>
  <c r="N32" s="1"/>
  <c r="K20"/>
  <c r="J20"/>
  <c r="I20"/>
  <c r="H20"/>
  <c r="G20"/>
  <c r="F20"/>
  <c r="E20"/>
  <c r="M20" s="1"/>
  <c r="D20"/>
  <c r="B20"/>
  <c r="L20" s="1"/>
  <c r="N20" s="1"/>
  <c r="M19"/>
  <c r="L19"/>
  <c r="N19" s="1"/>
  <c r="K14"/>
  <c r="I14"/>
  <c r="H14"/>
  <c r="G14"/>
  <c r="F14"/>
  <c r="E14"/>
  <c r="D14"/>
  <c r="B14"/>
  <c r="N13"/>
  <c r="M13"/>
  <c r="L13"/>
  <c r="M12"/>
  <c r="N12" s="1"/>
  <c r="L12"/>
  <c r="M9"/>
  <c r="L9"/>
  <c r="N9" s="1"/>
  <c r="J9"/>
  <c r="J14" s="1"/>
  <c r="M6"/>
  <c r="L6"/>
  <c r="N6" s="1"/>
  <c r="M3"/>
  <c r="M14" s="1"/>
  <c r="L3"/>
  <c r="L14" s="1"/>
  <c r="N47" l="1"/>
  <c r="L47"/>
  <c r="N78"/>
  <c r="N81" s="1"/>
  <c r="K81"/>
  <c r="N3"/>
  <c r="N14" s="1"/>
  <c r="L32"/>
  <c r="N52"/>
  <c r="N53" s="1"/>
  <c r="N58"/>
  <c r="N74" s="1"/>
  <c r="C83" l="1"/>
</calcChain>
</file>

<file path=xl/sharedStrings.xml><?xml version="1.0" encoding="utf-8"?>
<sst xmlns="http://schemas.openxmlformats.org/spreadsheetml/2006/main" count="205" uniqueCount="64">
  <si>
    <t>ARF</t>
  </si>
  <si>
    <t>2020-21</t>
  </si>
  <si>
    <t>2021-22</t>
  </si>
  <si>
    <t>2022-23</t>
  </si>
  <si>
    <t>2023-24</t>
  </si>
  <si>
    <t>TOTAL BILL  AMT.WITH ARREAR</t>
  </si>
  <si>
    <t>TOTAL Received</t>
  </si>
  <si>
    <t>Total outstanding</t>
  </si>
  <si>
    <t>Bill</t>
  </si>
  <si>
    <t>Rec.</t>
  </si>
  <si>
    <t>TOTAL</t>
  </si>
  <si>
    <t>MCO</t>
  </si>
  <si>
    <t>Land Lease</t>
  </si>
  <si>
    <t>CCS Bank</t>
  </si>
  <si>
    <t>Block Education Office I Sirsa</t>
  </si>
  <si>
    <t>Land licience &amp; rent charge SBI Bank Bkn</t>
  </si>
  <si>
    <t>STPS BRIDWAL</t>
  </si>
  <si>
    <t>CCI-CKD ( SICK UNIT)</t>
  </si>
  <si>
    <t>Hindustan Gum and Chemical LTD./BNW</t>
  </si>
  <si>
    <t>District Food &amp; Supply Controller Hisar (CLOSED)</t>
  </si>
  <si>
    <t>GRP</t>
  </si>
  <si>
    <t>Supdt. Of Police GRP (North) Jodhpur</t>
  </si>
  <si>
    <t>Supdt. Of Police GRP  Haryana Ambala Cantt.</t>
  </si>
  <si>
    <t>UNION</t>
  </si>
  <si>
    <t>RMS</t>
  </si>
  <si>
    <t>Others</t>
  </si>
  <si>
    <t>Electric charge Railway Officer Club BKN</t>
  </si>
  <si>
    <t>M/S Chandra Prakash &amp; Sons E 140 RLY Colony SSA</t>
  </si>
  <si>
    <t>Sh.R.C. Choplin Roman Cathelic Church SSA</t>
  </si>
  <si>
    <t>SECY.Railway Club-Sadulpur</t>
  </si>
  <si>
    <t>SECY.Railway Club-Ratangarh</t>
  </si>
  <si>
    <t>SECY.Railway Club-Sirsa</t>
  </si>
  <si>
    <t>SECY.Railway Club-Hanimangarh</t>
  </si>
  <si>
    <t>SECY.Railway Club-Churu</t>
  </si>
  <si>
    <t>SECY.Railway Club-Lalgarh</t>
  </si>
  <si>
    <t>SECY.Railway Club-Hisar</t>
  </si>
  <si>
    <t>SECY.Railway Club-Sri Ganga Nagar</t>
  </si>
  <si>
    <t>SECY.Railway Club-Bikaner</t>
  </si>
  <si>
    <t>Nassiruddin Sadiqi Hanuman Garh</t>
  </si>
  <si>
    <t>Manager Vidhyarthi Asram Sadulpur</t>
  </si>
  <si>
    <t>Fakir Chand Des Raj RLY Contractor Surat Garh</t>
  </si>
  <si>
    <t>TOTAL AMOUNT</t>
  </si>
  <si>
    <t>=</t>
  </si>
  <si>
    <t>Level Crossing</t>
  </si>
  <si>
    <t>UPTO 2019-20</t>
  </si>
  <si>
    <t>ARF SIDING under MCO/SGNR</t>
  </si>
  <si>
    <t>ARF SGNR consists of ARF facilities at Anoopgarh, Ramsinghpur, Saroopsar, Sribijaynagar, Kalyankote, Hanumangarh, Sriganganagar</t>
  </si>
  <si>
    <t>ARF SIDING under MCO/SOG</t>
  </si>
  <si>
    <t>ARF SOG consists of ARF facilities at Mahajan, Arjansar, Birdhwal, Pilibanga, Suratgarh, Dablirathan, Bhagwansar</t>
  </si>
  <si>
    <t>ARF SIDING under MCO/LGH</t>
  </si>
  <si>
    <t>ARF LGH consists of ARF facilities at Lalgarh, Kanasar, Lunkaransar, Kolayat, Nokhara, Bap</t>
  </si>
  <si>
    <t>SATROAD</t>
  </si>
  <si>
    <t>Rec.1588197+529399=2117596</t>
  </si>
  <si>
    <t>BANWALI</t>
  </si>
  <si>
    <t>Officer Commanding  of MCO/LGH/SGNR/SOG/BKN</t>
  </si>
  <si>
    <t>CLOSED</t>
  </si>
  <si>
    <t>Branch Secy. NWREU</t>
  </si>
  <si>
    <t>Branch Secy. UPRMS</t>
  </si>
  <si>
    <t xml:space="preserve">Divisional Secy.SC/ST Association </t>
  </si>
  <si>
    <t xml:space="preserve">Post Office/RMS </t>
  </si>
  <si>
    <t>Hindustan Petroleum Hanumangarh</t>
  </si>
  <si>
    <t>LC (RAJ)</t>
  </si>
  <si>
    <t>LC (HR)</t>
  </si>
  <si>
    <t>LC (PUB)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</si>
</sst>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4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3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 wrapText="1"/>
    </xf>
    <xf numFmtId="0" fontId="7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5" fillId="0" borderId="2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83"/>
  <sheetViews>
    <sheetView tabSelected="1" topLeftCell="A76" zoomScale="85" zoomScaleNormal="85" workbookViewId="0">
      <selection activeCell="Q25" sqref="Q25"/>
    </sheetView>
  </sheetViews>
  <sheetFormatPr defaultColWidth="9.140625" defaultRowHeight="24.75" customHeight="1"/>
  <cols>
    <col min="1" max="1" width="21.85546875" style="2" customWidth="1"/>
    <col min="2" max="2" width="9.5703125" style="2" customWidth="1"/>
    <col min="3" max="3" width="9.28515625" style="2" customWidth="1"/>
    <col min="4" max="4" width="11.140625" style="2" customWidth="1"/>
    <col min="5" max="5" width="11" style="2" customWidth="1"/>
    <col min="6" max="6" width="10.140625" style="2" customWidth="1"/>
    <col min="7" max="9" width="10.42578125" style="2" customWidth="1"/>
    <col min="10" max="10" width="9.140625" style="2"/>
    <col min="11" max="13" width="11.5703125" style="2" customWidth="1"/>
    <col min="14" max="14" width="11.85546875" style="2" customWidth="1"/>
    <col min="15" max="15" width="26.7109375" style="2" customWidth="1"/>
    <col min="16" max="16384" width="9.140625" style="2"/>
  </cols>
  <sheetData>
    <row r="1" spans="1:15" ht="24.75" customHeight="1">
      <c r="A1" s="11" t="s">
        <v>0</v>
      </c>
      <c r="B1" s="9" t="s">
        <v>44</v>
      </c>
      <c r="C1" s="9"/>
      <c r="D1" s="9" t="s">
        <v>1</v>
      </c>
      <c r="E1" s="9"/>
      <c r="F1" s="9" t="s">
        <v>2</v>
      </c>
      <c r="G1" s="9"/>
      <c r="H1" s="9" t="s">
        <v>3</v>
      </c>
      <c r="I1" s="9"/>
      <c r="J1" s="9" t="s">
        <v>4</v>
      </c>
      <c r="K1" s="9"/>
      <c r="L1" s="10" t="s">
        <v>5</v>
      </c>
      <c r="M1" s="10" t="s">
        <v>6</v>
      </c>
      <c r="N1" s="10" t="s">
        <v>7</v>
      </c>
      <c r="O1" s="1"/>
    </row>
    <row r="2" spans="1:15" ht="24.75" customHeight="1">
      <c r="A2" s="12"/>
      <c r="B2" s="5" t="s">
        <v>8</v>
      </c>
      <c r="C2" s="5" t="s">
        <v>9</v>
      </c>
      <c r="D2" s="5" t="s">
        <v>8</v>
      </c>
      <c r="E2" s="5" t="s">
        <v>9</v>
      </c>
      <c r="F2" s="5" t="s">
        <v>8</v>
      </c>
      <c r="G2" s="5" t="s">
        <v>9</v>
      </c>
      <c r="H2" s="5" t="s">
        <v>8</v>
      </c>
      <c r="I2" s="5" t="s">
        <v>9</v>
      </c>
      <c r="J2" s="5" t="s">
        <v>8</v>
      </c>
      <c r="K2" s="5" t="s">
        <v>9</v>
      </c>
      <c r="L2" s="10"/>
      <c r="M2" s="10"/>
      <c r="N2" s="10"/>
      <c r="O2" s="13"/>
    </row>
    <row r="3" spans="1:15" ht="24.75" customHeight="1">
      <c r="A3" s="14" t="s">
        <v>45</v>
      </c>
      <c r="B3" s="15">
        <v>5833013</v>
      </c>
      <c r="C3" s="15">
        <v>0</v>
      </c>
      <c r="D3" s="15">
        <v>7445550</v>
      </c>
      <c r="E3" s="15">
        <v>0</v>
      </c>
      <c r="F3" s="15">
        <v>11310113</v>
      </c>
      <c r="G3" s="15">
        <v>0</v>
      </c>
      <c r="H3" s="15">
        <v>8766140</v>
      </c>
      <c r="I3" s="15">
        <v>32402851</v>
      </c>
      <c r="J3" s="15">
        <v>6292059</v>
      </c>
      <c r="K3" s="15">
        <v>50000</v>
      </c>
      <c r="L3" s="15">
        <f>B3+D3+F3+H3+J3</f>
        <v>39646875</v>
      </c>
      <c r="M3" s="15">
        <f>C3+E3+G3+I3+K3</f>
        <v>32452851</v>
      </c>
      <c r="N3" s="15">
        <f>L3-M3</f>
        <v>7194024</v>
      </c>
      <c r="O3" s="15"/>
    </row>
    <row r="4" spans="1:15" ht="24.75" customHeight="1">
      <c r="A4" s="16" t="s">
        <v>46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7"/>
    </row>
    <row r="5" spans="1:15" ht="24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"/>
    </row>
    <row r="6" spans="1:15" ht="24.75" customHeight="1">
      <c r="A6" s="19" t="s">
        <v>47</v>
      </c>
      <c r="B6" s="20">
        <v>8938362</v>
      </c>
      <c r="C6" s="20">
        <v>0</v>
      </c>
      <c r="D6" s="20">
        <v>8938362</v>
      </c>
      <c r="E6" s="20">
        <v>8938362</v>
      </c>
      <c r="F6" s="20">
        <v>17553636</v>
      </c>
      <c r="G6" s="20">
        <v>19939135</v>
      </c>
      <c r="H6" s="20">
        <v>11000773</v>
      </c>
      <c r="I6" s="20">
        <v>11000773</v>
      </c>
      <c r="J6" s="20">
        <v>11000773</v>
      </c>
      <c r="K6" s="20">
        <v>11000773</v>
      </c>
      <c r="L6" s="15">
        <f>B6+D6+F6+H6+J6</f>
        <v>57431906</v>
      </c>
      <c r="M6" s="15">
        <f>C6+E6+G6+I6+K6</f>
        <v>50879043</v>
      </c>
      <c r="N6" s="15">
        <f>L6-M6</f>
        <v>6552863</v>
      </c>
      <c r="O6" s="1"/>
    </row>
    <row r="7" spans="1:15" ht="24.75" customHeight="1">
      <c r="A7" s="16" t="s">
        <v>48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/>
    </row>
    <row r="8" spans="1:15" ht="24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"/>
    </row>
    <row r="9" spans="1:15" ht="24.75" customHeight="1">
      <c r="A9" s="19" t="s">
        <v>49</v>
      </c>
      <c r="B9" s="20">
        <v>6126858</v>
      </c>
      <c r="C9" s="20">
        <v>0</v>
      </c>
      <c r="D9" s="20">
        <v>6126858</v>
      </c>
      <c r="E9" s="20">
        <v>6126858</v>
      </c>
      <c r="F9" s="20">
        <v>9851718</v>
      </c>
      <c r="G9" s="20">
        <v>1376300</v>
      </c>
      <c r="H9" s="20">
        <v>6975513</v>
      </c>
      <c r="I9" s="20">
        <v>0</v>
      </c>
      <c r="J9" s="20">
        <f>6975511-330250</f>
        <v>6645261</v>
      </c>
      <c r="K9" s="20">
        <v>0</v>
      </c>
      <c r="L9" s="15">
        <f>B9+D9+F9+H9+J9</f>
        <v>35726208</v>
      </c>
      <c r="M9" s="15">
        <f>C9+E9+G9+I9+K9</f>
        <v>7503158</v>
      </c>
      <c r="N9" s="15">
        <f>L9-M9</f>
        <v>28223050</v>
      </c>
      <c r="O9" s="1"/>
    </row>
    <row r="10" spans="1:15" ht="24.75" customHeight="1">
      <c r="A10" s="21" t="s">
        <v>50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1"/>
    </row>
    <row r="11" spans="1:15" ht="24.7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1"/>
    </row>
    <row r="12" spans="1:15" ht="24.75" customHeight="1">
      <c r="A12" s="23" t="s">
        <v>51</v>
      </c>
      <c r="B12" s="24">
        <v>3686810</v>
      </c>
      <c r="C12" s="24">
        <v>0</v>
      </c>
      <c r="D12" s="24">
        <v>3686810</v>
      </c>
      <c r="E12" s="24">
        <v>0</v>
      </c>
      <c r="F12" s="24">
        <v>3686810</v>
      </c>
      <c r="G12" s="24">
        <v>2117596</v>
      </c>
      <c r="H12" s="24">
        <v>8699786</v>
      </c>
      <c r="I12" s="24">
        <v>0</v>
      </c>
      <c r="J12" s="24">
        <v>5397802</v>
      </c>
      <c r="K12" s="24">
        <v>0</v>
      </c>
      <c r="L12" s="15">
        <f>B12+D12+F12+H12+J12</f>
        <v>25158018</v>
      </c>
      <c r="M12" s="15">
        <f>C12+E12+G12+I12+K12</f>
        <v>2117596</v>
      </c>
      <c r="N12" s="15">
        <f>L12-M12</f>
        <v>23040422</v>
      </c>
      <c r="O12" s="25" t="s">
        <v>52</v>
      </c>
    </row>
    <row r="13" spans="1:15" ht="24.75" customHeight="1">
      <c r="A13" s="26" t="s">
        <v>53</v>
      </c>
      <c r="B13" s="20">
        <v>2155817</v>
      </c>
      <c r="C13" s="20">
        <v>0</v>
      </c>
      <c r="D13" s="20">
        <v>2155817</v>
      </c>
      <c r="E13" s="20">
        <v>0</v>
      </c>
      <c r="F13" s="20">
        <v>2155817</v>
      </c>
      <c r="G13" s="20">
        <v>0</v>
      </c>
      <c r="H13" s="20">
        <v>2155817</v>
      </c>
      <c r="I13" s="20">
        <v>6467451</v>
      </c>
      <c r="J13" s="20">
        <v>2155817</v>
      </c>
      <c r="K13" s="20">
        <v>0</v>
      </c>
      <c r="L13" s="15">
        <f>B13+D13+F13+H13+J13</f>
        <v>10779085</v>
      </c>
      <c r="M13" s="15">
        <f>C13+E13+G13+I13+K13</f>
        <v>6467451</v>
      </c>
      <c r="N13" s="15">
        <f>L13-M13</f>
        <v>4311634</v>
      </c>
      <c r="O13" s="1"/>
    </row>
    <row r="14" spans="1:15" ht="24.75" customHeight="1">
      <c r="A14" s="27" t="s">
        <v>10</v>
      </c>
      <c r="B14" s="27">
        <f>SUM(B3:B13)</f>
        <v>26740860</v>
      </c>
      <c r="C14" s="28">
        <v>0</v>
      </c>
      <c r="D14" s="27">
        <f t="shared" ref="D14:N14" si="0">SUM(D3:D13)</f>
        <v>28353397</v>
      </c>
      <c r="E14" s="27">
        <f t="shared" si="0"/>
        <v>15065220</v>
      </c>
      <c r="F14" s="27">
        <f t="shared" si="0"/>
        <v>44558094</v>
      </c>
      <c r="G14" s="27">
        <f t="shared" si="0"/>
        <v>23433031</v>
      </c>
      <c r="H14" s="27">
        <f t="shared" si="0"/>
        <v>37598029</v>
      </c>
      <c r="I14" s="27">
        <f t="shared" si="0"/>
        <v>49871075</v>
      </c>
      <c r="J14" s="27">
        <f t="shared" si="0"/>
        <v>31491712</v>
      </c>
      <c r="K14" s="27">
        <f t="shared" si="0"/>
        <v>11050773</v>
      </c>
      <c r="L14" s="27">
        <f t="shared" si="0"/>
        <v>168742092</v>
      </c>
      <c r="M14" s="27">
        <f t="shared" si="0"/>
        <v>99420099</v>
      </c>
      <c r="N14" s="27">
        <f t="shared" si="0"/>
        <v>69321993</v>
      </c>
      <c r="O14" s="1"/>
    </row>
    <row r="15" spans="1:15" ht="24.75" customHeight="1">
      <c r="A15" s="29"/>
      <c r="B15" s="30"/>
      <c r="C15" s="31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2"/>
    </row>
    <row r="16" spans="1:15" ht="24.75" customHeight="1">
      <c r="A16" s="29"/>
      <c r="B16" s="30"/>
      <c r="C16" s="31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2"/>
    </row>
    <row r="17" spans="1:15" ht="24.75" customHeight="1">
      <c r="A17" s="11" t="s">
        <v>11</v>
      </c>
      <c r="B17" s="9" t="s">
        <v>44</v>
      </c>
      <c r="C17" s="9"/>
      <c r="D17" s="9" t="s">
        <v>1</v>
      </c>
      <c r="E17" s="9"/>
      <c r="F17" s="9" t="s">
        <v>2</v>
      </c>
      <c r="G17" s="9"/>
      <c r="H17" s="9" t="s">
        <v>3</v>
      </c>
      <c r="I17" s="9"/>
      <c r="J17" s="9" t="s">
        <v>4</v>
      </c>
      <c r="K17" s="9"/>
      <c r="L17" s="10" t="s">
        <v>5</v>
      </c>
      <c r="M17" s="10" t="s">
        <v>6</v>
      </c>
      <c r="N17" s="10" t="s">
        <v>7</v>
      </c>
      <c r="O17" s="1"/>
    </row>
    <row r="18" spans="1:15" ht="24.75" customHeight="1">
      <c r="A18" s="12"/>
      <c r="B18" s="5" t="s">
        <v>8</v>
      </c>
      <c r="C18" s="5" t="s">
        <v>9</v>
      </c>
      <c r="D18" s="5" t="s">
        <v>8</v>
      </c>
      <c r="E18" s="5" t="s">
        <v>9</v>
      </c>
      <c r="F18" s="5" t="s">
        <v>8</v>
      </c>
      <c r="G18" s="5" t="s">
        <v>9</v>
      </c>
      <c r="H18" s="5" t="s">
        <v>8</v>
      </c>
      <c r="I18" s="5" t="s">
        <v>9</v>
      </c>
      <c r="J18" s="5" t="s">
        <v>8</v>
      </c>
      <c r="K18" s="5" t="s">
        <v>9</v>
      </c>
      <c r="L18" s="10"/>
      <c r="M18" s="10"/>
      <c r="N18" s="10"/>
      <c r="O18" s="1"/>
    </row>
    <row r="19" spans="1:15" ht="24.75" customHeight="1">
      <c r="A19" s="33" t="s">
        <v>54</v>
      </c>
      <c r="B19" s="20">
        <v>248772</v>
      </c>
      <c r="C19" s="20">
        <v>0</v>
      </c>
      <c r="D19" s="20">
        <v>248772</v>
      </c>
      <c r="E19" s="20">
        <v>53150</v>
      </c>
      <c r="F19" s="20">
        <v>7210351</v>
      </c>
      <c r="G19" s="20">
        <v>509435</v>
      </c>
      <c r="H19" s="20">
        <v>831603</v>
      </c>
      <c r="I19" s="20">
        <v>273053</v>
      </c>
      <c r="J19" s="20">
        <v>8152742</v>
      </c>
      <c r="K19" s="20">
        <v>6223095</v>
      </c>
      <c r="L19" s="15">
        <f>B19+D19+F19+H19+J19</f>
        <v>16692240</v>
      </c>
      <c r="M19" s="15">
        <f>C19+E19+G19+I19+K19</f>
        <v>7058733</v>
      </c>
      <c r="N19" s="15">
        <f>L19-M19</f>
        <v>9633507</v>
      </c>
      <c r="O19" s="1"/>
    </row>
    <row r="20" spans="1:15" ht="24.75" customHeight="1">
      <c r="A20" s="27" t="s">
        <v>10</v>
      </c>
      <c r="B20" s="27">
        <f>SUM(B19:B19)</f>
        <v>248772</v>
      </c>
      <c r="C20" s="28">
        <v>0</v>
      </c>
      <c r="D20" s="27">
        <f t="shared" ref="D20:K20" si="1">SUM(D19:D19)</f>
        <v>248772</v>
      </c>
      <c r="E20" s="27">
        <f t="shared" si="1"/>
        <v>53150</v>
      </c>
      <c r="F20" s="27">
        <f t="shared" si="1"/>
        <v>7210351</v>
      </c>
      <c r="G20" s="27">
        <f t="shared" si="1"/>
        <v>509435</v>
      </c>
      <c r="H20" s="27">
        <f>SUM(H19:H19)</f>
        <v>831603</v>
      </c>
      <c r="I20" s="27">
        <f t="shared" si="1"/>
        <v>273053</v>
      </c>
      <c r="J20" s="27">
        <f t="shared" si="1"/>
        <v>8152742</v>
      </c>
      <c r="K20" s="27">
        <f t="shared" si="1"/>
        <v>6223095</v>
      </c>
      <c r="L20" s="27">
        <f>SUM(B20+D20+F20+H20+J20)</f>
        <v>16692240</v>
      </c>
      <c r="M20" s="27">
        <f>SUM(C20+E20+G20+I20+K20)</f>
        <v>7058733</v>
      </c>
      <c r="N20" s="27">
        <f>L20-M20</f>
        <v>9633507</v>
      </c>
      <c r="O20" s="1"/>
    </row>
    <row r="21" spans="1:15" ht="24.75" customHeight="1">
      <c r="A21" s="29"/>
      <c r="B21" s="30"/>
      <c r="C21" s="31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2"/>
    </row>
    <row r="22" spans="1:15" ht="24.75" customHeight="1">
      <c r="A22" s="29"/>
      <c r="B22" s="30"/>
      <c r="C22" s="31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2"/>
    </row>
    <row r="23" spans="1:15" ht="24.75" customHeight="1">
      <c r="A23" s="34" t="s">
        <v>12</v>
      </c>
      <c r="B23" s="9" t="s">
        <v>44</v>
      </c>
      <c r="C23" s="9"/>
      <c r="D23" s="9" t="s">
        <v>1</v>
      </c>
      <c r="E23" s="9"/>
      <c r="F23" s="9" t="s">
        <v>2</v>
      </c>
      <c r="G23" s="9"/>
      <c r="H23" s="9" t="s">
        <v>3</v>
      </c>
      <c r="I23" s="9"/>
      <c r="J23" s="9" t="s">
        <v>4</v>
      </c>
      <c r="K23" s="9"/>
      <c r="L23" s="10" t="s">
        <v>5</v>
      </c>
      <c r="M23" s="10" t="s">
        <v>6</v>
      </c>
      <c r="N23" s="10" t="s">
        <v>7</v>
      </c>
      <c r="O23" s="1"/>
    </row>
    <row r="24" spans="1:15" ht="24.75" customHeight="1">
      <c r="A24" s="34"/>
      <c r="B24" s="5" t="s">
        <v>8</v>
      </c>
      <c r="C24" s="5" t="s">
        <v>9</v>
      </c>
      <c r="D24" s="5" t="s">
        <v>8</v>
      </c>
      <c r="E24" s="5" t="s">
        <v>9</v>
      </c>
      <c r="F24" s="5" t="s">
        <v>8</v>
      </c>
      <c r="G24" s="5" t="s">
        <v>9</v>
      </c>
      <c r="H24" s="5" t="s">
        <v>8</v>
      </c>
      <c r="I24" s="5" t="s">
        <v>9</v>
      </c>
      <c r="J24" s="5" t="s">
        <v>8</v>
      </c>
      <c r="K24" s="5" t="s">
        <v>9</v>
      </c>
      <c r="L24" s="10"/>
      <c r="M24" s="10"/>
      <c r="N24" s="10"/>
      <c r="O24" s="1"/>
    </row>
    <row r="25" spans="1:15" ht="24.75" customHeight="1">
      <c r="A25" s="35" t="s">
        <v>13</v>
      </c>
      <c r="B25" s="36">
        <v>1067694</v>
      </c>
      <c r="C25" s="36">
        <v>0</v>
      </c>
      <c r="D25" s="36">
        <v>288963</v>
      </c>
      <c r="E25" s="36">
        <v>0</v>
      </c>
      <c r="F25" s="36">
        <v>288963</v>
      </c>
      <c r="G25" s="36">
        <v>0</v>
      </c>
      <c r="H25" s="36">
        <v>288963</v>
      </c>
      <c r="I25" s="36">
        <v>0</v>
      </c>
      <c r="J25" s="36">
        <v>288963</v>
      </c>
      <c r="K25" s="36">
        <v>0</v>
      </c>
      <c r="L25" s="15">
        <f t="shared" ref="L25:M31" si="2">B25+D25+F25+H25+J25</f>
        <v>2223546</v>
      </c>
      <c r="M25" s="15">
        <f t="shared" si="2"/>
        <v>0</v>
      </c>
      <c r="N25" s="15">
        <f t="shared" ref="N25:N31" si="3">L25-M25</f>
        <v>2223546</v>
      </c>
      <c r="O25" s="1"/>
    </row>
    <row r="26" spans="1:15" ht="24.75" customHeight="1">
      <c r="A26" s="37" t="s">
        <v>14</v>
      </c>
      <c r="B26" s="36">
        <v>35048</v>
      </c>
      <c r="C26" s="36">
        <v>20048</v>
      </c>
      <c r="D26" s="36">
        <v>5000</v>
      </c>
      <c r="E26" s="36">
        <v>0</v>
      </c>
      <c r="F26" s="36">
        <v>5000</v>
      </c>
      <c r="G26" s="36">
        <v>0</v>
      </c>
      <c r="H26" s="36">
        <v>5000</v>
      </c>
      <c r="I26" s="36">
        <v>0</v>
      </c>
      <c r="J26" s="36">
        <v>5000</v>
      </c>
      <c r="K26" s="36">
        <v>0</v>
      </c>
      <c r="L26" s="15">
        <f t="shared" si="2"/>
        <v>55048</v>
      </c>
      <c r="M26" s="15">
        <f t="shared" si="2"/>
        <v>20048</v>
      </c>
      <c r="N26" s="15">
        <f t="shared" si="3"/>
        <v>35000</v>
      </c>
      <c r="O26" s="1"/>
    </row>
    <row r="27" spans="1:15" ht="24.75" customHeight="1">
      <c r="A27" s="35" t="s">
        <v>15</v>
      </c>
      <c r="B27" s="36">
        <v>128372</v>
      </c>
      <c r="C27" s="36">
        <v>47900</v>
      </c>
      <c r="D27" s="38">
        <v>28261</v>
      </c>
      <c r="E27" s="38">
        <v>0</v>
      </c>
      <c r="F27" s="38">
        <v>28261</v>
      </c>
      <c r="G27" s="38">
        <v>121651</v>
      </c>
      <c r="H27" s="38">
        <v>28261</v>
      </c>
      <c r="I27" s="38">
        <v>15343</v>
      </c>
      <c r="J27" s="38">
        <v>28261</v>
      </c>
      <c r="K27" s="38">
        <v>56522</v>
      </c>
      <c r="L27" s="15">
        <f t="shared" si="2"/>
        <v>241416</v>
      </c>
      <c r="M27" s="15">
        <f t="shared" si="2"/>
        <v>241416</v>
      </c>
      <c r="N27" s="15">
        <f t="shared" si="3"/>
        <v>0</v>
      </c>
      <c r="O27" s="1"/>
    </row>
    <row r="28" spans="1:15" ht="24.75" customHeight="1">
      <c r="A28" s="35" t="s">
        <v>16</v>
      </c>
      <c r="B28" s="36">
        <v>0</v>
      </c>
      <c r="C28" s="36">
        <v>0</v>
      </c>
      <c r="D28" s="38">
        <v>241612</v>
      </c>
      <c r="E28" s="38">
        <v>0</v>
      </c>
      <c r="F28" s="38">
        <v>19727</v>
      </c>
      <c r="G28" s="38">
        <v>0</v>
      </c>
      <c r="H28" s="38">
        <v>20511</v>
      </c>
      <c r="I28" s="38">
        <v>249688</v>
      </c>
      <c r="J28" s="38">
        <v>22003</v>
      </c>
      <c r="K28" s="38">
        <v>0</v>
      </c>
      <c r="L28" s="15">
        <f t="shared" si="2"/>
        <v>303853</v>
      </c>
      <c r="M28" s="15">
        <f t="shared" si="2"/>
        <v>249688</v>
      </c>
      <c r="N28" s="15">
        <f t="shared" si="3"/>
        <v>54165</v>
      </c>
      <c r="O28" s="1"/>
    </row>
    <row r="29" spans="1:15" ht="24.75" customHeight="1">
      <c r="A29" s="35" t="s">
        <v>17</v>
      </c>
      <c r="B29" s="36">
        <v>801912</v>
      </c>
      <c r="C29" s="36">
        <v>0</v>
      </c>
      <c r="D29" s="38">
        <v>0</v>
      </c>
      <c r="E29" s="38">
        <v>0</v>
      </c>
      <c r="F29" s="38">
        <v>0</v>
      </c>
      <c r="G29" s="38">
        <v>0</v>
      </c>
      <c r="H29" s="39">
        <v>0</v>
      </c>
      <c r="I29" s="38">
        <v>0</v>
      </c>
      <c r="J29" s="38">
        <v>0</v>
      </c>
      <c r="K29" s="38">
        <v>0</v>
      </c>
      <c r="L29" s="15">
        <f t="shared" si="2"/>
        <v>801912</v>
      </c>
      <c r="M29" s="15">
        <f t="shared" si="2"/>
        <v>0</v>
      </c>
      <c r="N29" s="15">
        <f t="shared" si="3"/>
        <v>801912</v>
      </c>
      <c r="O29" s="1"/>
    </row>
    <row r="30" spans="1:15" ht="24.75" customHeight="1">
      <c r="A30" s="35" t="s">
        <v>18</v>
      </c>
      <c r="B30" s="36">
        <v>546874</v>
      </c>
      <c r="C30" s="36">
        <v>0</v>
      </c>
      <c r="D30" s="38">
        <v>0</v>
      </c>
      <c r="E30" s="38">
        <v>0</v>
      </c>
      <c r="F30" s="38">
        <v>0</v>
      </c>
      <c r="G30" s="38">
        <v>0</v>
      </c>
      <c r="H30" s="39">
        <v>0</v>
      </c>
      <c r="I30" s="38">
        <v>0</v>
      </c>
      <c r="J30" s="38">
        <v>0</v>
      </c>
      <c r="K30" s="38">
        <v>0</v>
      </c>
      <c r="L30" s="15">
        <f t="shared" si="2"/>
        <v>546874</v>
      </c>
      <c r="M30" s="15">
        <f t="shared" si="2"/>
        <v>0</v>
      </c>
      <c r="N30" s="15">
        <f t="shared" si="3"/>
        <v>546874</v>
      </c>
      <c r="O30" s="1"/>
    </row>
    <row r="31" spans="1:15" ht="24.75" customHeight="1">
      <c r="A31" s="37" t="s">
        <v>19</v>
      </c>
      <c r="B31" s="36">
        <v>1213497</v>
      </c>
      <c r="C31" s="36">
        <v>1151091</v>
      </c>
      <c r="D31" s="36">
        <v>343551</v>
      </c>
      <c r="E31" s="36">
        <v>0</v>
      </c>
      <c r="F31" s="36">
        <v>667075</v>
      </c>
      <c r="G31" s="36">
        <v>301145</v>
      </c>
      <c r="H31" s="36">
        <v>0</v>
      </c>
      <c r="I31" s="36">
        <v>0</v>
      </c>
      <c r="J31" s="36">
        <v>0</v>
      </c>
      <c r="K31" s="36">
        <v>0</v>
      </c>
      <c r="L31" s="15">
        <f t="shared" si="2"/>
        <v>2224123</v>
      </c>
      <c r="M31" s="15">
        <f t="shared" si="2"/>
        <v>1452236</v>
      </c>
      <c r="N31" s="15">
        <f t="shared" si="3"/>
        <v>771887</v>
      </c>
      <c r="O31" s="1" t="s">
        <v>55</v>
      </c>
    </row>
    <row r="32" spans="1:15" ht="24.75" customHeight="1">
      <c r="A32" s="5" t="s">
        <v>10</v>
      </c>
      <c r="B32" s="3">
        <f t="shared" ref="B32:N32" si="4">SUM(B25:B31)</f>
        <v>3793397</v>
      </c>
      <c r="C32" s="3">
        <f t="shared" si="4"/>
        <v>1219039</v>
      </c>
      <c r="D32" s="3">
        <f t="shared" si="4"/>
        <v>907387</v>
      </c>
      <c r="E32" s="3">
        <f t="shared" si="4"/>
        <v>0</v>
      </c>
      <c r="F32" s="3">
        <f t="shared" si="4"/>
        <v>1009026</v>
      </c>
      <c r="G32" s="3">
        <f t="shared" si="4"/>
        <v>422796</v>
      </c>
      <c r="H32" s="3">
        <f>SUM(H25:H31)</f>
        <v>342735</v>
      </c>
      <c r="I32" s="3">
        <f t="shared" si="4"/>
        <v>265031</v>
      </c>
      <c r="J32" s="3">
        <f t="shared" si="4"/>
        <v>344227</v>
      </c>
      <c r="K32" s="3">
        <f t="shared" si="4"/>
        <v>56522</v>
      </c>
      <c r="L32" s="3">
        <f t="shared" si="4"/>
        <v>6396772</v>
      </c>
      <c r="M32" s="3">
        <f t="shared" si="4"/>
        <v>1963388</v>
      </c>
      <c r="N32" s="3">
        <f t="shared" si="4"/>
        <v>4433384</v>
      </c>
      <c r="O32" s="1"/>
    </row>
    <row r="33" spans="1:15" ht="24.75" customHeight="1">
      <c r="A33" s="29"/>
      <c r="B33" s="30"/>
      <c r="C33" s="31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2"/>
    </row>
    <row r="34" spans="1:15" ht="24.75" customHeight="1">
      <c r="A34" s="29"/>
      <c r="B34" s="30"/>
      <c r="C34" s="31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2"/>
    </row>
    <row r="35" spans="1:15" ht="24.75" customHeight="1">
      <c r="A35" s="11" t="s">
        <v>20</v>
      </c>
      <c r="B35" s="9" t="s">
        <v>44</v>
      </c>
      <c r="C35" s="9"/>
      <c r="D35" s="9" t="s">
        <v>1</v>
      </c>
      <c r="E35" s="9"/>
      <c r="F35" s="9" t="s">
        <v>2</v>
      </c>
      <c r="G35" s="9"/>
      <c r="H35" s="9" t="s">
        <v>3</v>
      </c>
      <c r="I35" s="9"/>
      <c r="J35" s="9" t="s">
        <v>4</v>
      </c>
      <c r="K35" s="9"/>
      <c r="L35" s="40" t="s">
        <v>5</v>
      </c>
      <c r="M35" s="40" t="s">
        <v>6</v>
      </c>
      <c r="N35" s="40" t="s">
        <v>7</v>
      </c>
      <c r="O35" s="1"/>
    </row>
    <row r="36" spans="1:15" ht="24.75" customHeight="1">
      <c r="A36" s="12"/>
      <c r="B36" s="5" t="s">
        <v>8</v>
      </c>
      <c r="C36" s="5" t="s">
        <v>9</v>
      </c>
      <c r="D36" s="5" t="s">
        <v>8</v>
      </c>
      <c r="E36" s="5" t="s">
        <v>9</v>
      </c>
      <c r="F36" s="5" t="s">
        <v>8</v>
      </c>
      <c r="G36" s="5" t="s">
        <v>9</v>
      </c>
      <c r="H36" s="5" t="s">
        <v>8</v>
      </c>
      <c r="I36" s="5" t="s">
        <v>9</v>
      </c>
      <c r="J36" s="5" t="s">
        <v>8</v>
      </c>
      <c r="K36" s="5" t="s">
        <v>9</v>
      </c>
      <c r="L36" s="6"/>
      <c r="M36" s="6"/>
      <c r="N36" s="6"/>
      <c r="O36" s="1"/>
    </row>
    <row r="37" spans="1:15" ht="24.75" customHeight="1">
      <c r="A37" s="35" t="s">
        <v>21</v>
      </c>
      <c r="B37" s="36">
        <v>156117</v>
      </c>
      <c r="C37" s="36">
        <v>153412</v>
      </c>
      <c r="D37" s="36">
        <v>38353</v>
      </c>
      <c r="E37" s="36">
        <v>0</v>
      </c>
      <c r="F37" s="36">
        <v>38353</v>
      </c>
      <c r="G37" s="36">
        <v>76706</v>
      </c>
      <c r="H37" s="36">
        <v>38353</v>
      </c>
      <c r="I37" s="36">
        <v>79411</v>
      </c>
      <c r="J37" s="36">
        <v>38353</v>
      </c>
      <c r="K37" s="36">
        <v>0</v>
      </c>
      <c r="L37" s="15">
        <f>B37+D37+F37+H37+J37</f>
        <v>309529</v>
      </c>
      <c r="M37" s="15">
        <f>C37+E37+G37+I37+K37</f>
        <v>309529</v>
      </c>
      <c r="N37" s="15">
        <f>L37-M37</f>
        <v>0</v>
      </c>
      <c r="O37" s="1"/>
    </row>
    <row r="38" spans="1:15" ht="24.75" customHeight="1">
      <c r="A38" s="35" t="s">
        <v>22</v>
      </c>
      <c r="B38" s="36">
        <v>154840</v>
      </c>
      <c r="C38" s="36">
        <v>0</v>
      </c>
      <c r="D38" s="36">
        <v>22120</v>
      </c>
      <c r="E38" s="36">
        <v>0</v>
      </c>
      <c r="F38" s="36">
        <v>22120</v>
      </c>
      <c r="G38" s="36">
        <v>0</v>
      </c>
      <c r="H38" s="36">
        <v>22120</v>
      </c>
      <c r="I38" s="36">
        <v>0</v>
      </c>
      <c r="J38" s="36">
        <v>22120</v>
      </c>
      <c r="K38" s="36">
        <v>221200</v>
      </c>
      <c r="L38" s="15">
        <f>B38+D38+F38+H38+J38</f>
        <v>243320</v>
      </c>
      <c r="M38" s="15">
        <f>C38+E38+G38+I38+K38</f>
        <v>221200</v>
      </c>
      <c r="N38" s="15">
        <f>L38-M38</f>
        <v>22120</v>
      </c>
      <c r="O38" s="1"/>
    </row>
    <row r="39" spans="1:15" ht="24.75" customHeight="1">
      <c r="A39" s="4" t="s">
        <v>10</v>
      </c>
      <c r="B39" s="41">
        <f t="shared" ref="B39:N39" si="5">SUM(B37:B38)</f>
        <v>310957</v>
      </c>
      <c r="C39" s="41">
        <f t="shared" si="5"/>
        <v>153412</v>
      </c>
      <c r="D39" s="41">
        <f t="shared" si="5"/>
        <v>60473</v>
      </c>
      <c r="E39" s="41">
        <f t="shared" si="5"/>
        <v>0</v>
      </c>
      <c r="F39" s="41">
        <f t="shared" si="5"/>
        <v>60473</v>
      </c>
      <c r="G39" s="41">
        <f t="shared" si="5"/>
        <v>76706</v>
      </c>
      <c r="H39" s="41">
        <f t="shared" si="5"/>
        <v>60473</v>
      </c>
      <c r="I39" s="41">
        <f t="shared" si="5"/>
        <v>79411</v>
      </c>
      <c r="J39" s="41">
        <f t="shared" si="5"/>
        <v>60473</v>
      </c>
      <c r="K39" s="41">
        <f t="shared" si="5"/>
        <v>221200</v>
      </c>
      <c r="L39" s="41">
        <f t="shared" si="5"/>
        <v>552849</v>
      </c>
      <c r="M39" s="41">
        <f t="shared" si="5"/>
        <v>530729</v>
      </c>
      <c r="N39" s="41">
        <f t="shared" si="5"/>
        <v>22120</v>
      </c>
      <c r="O39" s="1"/>
    </row>
    <row r="40" spans="1:15" ht="24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1"/>
    </row>
    <row r="41" spans="1:15" ht="24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1"/>
    </row>
    <row r="42" spans="1:15" ht="24.75" customHeight="1">
      <c r="A42" s="34" t="s">
        <v>23</v>
      </c>
      <c r="B42" s="9" t="s">
        <v>44</v>
      </c>
      <c r="C42" s="9"/>
      <c r="D42" s="9" t="s">
        <v>1</v>
      </c>
      <c r="E42" s="9"/>
      <c r="F42" s="9" t="s">
        <v>2</v>
      </c>
      <c r="G42" s="9"/>
      <c r="H42" s="9" t="s">
        <v>3</v>
      </c>
      <c r="I42" s="9"/>
      <c r="J42" s="9" t="s">
        <v>4</v>
      </c>
      <c r="K42" s="9"/>
      <c r="L42" s="40" t="s">
        <v>5</v>
      </c>
      <c r="M42" s="10" t="s">
        <v>6</v>
      </c>
      <c r="N42" s="10" t="s">
        <v>7</v>
      </c>
      <c r="O42" s="1"/>
    </row>
    <row r="43" spans="1:15" ht="24.75" customHeight="1">
      <c r="A43" s="34"/>
      <c r="B43" s="5" t="s">
        <v>8</v>
      </c>
      <c r="C43" s="5" t="s">
        <v>9</v>
      </c>
      <c r="D43" s="5" t="s">
        <v>8</v>
      </c>
      <c r="E43" s="5" t="s">
        <v>9</v>
      </c>
      <c r="F43" s="5" t="s">
        <v>8</v>
      </c>
      <c r="G43" s="5" t="s">
        <v>9</v>
      </c>
      <c r="H43" s="5" t="s">
        <v>8</v>
      </c>
      <c r="I43" s="5" t="s">
        <v>9</v>
      </c>
      <c r="J43" s="5" t="s">
        <v>8</v>
      </c>
      <c r="K43" s="5" t="s">
        <v>9</v>
      </c>
      <c r="L43" s="6"/>
      <c r="M43" s="10"/>
      <c r="N43" s="10"/>
      <c r="O43" s="1"/>
    </row>
    <row r="44" spans="1:15" ht="24.75" customHeight="1">
      <c r="A44" s="42" t="s">
        <v>56</v>
      </c>
      <c r="B44" s="36">
        <v>128859</v>
      </c>
      <c r="C44" s="36">
        <v>128859</v>
      </c>
      <c r="D44" s="36">
        <v>16764</v>
      </c>
      <c r="E44" s="36">
        <v>16764</v>
      </c>
      <c r="F44" s="36">
        <v>16764</v>
      </c>
      <c r="G44" s="36">
        <v>0</v>
      </c>
      <c r="H44" s="36">
        <v>16764</v>
      </c>
      <c r="I44" s="36">
        <v>0</v>
      </c>
      <c r="J44" s="36">
        <v>16764</v>
      </c>
      <c r="K44" s="36">
        <v>0</v>
      </c>
      <c r="L44" s="15">
        <f t="shared" ref="L44:M46" si="6">B44+D44+F44+H44+J44</f>
        <v>195915</v>
      </c>
      <c r="M44" s="15">
        <f t="shared" si="6"/>
        <v>145623</v>
      </c>
      <c r="N44" s="15">
        <f>L44-M44</f>
        <v>50292</v>
      </c>
      <c r="O44" s="1"/>
    </row>
    <row r="45" spans="1:15" ht="24.75" customHeight="1">
      <c r="A45" s="42" t="s">
        <v>57</v>
      </c>
      <c r="B45" s="36">
        <v>72022</v>
      </c>
      <c r="C45" s="36">
        <v>72022</v>
      </c>
      <c r="D45" s="36">
        <v>18468</v>
      </c>
      <c r="E45" s="36">
        <v>18468</v>
      </c>
      <c r="F45" s="36">
        <v>18468</v>
      </c>
      <c r="G45" s="36">
        <v>0</v>
      </c>
      <c r="H45" s="36">
        <v>18468</v>
      </c>
      <c r="I45" s="36">
        <v>0</v>
      </c>
      <c r="J45" s="36">
        <v>18468</v>
      </c>
      <c r="K45" s="36">
        <v>0</v>
      </c>
      <c r="L45" s="15">
        <f t="shared" si="6"/>
        <v>145894</v>
      </c>
      <c r="M45" s="15">
        <f t="shared" si="6"/>
        <v>90490</v>
      </c>
      <c r="N45" s="15">
        <f>L45-M45</f>
        <v>55404</v>
      </c>
      <c r="O45" s="1"/>
    </row>
    <row r="46" spans="1:15" ht="24.75" customHeight="1">
      <c r="A46" s="42" t="s">
        <v>58</v>
      </c>
      <c r="B46" s="36">
        <v>255513</v>
      </c>
      <c r="C46" s="36">
        <v>24374</v>
      </c>
      <c r="D46" s="36">
        <v>14220</v>
      </c>
      <c r="E46" s="36">
        <v>4260</v>
      </c>
      <c r="F46" s="36">
        <v>14220</v>
      </c>
      <c r="G46" s="36">
        <v>13408</v>
      </c>
      <c r="H46" s="36">
        <v>14220</v>
      </c>
      <c r="I46" s="36">
        <v>0</v>
      </c>
      <c r="J46" s="36">
        <v>14220</v>
      </c>
      <c r="K46" s="36">
        <v>0</v>
      </c>
      <c r="L46" s="15">
        <f t="shared" si="6"/>
        <v>312393</v>
      </c>
      <c r="M46" s="15">
        <f t="shared" si="6"/>
        <v>42042</v>
      </c>
      <c r="N46" s="15">
        <f>L46-M46</f>
        <v>270351</v>
      </c>
      <c r="O46" s="1"/>
    </row>
    <row r="47" spans="1:15" ht="24.75" customHeight="1">
      <c r="A47" s="27" t="s">
        <v>10</v>
      </c>
      <c r="B47" s="27">
        <f t="shared" ref="B47:N47" si="7">SUM(B44:B46)</f>
        <v>456394</v>
      </c>
      <c r="C47" s="27">
        <f t="shared" si="7"/>
        <v>225255</v>
      </c>
      <c r="D47" s="27">
        <f t="shared" si="7"/>
        <v>49452</v>
      </c>
      <c r="E47" s="27">
        <f t="shared" si="7"/>
        <v>39492</v>
      </c>
      <c r="F47" s="27">
        <f t="shared" si="7"/>
        <v>49452</v>
      </c>
      <c r="G47" s="27">
        <f t="shared" si="7"/>
        <v>13408</v>
      </c>
      <c r="H47" s="27">
        <f>SUM(H44:H46)</f>
        <v>49452</v>
      </c>
      <c r="I47" s="27">
        <f t="shared" si="7"/>
        <v>0</v>
      </c>
      <c r="J47" s="27">
        <f t="shared" si="7"/>
        <v>49452</v>
      </c>
      <c r="K47" s="27">
        <f t="shared" si="7"/>
        <v>0</v>
      </c>
      <c r="L47" s="27">
        <f t="shared" si="7"/>
        <v>654202</v>
      </c>
      <c r="M47" s="43">
        <f t="shared" si="7"/>
        <v>278155</v>
      </c>
      <c r="N47" s="27">
        <f t="shared" si="7"/>
        <v>376047</v>
      </c>
      <c r="O47" s="44"/>
    </row>
    <row r="48" spans="1:15" ht="24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1"/>
    </row>
    <row r="49" spans="1:15" ht="24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1"/>
    </row>
    <row r="50" spans="1:15" ht="24.75" customHeight="1">
      <c r="A50" s="11" t="s">
        <v>24</v>
      </c>
      <c r="B50" s="9" t="s">
        <v>44</v>
      </c>
      <c r="C50" s="9"/>
      <c r="D50" s="9" t="s">
        <v>1</v>
      </c>
      <c r="E50" s="9"/>
      <c r="F50" s="9" t="s">
        <v>2</v>
      </c>
      <c r="G50" s="9"/>
      <c r="H50" s="9" t="s">
        <v>3</v>
      </c>
      <c r="I50" s="9"/>
      <c r="J50" s="9" t="s">
        <v>4</v>
      </c>
      <c r="K50" s="9"/>
      <c r="L50" s="10" t="s">
        <v>5</v>
      </c>
      <c r="M50" s="10" t="s">
        <v>6</v>
      </c>
      <c r="N50" s="10" t="s">
        <v>7</v>
      </c>
      <c r="O50" s="1"/>
    </row>
    <row r="51" spans="1:15" ht="24.75" customHeight="1">
      <c r="A51" s="12"/>
      <c r="B51" s="5" t="s">
        <v>8</v>
      </c>
      <c r="C51" s="5" t="s">
        <v>9</v>
      </c>
      <c r="D51" s="5" t="s">
        <v>8</v>
      </c>
      <c r="E51" s="5" t="s">
        <v>9</v>
      </c>
      <c r="F51" s="5" t="s">
        <v>8</v>
      </c>
      <c r="G51" s="5" t="s">
        <v>9</v>
      </c>
      <c r="H51" s="5" t="s">
        <v>8</v>
      </c>
      <c r="I51" s="5" t="s">
        <v>9</v>
      </c>
      <c r="J51" s="5" t="s">
        <v>8</v>
      </c>
      <c r="K51" s="5" t="s">
        <v>9</v>
      </c>
      <c r="L51" s="10"/>
      <c r="M51" s="10"/>
      <c r="N51" s="10"/>
      <c r="O51" s="1"/>
    </row>
    <row r="52" spans="1:15" ht="24.75" customHeight="1">
      <c r="A52" s="35" t="s">
        <v>59</v>
      </c>
      <c r="B52" s="20">
        <v>26206072</v>
      </c>
      <c r="C52" s="20">
        <v>14640816</v>
      </c>
      <c r="D52" s="20">
        <v>4686944</v>
      </c>
      <c r="E52" s="20">
        <v>15634902</v>
      </c>
      <c r="F52" s="20">
        <v>4597196</v>
      </c>
      <c r="G52" s="20">
        <v>4391430</v>
      </c>
      <c r="H52" s="20">
        <v>4597196</v>
      </c>
      <c r="I52" s="20">
        <v>4391430</v>
      </c>
      <c r="J52" s="20">
        <v>9893259</v>
      </c>
      <c r="K52" s="20">
        <f>1002868+1002044</f>
        <v>2004912</v>
      </c>
      <c r="L52" s="15">
        <f>B52+D52+F52+H52+J52</f>
        <v>49980667</v>
      </c>
      <c r="M52" s="15">
        <f>C52+E52+G52+I52+K52</f>
        <v>41063490</v>
      </c>
      <c r="N52" s="15">
        <f>L52-M52</f>
        <v>8917177</v>
      </c>
      <c r="O52" s="1"/>
    </row>
    <row r="53" spans="1:15" ht="24.75" customHeight="1">
      <c r="A53" s="45" t="s">
        <v>10</v>
      </c>
      <c r="B53" s="45">
        <f t="shared" ref="B53:N53" si="8">SUM(B52:B52)</f>
        <v>26206072</v>
      </c>
      <c r="C53" s="45">
        <f t="shared" si="8"/>
        <v>14640816</v>
      </c>
      <c r="D53" s="45">
        <f t="shared" si="8"/>
        <v>4686944</v>
      </c>
      <c r="E53" s="45">
        <f t="shared" si="8"/>
        <v>15634902</v>
      </c>
      <c r="F53" s="45">
        <f t="shared" si="8"/>
        <v>4597196</v>
      </c>
      <c r="G53" s="45">
        <f t="shared" si="8"/>
        <v>4391430</v>
      </c>
      <c r="H53" s="45">
        <f t="shared" si="8"/>
        <v>4597196</v>
      </c>
      <c r="I53" s="45">
        <f t="shared" si="8"/>
        <v>4391430</v>
      </c>
      <c r="J53" s="45">
        <f t="shared" si="8"/>
        <v>9893259</v>
      </c>
      <c r="K53" s="45">
        <f t="shared" si="8"/>
        <v>2004912</v>
      </c>
      <c r="L53" s="45">
        <f t="shared" si="8"/>
        <v>49980667</v>
      </c>
      <c r="M53" s="45">
        <f t="shared" si="8"/>
        <v>41063490</v>
      </c>
      <c r="N53" s="45">
        <f t="shared" si="8"/>
        <v>8917177</v>
      </c>
      <c r="O53" s="1"/>
    </row>
    <row r="54" spans="1:15" ht="24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1"/>
    </row>
    <row r="55" spans="1:15" ht="24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1"/>
    </row>
    <row r="56" spans="1:15" ht="24.75" customHeight="1">
      <c r="A56" s="34" t="s">
        <v>25</v>
      </c>
      <c r="B56" s="9" t="s">
        <v>44</v>
      </c>
      <c r="C56" s="9"/>
      <c r="D56" s="9" t="s">
        <v>1</v>
      </c>
      <c r="E56" s="9"/>
      <c r="F56" s="9" t="s">
        <v>2</v>
      </c>
      <c r="G56" s="9"/>
      <c r="H56" s="9" t="s">
        <v>3</v>
      </c>
      <c r="I56" s="9"/>
      <c r="J56" s="9" t="s">
        <v>4</v>
      </c>
      <c r="K56" s="9"/>
      <c r="L56" s="10" t="s">
        <v>5</v>
      </c>
      <c r="M56" s="10" t="s">
        <v>6</v>
      </c>
      <c r="N56" s="10" t="s">
        <v>7</v>
      </c>
      <c r="O56" s="1"/>
    </row>
    <row r="57" spans="1:15" ht="24.75" customHeight="1">
      <c r="A57" s="34"/>
      <c r="B57" s="5" t="s">
        <v>8</v>
      </c>
      <c r="C57" s="5" t="s">
        <v>9</v>
      </c>
      <c r="D57" s="5" t="s">
        <v>8</v>
      </c>
      <c r="E57" s="5" t="s">
        <v>9</v>
      </c>
      <c r="F57" s="5" t="s">
        <v>8</v>
      </c>
      <c r="G57" s="5" t="s">
        <v>9</v>
      </c>
      <c r="H57" s="5" t="s">
        <v>8</v>
      </c>
      <c r="I57" s="5" t="s">
        <v>9</v>
      </c>
      <c r="J57" s="5" t="s">
        <v>8</v>
      </c>
      <c r="K57" s="5" t="s">
        <v>9</v>
      </c>
      <c r="L57" s="10"/>
      <c r="M57" s="10"/>
      <c r="N57" s="10"/>
      <c r="O57" s="1"/>
    </row>
    <row r="58" spans="1:15" ht="24.75" customHeight="1">
      <c r="A58" s="35" t="s">
        <v>26</v>
      </c>
      <c r="B58" s="36">
        <v>0</v>
      </c>
      <c r="C58" s="3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149706</v>
      </c>
      <c r="I58" s="46">
        <v>0</v>
      </c>
      <c r="J58" s="46">
        <v>0</v>
      </c>
      <c r="K58" s="46">
        <v>0</v>
      </c>
      <c r="L58" s="15">
        <f t="shared" ref="L58:M73" si="9">B58+D58+F58+H58+J58</f>
        <v>149706</v>
      </c>
      <c r="M58" s="15">
        <f t="shared" si="9"/>
        <v>0</v>
      </c>
      <c r="N58" s="15">
        <f t="shared" ref="N58:N73" si="10">L58-M58</f>
        <v>149706</v>
      </c>
      <c r="O58" s="1"/>
    </row>
    <row r="59" spans="1:15" ht="24.75" customHeight="1">
      <c r="A59" s="35" t="s">
        <v>27</v>
      </c>
      <c r="B59" s="36">
        <v>461</v>
      </c>
      <c r="C59" s="36">
        <v>0</v>
      </c>
      <c r="D59" s="46">
        <v>0</v>
      </c>
      <c r="E59" s="46">
        <v>0</v>
      </c>
      <c r="F59" s="46">
        <v>0</v>
      </c>
      <c r="G59" s="46">
        <v>0</v>
      </c>
      <c r="H59" s="39">
        <v>0</v>
      </c>
      <c r="I59" s="46">
        <v>0</v>
      </c>
      <c r="J59" s="46">
        <v>0</v>
      </c>
      <c r="K59" s="46">
        <v>0</v>
      </c>
      <c r="L59" s="15">
        <f t="shared" si="9"/>
        <v>461</v>
      </c>
      <c r="M59" s="15">
        <f t="shared" si="9"/>
        <v>0</v>
      </c>
      <c r="N59" s="15">
        <f t="shared" si="10"/>
        <v>461</v>
      </c>
      <c r="O59" s="1"/>
    </row>
    <row r="60" spans="1:15" ht="24.75" customHeight="1">
      <c r="A60" s="35" t="s">
        <v>28</v>
      </c>
      <c r="B60" s="36">
        <v>350</v>
      </c>
      <c r="C60" s="36">
        <v>14000</v>
      </c>
      <c r="D60" s="46">
        <v>0</v>
      </c>
      <c r="E60" s="46">
        <v>0</v>
      </c>
      <c r="F60" s="46">
        <v>0</v>
      </c>
      <c r="G60" s="46">
        <v>0</v>
      </c>
      <c r="H60" s="39">
        <v>0</v>
      </c>
      <c r="I60" s="46">
        <v>0</v>
      </c>
      <c r="J60" s="46">
        <v>0</v>
      </c>
      <c r="K60" s="46">
        <v>0</v>
      </c>
      <c r="L60" s="15">
        <f t="shared" si="9"/>
        <v>350</v>
      </c>
      <c r="M60" s="15">
        <f t="shared" si="9"/>
        <v>14000</v>
      </c>
      <c r="N60" s="15">
        <f t="shared" si="10"/>
        <v>-13650</v>
      </c>
      <c r="O60" s="1"/>
    </row>
    <row r="61" spans="1:15" ht="24.75" customHeight="1">
      <c r="A61" s="35" t="s">
        <v>29</v>
      </c>
      <c r="B61" s="36">
        <v>2935</v>
      </c>
      <c r="C61" s="36">
        <v>0</v>
      </c>
      <c r="D61" s="46">
        <v>0</v>
      </c>
      <c r="E61" s="46">
        <v>0</v>
      </c>
      <c r="F61" s="46">
        <v>0</v>
      </c>
      <c r="G61" s="46">
        <v>0</v>
      </c>
      <c r="H61" s="39">
        <v>0</v>
      </c>
      <c r="I61" s="46">
        <v>0</v>
      </c>
      <c r="J61" s="46">
        <v>0</v>
      </c>
      <c r="K61" s="46">
        <v>0</v>
      </c>
      <c r="L61" s="15">
        <f t="shared" si="9"/>
        <v>2935</v>
      </c>
      <c r="M61" s="15">
        <f t="shared" si="9"/>
        <v>0</v>
      </c>
      <c r="N61" s="15">
        <f t="shared" si="10"/>
        <v>2935</v>
      </c>
      <c r="O61" s="1"/>
    </row>
    <row r="62" spans="1:15" ht="24.75" customHeight="1">
      <c r="A62" s="35" t="s">
        <v>30</v>
      </c>
      <c r="B62" s="36">
        <v>1840</v>
      </c>
      <c r="C62" s="36">
        <v>0</v>
      </c>
      <c r="D62" s="46">
        <v>0</v>
      </c>
      <c r="E62" s="46">
        <v>1840</v>
      </c>
      <c r="F62" s="46">
        <v>0</v>
      </c>
      <c r="G62" s="46">
        <v>0</v>
      </c>
      <c r="H62" s="39">
        <v>0</v>
      </c>
      <c r="I62" s="46">
        <v>0</v>
      </c>
      <c r="J62" s="46">
        <v>0</v>
      </c>
      <c r="K62" s="46">
        <v>0</v>
      </c>
      <c r="L62" s="15">
        <f t="shared" si="9"/>
        <v>1840</v>
      </c>
      <c r="M62" s="15">
        <f t="shared" si="9"/>
        <v>1840</v>
      </c>
      <c r="N62" s="15">
        <f t="shared" si="10"/>
        <v>0</v>
      </c>
      <c r="O62" s="1"/>
    </row>
    <row r="63" spans="1:15" ht="24.75" customHeight="1">
      <c r="A63" s="35" t="s">
        <v>31</v>
      </c>
      <c r="B63" s="36">
        <v>1853</v>
      </c>
      <c r="C63" s="36">
        <v>0</v>
      </c>
      <c r="D63" s="46">
        <v>0</v>
      </c>
      <c r="E63" s="46">
        <v>0</v>
      </c>
      <c r="F63" s="46">
        <v>0</v>
      </c>
      <c r="G63" s="46">
        <v>0</v>
      </c>
      <c r="H63" s="39">
        <v>0</v>
      </c>
      <c r="I63" s="46">
        <v>0</v>
      </c>
      <c r="J63" s="46">
        <v>0</v>
      </c>
      <c r="K63" s="46">
        <v>0</v>
      </c>
      <c r="L63" s="15">
        <f t="shared" si="9"/>
        <v>1853</v>
      </c>
      <c r="M63" s="15">
        <f t="shared" si="9"/>
        <v>0</v>
      </c>
      <c r="N63" s="15">
        <f t="shared" si="10"/>
        <v>1853</v>
      </c>
      <c r="O63" s="1"/>
    </row>
    <row r="64" spans="1:15" ht="24.75" customHeight="1">
      <c r="A64" s="35" t="s">
        <v>32</v>
      </c>
      <c r="B64" s="36">
        <v>1632</v>
      </c>
      <c r="C64" s="36">
        <v>0</v>
      </c>
      <c r="D64" s="46">
        <v>0</v>
      </c>
      <c r="E64" s="46">
        <v>0</v>
      </c>
      <c r="F64" s="46">
        <v>0</v>
      </c>
      <c r="G64" s="46">
        <v>0</v>
      </c>
      <c r="H64" s="39">
        <v>0</v>
      </c>
      <c r="I64" s="46">
        <v>0</v>
      </c>
      <c r="J64" s="46">
        <v>0</v>
      </c>
      <c r="K64" s="46">
        <v>0</v>
      </c>
      <c r="L64" s="15">
        <f t="shared" si="9"/>
        <v>1632</v>
      </c>
      <c r="M64" s="15">
        <f t="shared" si="9"/>
        <v>0</v>
      </c>
      <c r="N64" s="15">
        <f t="shared" si="10"/>
        <v>1632</v>
      </c>
      <c r="O64" s="1"/>
    </row>
    <row r="65" spans="1:15" ht="24.75" customHeight="1">
      <c r="A65" s="35" t="s">
        <v>33</v>
      </c>
      <c r="B65" s="36">
        <v>1898</v>
      </c>
      <c r="C65" s="36">
        <v>0</v>
      </c>
      <c r="D65" s="46">
        <v>0</v>
      </c>
      <c r="E65" s="46">
        <v>0</v>
      </c>
      <c r="F65" s="46">
        <v>0</v>
      </c>
      <c r="G65" s="46">
        <v>0</v>
      </c>
      <c r="H65" s="39">
        <v>0</v>
      </c>
      <c r="I65" s="46">
        <v>0</v>
      </c>
      <c r="J65" s="46">
        <v>0</v>
      </c>
      <c r="K65" s="46">
        <v>0</v>
      </c>
      <c r="L65" s="15">
        <f t="shared" si="9"/>
        <v>1898</v>
      </c>
      <c r="M65" s="15">
        <f t="shared" si="9"/>
        <v>0</v>
      </c>
      <c r="N65" s="15">
        <f t="shared" si="10"/>
        <v>1898</v>
      </c>
      <c r="O65" s="1"/>
    </row>
    <row r="66" spans="1:15" ht="24.75" customHeight="1">
      <c r="A66" s="35" t="s">
        <v>34</v>
      </c>
      <c r="B66" s="36">
        <v>1462</v>
      </c>
      <c r="C66" s="36">
        <v>0</v>
      </c>
      <c r="D66" s="46">
        <v>0</v>
      </c>
      <c r="E66" s="46">
        <v>0</v>
      </c>
      <c r="F66" s="46">
        <v>0</v>
      </c>
      <c r="G66" s="46">
        <v>0</v>
      </c>
      <c r="H66" s="39">
        <v>0</v>
      </c>
      <c r="I66" s="46">
        <v>0</v>
      </c>
      <c r="J66" s="46">
        <v>0</v>
      </c>
      <c r="K66" s="46">
        <v>0</v>
      </c>
      <c r="L66" s="15">
        <f t="shared" si="9"/>
        <v>1462</v>
      </c>
      <c r="M66" s="15">
        <f t="shared" si="9"/>
        <v>0</v>
      </c>
      <c r="N66" s="15">
        <f t="shared" si="10"/>
        <v>1462</v>
      </c>
      <c r="O66" s="1"/>
    </row>
    <row r="67" spans="1:15" ht="24.75" customHeight="1">
      <c r="A67" s="35" t="s">
        <v>35</v>
      </c>
      <c r="B67" s="36">
        <v>1683</v>
      </c>
      <c r="C67" s="36">
        <v>0</v>
      </c>
      <c r="D67" s="46">
        <v>0</v>
      </c>
      <c r="E67" s="46">
        <v>0</v>
      </c>
      <c r="F67" s="46">
        <v>0</v>
      </c>
      <c r="G67" s="46">
        <v>0</v>
      </c>
      <c r="H67" s="39">
        <v>0</v>
      </c>
      <c r="I67" s="46">
        <v>0</v>
      </c>
      <c r="J67" s="46">
        <v>0</v>
      </c>
      <c r="K67" s="46">
        <v>0</v>
      </c>
      <c r="L67" s="15">
        <f t="shared" si="9"/>
        <v>1683</v>
      </c>
      <c r="M67" s="15">
        <f t="shared" si="9"/>
        <v>0</v>
      </c>
      <c r="N67" s="15">
        <f t="shared" si="10"/>
        <v>1683</v>
      </c>
      <c r="O67" s="1"/>
    </row>
    <row r="68" spans="1:15" ht="24.75" customHeight="1">
      <c r="A68" s="35" t="s">
        <v>36</v>
      </c>
      <c r="B68" s="36">
        <v>1394</v>
      </c>
      <c r="C68" s="36">
        <v>0</v>
      </c>
      <c r="D68" s="46">
        <v>0</v>
      </c>
      <c r="E68" s="46">
        <v>0</v>
      </c>
      <c r="F68" s="46">
        <v>0</v>
      </c>
      <c r="G68" s="46">
        <v>0</v>
      </c>
      <c r="H68" s="39">
        <v>0</v>
      </c>
      <c r="I68" s="46">
        <v>0</v>
      </c>
      <c r="J68" s="46">
        <v>0</v>
      </c>
      <c r="K68" s="46">
        <v>0</v>
      </c>
      <c r="L68" s="15">
        <f t="shared" si="9"/>
        <v>1394</v>
      </c>
      <c r="M68" s="15">
        <f t="shared" si="9"/>
        <v>0</v>
      </c>
      <c r="N68" s="15">
        <f t="shared" si="10"/>
        <v>1394</v>
      </c>
      <c r="O68" s="1"/>
    </row>
    <row r="69" spans="1:15" ht="24.75" customHeight="1">
      <c r="A69" s="35" t="s">
        <v>37</v>
      </c>
      <c r="B69" s="36">
        <v>449</v>
      </c>
      <c r="C69" s="36">
        <v>0</v>
      </c>
      <c r="D69" s="46">
        <v>0</v>
      </c>
      <c r="E69" s="46">
        <v>0</v>
      </c>
      <c r="F69" s="46">
        <v>0</v>
      </c>
      <c r="G69" s="46">
        <v>0</v>
      </c>
      <c r="H69" s="39">
        <v>0</v>
      </c>
      <c r="I69" s="46">
        <v>0</v>
      </c>
      <c r="J69" s="46">
        <v>0</v>
      </c>
      <c r="K69" s="46">
        <v>0</v>
      </c>
      <c r="L69" s="15">
        <f t="shared" si="9"/>
        <v>449</v>
      </c>
      <c r="M69" s="15">
        <f t="shared" si="9"/>
        <v>0</v>
      </c>
      <c r="N69" s="15">
        <f t="shared" si="10"/>
        <v>449</v>
      </c>
      <c r="O69" s="1"/>
    </row>
    <row r="70" spans="1:15" ht="24.75" customHeight="1">
      <c r="A70" s="35" t="s">
        <v>38</v>
      </c>
      <c r="B70" s="36">
        <v>2592</v>
      </c>
      <c r="C70" s="36">
        <v>0</v>
      </c>
      <c r="D70" s="46">
        <v>0</v>
      </c>
      <c r="E70" s="46">
        <v>0</v>
      </c>
      <c r="F70" s="46">
        <v>0</v>
      </c>
      <c r="G70" s="46">
        <v>0</v>
      </c>
      <c r="H70" s="39">
        <v>0</v>
      </c>
      <c r="I70" s="46">
        <v>0</v>
      </c>
      <c r="J70" s="46">
        <v>0</v>
      </c>
      <c r="K70" s="46">
        <v>0</v>
      </c>
      <c r="L70" s="15">
        <f t="shared" si="9"/>
        <v>2592</v>
      </c>
      <c r="M70" s="15">
        <f t="shared" si="9"/>
        <v>0</v>
      </c>
      <c r="N70" s="15">
        <f t="shared" si="10"/>
        <v>2592</v>
      </c>
      <c r="O70" s="1"/>
    </row>
    <row r="71" spans="1:15" ht="24.75" customHeight="1">
      <c r="A71" s="35" t="s">
        <v>39</v>
      </c>
      <c r="B71" s="36">
        <v>10314</v>
      </c>
      <c r="C71" s="36">
        <v>0</v>
      </c>
      <c r="D71" s="46">
        <v>0</v>
      </c>
      <c r="E71" s="46">
        <v>0</v>
      </c>
      <c r="F71" s="46">
        <v>0</v>
      </c>
      <c r="G71" s="46">
        <v>0</v>
      </c>
      <c r="H71" s="39">
        <v>0</v>
      </c>
      <c r="I71" s="46">
        <v>0</v>
      </c>
      <c r="J71" s="46">
        <v>0</v>
      </c>
      <c r="K71" s="46">
        <v>0</v>
      </c>
      <c r="L71" s="15">
        <f t="shared" si="9"/>
        <v>10314</v>
      </c>
      <c r="M71" s="15">
        <f t="shared" si="9"/>
        <v>0</v>
      </c>
      <c r="N71" s="15">
        <f t="shared" si="10"/>
        <v>10314</v>
      </c>
      <c r="O71" s="1"/>
    </row>
    <row r="72" spans="1:15" ht="24.75" customHeight="1">
      <c r="A72" s="35" t="s">
        <v>60</v>
      </c>
      <c r="B72" s="36">
        <v>945</v>
      </c>
      <c r="C72" s="36">
        <v>0</v>
      </c>
      <c r="D72" s="46">
        <v>0</v>
      </c>
      <c r="E72" s="46">
        <v>0</v>
      </c>
      <c r="F72" s="46">
        <v>0</v>
      </c>
      <c r="G72" s="46">
        <v>0</v>
      </c>
      <c r="H72" s="39">
        <v>0</v>
      </c>
      <c r="I72" s="46">
        <v>0</v>
      </c>
      <c r="J72" s="46">
        <v>0</v>
      </c>
      <c r="K72" s="46">
        <v>0</v>
      </c>
      <c r="L72" s="15">
        <f t="shared" si="9"/>
        <v>945</v>
      </c>
      <c r="M72" s="15">
        <f t="shared" si="9"/>
        <v>0</v>
      </c>
      <c r="N72" s="15">
        <f t="shared" si="10"/>
        <v>945</v>
      </c>
      <c r="O72" s="1"/>
    </row>
    <row r="73" spans="1:15" ht="24.75" customHeight="1">
      <c r="A73" s="35" t="s">
        <v>40</v>
      </c>
      <c r="B73" s="36">
        <v>4692</v>
      </c>
      <c r="C73" s="36">
        <v>0</v>
      </c>
      <c r="D73" s="46">
        <v>0</v>
      </c>
      <c r="E73" s="46">
        <v>0</v>
      </c>
      <c r="F73" s="46">
        <v>0</v>
      </c>
      <c r="G73" s="46">
        <v>0</v>
      </c>
      <c r="H73" s="39">
        <v>0</v>
      </c>
      <c r="I73" s="46">
        <v>0</v>
      </c>
      <c r="J73" s="46">
        <v>0</v>
      </c>
      <c r="K73" s="46">
        <v>0</v>
      </c>
      <c r="L73" s="15">
        <f t="shared" si="9"/>
        <v>4692</v>
      </c>
      <c r="M73" s="15">
        <f t="shared" si="9"/>
        <v>0</v>
      </c>
      <c r="N73" s="15">
        <f t="shared" si="10"/>
        <v>4692</v>
      </c>
      <c r="O73" s="1"/>
    </row>
    <row r="74" spans="1:15" ht="24.75" customHeight="1">
      <c r="A74" s="41" t="s">
        <v>10</v>
      </c>
      <c r="B74" s="41">
        <f>SUM(B58:B73)</f>
        <v>34500</v>
      </c>
      <c r="C74" s="41">
        <f t="shared" ref="C74:I74" si="11">SUM(C58:C73)</f>
        <v>14000</v>
      </c>
      <c r="D74" s="41">
        <f t="shared" si="11"/>
        <v>0</v>
      </c>
      <c r="E74" s="41">
        <f t="shared" si="11"/>
        <v>1840</v>
      </c>
      <c r="F74" s="41">
        <f t="shared" si="11"/>
        <v>0</v>
      </c>
      <c r="G74" s="41">
        <f t="shared" si="11"/>
        <v>0</v>
      </c>
      <c r="H74" s="41">
        <f t="shared" si="11"/>
        <v>149706</v>
      </c>
      <c r="I74" s="41">
        <f t="shared" si="11"/>
        <v>0</v>
      </c>
      <c r="J74" s="41" t="e">
        <f>SUM(#REF!)</f>
        <v>#REF!</v>
      </c>
      <c r="K74" s="41" t="e">
        <f>SUM(#REF!)</f>
        <v>#REF!</v>
      </c>
      <c r="L74" s="41">
        <f>SUM(L58:L73)</f>
        <v>184206</v>
      </c>
      <c r="M74" s="41">
        <f>SUM(M58:M73)</f>
        <v>15840</v>
      </c>
      <c r="N74" s="41">
        <f>SUM(N58:N73)</f>
        <v>168366</v>
      </c>
      <c r="O74" s="1"/>
    </row>
    <row r="75" spans="1:15" ht="24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1"/>
    </row>
    <row r="76" spans="1:15" ht="24.75" customHeight="1">
      <c r="A76" s="47" t="s">
        <v>43</v>
      </c>
      <c r="B76" s="7" t="s">
        <v>44</v>
      </c>
      <c r="C76" s="8"/>
      <c r="D76" s="7" t="s">
        <v>1</v>
      </c>
      <c r="E76" s="8"/>
      <c r="F76" s="7" t="s">
        <v>2</v>
      </c>
      <c r="G76" s="8"/>
      <c r="H76" s="7" t="s">
        <v>3</v>
      </c>
      <c r="I76" s="8"/>
      <c r="J76" s="7" t="s">
        <v>4</v>
      </c>
      <c r="K76" s="8"/>
      <c r="L76" s="40" t="s">
        <v>5</v>
      </c>
      <c r="M76" s="40" t="s">
        <v>6</v>
      </c>
      <c r="N76" s="10" t="s">
        <v>7</v>
      </c>
      <c r="O76" s="1"/>
    </row>
    <row r="77" spans="1:15" ht="24.75" customHeight="1">
      <c r="A77" s="48"/>
      <c r="B77" s="5" t="s">
        <v>8</v>
      </c>
      <c r="C77" s="5" t="s">
        <v>9</v>
      </c>
      <c r="D77" s="5" t="s">
        <v>8</v>
      </c>
      <c r="E77" s="5" t="s">
        <v>9</v>
      </c>
      <c r="F77" s="5" t="s">
        <v>8</v>
      </c>
      <c r="G77" s="5" t="s">
        <v>9</v>
      </c>
      <c r="H77" s="5" t="s">
        <v>8</v>
      </c>
      <c r="I77" s="5" t="s">
        <v>9</v>
      </c>
      <c r="J77" s="5" t="s">
        <v>8</v>
      </c>
      <c r="K77" s="5" t="s">
        <v>9</v>
      </c>
      <c r="L77" s="6"/>
      <c r="M77" s="6"/>
      <c r="N77" s="10"/>
      <c r="O77" s="1"/>
    </row>
    <row r="78" spans="1:15" ht="24.75" customHeight="1">
      <c r="A78" s="37" t="s">
        <v>61</v>
      </c>
      <c r="B78" s="36">
        <v>54937299</v>
      </c>
      <c r="C78" s="36">
        <v>22482508</v>
      </c>
      <c r="D78" s="36">
        <v>8926754</v>
      </c>
      <c r="E78" s="36">
        <v>2054000</v>
      </c>
      <c r="F78" s="36">
        <v>8995178</v>
      </c>
      <c r="G78" s="36">
        <v>4914000</v>
      </c>
      <c r="H78" s="36">
        <v>9828017</v>
      </c>
      <c r="I78" s="36">
        <v>24669933</v>
      </c>
      <c r="J78" s="36">
        <v>28041609</v>
      </c>
      <c r="K78" s="36">
        <f>1708681+3340288+3240288+3275763+124</f>
        <v>11565144</v>
      </c>
      <c r="L78" s="15">
        <f t="shared" ref="L78:M80" si="12">B78+D78+F78+H78+J78</f>
        <v>110728857</v>
      </c>
      <c r="M78" s="15">
        <f t="shared" si="12"/>
        <v>65685585</v>
      </c>
      <c r="N78" s="15">
        <f>L78-M78</f>
        <v>45043272</v>
      </c>
      <c r="O78" s="31"/>
    </row>
    <row r="79" spans="1:15" ht="24.75" customHeight="1">
      <c r="A79" s="37" t="s">
        <v>62</v>
      </c>
      <c r="B79" s="36">
        <v>72483893</v>
      </c>
      <c r="C79" s="36">
        <v>28955464</v>
      </c>
      <c r="D79" s="36">
        <v>17000604</v>
      </c>
      <c r="E79" s="36">
        <v>14281898</v>
      </c>
      <c r="F79" s="36">
        <v>17145481</v>
      </c>
      <c r="G79" s="36">
        <v>8806611</v>
      </c>
      <c r="H79" s="36">
        <v>18378092</v>
      </c>
      <c r="I79" s="36">
        <v>25788620</v>
      </c>
      <c r="J79" s="36">
        <v>19142022</v>
      </c>
      <c r="K79" s="36">
        <v>0</v>
      </c>
      <c r="L79" s="15">
        <f t="shared" si="12"/>
        <v>144150092</v>
      </c>
      <c r="M79" s="15">
        <f t="shared" si="12"/>
        <v>77832593</v>
      </c>
      <c r="N79" s="15">
        <f>L79-M79</f>
        <v>66317499</v>
      </c>
      <c r="O79" s="31"/>
    </row>
    <row r="80" spans="1:15" ht="24.75" customHeight="1">
      <c r="A80" s="37" t="s">
        <v>63</v>
      </c>
      <c r="B80" s="36">
        <v>60394</v>
      </c>
      <c r="C80" s="36">
        <v>0</v>
      </c>
      <c r="D80" s="36">
        <v>418</v>
      </c>
      <c r="E80" s="36">
        <v>0</v>
      </c>
      <c r="F80" s="36">
        <v>418</v>
      </c>
      <c r="G80" s="36">
        <v>0</v>
      </c>
      <c r="H80" s="36">
        <v>418</v>
      </c>
      <c r="I80" s="36">
        <v>0</v>
      </c>
      <c r="J80" s="36">
        <v>418</v>
      </c>
      <c r="K80" s="36">
        <v>0</v>
      </c>
      <c r="L80" s="15">
        <f t="shared" si="12"/>
        <v>62066</v>
      </c>
      <c r="M80" s="15">
        <f t="shared" si="12"/>
        <v>0</v>
      </c>
      <c r="N80" s="15">
        <f>L80-M80</f>
        <v>62066</v>
      </c>
      <c r="O80" s="31"/>
    </row>
    <row r="81" spans="1:15" ht="24.75" customHeight="1">
      <c r="A81" s="3" t="s">
        <v>10</v>
      </c>
      <c r="B81" s="3">
        <f t="shared" ref="B81:N81" si="13">SUM(B78:B80)</f>
        <v>127481586</v>
      </c>
      <c r="C81" s="3">
        <f t="shared" si="13"/>
        <v>51437972</v>
      </c>
      <c r="D81" s="3">
        <f t="shared" si="13"/>
        <v>25927776</v>
      </c>
      <c r="E81" s="3">
        <f t="shared" si="13"/>
        <v>16335898</v>
      </c>
      <c r="F81" s="3">
        <f t="shared" si="13"/>
        <v>26141077</v>
      </c>
      <c r="G81" s="3">
        <f t="shared" si="13"/>
        <v>13720611</v>
      </c>
      <c r="H81" s="3">
        <f t="shared" si="13"/>
        <v>28206527</v>
      </c>
      <c r="I81" s="3">
        <f t="shared" si="13"/>
        <v>50458553</v>
      </c>
      <c r="J81" s="3">
        <f t="shared" si="13"/>
        <v>47184049</v>
      </c>
      <c r="K81" s="3">
        <f t="shared" si="13"/>
        <v>11565144</v>
      </c>
      <c r="L81" s="3">
        <f t="shared" si="13"/>
        <v>254941015</v>
      </c>
      <c r="M81" s="3">
        <f t="shared" si="13"/>
        <v>143518178</v>
      </c>
      <c r="N81" s="3">
        <f t="shared" si="13"/>
        <v>111422837</v>
      </c>
      <c r="O81" s="1"/>
    </row>
    <row r="82" spans="1:15" ht="24.75" customHeight="1" thickBo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1"/>
    </row>
    <row r="83" spans="1:15" ht="24.75" customHeight="1" thickBot="1">
      <c r="A83" s="49" t="s">
        <v>41</v>
      </c>
      <c r="B83" s="50" t="s">
        <v>42</v>
      </c>
      <c r="C83" s="51">
        <f>SUM(N14+N20+N32+N39+N47+N53+N74+N81)</f>
        <v>204295431</v>
      </c>
      <c r="D83" s="51"/>
      <c r="E83" s="52"/>
      <c r="F83" s="31"/>
      <c r="G83" s="31"/>
      <c r="H83" s="31"/>
      <c r="I83" s="31"/>
      <c r="J83" s="31"/>
      <c r="K83" s="31"/>
      <c r="L83" s="31"/>
      <c r="M83" s="31"/>
      <c r="N83" s="31"/>
      <c r="O83" s="1"/>
    </row>
  </sheetData>
  <mergeCells count="76">
    <mergeCell ref="D76:E76"/>
    <mergeCell ref="F76:G76"/>
    <mergeCell ref="H76:I76"/>
    <mergeCell ref="J76:K76"/>
    <mergeCell ref="L76:L77"/>
    <mergeCell ref="M76:M77"/>
    <mergeCell ref="N76:N77"/>
    <mergeCell ref="C83:E83"/>
    <mergeCell ref="A56:A57"/>
    <mergeCell ref="B56:C56"/>
    <mergeCell ref="D56:E56"/>
    <mergeCell ref="F56:G56"/>
    <mergeCell ref="H56:I56"/>
    <mergeCell ref="J56:K56"/>
    <mergeCell ref="L56:L57"/>
    <mergeCell ref="M56:M57"/>
    <mergeCell ref="N56:N57"/>
    <mergeCell ref="A50:A51"/>
    <mergeCell ref="B50:C50"/>
    <mergeCell ref="D50:E50"/>
    <mergeCell ref="F50:G50"/>
    <mergeCell ref="H50:I50"/>
    <mergeCell ref="J50:K50"/>
    <mergeCell ref="L50:L51"/>
    <mergeCell ref="M50:M51"/>
    <mergeCell ref="N50:N51"/>
    <mergeCell ref="A42:A43"/>
    <mergeCell ref="B42:C42"/>
    <mergeCell ref="D42:E42"/>
    <mergeCell ref="F42:G42"/>
    <mergeCell ref="H42:I42"/>
    <mergeCell ref="J42:K42"/>
    <mergeCell ref="L42:L43"/>
    <mergeCell ref="M42:M43"/>
    <mergeCell ref="N42:N43"/>
    <mergeCell ref="A23:A24"/>
    <mergeCell ref="B23:C23"/>
    <mergeCell ref="D23:E23"/>
    <mergeCell ref="F23:G23"/>
    <mergeCell ref="H23:I23"/>
    <mergeCell ref="J23:K23"/>
    <mergeCell ref="L23:L24"/>
    <mergeCell ref="M23:M24"/>
    <mergeCell ref="N23:N24"/>
    <mergeCell ref="A4:N4"/>
    <mergeCell ref="A7:N7"/>
    <mergeCell ref="A10:N10"/>
    <mergeCell ref="A17:A18"/>
    <mergeCell ref="B17:C17"/>
    <mergeCell ref="D17:E17"/>
    <mergeCell ref="F17:G17"/>
    <mergeCell ref="H17:I17"/>
    <mergeCell ref="J17:K17"/>
    <mergeCell ref="L17:L18"/>
    <mergeCell ref="M17:M18"/>
    <mergeCell ref="N17:N18"/>
    <mergeCell ref="A1:A2"/>
    <mergeCell ref="B1:C1"/>
    <mergeCell ref="D1:E1"/>
    <mergeCell ref="F1:G1"/>
    <mergeCell ref="H1:I1"/>
    <mergeCell ref="J1:K1"/>
    <mergeCell ref="L1:L2"/>
    <mergeCell ref="M1:M2"/>
    <mergeCell ref="N1:N2"/>
    <mergeCell ref="A35:A36"/>
    <mergeCell ref="B35:C35"/>
    <mergeCell ref="D35:E35"/>
    <mergeCell ref="F35:G35"/>
    <mergeCell ref="H35:I35"/>
    <mergeCell ref="J35:K35"/>
    <mergeCell ref="L35:L36"/>
    <mergeCell ref="M35:M36"/>
    <mergeCell ref="N35:N36"/>
    <mergeCell ref="A76:A77"/>
    <mergeCell ref="B76:C76"/>
  </mergeCells>
  <pageMargins left="3.937007874015748E-2" right="3.937007874015748E-2" top="0.78740157480314965" bottom="0" header="0.31496062992125984" footer="0.31496062992125984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Bills Position except LC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Dubey</dc:creator>
  <cp:lastModifiedBy>Admin</cp:lastModifiedBy>
  <dcterms:created xsi:type="dcterms:W3CDTF">2023-09-18T09:03:00Z</dcterms:created>
  <dcterms:modified xsi:type="dcterms:W3CDTF">2024-03-20T10:24:30Z</dcterms:modified>
</cp:coreProperties>
</file>