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All Bills Position except LC" sheetId="4" r:id="rId1"/>
    <sheet name="LC" sheetId="3" r:id="rId2"/>
    <sheet name="Outstanding" sheetId="5" r:id="rId3"/>
    <sheet name="Summary Outs" sheetId="2" r:id="rId4"/>
  </sheets>
  <calcPr calcId="144525"/>
</workbook>
</file>

<file path=xl/calcChain.xml><?xml version="1.0" encoding="utf-8"?>
<calcChain xmlns="http://schemas.openxmlformats.org/spreadsheetml/2006/main">
  <c r="Z31" i="3" l="1"/>
  <c r="AA31" i="3"/>
  <c r="AB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K3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4" i="3"/>
  <c r="N4" i="3"/>
  <c r="Q4" i="3"/>
  <c r="T4" i="3"/>
  <c r="W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H4" i="3"/>
  <c r="E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M4" i="3"/>
  <c r="AO4" i="3"/>
  <c r="AQ4" i="3"/>
  <c r="AS4" i="3"/>
  <c r="AU4" i="3"/>
  <c r="AV4" i="3"/>
  <c r="AT4" i="3"/>
  <c r="AR4" i="3"/>
  <c r="AP4" i="3"/>
  <c r="AN4" i="3"/>
  <c r="AL4" i="3"/>
  <c r="AJ4" i="3"/>
  <c r="AK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4" i="3"/>
  <c r="AB131" i="4" l="1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C131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T130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K115" i="4"/>
  <c r="H115" i="4"/>
  <c r="E115" i="4"/>
  <c r="N115" i="4"/>
  <c r="Q115" i="4"/>
  <c r="T115" i="4"/>
  <c r="W115" i="4"/>
  <c r="AQ130" i="4"/>
  <c r="AP130" i="4"/>
  <c r="AO130" i="4"/>
  <c r="AN130" i="4"/>
  <c r="AM130" i="4"/>
  <c r="AL130" i="4"/>
  <c r="AQ129" i="4"/>
  <c r="AP129" i="4"/>
  <c r="AO129" i="4"/>
  <c r="AN129" i="4"/>
  <c r="AM129" i="4"/>
  <c r="AL129" i="4"/>
  <c r="AQ128" i="4"/>
  <c r="AP128" i="4"/>
  <c r="AO128" i="4"/>
  <c r="AN128" i="4"/>
  <c r="AM128" i="4"/>
  <c r="AL128" i="4"/>
  <c r="AQ127" i="4"/>
  <c r="AP127" i="4"/>
  <c r="AO127" i="4"/>
  <c r="AN127" i="4"/>
  <c r="AM127" i="4"/>
  <c r="AL127" i="4"/>
  <c r="AQ126" i="4"/>
  <c r="AP126" i="4"/>
  <c r="AO126" i="4"/>
  <c r="AN126" i="4"/>
  <c r="AM126" i="4"/>
  <c r="AL126" i="4"/>
  <c r="AQ125" i="4"/>
  <c r="AP125" i="4"/>
  <c r="AO125" i="4"/>
  <c r="AN125" i="4"/>
  <c r="AM125" i="4"/>
  <c r="AL125" i="4"/>
  <c r="AQ124" i="4"/>
  <c r="AP124" i="4"/>
  <c r="AO124" i="4"/>
  <c r="AN124" i="4"/>
  <c r="AM124" i="4"/>
  <c r="AL124" i="4"/>
  <c r="AQ123" i="4"/>
  <c r="AP123" i="4"/>
  <c r="AO123" i="4"/>
  <c r="AN123" i="4"/>
  <c r="AM123" i="4"/>
  <c r="AL123" i="4"/>
  <c r="AQ122" i="4"/>
  <c r="AP122" i="4"/>
  <c r="AO122" i="4"/>
  <c r="AN122" i="4"/>
  <c r="AM122" i="4"/>
  <c r="AL122" i="4"/>
  <c r="AQ121" i="4"/>
  <c r="AP121" i="4"/>
  <c r="AO121" i="4"/>
  <c r="AN121" i="4"/>
  <c r="AM121" i="4"/>
  <c r="AL121" i="4"/>
  <c r="AQ120" i="4"/>
  <c r="AP120" i="4"/>
  <c r="AO120" i="4"/>
  <c r="AN120" i="4"/>
  <c r="AM120" i="4"/>
  <c r="AL120" i="4"/>
  <c r="AQ119" i="4"/>
  <c r="AP119" i="4"/>
  <c r="AO119" i="4"/>
  <c r="AN119" i="4"/>
  <c r="AM119" i="4"/>
  <c r="AL119" i="4"/>
  <c r="AQ118" i="4"/>
  <c r="AP118" i="4"/>
  <c r="AO118" i="4"/>
  <c r="AN118" i="4"/>
  <c r="AM118" i="4"/>
  <c r="AL118" i="4"/>
  <c r="AQ117" i="4"/>
  <c r="AP117" i="4"/>
  <c r="AO117" i="4"/>
  <c r="AN117" i="4"/>
  <c r="AM117" i="4"/>
  <c r="AL117" i="4"/>
  <c r="AQ116" i="4"/>
  <c r="AP116" i="4"/>
  <c r="AO116" i="4"/>
  <c r="AN116" i="4"/>
  <c r="AM116" i="4"/>
  <c r="AL116" i="4"/>
  <c r="AQ115" i="4"/>
  <c r="AP115" i="4"/>
  <c r="AO115" i="4"/>
  <c r="AN115" i="4"/>
  <c r="AM115" i="4"/>
  <c r="AL115" i="4"/>
  <c r="AF115" i="4"/>
  <c r="Z103" i="5" l="1"/>
  <c r="Z105" i="5"/>
  <c r="Z106" i="5"/>
  <c r="Z107" i="5"/>
  <c r="Z108" i="5"/>
  <c r="Z109" i="5"/>
  <c r="Z102" i="5"/>
  <c r="W103" i="4"/>
  <c r="W104" i="4"/>
  <c r="W105" i="4"/>
  <c r="W106" i="4"/>
  <c r="W107" i="4"/>
  <c r="W108" i="4"/>
  <c r="W109" i="4"/>
  <c r="T103" i="4"/>
  <c r="T104" i="4"/>
  <c r="T105" i="4"/>
  <c r="T106" i="4"/>
  <c r="T107" i="4"/>
  <c r="T108" i="4"/>
  <c r="T109" i="4"/>
  <c r="Q103" i="4"/>
  <c r="Q104" i="4"/>
  <c r="Q105" i="4"/>
  <c r="Q106" i="4"/>
  <c r="Q107" i="4"/>
  <c r="Q108" i="4"/>
  <c r="Q109" i="4"/>
  <c r="N103" i="4"/>
  <c r="N104" i="4"/>
  <c r="N105" i="4"/>
  <c r="N106" i="4"/>
  <c r="N107" i="4"/>
  <c r="N108" i="4"/>
  <c r="N109" i="4"/>
  <c r="K103" i="4"/>
  <c r="K104" i="4"/>
  <c r="K105" i="4"/>
  <c r="K106" i="4"/>
  <c r="K107" i="4"/>
  <c r="K108" i="4"/>
  <c r="K109" i="4"/>
  <c r="H103" i="4"/>
  <c r="H104" i="4"/>
  <c r="H105" i="4"/>
  <c r="H106" i="4"/>
  <c r="H107" i="4"/>
  <c r="H108" i="4"/>
  <c r="H109" i="4"/>
  <c r="E103" i="4"/>
  <c r="E104" i="4"/>
  <c r="E105" i="4"/>
  <c r="E106" i="4"/>
  <c r="E107" i="4"/>
  <c r="E108" i="4"/>
  <c r="E109" i="4"/>
  <c r="K102" i="4"/>
  <c r="H102" i="4"/>
  <c r="E102" i="4"/>
  <c r="N102" i="4"/>
  <c r="Q102" i="4"/>
  <c r="T102" i="4"/>
  <c r="W102" i="4"/>
  <c r="AQ109" i="4"/>
  <c r="AP109" i="4"/>
  <c r="AO109" i="4"/>
  <c r="AN109" i="4"/>
  <c r="AM109" i="4"/>
  <c r="AL109" i="4"/>
  <c r="AQ108" i="4"/>
  <c r="AP108" i="4"/>
  <c r="AO108" i="4"/>
  <c r="AN108" i="4"/>
  <c r="AM108" i="4"/>
  <c r="AL108" i="4"/>
  <c r="AQ107" i="4"/>
  <c r="AP107" i="4"/>
  <c r="AO107" i="4"/>
  <c r="AN107" i="4"/>
  <c r="AM107" i="4"/>
  <c r="AL107" i="4"/>
  <c r="AQ106" i="4"/>
  <c r="AP106" i="4"/>
  <c r="AO106" i="4"/>
  <c r="AN106" i="4"/>
  <c r="AM106" i="4"/>
  <c r="AL106" i="4"/>
  <c r="AQ105" i="4"/>
  <c r="AP105" i="4"/>
  <c r="AO105" i="4"/>
  <c r="AN105" i="4"/>
  <c r="AM105" i="4"/>
  <c r="AL105" i="4"/>
  <c r="AQ104" i="4"/>
  <c r="AP104" i="4"/>
  <c r="AO104" i="4"/>
  <c r="AN104" i="4"/>
  <c r="AM104" i="4"/>
  <c r="AL104" i="4"/>
  <c r="AQ103" i="4"/>
  <c r="AP103" i="4"/>
  <c r="AO103" i="4"/>
  <c r="AN103" i="4"/>
  <c r="AM103" i="4"/>
  <c r="AL103" i="4"/>
  <c r="AQ102" i="4"/>
  <c r="AP102" i="4"/>
  <c r="AO102" i="4"/>
  <c r="AN102" i="4"/>
  <c r="AM102" i="4"/>
  <c r="AL102" i="4"/>
  <c r="AF103" i="4"/>
  <c r="AF104" i="4"/>
  <c r="AF105" i="4"/>
  <c r="AF106" i="4"/>
  <c r="AF107" i="4"/>
  <c r="AF108" i="4"/>
  <c r="AF109" i="4"/>
  <c r="AF102" i="4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61" i="5"/>
  <c r="AF62" i="4"/>
  <c r="AF63" i="4"/>
  <c r="T63" i="4" s="1"/>
  <c r="AF64" i="4"/>
  <c r="AF65" i="4"/>
  <c r="AF66" i="4"/>
  <c r="AF67" i="4"/>
  <c r="AF68" i="4"/>
  <c r="T68" i="4" s="1"/>
  <c r="AF69" i="4"/>
  <c r="T69" i="4" s="1"/>
  <c r="AF70" i="4"/>
  <c r="T70" i="4" s="1"/>
  <c r="AF71" i="4"/>
  <c r="T71" i="4" s="1"/>
  <c r="AF72" i="4"/>
  <c r="T72" i="4" s="1"/>
  <c r="AF73" i="4"/>
  <c r="T73" i="4" s="1"/>
  <c r="AF74" i="4"/>
  <c r="T74" i="4" s="1"/>
  <c r="AF75" i="4"/>
  <c r="T75" i="4" s="1"/>
  <c r="AF76" i="4"/>
  <c r="AF77" i="4"/>
  <c r="AF78" i="4"/>
  <c r="AF79" i="4"/>
  <c r="T79" i="4" s="1"/>
  <c r="AF80" i="4"/>
  <c r="T80" i="4" s="1"/>
  <c r="AF81" i="4"/>
  <c r="T81" i="4" s="1"/>
  <c r="AF82" i="4"/>
  <c r="T82" i="4" s="1"/>
  <c r="AF83" i="4"/>
  <c r="T83" i="4" s="1"/>
  <c r="AF84" i="4"/>
  <c r="T84" i="4" s="1"/>
  <c r="AF85" i="4"/>
  <c r="T85" i="4" s="1"/>
  <c r="AF86" i="4"/>
  <c r="T86" i="4" s="1"/>
  <c r="AF87" i="4"/>
  <c r="T87" i="4" s="1"/>
  <c r="AF88" i="4"/>
  <c r="AF89" i="4"/>
  <c r="AF90" i="4"/>
  <c r="AF91" i="4"/>
  <c r="AF92" i="4"/>
  <c r="T92" i="4" s="1"/>
  <c r="AF93" i="4"/>
  <c r="T93" i="4" s="1"/>
  <c r="AF94" i="4"/>
  <c r="T94" i="4" s="1"/>
  <c r="AF95" i="4"/>
  <c r="T95" i="4" s="1"/>
  <c r="AF96" i="4"/>
  <c r="T96" i="4" s="1"/>
  <c r="AF61" i="4"/>
  <c r="C97" i="4"/>
  <c r="D97" i="4"/>
  <c r="E97" i="4"/>
  <c r="F97" i="4"/>
  <c r="G97" i="4"/>
  <c r="I97" i="4"/>
  <c r="J97" i="4"/>
  <c r="L97" i="4"/>
  <c r="M97" i="4"/>
  <c r="N97" i="4"/>
  <c r="O97" i="4"/>
  <c r="P97" i="4"/>
  <c r="Q97" i="4"/>
  <c r="R97" i="4"/>
  <c r="S97" i="4"/>
  <c r="U97" i="4"/>
  <c r="V97" i="4"/>
  <c r="W97" i="4"/>
  <c r="X97" i="4"/>
  <c r="Y97" i="4"/>
  <c r="Z97" i="4"/>
  <c r="AA97" i="4"/>
  <c r="AB97" i="4"/>
  <c r="B97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7" i="4" s="1"/>
  <c r="K94" i="4"/>
  <c r="K95" i="4"/>
  <c r="K96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7" i="4" s="1"/>
  <c r="H94" i="4"/>
  <c r="H95" i="4"/>
  <c r="H96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T62" i="4"/>
  <c r="T64" i="4"/>
  <c r="T65" i="4"/>
  <c r="T66" i="4"/>
  <c r="T67" i="4"/>
  <c r="T76" i="4"/>
  <c r="T77" i="4"/>
  <c r="T78" i="4"/>
  <c r="T88" i="4"/>
  <c r="T89" i="4"/>
  <c r="T90" i="4"/>
  <c r="T91" i="4"/>
  <c r="N61" i="4"/>
  <c r="K61" i="4"/>
  <c r="H61" i="4"/>
  <c r="E61" i="4"/>
  <c r="Q61" i="4"/>
  <c r="T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61" i="4"/>
  <c r="AQ96" i="4"/>
  <c r="AP96" i="4"/>
  <c r="AO96" i="4"/>
  <c r="AN96" i="4"/>
  <c r="AM96" i="4"/>
  <c r="AL96" i="4"/>
  <c r="AQ95" i="4"/>
  <c r="AP95" i="4"/>
  <c r="AO95" i="4"/>
  <c r="AN95" i="4"/>
  <c r="AM95" i="4"/>
  <c r="AL95" i="4"/>
  <c r="AQ94" i="4"/>
  <c r="AP94" i="4"/>
  <c r="AO94" i="4"/>
  <c r="AN94" i="4"/>
  <c r="AM94" i="4"/>
  <c r="AL94" i="4"/>
  <c r="AQ93" i="4"/>
  <c r="AP93" i="4"/>
  <c r="AO93" i="4"/>
  <c r="AN93" i="4"/>
  <c r="AM93" i="4"/>
  <c r="AL93" i="4"/>
  <c r="AQ92" i="4"/>
  <c r="AP92" i="4"/>
  <c r="AO92" i="4"/>
  <c r="AN92" i="4"/>
  <c r="AM92" i="4"/>
  <c r="AL92" i="4"/>
  <c r="AQ91" i="4"/>
  <c r="AP91" i="4"/>
  <c r="AO91" i="4"/>
  <c r="AN91" i="4"/>
  <c r="AM91" i="4"/>
  <c r="AL91" i="4"/>
  <c r="AQ90" i="4"/>
  <c r="AP90" i="4"/>
  <c r="AO90" i="4"/>
  <c r="AN90" i="4"/>
  <c r="AM90" i="4"/>
  <c r="AL90" i="4"/>
  <c r="AQ89" i="4"/>
  <c r="AP89" i="4"/>
  <c r="AO89" i="4"/>
  <c r="AN89" i="4"/>
  <c r="AM89" i="4"/>
  <c r="AL89" i="4"/>
  <c r="AQ88" i="4"/>
  <c r="AP88" i="4"/>
  <c r="AO88" i="4"/>
  <c r="AN88" i="4"/>
  <c r="AM88" i="4"/>
  <c r="AL88" i="4"/>
  <c r="AQ87" i="4"/>
  <c r="AP87" i="4"/>
  <c r="AO87" i="4"/>
  <c r="AN87" i="4"/>
  <c r="AM87" i="4"/>
  <c r="AL87" i="4"/>
  <c r="AQ86" i="4"/>
  <c r="AP86" i="4"/>
  <c r="AO86" i="4"/>
  <c r="AN86" i="4"/>
  <c r="AM86" i="4"/>
  <c r="AL86" i="4"/>
  <c r="AQ85" i="4"/>
  <c r="AP85" i="4"/>
  <c r="AO85" i="4"/>
  <c r="AN85" i="4"/>
  <c r="AM85" i="4"/>
  <c r="AL85" i="4"/>
  <c r="AQ84" i="4"/>
  <c r="AP84" i="4"/>
  <c r="AO84" i="4"/>
  <c r="AN84" i="4"/>
  <c r="AM84" i="4"/>
  <c r="AL84" i="4"/>
  <c r="AQ83" i="4"/>
  <c r="AP83" i="4"/>
  <c r="AO83" i="4"/>
  <c r="AN83" i="4"/>
  <c r="AM83" i="4"/>
  <c r="AL83" i="4"/>
  <c r="AQ82" i="4"/>
  <c r="AP82" i="4"/>
  <c r="AO82" i="4"/>
  <c r="AN82" i="4"/>
  <c r="AM82" i="4"/>
  <c r="AL82" i="4"/>
  <c r="AQ81" i="4"/>
  <c r="AP81" i="4"/>
  <c r="AO81" i="4"/>
  <c r="AN81" i="4"/>
  <c r="AM81" i="4"/>
  <c r="AL81" i="4"/>
  <c r="AQ80" i="4"/>
  <c r="AP80" i="4"/>
  <c r="AO80" i="4"/>
  <c r="AN80" i="4"/>
  <c r="AM80" i="4"/>
  <c r="AL80" i="4"/>
  <c r="AQ79" i="4"/>
  <c r="AP79" i="4"/>
  <c r="AO79" i="4"/>
  <c r="AN79" i="4"/>
  <c r="AM79" i="4"/>
  <c r="AL79" i="4"/>
  <c r="AQ78" i="4"/>
  <c r="AP78" i="4"/>
  <c r="AO78" i="4"/>
  <c r="AN78" i="4"/>
  <c r="AM78" i="4"/>
  <c r="AL78" i="4"/>
  <c r="AQ77" i="4"/>
  <c r="AP77" i="4"/>
  <c r="AO77" i="4"/>
  <c r="AN77" i="4"/>
  <c r="AM77" i="4"/>
  <c r="AL77" i="4"/>
  <c r="AQ76" i="4"/>
  <c r="AP76" i="4"/>
  <c r="AO76" i="4"/>
  <c r="AN76" i="4"/>
  <c r="AM76" i="4"/>
  <c r="AL76" i="4"/>
  <c r="AQ75" i="4"/>
  <c r="AP75" i="4"/>
  <c r="AO75" i="4"/>
  <c r="AN75" i="4"/>
  <c r="AM75" i="4"/>
  <c r="AL75" i="4"/>
  <c r="AQ74" i="4"/>
  <c r="AP74" i="4"/>
  <c r="AO74" i="4"/>
  <c r="AN74" i="4"/>
  <c r="AM74" i="4"/>
  <c r="AL74" i="4"/>
  <c r="AQ73" i="4"/>
  <c r="AP73" i="4"/>
  <c r="AO73" i="4"/>
  <c r="AN73" i="4"/>
  <c r="AM73" i="4"/>
  <c r="AL73" i="4"/>
  <c r="AQ72" i="4"/>
  <c r="AP72" i="4"/>
  <c r="AO72" i="4"/>
  <c r="AN72" i="4"/>
  <c r="AM72" i="4"/>
  <c r="AL72" i="4"/>
  <c r="AQ71" i="4"/>
  <c r="AP71" i="4"/>
  <c r="AO71" i="4"/>
  <c r="AN71" i="4"/>
  <c r="AM71" i="4"/>
  <c r="AL71" i="4"/>
  <c r="AQ70" i="4"/>
  <c r="AP70" i="4"/>
  <c r="AO70" i="4"/>
  <c r="AN70" i="4"/>
  <c r="AM70" i="4"/>
  <c r="AL70" i="4"/>
  <c r="AQ69" i="4"/>
  <c r="AP69" i="4"/>
  <c r="AO69" i="4"/>
  <c r="AN69" i="4"/>
  <c r="AM69" i="4"/>
  <c r="AL69" i="4"/>
  <c r="AQ68" i="4"/>
  <c r="AP68" i="4"/>
  <c r="AO68" i="4"/>
  <c r="AN68" i="4"/>
  <c r="AM68" i="4"/>
  <c r="AL68" i="4"/>
  <c r="AQ67" i="4"/>
  <c r="AP67" i="4"/>
  <c r="AO67" i="4"/>
  <c r="AN67" i="4"/>
  <c r="AM67" i="4"/>
  <c r="AL67" i="4"/>
  <c r="AQ66" i="4"/>
  <c r="AP66" i="4"/>
  <c r="AO66" i="4"/>
  <c r="AN66" i="4"/>
  <c r="AM66" i="4"/>
  <c r="AL66" i="4"/>
  <c r="AQ65" i="4"/>
  <c r="AP65" i="4"/>
  <c r="AO65" i="4"/>
  <c r="AN65" i="4"/>
  <c r="AM65" i="4"/>
  <c r="AL65" i="4"/>
  <c r="AQ64" i="4"/>
  <c r="AP64" i="4"/>
  <c r="AO64" i="4"/>
  <c r="AN64" i="4"/>
  <c r="AM64" i="4"/>
  <c r="AL64" i="4"/>
  <c r="AQ63" i="4"/>
  <c r="AP63" i="4"/>
  <c r="AO63" i="4"/>
  <c r="AN63" i="4"/>
  <c r="AM63" i="4"/>
  <c r="AL63" i="4"/>
  <c r="AQ62" i="4"/>
  <c r="AP62" i="4"/>
  <c r="AO62" i="4"/>
  <c r="AN62" i="4"/>
  <c r="AM62" i="4"/>
  <c r="AL62" i="4"/>
  <c r="AQ61" i="4"/>
  <c r="AP61" i="4"/>
  <c r="AO61" i="4"/>
  <c r="AN61" i="4"/>
  <c r="AM61" i="4"/>
  <c r="AL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102" i="4"/>
  <c r="AD103" i="4"/>
  <c r="AD104" i="4"/>
  <c r="AD105" i="4"/>
  <c r="AD106" i="4"/>
  <c r="AD107" i="4"/>
  <c r="AD108" i="4"/>
  <c r="AD109" i="4"/>
  <c r="Z56" i="5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B56" i="4"/>
  <c r="B56" i="4"/>
  <c r="AF55" i="4"/>
  <c r="T55" i="4" s="1"/>
  <c r="AP54" i="4"/>
  <c r="E54" i="4" s="1"/>
  <c r="AQ55" i="4"/>
  <c r="AO55" i="4"/>
  <c r="AM55" i="4"/>
  <c r="AQ54" i="4"/>
  <c r="AO54" i="4"/>
  <c r="AM54" i="4"/>
  <c r="Z97" i="5" l="1"/>
  <c r="Z110" i="5"/>
  <c r="T97" i="4"/>
  <c r="AL55" i="4"/>
  <c r="AN55" i="4"/>
  <c r="AP55" i="4"/>
  <c r="E55" i="4" s="1"/>
  <c r="AL54" i="4"/>
  <c r="K54" i="4" s="1"/>
  <c r="AF54" i="4"/>
  <c r="T54" i="4" s="1"/>
  <c r="AN54" i="4"/>
  <c r="H54" i="4" s="1"/>
  <c r="AF40" i="4"/>
  <c r="AF41" i="4"/>
  <c r="AF42" i="4"/>
  <c r="AF43" i="4"/>
  <c r="AF44" i="4"/>
  <c r="AF45" i="4"/>
  <c r="AF46" i="4"/>
  <c r="AF47" i="4"/>
  <c r="AF48" i="4"/>
  <c r="AF39" i="4"/>
  <c r="W48" i="4"/>
  <c r="T48" i="4"/>
  <c r="AG40" i="4"/>
  <c r="T40" i="4" s="1"/>
  <c r="AG41" i="4"/>
  <c r="T41" i="4" s="1"/>
  <c r="AG42" i="4"/>
  <c r="AG43" i="4"/>
  <c r="AG44" i="4"/>
  <c r="AG45" i="4"/>
  <c r="AG46" i="4"/>
  <c r="AG47" i="4"/>
  <c r="AG48" i="4"/>
  <c r="T44" i="4"/>
  <c r="Z45" i="5"/>
  <c r="Z44" i="5"/>
  <c r="Z49" i="5" s="1"/>
  <c r="T42" i="4"/>
  <c r="T43" i="4"/>
  <c r="T45" i="4"/>
  <c r="T39" i="4"/>
  <c r="AD43" i="4"/>
  <c r="H55" i="4" l="1"/>
  <c r="K55" i="4"/>
  <c r="T46" i="4"/>
  <c r="Z3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3" i="5"/>
  <c r="X17" i="5"/>
  <c r="Z25" i="5" l="1"/>
  <c r="W3" i="4"/>
  <c r="W4" i="4"/>
  <c r="W5" i="4"/>
  <c r="W6" i="4"/>
  <c r="W7" i="4"/>
  <c r="W8" i="4"/>
  <c r="W9" i="4"/>
  <c r="AK54" i="4" l="1"/>
  <c r="AK55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102" i="4"/>
  <c r="AK103" i="4"/>
  <c r="AK104" i="4"/>
  <c r="AK105" i="4"/>
  <c r="AK106" i="4"/>
  <c r="AK107" i="4"/>
  <c r="AK108" i="4"/>
  <c r="AK109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J54" i="4"/>
  <c r="N54" i="4" s="1"/>
  <c r="AJ55" i="4"/>
  <c r="N55" i="4" s="1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102" i="4"/>
  <c r="AJ103" i="4"/>
  <c r="AJ104" i="4"/>
  <c r="AJ105" i="4"/>
  <c r="AJ106" i="4"/>
  <c r="AJ107" i="4"/>
  <c r="AJ108" i="4"/>
  <c r="AJ109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I54" i="4"/>
  <c r="AI55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102" i="4"/>
  <c r="AI103" i="4"/>
  <c r="AI104" i="4"/>
  <c r="AI105" i="4"/>
  <c r="AI106" i="4"/>
  <c r="AI107" i="4"/>
  <c r="AI108" i="4"/>
  <c r="AI109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H54" i="4"/>
  <c r="Q54" i="4" s="1"/>
  <c r="AH55" i="4"/>
  <c r="Q55" i="4" s="1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102" i="4"/>
  <c r="AH103" i="4"/>
  <c r="AH104" i="4"/>
  <c r="AH105" i="4"/>
  <c r="AH106" i="4"/>
  <c r="AH107" i="4"/>
  <c r="AH108" i="4"/>
  <c r="AH109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G54" i="4"/>
  <c r="AG55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102" i="4"/>
  <c r="AG103" i="4"/>
  <c r="AG104" i="4"/>
  <c r="AG105" i="4"/>
  <c r="AG106" i="4"/>
  <c r="AG107" i="4"/>
  <c r="AG108" i="4"/>
  <c r="AG109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E54" i="4"/>
  <c r="AE55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102" i="4"/>
  <c r="AE103" i="4"/>
  <c r="AE104" i="4"/>
  <c r="AE105" i="4"/>
  <c r="AE106" i="4"/>
  <c r="AE107" i="4"/>
  <c r="AE108" i="4"/>
  <c r="AE109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D54" i="4"/>
  <c r="W54" i="4" s="1"/>
  <c r="AD55" i="4"/>
  <c r="W55" i="4" s="1"/>
  <c r="AD61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F49" i="4" l="1"/>
  <c r="G49" i="4"/>
  <c r="I49" i="4"/>
  <c r="J49" i="4"/>
  <c r="L49" i="4"/>
  <c r="M49" i="4"/>
  <c r="O49" i="4"/>
  <c r="P49" i="4"/>
  <c r="R49" i="4"/>
  <c r="S49" i="4"/>
  <c r="U49" i="4"/>
  <c r="V49" i="4"/>
  <c r="X49" i="4"/>
  <c r="Y49" i="4"/>
  <c r="AL39" i="4"/>
  <c r="K39" i="4" s="1"/>
  <c r="AK39" i="4"/>
  <c r="N39" i="4" s="1"/>
  <c r="Q41" i="4"/>
  <c r="Q42" i="4"/>
  <c r="Q43" i="4"/>
  <c r="Q44" i="4"/>
  <c r="N45" i="4"/>
  <c r="N46" i="4"/>
  <c r="N47" i="4"/>
  <c r="H40" i="4"/>
  <c r="H41" i="4"/>
  <c r="H48" i="4"/>
  <c r="E43" i="4"/>
  <c r="E44" i="4"/>
  <c r="Q39" i="4"/>
  <c r="W40" i="4"/>
  <c r="W41" i="4"/>
  <c r="AQ40" i="4"/>
  <c r="AQ41" i="4"/>
  <c r="AQ42" i="4"/>
  <c r="AQ43" i="4"/>
  <c r="AQ44" i="4"/>
  <c r="AQ45" i="4"/>
  <c r="AQ46" i="4"/>
  <c r="AQ47" i="4"/>
  <c r="AQ48" i="4"/>
  <c r="AP40" i="4"/>
  <c r="E40" i="4" s="1"/>
  <c r="AP41" i="4"/>
  <c r="E41" i="4" s="1"/>
  <c r="AP42" i="4"/>
  <c r="E42" i="4" s="1"/>
  <c r="AP43" i="4"/>
  <c r="AP44" i="4"/>
  <c r="AP45" i="4"/>
  <c r="E45" i="4" s="1"/>
  <c r="AP46" i="4"/>
  <c r="E46" i="4" s="1"/>
  <c r="AP47" i="4"/>
  <c r="E47" i="4" s="1"/>
  <c r="AP48" i="4"/>
  <c r="E48" i="4" s="1"/>
  <c r="AO40" i="4"/>
  <c r="AO41" i="4"/>
  <c r="AO42" i="4"/>
  <c r="AO43" i="4"/>
  <c r="AO44" i="4"/>
  <c r="AO45" i="4"/>
  <c r="AO46" i="4"/>
  <c r="AO47" i="4"/>
  <c r="AO48" i="4"/>
  <c r="AN40" i="4"/>
  <c r="AN41" i="4"/>
  <c r="AN42" i="4"/>
  <c r="H42" i="4" s="1"/>
  <c r="AN43" i="4"/>
  <c r="H43" i="4" s="1"/>
  <c r="AN44" i="4"/>
  <c r="H44" i="4" s="1"/>
  <c r="AN45" i="4"/>
  <c r="H45" i="4" s="1"/>
  <c r="AN46" i="4"/>
  <c r="H46" i="4" s="1"/>
  <c r="AN47" i="4"/>
  <c r="H47" i="4" s="1"/>
  <c r="AN48" i="4"/>
  <c r="AM40" i="4"/>
  <c r="AM41" i="4"/>
  <c r="K41" i="4" s="1"/>
  <c r="AM42" i="4"/>
  <c r="K42" i="4" s="1"/>
  <c r="AM43" i="4"/>
  <c r="K43" i="4" s="1"/>
  <c r="AM44" i="4"/>
  <c r="K44" i="4" s="1"/>
  <c r="AM45" i="4"/>
  <c r="K45" i="4" s="1"/>
  <c r="AM46" i="4"/>
  <c r="K46" i="4" s="1"/>
  <c r="AM47" i="4"/>
  <c r="K47" i="4" s="1"/>
  <c r="AM48" i="4"/>
  <c r="K48" i="4" s="1"/>
  <c r="AL40" i="4"/>
  <c r="K40" i="4" s="1"/>
  <c r="AL41" i="4"/>
  <c r="AL42" i="4"/>
  <c r="AL43" i="4"/>
  <c r="AL44" i="4"/>
  <c r="AL45" i="4"/>
  <c r="AL46" i="4"/>
  <c r="AL47" i="4"/>
  <c r="AL48" i="4"/>
  <c r="AK40" i="4"/>
  <c r="AK41" i="4"/>
  <c r="AK42" i="4"/>
  <c r="AK43" i="4"/>
  <c r="AK44" i="4"/>
  <c r="AK45" i="4"/>
  <c r="AK46" i="4"/>
  <c r="AK47" i="4"/>
  <c r="AK48" i="4"/>
  <c r="AJ40" i="4"/>
  <c r="N40" i="4" s="1"/>
  <c r="AJ41" i="4"/>
  <c r="N41" i="4" s="1"/>
  <c r="AJ42" i="4"/>
  <c r="N42" i="4" s="1"/>
  <c r="AJ43" i="4"/>
  <c r="N43" i="4" s="1"/>
  <c r="AJ44" i="4"/>
  <c r="N44" i="4" s="1"/>
  <c r="AJ45" i="4"/>
  <c r="AJ46" i="4"/>
  <c r="AJ47" i="4"/>
  <c r="AJ48" i="4"/>
  <c r="N48" i="4" s="1"/>
  <c r="AI40" i="4"/>
  <c r="AI41" i="4"/>
  <c r="AI42" i="4"/>
  <c r="AI43" i="4"/>
  <c r="AI44" i="4"/>
  <c r="AI45" i="4"/>
  <c r="AI46" i="4"/>
  <c r="AI47" i="4"/>
  <c r="AI48" i="4"/>
  <c r="T47" i="4"/>
  <c r="T49" i="4"/>
  <c r="AH40" i="4"/>
  <c r="Q40" i="4" s="1"/>
  <c r="AH41" i="4"/>
  <c r="AH42" i="4"/>
  <c r="AH43" i="4"/>
  <c r="AH44" i="4"/>
  <c r="AH45" i="4"/>
  <c r="Q45" i="4" s="1"/>
  <c r="AH46" i="4"/>
  <c r="Q46" i="4" s="1"/>
  <c r="AH47" i="4"/>
  <c r="Q47" i="4" s="1"/>
  <c r="AH48" i="4"/>
  <c r="Q48" i="4" s="1"/>
  <c r="AP39" i="4"/>
  <c r="E39" i="4" s="1"/>
  <c r="AQ39" i="4"/>
  <c r="AO39" i="4"/>
  <c r="AN39" i="4"/>
  <c r="H39" i="4" s="1"/>
  <c r="AM39" i="4"/>
  <c r="AJ39" i="4"/>
  <c r="AH39" i="4"/>
  <c r="AI39" i="4"/>
  <c r="AG39" i="4"/>
  <c r="AE40" i="4"/>
  <c r="AE41" i="4"/>
  <c r="AE42" i="4"/>
  <c r="W42" i="4" s="1"/>
  <c r="AE43" i="4"/>
  <c r="W43" i="4" s="1"/>
  <c r="AE44" i="4"/>
  <c r="W44" i="4" s="1"/>
  <c r="AE45" i="4"/>
  <c r="W45" i="4" s="1"/>
  <c r="AE46" i="4"/>
  <c r="W46" i="4" s="1"/>
  <c r="AE47" i="4"/>
  <c r="W47" i="4" s="1"/>
  <c r="AE48" i="4"/>
  <c r="AD40" i="4"/>
  <c r="AD41" i="4"/>
  <c r="AD42" i="4"/>
  <c r="AD44" i="4"/>
  <c r="AD45" i="4"/>
  <c r="AD46" i="4"/>
  <c r="AD47" i="4"/>
  <c r="AD48" i="4"/>
  <c r="AD39" i="4"/>
  <c r="AA39" i="4"/>
  <c r="Q49" i="4" l="1"/>
  <c r="N49" i="4"/>
  <c r="H49" i="4"/>
  <c r="K49" i="4"/>
  <c r="E49" i="4"/>
  <c r="Z39" i="4"/>
  <c r="AA40" i="4"/>
  <c r="AA41" i="4"/>
  <c r="AA42" i="4"/>
  <c r="AA43" i="4"/>
  <c r="AA44" i="4"/>
  <c r="AA45" i="4"/>
  <c r="AA46" i="4"/>
  <c r="AA47" i="4"/>
  <c r="AA48" i="4"/>
  <c r="Z40" i="4"/>
  <c r="AB40" i="4" s="1"/>
  <c r="Z41" i="4"/>
  <c r="Z42" i="4"/>
  <c r="Z43" i="4"/>
  <c r="Z44" i="4"/>
  <c r="Z45" i="4"/>
  <c r="Z46" i="4"/>
  <c r="Z47" i="4"/>
  <c r="Z48" i="4"/>
  <c r="B49" i="4"/>
  <c r="AE39" i="4"/>
  <c r="W39" i="4" s="1"/>
  <c r="W49" i="4" s="1"/>
  <c r="AB47" i="4" l="1"/>
  <c r="AB48" i="4"/>
  <c r="AB46" i="4"/>
  <c r="AB45" i="4"/>
  <c r="AB44" i="4"/>
  <c r="AB43" i="4"/>
  <c r="AB42" i="4"/>
  <c r="AB41" i="4"/>
  <c r="C34" i="4"/>
  <c r="D34" i="4"/>
  <c r="AG34" i="4" s="1"/>
  <c r="F34" i="4"/>
  <c r="G34" i="4"/>
  <c r="AM34" i="4" s="1"/>
  <c r="I34" i="4"/>
  <c r="J34" i="4"/>
  <c r="AK34" i="4" s="1"/>
  <c r="L34" i="4"/>
  <c r="M34" i="4"/>
  <c r="AI34" i="4" s="1"/>
  <c r="O34" i="4"/>
  <c r="P34" i="4"/>
  <c r="R34" i="4"/>
  <c r="S34" i="4"/>
  <c r="U34" i="4"/>
  <c r="V34" i="4"/>
  <c r="X34" i="4"/>
  <c r="Y34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C110" i="4"/>
  <c r="D110" i="4"/>
  <c r="C31" i="3"/>
  <c r="AA30" i="3"/>
  <c r="Z30" i="3"/>
  <c r="AA29" i="3"/>
  <c r="Z29" i="3"/>
  <c r="AB29" i="3" s="1"/>
  <c r="AA28" i="3"/>
  <c r="Z28" i="3"/>
  <c r="AB28" i="3" s="1"/>
  <c r="AA27" i="3"/>
  <c r="Z27" i="3"/>
  <c r="AB27" i="3" s="1"/>
  <c r="AA26" i="3"/>
  <c r="Z26" i="3"/>
  <c r="AB26" i="3" s="1"/>
  <c r="AA25" i="3"/>
  <c r="Z25" i="3"/>
  <c r="AA24" i="3"/>
  <c r="Z24" i="3"/>
  <c r="AB24" i="3" s="1"/>
  <c r="AA23" i="3"/>
  <c r="Z23" i="3"/>
  <c r="AB23" i="3" s="1"/>
  <c r="AA22" i="3"/>
  <c r="Z22" i="3"/>
  <c r="AB22" i="3" s="1"/>
  <c r="AA21" i="3"/>
  <c r="Z21" i="3"/>
  <c r="AB21" i="3" s="1"/>
  <c r="AA20" i="3"/>
  <c r="Z20" i="3"/>
  <c r="AB20" i="3" s="1"/>
  <c r="AA19" i="3"/>
  <c r="Z19" i="3"/>
  <c r="AB19" i="3" s="1"/>
  <c r="AA18" i="3"/>
  <c r="Z18" i="3"/>
  <c r="AB18" i="3" s="1"/>
  <c r="AA17" i="3"/>
  <c r="Z17" i="3"/>
  <c r="AB17" i="3" s="1"/>
  <c r="AA16" i="3"/>
  <c r="Z16" i="3"/>
  <c r="AB16" i="3" s="1"/>
  <c r="AA15" i="3"/>
  <c r="Z15" i="3"/>
  <c r="AB15" i="3" s="1"/>
  <c r="AA14" i="3"/>
  <c r="Z14" i="3"/>
  <c r="AB14" i="3" s="1"/>
  <c r="AA13" i="3"/>
  <c r="Z13" i="3"/>
  <c r="AB13" i="3" s="1"/>
  <c r="AA12" i="3"/>
  <c r="Z12" i="3"/>
  <c r="AB12" i="3" s="1"/>
  <c r="AA11" i="3"/>
  <c r="Z11" i="3"/>
  <c r="AB11" i="3" s="1"/>
  <c r="AA10" i="3"/>
  <c r="Z10" i="3"/>
  <c r="AB10" i="3" s="1"/>
  <c r="AA9" i="3"/>
  <c r="Z9" i="3"/>
  <c r="AB9" i="3" s="1"/>
  <c r="AA8" i="3"/>
  <c r="Z8" i="3"/>
  <c r="AB8" i="3" s="1"/>
  <c r="AA7" i="3"/>
  <c r="Z7" i="3"/>
  <c r="AB7" i="3" s="1"/>
  <c r="AA6" i="3"/>
  <c r="Z6" i="3"/>
  <c r="AB6" i="3" s="1"/>
  <c r="AA5" i="3"/>
  <c r="Z5" i="3"/>
  <c r="AB5" i="3" s="1"/>
  <c r="AA4" i="3"/>
  <c r="Z4" i="3"/>
  <c r="AB4" i="3" s="1"/>
  <c r="A25" i="2"/>
  <c r="B17" i="2"/>
  <c r="AB30" i="3" l="1"/>
  <c r="AB25" i="3"/>
  <c r="AO34" i="4"/>
  <c r="AE34" i="4"/>
  <c r="AQ34" i="4"/>
  <c r="AA49" i="4"/>
  <c r="Z49" i="4"/>
  <c r="AA130" i="4"/>
  <c r="Z130" i="4"/>
  <c r="AA129" i="4"/>
  <c r="Z129" i="4"/>
  <c r="AA128" i="4"/>
  <c r="Z128" i="4"/>
  <c r="AA127" i="4"/>
  <c r="Z127" i="4"/>
  <c r="AB127" i="4" s="1"/>
  <c r="AA126" i="4"/>
  <c r="Z126" i="4"/>
  <c r="AB126" i="4" s="1"/>
  <c r="AA125" i="4"/>
  <c r="Z125" i="4"/>
  <c r="AB125" i="4" s="1"/>
  <c r="AA124" i="4"/>
  <c r="Z124" i="4"/>
  <c r="AA123" i="4"/>
  <c r="Z123" i="4"/>
  <c r="AA122" i="4"/>
  <c r="Z122" i="4"/>
  <c r="AA121" i="4"/>
  <c r="Z121" i="4"/>
  <c r="AB121" i="4" s="1"/>
  <c r="AA120" i="4"/>
  <c r="Z120" i="4"/>
  <c r="AB120" i="4" s="1"/>
  <c r="AA119" i="4"/>
  <c r="Z119" i="4"/>
  <c r="AB119" i="4" s="1"/>
  <c r="AA118" i="4"/>
  <c r="Z118" i="4"/>
  <c r="AA117" i="4"/>
  <c r="Z117" i="4"/>
  <c r="AA116" i="4"/>
  <c r="Z116" i="4"/>
  <c r="AA115" i="4"/>
  <c r="Z115" i="4"/>
  <c r="B110" i="4"/>
  <c r="AA109" i="4"/>
  <c r="Z109" i="4"/>
  <c r="AB109" i="4" s="1"/>
  <c r="AA108" i="4"/>
  <c r="Z108" i="4"/>
  <c r="AA107" i="4"/>
  <c r="Z107" i="4"/>
  <c r="AA106" i="4"/>
  <c r="Z106" i="4"/>
  <c r="AA105" i="4"/>
  <c r="Z105" i="4"/>
  <c r="AB105" i="4" s="1"/>
  <c r="AA104" i="4"/>
  <c r="Z104" i="4"/>
  <c r="AA103" i="4"/>
  <c r="Z103" i="4"/>
  <c r="AB103" i="4" s="1"/>
  <c r="AA102" i="4"/>
  <c r="Z102" i="4"/>
  <c r="AA96" i="4"/>
  <c r="Z96" i="4"/>
  <c r="AB96" i="4" s="1"/>
  <c r="AA95" i="4"/>
  <c r="Z95" i="4"/>
  <c r="AB95" i="4" s="1"/>
  <c r="AA94" i="4"/>
  <c r="Z94" i="4"/>
  <c r="AA93" i="4"/>
  <c r="Z93" i="4"/>
  <c r="AA92" i="4"/>
  <c r="Z92" i="4"/>
  <c r="AA91" i="4"/>
  <c r="Z91" i="4"/>
  <c r="AA90" i="4"/>
  <c r="Z90" i="4"/>
  <c r="AB90" i="4" s="1"/>
  <c r="AA89" i="4"/>
  <c r="Z89" i="4"/>
  <c r="AB89" i="4" s="1"/>
  <c r="AA88" i="4"/>
  <c r="Z88" i="4"/>
  <c r="AA87" i="4"/>
  <c r="Z87" i="4"/>
  <c r="AA86" i="4"/>
  <c r="Z86" i="4"/>
  <c r="AA85" i="4"/>
  <c r="Z85" i="4"/>
  <c r="AA84" i="4"/>
  <c r="Z84" i="4"/>
  <c r="AB84" i="4" s="1"/>
  <c r="AA83" i="4"/>
  <c r="Z83" i="4"/>
  <c r="AB83" i="4" s="1"/>
  <c r="AA82" i="4"/>
  <c r="Z82" i="4"/>
  <c r="AA81" i="4"/>
  <c r="Z81" i="4"/>
  <c r="AA80" i="4"/>
  <c r="Z80" i="4"/>
  <c r="AA79" i="4"/>
  <c r="Z79" i="4"/>
  <c r="AA78" i="4"/>
  <c r="Z78" i="4"/>
  <c r="AB78" i="4" s="1"/>
  <c r="AA77" i="4"/>
  <c r="Z77" i="4"/>
  <c r="AB77" i="4" s="1"/>
  <c r="AA76" i="4"/>
  <c r="Z76" i="4"/>
  <c r="AA75" i="4"/>
  <c r="Z75" i="4"/>
  <c r="AA74" i="4"/>
  <c r="Z74" i="4"/>
  <c r="AA73" i="4"/>
  <c r="Z73" i="4"/>
  <c r="AA72" i="4"/>
  <c r="Z72" i="4"/>
  <c r="AB72" i="4" s="1"/>
  <c r="AA71" i="4"/>
  <c r="Z71" i="4"/>
  <c r="AA70" i="4"/>
  <c r="Z70" i="4"/>
  <c r="AA69" i="4"/>
  <c r="Z69" i="4"/>
  <c r="AA68" i="4"/>
  <c r="Z68" i="4"/>
  <c r="AA67" i="4"/>
  <c r="Z67" i="4"/>
  <c r="AA66" i="4"/>
  <c r="Z66" i="4"/>
  <c r="AB66" i="4" s="1"/>
  <c r="AA65" i="4"/>
  <c r="Z65" i="4"/>
  <c r="AB65" i="4" s="1"/>
  <c r="AA64" i="4"/>
  <c r="Z64" i="4"/>
  <c r="AA63" i="4"/>
  <c r="Z63" i="4"/>
  <c r="AA62" i="4"/>
  <c r="Z62" i="4"/>
  <c r="AA61" i="4"/>
  <c r="Z61" i="4"/>
  <c r="AA55" i="4"/>
  <c r="AA56" i="4" s="1"/>
  <c r="Z55" i="4"/>
  <c r="AA54" i="4"/>
  <c r="Z54" i="4"/>
  <c r="D49" i="4"/>
  <c r="C49" i="4"/>
  <c r="AB39" i="4"/>
  <c r="AB49" i="4" l="1"/>
  <c r="AB67" i="4"/>
  <c r="AB73" i="4"/>
  <c r="AB79" i="4"/>
  <c r="AB85" i="4"/>
  <c r="AB118" i="4"/>
  <c r="AB124" i="4"/>
  <c r="AB130" i="4"/>
  <c r="X110" i="4"/>
  <c r="Y110" i="4"/>
  <c r="AB115" i="4"/>
  <c r="Z131" i="4"/>
  <c r="AA131" i="4"/>
  <c r="AB61" i="4"/>
  <c r="AB64" i="4"/>
  <c r="AB70" i="4"/>
  <c r="AB76" i="4"/>
  <c r="AB82" i="4"/>
  <c r="AB88" i="4"/>
  <c r="AB94" i="4"/>
  <c r="AB106" i="4"/>
  <c r="Z110" i="4"/>
  <c r="AA110" i="4"/>
  <c r="AB63" i="4"/>
  <c r="AB69" i="4"/>
  <c r="AB81" i="4"/>
  <c r="AB93" i="4"/>
  <c r="AB117" i="4"/>
  <c r="AB123" i="4"/>
  <c r="AB129" i="4"/>
  <c r="AB62" i="4"/>
  <c r="AB68" i="4"/>
  <c r="AB74" i="4"/>
  <c r="AB80" i="4"/>
  <c r="AB86" i="4"/>
  <c r="AB92" i="4"/>
  <c r="AB108" i="4"/>
  <c r="AB75" i="4"/>
  <c r="AB91" i="4"/>
  <c r="AB104" i="4"/>
  <c r="AB71" i="4"/>
  <c r="AB87" i="4"/>
  <c r="AB107" i="4"/>
  <c r="AB116" i="4"/>
  <c r="AB122" i="4"/>
  <c r="AB128" i="4"/>
  <c r="AB102" i="4"/>
  <c r="AQ30" i="4"/>
  <c r="AQ31" i="4"/>
  <c r="AQ32" i="4"/>
  <c r="AQ33" i="4"/>
  <c r="AP30" i="4"/>
  <c r="E30" i="4" s="1"/>
  <c r="AP31" i="4"/>
  <c r="AP32" i="4"/>
  <c r="AP33" i="4"/>
  <c r="AO30" i="4"/>
  <c r="AO31" i="4"/>
  <c r="AO32" i="4"/>
  <c r="AO33" i="4"/>
  <c r="AN30" i="4"/>
  <c r="AN31" i="4"/>
  <c r="AN32" i="4"/>
  <c r="AN33" i="4"/>
  <c r="AM30" i="4"/>
  <c r="AM31" i="4"/>
  <c r="AM32" i="4"/>
  <c r="AM33" i="4"/>
  <c r="AL30" i="4"/>
  <c r="AL31" i="4"/>
  <c r="AL32" i="4"/>
  <c r="AL33" i="4"/>
  <c r="AK30" i="4"/>
  <c r="AK31" i="4"/>
  <c r="AK32" i="4"/>
  <c r="AK33" i="4"/>
  <c r="AJ30" i="4"/>
  <c r="N30" i="4" s="1"/>
  <c r="AJ31" i="4"/>
  <c r="AJ32" i="4"/>
  <c r="AJ33" i="4"/>
  <c r="AI30" i="4"/>
  <c r="AI31" i="4"/>
  <c r="AI32" i="4"/>
  <c r="AI33" i="4"/>
  <c r="AH30" i="4"/>
  <c r="AH31" i="4"/>
  <c r="AH32" i="4"/>
  <c r="AH33" i="4"/>
  <c r="AG30" i="4"/>
  <c r="AG31" i="4"/>
  <c r="AG32" i="4"/>
  <c r="AG33" i="4"/>
  <c r="AF30" i="4"/>
  <c r="AF31" i="4"/>
  <c r="AF32" i="4"/>
  <c r="AF33" i="4"/>
  <c r="Y25" i="4"/>
  <c r="I25" i="4"/>
  <c r="J25" i="4"/>
  <c r="L25" i="4"/>
  <c r="M25" i="4"/>
  <c r="O25" i="4"/>
  <c r="P25" i="4"/>
  <c r="R25" i="4"/>
  <c r="S25" i="4"/>
  <c r="U25" i="4"/>
  <c r="V25" i="4"/>
  <c r="F25" i="4"/>
  <c r="AQ24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E19" i="4" s="1"/>
  <c r="AQ20" i="4"/>
  <c r="AQ21" i="4"/>
  <c r="AQ22" i="4"/>
  <c r="AQ23" i="4"/>
  <c r="AP4" i="4"/>
  <c r="E4" i="4" s="1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Q3" i="4"/>
  <c r="AO3" i="4"/>
  <c r="AP3" i="4"/>
  <c r="E3" i="4" s="1"/>
  <c r="AN3" i="4"/>
  <c r="H3" i="4" s="1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N4" i="4"/>
  <c r="H4" i="4" s="1"/>
  <c r="AN5" i="4"/>
  <c r="H5" i="4" s="1"/>
  <c r="AN6" i="4"/>
  <c r="H6" i="4" s="1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L4" i="4"/>
  <c r="AL5" i="4"/>
  <c r="AL6" i="4"/>
  <c r="AL7" i="4"/>
  <c r="AL8" i="4"/>
  <c r="AL9" i="4"/>
  <c r="K9" i="4" s="1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J4" i="4"/>
  <c r="N4" i="4" s="1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K3" i="4"/>
  <c r="AJ3" i="4"/>
  <c r="N3" i="4" s="1"/>
  <c r="AH3" i="4"/>
  <c r="AI24" i="4"/>
  <c r="AH24" i="4"/>
  <c r="AG24" i="4"/>
  <c r="AF24" i="4"/>
  <c r="T24" i="4" s="1"/>
  <c r="AD24" i="4"/>
  <c r="AA24" i="4"/>
  <c r="Z23" i="4"/>
  <c r="Z24" i="4"/>
  <c r="AE24" i="4"/>
  <c r="G25" i="4"/>
  <c r="D25" i="4"/>
  <c r="C25" i="4"/>
  <c r="B25" i="4"/>
  <c r="AI8" i="4"/>
  <c r="AI9" i="4"/>
  <c r="AH8" i="4"/>
  <c r="Q8" i="4" s="1"/>
  <c r="AH9" i="4"/>
  <c r="Q9" i="4" s="1"/>
  <c r="AG8" i="4"/>
  <c r="AG9" i="4"/>
  <c r="AF8" i="4"/>
  <c r="T8" i="4" s="1"/>
  <c r="AF9" i="4"/>
  <c r="T9" i="4" s="1"/>
  <c r="AF10" i="4"/>
  <c r="AE8" i="4"/>
  <c r="AE9" i="4"/>
  <c r="AE10" i="4"/>
  <c r="AD8" i="4"/>
  <c r="AD9" i="4"/>
  <c r="AA8" i="4"/>
  <c r="AA9" i="4"/>
  <c r="Z8" i="4"/>
  <c r="Z9" i="4"/>
  <c r="AB9" i="4" s="1"/>
  <c r="K6" i="4" l="1"/>
  <c r="K5" i="4"/>
  <c r="K4" i="4"/>
  <c r="E8" i="4"/>
  <c r="H9" i="4"/>
  <c r="K8" i="4"/>
  <c r="K7" i="4"/>
  <c r="N9" i="4"/>
  <c r="E9" i="4"/>
  <c r="N8" i="4"/>
  <c r="N7" i="4"/>
  <c r="E7" i="4"/>
  <c r="N6" i="4"/>
  <c r="K3" i="4"/>
  <c r="H8" i="4"/>
  <c r="E6" i="4"/>
  <c r="N5" i="4"/>
  <c r="H7" i="4"/>
  <c r="E5" i="4"/>
  <c r="T32" i="4"/>
  <c r="K32" i="4"/>
  <c r="Q33" i="4"/>
  <c r="H33" i="4"/>
  <c r="H21" i="4"/>
  <c r="T31" i="4"/>
  <c r="K31" i="4"/>
  <c r="K19" i="4"/>
  <c r="AB110" i="4"/>
  <c r="H20" i="4"/>
  <c r="N21" i="4"/>
  <c r="N23" i="4"/>
  <c r="N22" i="4"/>
  <c r="N18" i="4"/>
  <c r="E12" i="4"/>
  <c r="K18" i="4"/>
  <c r="E11" i="4"/>
  <c r="K30" i="4"/>
  <c r="K17" i="4"/>
  <c r="E10" i="4"/>
  <c r="Q32" i="4"/>
  <c r="H32" i="4"/>
  <c r="Q31" i="4"/>
  <c r="H31" i="4"/>
  <c r="N20" i="4"/>
  <c r="N17" i="4"/>
  <c r="E23" i="4"/>
  <c r="E22" i="4"/>
  <c r="E21" i="4"/>
  <c r="N11" i="4"/>
  <c r="E20" i="4"/>
  <c r="N10" i="4"/>
  <c r="E24" i="4"/>
  <c r="Q30" i="4"/>
  <c r="H30" i="4"/>
  <c r="E18" i="4"/>
  <c r="T33" i="4"/>
  <c r="K33" i="4"/>
  <c r="N16" i="4"/>
  <c r="H19" i="4"/>
  <c r="E17" i="4"/>
  <c r="N13" i="4"/>
  <c r="E16" i="4"/>
  <c r="N12" i="4"/>
  <c r="H17" i="4"/>
  <c r="E15" i="4"/>
  <c r="E14" i="4"/>
  <c r="N33" i="4"/>
  <c r="N15" i="4"/>
  <c r="N14" i="4"/>
  <c r="H18" i="4"/>
  <c r="N24" i="4"/>
  <c r="E33" i="4"/>
  <c r="N19" i="4"/>
  <c r="E13" i="4"/>
  <c r="N32" i="4"/>
  <c r="E32" i="4"/>
  <c r="W24" i="4"/>
  <c r="N31" i="4"/>
  <c r="E31" i="4"/>
  <c r="H16" i="4"/>
  <c r="H23" i="4"/>
  <c r="H10" i="4"/>
  <c r="H15" i="4"/>
  <c r="H14" i="4"/>
  <c r="H13" i="4"/>
  <c r="H24" i="4"/>
  <c r="H12" i="4"/>
  <c r="H11" i="4"/>
  <c r="H22" i="4"/>
  <c r="K15" i="4"/>
  <c r="K12" i="4"/>
  <c r="K23" i="4"/>
  <c r="K22" i="4"/>
  <c r="K21" i="4"/>
  <c r="K16" i="4"/>
  <c r="K14" i="4"/>
  <c r="K13" i="4"/>
  <c r="K24" i="4"/>
  <c r="K11" i="4"/>
  <c r="K10" i="4"/>
  <c r="K20" i="4"/>
  <c r="AB24" i="4"/>
  <c r="H34" i="4" l="1"/>
  <c r="Q34" i="4"/>
  <c r="K34" i="4"/>
  <c r="E34" i="4"/>
  <c r="N34" i="4"/>
  <c r="E25" i="4"/>
  <c r="N25" i="4"/>
  <c r="H25" i="4"/>
  <c r="K25" i="4"/>
  <c r="Q24" i="4"/>
  <c r="AG4" i="4"/>
  <c r="AG5" i="4"/>
  <c r="AG6" i="4"/>
  <c r="AG7" i="4"/>
  <c r="AG10" i="4"/>
  <c r="T10" i="4" s="1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I4" i="4"/>
  <c r="AI5" i="4"/>
  <c r="AI6" i="4"/>
  <c r="AI7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H4" i="4"/>
  <c r="Q4" i="4" s="1"/>
  <c r="AH5" i="4"/>
  <c r="Q5" i="4" s="1"/>
  <c r="AH6" i="4"/>
  <c r="AH7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I3" i="4"/>
  <c r="Q3" i="4" s="1"/>
  <c r="AG3" i="4"/>
  <c r="Q7" i="4" l="1"/>
  <c r="Q6" i="4"/>
  <c r="Q19" i="4"/>
  <c r="Q13" i="4"/>
  <c r="Q18" i="4"/>
  <c r="Q12" i="4"/>
  <c r="Q17" i="4"/>
  <c r="Q23" i="4"/>
  <c r="Q11" i="4"/>
  <c r="Q16" i="4"/>
  <c r="Q22" i="4"/>
  <c r="Q10" i="4"/>
  <c r="Q15" i="4"/>
  <c r="Q14" i="4"/>
  <c r="Q21" i="4"/>
  <c r="Q20" i="4"/>
  <c r="X17" i="4"/>
  <c r="X25" i="4" s="1"/>
  <c r="Q25" i="4" l="1"/>
  <c r="T30" i="4"/>
  <c r="T34" i="4" s="1"/>
  <c r="AF6" i="4"/>
  <c r="T6" i="4" s="1"/>
  <c r="AF7" i="4"/>
  <c r="T7" i="4" s="1"/>
  <c r="AF11" i="4"/>
  <c r="AF12" i="4"/>
  <c r="T12" i="4" s="1"/>
  <c r="AF13" i="4"/>
  <c r="T13" i="4" s="1"/>
  <c r="AF14" i="4"/>
  <c r="T14" i="4" s="1"/>
  <c r="AF15" i="4"/>
  <c r="T15" i="4" s="1"/>
  <c r="AF16" i="4"/>
  <c r="T16" i="4" s="1"/>
  <c r="AF17" i="4"/>
  <c r="T17" i="4" s="1"/>
  <c r="AF18" i="4"/>
  <c r="T18" i="4" s="1"/>
  <c r="AF19" i="4"/>
  <c r="AF20" i="4"/>
  <c r="AF21" i="4"/>
  <c r="AF22" i="4"/>
  <c r="T22" i="4" s="1"/>
  <c r="AF23" i="4"/>
  <c r="AF4" i="4"/>
  <c r="T4" i="4" s="1"/>
  <c r="AF5" i="4"/>
  <c r="T5" i="4" s="1"/>
  <c r="AF3" i="4"/>
  <c r="T3" i="4" s="1"/>
  <c r="W33" i="4"/>
  <c r="W30" i="4"/>
  <c r="AE31" i="4"/>
  <c r="W31" i="4" s="1"/>
  <c r="AE32" i="4"/>
  <c r="W32" i="4" s="1"/>
  <c r="AE33" i="4"/>
  <c r="AD31" i="4"/>
  <c r="AD32" i="4"/>
  <c r="AD33" i="4"/>
  <c r="AE30" i="4"/>
  <c r="AD30" i="4"/>
  <c r="AE4" i="4"/>
  <c r="AE5" i="4"/>
  <c r="AE6" i="4"/>
  <c r="AE7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D4" i="4"/>
  <c r="AD5" i="4"/>
  <c r="AD6" i="4"/>
  <c r="AD7" i="4"/>
  <c r="AD10" i="4"/>
  <c r="W10" i="4" s="1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E3" i="4"/>
  <c r="AD3" i="4"/>
  <c r="W34" i="4" l="1"/>
  <c r="W17" i="4"/>
  <c r="W20" i="4"/>
  <c r="W19" i="4"/>
  <c r="W18" i="4"/>
  <c r="W16" i="4"/>
  <c r="W22" i="4"/>
  <c r="W21" i="4"/>
  <c r="T11" i="4"/>
  <c r="W12" i="4"/>
  <c r="W11" i="4"/>
  <c r="W15" i="4"/>
  <c r="W14" i="4"/>
  <c r="W13" i="4"/>
  <c r="T23" i="4"/>
  <c r="W23" i="4"/>
  <c r="T21" i="4"/>
  <c r="T20" i="4"/>
  <c r="T19" i="4"/>
  <c r="A34" i="2"/>
  <c r="B34" i="4"/>
  <c r="AD34" i="4" l="1"/>
  <c r="AN34" i="4"/>
  <c r="AL34" i="4"/>
  <c r="AJ34" i="4"/>
  <c r="AF34" i="4"/>
  <c r="AP34" i="4"/>
  <c r="AH34" i="4"/>
  <c r="W25" i="4"/>
  <c r="T25" i="4"/>
  <c r="Z30" i="4"/>
  <c r="Z34" i="4" s="1"/>
  <c r="AA31" i="4"/>
  <c r="AA32" i="4"/>
  <c r="AB32" i="4" s="1"/>
  <c r="AA33" i="4"/>
  <c r="AA30" i="4"/>
  <c r="Z31" i="4"/>
  <c r="Z32" i="4"/>
  <c r="Z33" i="4"/>
  <c r="AB33" i="4" s="1"/>
  <c r="AA23" i="4"/>
  <c r="AA22" i="4"/>
  <c r="Z22" i="4"/>
  <c r="AA21" i="4"/>
  <c r="Z21" i="4"/>
  <c r="AA20" i="4"/>
  <c r="Z20" i="4"/>
  <c r="AA19" i="4"/>
  <c r="Z19" i="4"/>
  <c r="AA18" i="4"/>
  <c r="Z18" i="4"/>
  <c r="AA17" i="4"/>
  <c r="Z17" i="4"/>
  <c r="AA16" i="4"/>
  <c r="Z16" i="4"/>
  <c r="AA15" i="4"/>
  <c r="Z15" i="4"/>
  <c r="AA14" i="4"/>
  <c r="Z14" i="4"/>
  <c r="AB14" i="4" s="1"/>
  <c r="AA13" i="4"/>
  <c r="Z13" i="4"/>
  <c r="AA12" i="4"/>
  <c r="Z12" i="4"/>
  <c r="AA11" i="4"/>
  <c r="Z11" i="4"/>
  <c r="AA10" i="4"/>
  <c r="Z10" i="4"/>
  <c r="AA7" i="4"/>
  <c r="Z7" i="4"/>
  <c r="AB7" i="4" s="1"/>
  <c r="AA6" i="4"/>
  <c r="Z6" i="4"/>
  <c r="AA5" i="4"/>
  <c r="Z5" i="4"/>
  <c r="AB5" i="4" s="1"/>
  <c r="AA4" i="4"/>
  <c r="Z4" i="4"/>
  <c r="AB4" i="4" s="1"/>
  <c r="AA3" i="4"/>
  <c r="Z3" i="4"/>
  <c r="AB3" i="4" s="1"/>
  <c r="AB6" i="4" l="1"/>
  <c r="AB30" i="4"/>
  <c r="AA34" i="4"/>
  <c r="Z25" i="4"/>
  <c r="AA25" i="4"/>
  <c r="AB18" i="4"/>
  <c r="AB10" i="4"/>
  <c r="AB22" i="4"/>
  <c r="AB31" i="4"/>
  <c r="AB15" i="4"/>
  <c r="AB21" i="4"/>
  <c r="AB11" i="4"/>
  <c r="AB17" i="4"/>
  <c r="AB23" i="4"/>
  <c r="AB20" i="4"/>
  <c r="AB16" i="4"/>
  <c r="AB12" i="4"/>
  <c r="AB13" i="4"/>
  <c r="AB19" i="4"/>
  <c r="AB34" i="4" l="1"/>
  <c r="AB25" i="4"/>
  <c r="C34" i="3" l="1"/>
</calcChain>
</file>

<file path=xl/sharedStrings.xml><?xml version="1.0" encoding="utf-8"?>
<sst xmlns="http://schemas.openxmlformats.org/spreadsheetml/2006/main" count="2236" uniqueCount="206">
  <si>
    <t>ARF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</si>
  <si>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</si>
  <si>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</si>
  <si>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</si>
  <si>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</si>
  <si>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</si>
  <si>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</si>
  <si>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</si>
  <si>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</si>
  <si>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TOTAL BILL  AMT.WITH ARREAR</t>
  </si>
  <si>
    <t>TOTAL Received</t>
  </si>
  <si>
    <t>Total outstanding</t>
  </si>
  <si>
    <t>OB</t>
  </si>
  <si>
    <t>Bill</t>
  </si>
  <si>
    <t>Rec.</t>
  </si>
  <si>
    <t>Anoopgarh</t>
  </si>
  <si>
    <t>Ramsinghpur</t>
  </si>
  <si>
    <t>Saroopsar</t>
  </si>
  <si>
    <t>Sribijaynagar</t>
  </si>
  <si>
    <t>Kalyankote</t>
  </si>
  <si>
    <t>Sriganganagar</t>
  </si>
  <si>
    <t>Mahajan</t>
  </si>
  <si>
    <t>Arjansar</t>
  </si>
  <si>
    <t>Birdhwal</t>
  </si>
  <si>
    <t>Pilibanga</t>
  </si>
  <si>
    <t>Suratgarh</t>
  </si>
  <si>
    <t>Dablirathan</t>
  </si>
  <si>
    <t>Bhagwansar</t>
  </si>
  <si>
    <t>Lalgarh</t>
  </si>
  <si>
    <t>Kanasar</t>
  </si>
  <si>
    <t>Lunkaransar</t>
  </si>
  <si>
    <t>Kolayat</t>
  </si>
  <si>
    <t>Nokhara</t>
  </si>
  <si>
    <t>Bap</t>
  </si>
  <si>
    <t>Satroad</t>
  </si>
  <si>
    <t>TOTAL</t>
  </si>
  <si>
    <t>MCO</t>
  </si>
  <si>
    <t>Officer Commanding 418 MCO BKN</t>
  </si>
  <si>
    <t>Officer Commanding  of MCO/LGH</t>
  </si>
  <si>
    <t>Officer Commanding  of MCO/SOG</t>
  </si>
  <si>
    <t>Officer Commanding  of MCO/SGNR</t>
  </si>
  <si>
    <t>Till O/S     2022-23</t>
  </si>
  <si>
    <t>Till O/S     2021-22</t>
  </si>
  <si>
    <t>Till O/S     2020-21</t>
  </si>
  <si>
    <t>Till O/S     2019-20</t>
  </si>
  <si>
    <t>Till O/S     2018-19</t>
  </si>
  <si>
    <t>Till O/S     2017-18</t>
  </si>
  <si>
    <t>Till O/S     2016-17</t>
  </si>
  <si>
    <t>Hanumangarh</t>
  </si>
  <si>
    <t>Banwali</t>
  </si>
  <si>
    <t>Till O/S 2022-23</t>
  </si>
  <si>
    <t>Till O/S 2021-22</t>
  </si>
  <si>
    <t>Till O/S 2020-21</t>
  </si>
  <si>
    <t>Till O/S 2019-20</t>
  </si>
  <si>
    <t>Till O/S 2018-19</t>
  </si>
  <si>
    <t>Till O/S 2017-18</t>
  </si>
  <si>
    <t>Till O/S 2016-17</t>
  </si>
  <si>
    <t>Land Lease</t>
  </si>
  <si>
    <t>Siding at FCI, Hisar</t>
  </si>
  <si>
    <t>Hindustan Petroleum Corporation LTD HSR</t>
  </si>
  <si>
    <t>Bharat Petroleum Corp. LTD HSR</t>
  </si>
  <si>
    <t>CCS Bank</t>
  </si>
  <si>
    <t>Block Education Office I Sirsa</t>
  </si>
  <si>
    <t>Land licience &amp; rent charge SBI Bank Bkn</t>
  </si>
  <si>
    <t>STPS BRIDWAL</t>
  </si>
  <si>
    <t>CCI-CKD ( SICK UNIT)</t>
  </si>
  <si>
    <t>Hindustan Gum and Chemical LTD./BNW</t>
  </si>
  <si>
    <t>District Food &amp; Supply Controller Hisar (CLOSED)</t>
  </si>
  <si>
    <t>GRP</t>
  </si>
  <si>
    <t>Supdt. Of Police GRP (North) Jodhpur</t>
  </si>
  <si>
    <t>Supdt. Of Police GRP  Haryana Ambala Cantt.</t>
  </si>
  <si>
    <t>UNION</t>
  </si>
  <si>
    <t>Upto 2016-17</t>
  </si>
  <si>
    <t xml:space="preserve">Branch Secy. NWREU/HMH </t>
  </si>
  <si>
    <t>Branch Secy. NWREU/BTI</t>
  </si>
  <si>
    <t>Branch Secy. NWREU/SSA</t>
  </si>
  <si>
    <t>Branch Secy. NWREU/CUR</t>
  </si>
  <si>
    <t>Branch Secy. NWREU/HSR</t>
  </si>
  <si>
    <t>Branch Secy. NWREU/RTGH</t>
  </si>
  <si>
    <t>Branch Secy. NWREU/BKN</t>
  </si>
  <si>
    <t>Branch Secy. NWREU/SOG</t>
  </si>
  <si>
    <t>Branch Secy. NWREU/LGH</t>
  </si>
  <si>
    <t>Branch Secy. NWREU/Work Shop BKN</t>
  </si>
  <si>
    <t>Branch   Divi. Secy. NWREU/BKN</t>
  </si>
  <si>
    <t>Branch Secy. NWREU/SGNR</t>
  </si>
  <si>
    <t>Branch Secy. UPRMS/CUR</t>
  </si>
  <si>
    <t>Branch Secy. UPRMS/SSA</t>
  </si>
  <si>
    <t>Branch Secy. UPRMS/HSR</t>
  </si>
  <si>
    <t>Branch Secy. UPRMS/RTGH</t>
  </si>
  <si>
    <t>Branch Secy. UPRMS/LGH Line Branch</t>
  </si>
  <si>
    <t>Branch Secy. UPRMS/HMH</t>
  </si>
  <si>
    <t>Branch Secy. UPRMS/SGNR</t>
  </si>
  <si>
    <t>Branch Secy. UPRMS/BKN</t>
  </si>
  <si>
    <t>Branch Secy. UPRMS/Work shop LGH</t>
  </si>
  <si>
    <t>Divin. Secy. UPRMS/Divn. BKN</t>
  </si>
  <si>
    <t>Branch Secy. UPRMS/SOG</t>
  </si>
  <si>
    <t>Divisional Secy.SC/ST Association BKN</t>
  </si>
  <si>
    <t>Branch Secy. SC/ST Association LGH</t>
  </si>
  <si>
    <t>Branch Secy. SC/ST Association  Work Shop LGH</t>
  </si>
  <si>
    <t>Branch Secy. SC/ST Association BKN</t>
  </si>
  <si>
    <t>Branch Secy. SC/ST Association RTGH</t>
  </si>
  <si>
    <t>Branch Secy. SC/ST Association CUR</t>
  </si>
  <si>
    <t>Branch Secy. SC/ST Association SSA</t>
  </si>
  <si>
    <t>Branch Secy. SC/ST Association HSR</t>
  </si>
  <si>
    <t>Branch Secy. SC/ST Association SDLP</t>
  </si>
  <si>
    <t>Branch Secy. SC/ST Association SOG</t>
  </si>
  <si>
    <t>Branch Secy. SC/ST Association SGNR</t>
  </si>
  <si>
    <t>Branch Secy. SC/ST Association HMH</t>
  </si>
  <si>
    <t>Branch Secy. SC/ST Association BTI</t>
  </si>
  <si>
    <t>RMS</t>
  </si>
  <si>
    <t>Supdt. Post Office Rani Bazar BKN (DRM Office)</t>
  </si>
  <si>
    <t>Supdt. Post Office Rani Bazar BKN (Lalgarh)</t>
  </si>
  <si>
    <t>Supdt. Post Office Bhiwani Div. LHU</t>
  </si>
  <si>
    <t>Sr. Supdt. RMS D Division NDLS (HSR)</t>
  </si>
  <si>
    <t>Supdt. RMS ST Division Jodhpur (SGNR)</t>
  </si>
  <si>
    <t>Supdt. RMS ST Division Jodhpur (CURU)</t>
  </si>
  <si>
    <t>Supdt. RMS ST Division Jodhpur (HMH)</t>
  </si>
  <si>
    <t>Supdt. RMS ST Division Jodhpur (BKN)</t>
  </si>
  <si>
    <t>Others</t>
  </si>
  <si>
    <t>Electric charge Railway Officer Club BKN</t>
  </si>
  <si>
    <t>M/S Chandra Prakash &amp; Sons E 140 RLY Colony SSA</t>
  </si>
  <si>
    <t>Sh.R.C. Choplin Roman Cathelic Church SSA</t>
  </si>
  <si>
    <t>SECY.Railway Club-Sadulpur</t>
  </si>
  <si>
    <t>SECY.Railway Club-Ratangarh</t>
  </si>
  <si>
    <t>SECY.Railway Club-Sirsa</t>
  </si>
  <si>
    <t>SECY.Railway Club-Hanimangarh</t>
  </si>
  <si>
    <t>SECY.Railway Club-Churu</t>
  </si>
  <si>
    <t>SECY.Railway Club-Lalgarh</t>
  </si>
  <si>
    <t>SECY.Railway Club-Hisar</t>
  </si>
  <si>
    <t>SECY.Railway Club-Sri Ganga Nagar</t>
  </si>
  <si>
    <t>SECY.Railway Club-Bikaner</t>
  </si>
  <si>
    <t>Nassiruddin Sadiqi Hanuman Garh</t>
  </si>
  <si>
    <t>Manager Vidhyarthi Asram Sadulpur</t>
  </si>
  <si>
    <t>Hindustan Petroleum Hanuman garh</t>
  </si>
  <si>
    <t>Fakir Chand Des Raj RLY Contractor Surat Garh</t>
  </si>
  <si>
    <t xml:space="preserve">L-Xing </t>
  </si>
  <si>
    <t>L-Xing (HR)</t>
  </si>
  <si>
    <t>L-XingNo. 29A KM 36-04 Jetsar -Mohan Nagar</t>
  </si>
  <si>
    <t>L-XingNo. 24A KM 35-26 SBNR--APH</t>
  </si>
  <si>
    <r>
      <t xml:space="preserve">L-XingNo. 16A KM 23-80 TLI-TIBI HMH-SDLP KM 23/10-11 </t>
    </r>
    <r>
      <rPr>
        <b/>
        <sz val="10"/>
        <color rgb="FFFF0000"/>
        <rFont val="Bookman Old Style"/>
        <family val="1"/>
      </rPr>
      <t>(CLOSED)</t>
    </r>
  </si>
  <si>
    <r>
      <t xml:space="preserve">L-XingNo.197C KM 335/7-8 BKN-RTGH </t>
    </r>
    <r>
      <rPr>
        <b/>
        <sz val="10"/>
        <color rgb="FFFF0000"/>
        <rFont val="Bookman Old Style"/>
        <family val="1"/>
      </rPr>
      <t>(CLOSED)</t>
    </r>
  </si>
  <si>
    <t>L-XingNo. 99,108,112,115,116C5 KM 147/10-11,164/11-12,174/13-14;178/3-4,179//6-7&amp;174/1-2 BKN-SOG</t>
  </si>
  <si>
    <r>
      <t xml:space="preserve">L-XingNo. C-05 KM 04/6-7 SOG-SRZ </t>
    </r>
    <r>
      <rPr>
        <b/>
        <sz val="10"/>
        <color rgb="FFFF0000"/>
        <rFont val="Bookman Old Style"/>
        <family val="1"/>
      </rPr>
      <t>(CLOSED)</t>
    </r>
  </si>
  <si>
    <t>L-XingNo. C22A KM 41/1-2 RTGH-SRDR</t>
  </si>
  <si>
    <t>L-XingNo. C139 KM 222/3-4Harpalu-SDLP</t>
  </si>
  <si>
    <r>
      <t xml:space="preserve">L-XingNo.C149 KM 253/9-10 DKX-ASU </t>
    </r>
    <r>
      <rPr>
        <b/>
        <sz val="10"/>
        <color rgb="FFFF0000"/>
        <rFont val="Bookman Old Style"/>
        <family val="1"/>
      </rPr>
      <t>(CLOSED)</t>
    </r>
  </si>
  <si>
    <t>L-Xing (RAJ)</t>
  </si>
  <si>
    <r>
      <t>L-XingNo. C134KM 187/1-2 PVZ-RMB</t>
    </r>
    <r>
      <rPr>
        <b/>
        <sz val="10"/>
        <color rgb="FFFF0000"/>
        <rFont val="Bookman Old Style"/>
        <family val="1"/>
      </rPr>
      <t xml:space="preserve"> (CLOSED)</t>
    </r>
  </si>
  <si>
    <r>
      <t>L-XingNo. C115KM 157/3-4 RE-SDLP (</t>
    </r>
    <r>
      <rPr>
        <b/>
        <sz val="10"/>
        <color rgb="FFFF0000"/>
        <rFont val="Bookman Old Style"/>
        <family val="1"/>
      </rPr>
      <t>CLOSED)</t>
    </r>
  </si>
  <si>
    <t>L-XingNo. C87KM 167.18 KNNK</t>
  </si>
  <si>
    <t>L-XingNo. C72KM 96.092 NNU-DNZ</t>
  </si>
  <si>
    <r>
      <t xml:space="preserve">L-XingNo. 16AKM 15/5-6 HSR-SDLP </t>
    </r>
    <r>
      <rPr>
        <b/>
        <sz val="10"/>
        <color rgb="FFFF0000"/>
        <rFont val="Bookman Old Style"/>
        <family val="1"/>
      </rPr>
      <t>(CLOSED)</t>
    </r>
  </si>
  <si>
    <t>L-XingNo. 6B KM 4/0-1HSR-Mangali-SaharwaRoad HSR-Mangli Sec.</t>
  </si>
  <si>
    <t>L-XingNo. 113CKM171/5-6 JKHI-ADR</t>
  </si>
  <si>
    <r>
      <t xml:space="preserve">L-XingNo. 123AKM 189/5-6 DNG-BHT </t>
    </r>
    <r>
      <rPr>
        <b/>
        <sz val="10"/>
        <color rgb="FFFF0000"/>
        <rFont val="Bookman Old Style"/>
        <family val="1"/>
      </rPr>
      <t>(CLOSED)</t>
    </r>
  </si>
  <si>
    <t>L-XingNo. 38A KM 46.83 BMK-DABN  HMH-BTI SECTION</t>
  </si>
  <si>
    <t>L-XingNo. 34KM 54/13-14 JRL-KSI</t>
  </si>
  <si>
    <r>
      <t xml:space="preserve">L-XingNo. 30KM 41/072 ENB-TLI </t>
    </r>
    <r>
      <rPr>
        <b/>
        <sz val="10"/>
        <color rgb="FFFF0000"/>
        <rFont val="Bookman Old Style"/>
        <family val="1"/>
      </rPr>
      <t>(CLOSED)</t>
    </r>
  </si>
  <si>
    <t>L-XingNo. 88KM 104/4-5  BWK-HNS</t>
  </si>
  <si>
    <t>L-XingNo. 81/5-6 at BNW LC 51</t>
  </si>
  <si>
    <t>L-Xing (PUB)</t>
  </si>
  <si>
    <t>L-XingNoBRIDGE N0.116C km.284/2-3BTI-SSA</t>
  </si>
  <si>
    <r>
      <t xml:space="preserve">L-XingNo32 .KM 35/1-2  BTI-MBY </t>
    </r>
    <r>
      <rPr>
        <b/>
        <sz val="10"/>
        <color rgb="FFFF0000"/>
        <rFont val="Bookman Old Style"/>
        <family val="1"/>
      </rPr>
      <t>(CLOSED)</t>
    </r>
  </si>
  <si>
    <t>L-Xing KM.173/16-17Shergar-RMN</t>
  </si>
  <si>
    <r>
      <t xml:space="preserve">L-XingNo. 69KM 89/02  SRW-ZPR </t>
    </r>
    <r>
      <rPr>
        <b/>
        <sz val="10"/>
        <color rgb="FFFF0000"/>
        <rFont val="Bookman Old Style"/>
        <family val="1"/>
      </rPr>
      <t>(CLOSED)</t>
    </r>
  </si>
  <si>
    <t>L-XingNo. C114KM 135/8-9 PRUR-SGNR</t>
  </si>
  <si>
    <t>TOTAL AMOUNT</t>
  </si>
  <si>
    <t>=</t>
  </si>
  <si>
    <t>Clearance</t>
  </si>
  <si>
    <t>Up to Date O/S</t>
  </si>
  <si>
    <t>Nil</t>
  </si>
  <si>
    <t>O/S of 2022-23</t>
  </si>
  <si>
    <t>O/S of 2021-22</t>
  </si>
  <si>
    <t>O/S of 2020-21</t>
  </si>
  <si>
    <t>O/S of 2019-20</t>
  </si>
  <si>
    <t>Bill of 2019-20</t>
  </si>
  <si>
    <t>Bill of 2020-21</t>
  </si>
  <si>
    <t>Bill of 2021-22</t>
  </si>
  <si>
    <t>Bill of 2023-24</t>
  </si>
  <si>
    <t>O/S of 2017-18 = 5000 + O/S from 2018-19 to 2023-24 = 5000*6 = 35000</t>
  </si>
  <si>
    <t>MCO/SGNR - 5546757 is the arrear from 1-4-78 to 31-3-2021</t>
  </si>
  <si>
    <t>Pending amount for 10 years 22120*10 = 221200</t>
  </si>
  <si>
    <t>Bill of 2022-23</t>
  </si>
  <si>
    <t>DD. NO. 1708681 Dated 17.10.2017 amount Rs. 1708681/- wrongly adjusted in other L-Xing now rectified i.e. 2613604-1708681 = 904923/- (this will affect in the year April 2024)</t>
  </si>
  <si>
    <t>Level Crossing</t>
  </si>
  <si>
    <t>O/S of 2017-18</t>
  </si>
  <si>
    <t>Bill of 2017-18</t>
  </si>
  <si>
    <t>Bill of 2018-19</t>
  </si>
  <si>
    <t>O/S of 2018-19</t>
  </si>
  <si>
    <t>Bill of 2016-17</t>
  </si>
  <si>
    <t>O/S of 2016-17</t>
  </si>
  <si>
    <r>
      <t xml:space="preserve">L-XingNo. 16A KM 23-80 TLI-TIBI HMH-SDLP KM 23/10-11 </t>
    </r>
    <r>
      <rPr>
        <b/>
        <sz val="10"/>
        <color rgb="FFFF0000"/>
        <rFont val="Calibri"/>
        <family val="2"/>
        <scheme val="minor"/>
      </rPr>
      <t>(CLOSED)</t>
    </r>
  </si>
  <si>
    <r>
      <t xml:space="preserve">L-XingNo.197C KM 335/7-8 BKN-RTGH </t>
    </r>
    <r>
      <rPr>
        <b/>
        <sz val="10"/>
        <color rgb="FFFF0000"/>
        <rFont val="Calibri"/>
        <family val="2"/>
        <scheme val="minor"/>
      </rPr>
      <t>(CLOSED)</t>
    </r>
  </si>
  <si>
    <r>
      <t xml:space="preserve">L-XingNo. C-05 KM 04/6-7 SOG-SRZ </t>
    </r>
    <r>
      <rPr>
        <b/>
        <sz val="10"/>
        <color rgb="FFFF0000"/>
        <rFont val="Calibri"/>
        <family val="2"/>
        <scheme val="minor"/>
      </rPr>
      <t>(CLOSED)</t>
    </r>
  </si>
  <si>
    <r>
      <t xml:space="preserve">L-XingNo.C149 KM 253/9-10 DKX-ASU </t>
    </r>
    <r>
      <rPr>
        <b/>
        <sz val="10"/>
        <color rgb="FFFF0000"/>
        <rFont val="Calibri"/>
        <family val="2"/>
        <scheme val="minor"/>
      </rPr>
      <t>(CLOSED)</t>
    </r>
  </si>
  <si>
    <r>
      <t>L-XingNo. C134KM 187/1-2 PVZ-RMB</t>
    </r>
    <r>
      <rPr>
        <b/>
        <sz val="10"/>
        <color rgb="FFFF0000"/>
        <rFont val="Calibri"/>
        <family val="2"/>
        <scheme val="minor"/>
      </rPr>
      <t xml:space="preserve"> (CLOSED)</t>
    </r>
  </si>
  <si>
    <r>
      <t>L-XingNo. C115KM 157/3-4 RE-SDLP (</t>
    </r>
    <r>
      <rPr>
        <b/>
        <sz val="10"/>
        <color rgb="FFFF0000"/>
        <rFont val="Calibri"/>
        <family val="2"/>
        <scheme val="minor"/>
      </rPr>
      <t>CLOSED)</t>
    </r>
  </si>
  <si>
    <r>
      <t xml:space="preserve">L-XingNo. 16AKM 15/5-6 HSR-SDLP </t>
    </r>
    <r>
      <rPr>
        <b/>
        <sz val="10"/>
        <color rgb="FFFF0000"/>
        <rFont val="Calibri"/>
        <family val="2"/>
        <scheme val="minor"/>
      </rPr>
      <t>(CLOSED)</t>
    </r>
  </si>
  <si>
    <r>
      <t xml:space="preserve">L-XingNo. 123AKM 189/5-6 DNG-BHT </t>
    </r>
    <r>
      <rPr>
        <b/>
        <sz val="10"/>
        <color rgb="FFFF0000"/>
        <rFont val="Calibri"/>
        <family val="2"/>
        <scheme val="minor"/>
      </rPr>
      <t>(CLOSED)</t>
    </r>
  </si>
  <si>
    <r>
      <t xml:space="preserve">L-XingNo. 30KM 41/072 ENB-TLI </t>
    </r>
    <r>
      <rPr>
        <b/>
        <sz val="10"/>
        <color rgb="FFFF0000"/>
        <rFont val="Calibri"/>
        <family val="2"/>
        <scheme val="minor"/>
      </rPr>
      <t>(CLOSED)</t>
    </r>
  </si>
  <si>
    <r>
      <t xml:space="preserve">L-XingNo32 .KM 35/1-2  BTI-MBY </t>
    </r>
    <r>
      <rPr>
        <b/>
        <sz val="10"/>
        <color rgb="FFFF0000"/>
        <rFont val="Calibri"/>
        <family val="2"/>
        <scheme val="minor"/>
      </rPr>
      <t>(CLOSED)</t>
    </r>
  </si>
  <si>
    <r>
      <t xml:space="preserve">L-XingNo. 69KM 89/02  SRW-ZPR </t>
    </r>
    <r>
      <rPr>
        <b/>
        <sz val="10"/>
        <color rgb="FFFF0000"/>
        <rFont val="Calibri"/>
        <family val="2"/>
        <scheme val="minor"/>
      </rPr>
      <t>(CLOSED)</t>
    </r>
  </si>
  <si>
    <t>No recovery from starting. Previous Outstanding Amount is pending.</t>
  </si>
  <si>
    <t>Amount Pending from Oct 2013 = 801912</t>
  </si>
  <si>
    <t>O/S of 2016-17-18 = 244884*2 and O/S of 2023-24 = 288963*6 = 2223546, No recovery from starting.</t>
  </si>
  <si>
    <t>Pending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</si>
</sst>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Bookman Old Style"/>
      <family val="1"/>
    </font>
    <font>
      <b/>
      <sz val="9"/>
      <name val="Bookman Old Style"/>
      <family val="1"/>
    </font>
    <font>
      <b/>
      <sz val="10"/>
      <name val="Bookman Old Style"/>
      <family val="1"/>
    </font>
    <font>
      <b/>
      <sz val="10"/>
      <name val="Arial"/>
      <family val="2"/>
    </font>
    <font>
      <b/>
      <sz val="11"/>
      <name val="Bookman Old Style"/>
      <family val="1"/>
    </font>
    <font>
      <b/>
      <sz val="12"/>
      <color theme="1"/>
      <name val="Bookman Old Style"/>
      <family val="1"/>
    </font>
    <font>
      <b/>
      <sz val="12"/>
      <name val="Bookman Old Style"/>
      <family val="1"/>
    </font>
    <font>
      <b/>
      <sz val="9"/>
      <color theme="1"/>
      <name val="Arial"/>
      <family val="2"/>
    </font>
    <font>
      <b/>
      <sz val="12"/>
      <name val="Calibri"/>
      <family val="2"/>
      <scheme val="minor"/>
    </font>
    <font>
      <b/>
      <sz val="10"/>
      <color theme="1"/>
      <name val="Bookman Old Style"/>
      <family val="1"/>
    </font>
    <font>
      <b/>
      <sz val="10"/>
      <color rgb="FFFF0000"/>
      <name val="Bookman Old Style"/>
      <family val="1"/>
    </font>
    <font>
      <b/>
      <i/>
      <sz val="9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Bookman Old Style"/>
      <family val="1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4" fontId="6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/>
    <xf numFmtId="0" fontId="5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vertical="center"/>
    </xf>
    <xf numFmtId="0" fontId="8" fillId="0" borderId="1" xfId="0" applyFont="1" applyFill="1" applyBorder="1"/>
    <xf numFmtId="0" fontId="8" fillId="0" borderId="1" xfId="0" applyFont="1" applyBorder="1" applyAlignment="1">
      <alignment horizontal="right" wrapText="1"/>
    </xf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wrapText="1"/>
    </xf>
    <xf numFmtId="0" fontId="4" fillId="0" borderId="1" xfId="0" applyFont="1" applyBorder="1"/>
    <xf numFmtId="0" fontId="5" fillId="0" borderId="4" xfId="0" applyFont="1" applyBorder="1"/>
    <xf numFmtId="0" fontId="4" fillId="0" borderId="16" xfId="0" applyFont="1" applyBorder="1"/>
    <xf numFmtId="0" fontId="4" fillId="0" borderId="15" xfId="0" applyFont="1" applyBorder="1"/>
    <xf numFmtId="0" fontId="4" fillId="0" borderId="0" xfId="0" applyFont="1" applyBorder="1"/>
    <xf numFmtId="0" fontId="4" fillId="0" borderId="17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8" xfId="0" applyFont="1" applyBorder="1"/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wrapText="1"/>
    </xf>
    <xf numFmtId="0" fontId="1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2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17" fillId="2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/>
    </xf>
    <xf numFmtId="0" fontId="18" fillId="2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wrapText="1"/>
    </xf>
    <xf numFmtId="0" fontId="18" fillId="0" borderId="2" xfId="0" applyFont="1" applyBorder="1" applyAlignment="1">
      <alignment horizontal="left" wrapText="1"/>
    </xf>
    <xf numFmtId="0" fontId="23" fillId="0" borderId="2" xfId="0" applyFont="1" applyFill="1" applyBorder="1" applyAlignment="1">
      <alignment vertical="center"/>
    </xf>
    <xf numFmtId="0" fontId="23" fillId="2" borderId="1" xfId="0" applyFont="1" applyFill="1" applyBorder="1" applyAlignment="1">
      <alignment horizontal="left" wrapText="1"/>
    </xf>
    <xf numFmtId="0" fontId="2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top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14" fillId="2" borderId="2" xfId="0" applyFont="1" applyFill="1" applyBorder="1"/>
    <xf numFmtId="0" fontId="23" fillId="0" borderId="1" xfId="0" applyFont="1" applyBorder="1"/>
    <xf numFmtId="0" fontId="13" fillId="0" borderId="1" xfId="0" applyFont="1" applyBorder="1"/>
    <xf numFmtId="0" fontId="23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4" xfId="0" applyFont="1" applyBorder="1"/>
    <xf numFmtId="0" fontId="1" fillId="0" borderId="0" xfId="0" applyFont="1"/>
    <xf numFmtId="0" fontId="7" fillId="0" borderId="4" xfId="0" applyFont="1" applyBorder="1" applyAlignment="1">
      <alignment horizontal="right"/>
    </xf>
    <xf numFmtId="0" fontId="1" fillId="0" borderId="4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3" borderId="1" xfId="0" applyFont="1" applyFill="1" applyBorder="1"/>
    <xf numFmtId="0" fontId="1" fillId="2" borderId="0" xfId="0" applyFont="1" applyFill="1" applyBorder="1" applyAlignme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0" fillId="0" borderId="0" xfId="0" applyFont="1"/>
    <xf numFmtId="0" fontId="1" fillId="0" borderId="0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25" fillId="2" borderId="2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 wrapText="1"/>
    </xf>
    <xf numFmtId="0" fontId="24" fillId="2" borderId="2" xfId="0" applyFont="1" applyFill="1" applyBorder="1" applyAlignment="1">
      <alignment horizontal="right" vertical="center" wrapText="1"/>
    </xf>
    <xf numFmtId="0" fontId="24" fillId="8" borderId="8" xfId="0" applyFont="1" applyFill="1" applyBorder="1" applyAlignment="1">
      <alignment horizontal="right" vertical="center" wrapText="1"/>
    </xf>
    <xf numFmtId="0" fontId="24" fillId="2" borderId="2" xfId="0" applyFont="1" applyFill="1" applyBorder="1"/>
    <xf numFmtId="0" fontId="24" fillId="8" borderId="8" xfId="0" applyFont="1" applyFill="1" applyBorder="1"/>
    <xf numFmtId="0" fontId="24" fillId="8" borderId="2" xfId="0" applyFont="1" applyFill="1" applyBorder="1"/>
    <xf numFmtId="0" fontId="25" fillId="8" borderId="2" xfId="0" applyFont="1" applyFill="1" applyBorder="1" applyAlignment="1">
      <alignment horizontal="right" vertic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right" vertical="center"/>
    </xf>
    <xf numFmtId="0" fontId="0" fillId="0" borderId="1" xfId="0" applyBorder="1"/>
    <xf numFmtId="0" fontId="0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2" fillId="3" borderId="20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0"/>
  <sheetViews>
    <sheetView tabSelected="1" topLeftCell="A103" zoomScale="85" zoomScaleNormal="85" workbookViewId="0">
      <selection activeCell="E61" sqref="E61"/>
    </sheetView>
  </sheetViews>
  <sheetFormatPr defaultColWidth="9.140625" defaultRowHeight="24.75" customHeight="1" x14ac:dyDescent="0.2"/>
  <cols>
    <col min="1" max="1" width="19.140625" style="3" customWidth="1"/>
    <col min="2" max="2" width="12.28515625" style="3" customWidth="1"/>
    <col min="3" max="3" width="11.140625" style="3" customWidth="1"/>
    <col min="4" max="4" width="11.7109375" style="3" customWidth="1"/>
    <col min="5" max="6" width="10.85546875" style="3" customWidth="1"/>
    <col min="7" max="7" width="11.7109375" style="3" customWidth="1"/>
    <col min="8" max="8" width="11.5703125" style="3" customWidth="1"/>
    <col min="9" max="9" width="10.42578125" style="3" customWidth="1"/>
    <col min="10" max="10" width="11.85546875" style="3" customWidth="1"/>
    <col min="11" max="11" width="10.140625" style="3" customWidth="1"/>
    <col min="12" max="12" width="10.85546875" style="3" customWidth="1"/>
    <col min="13" max="13" width="9.140625" style="3" customWidth="1"/>
    <col min="14" max="14" width="13" style="3" customWidth="1"/>
    <col min="15" max="15" width="11.140625" style="3" customWidth="1"/>
    <col min="16" max="16" width="11" style="3" customWidth="1"/>
    <col min="17" max="17" width="10.28515625" style="3" customWidth="1"/>
    <col min="18" max="18" width="11.28515625" style="3" customWidth="1"/>
    <col min="19" max="20" width="10.42578125" style="3" customWidth="1"/>
    <col min="21" max="21" width="11.7109375" style="3" customWidth="1"/>
    <col min="22" max="23" width="11.5703125" style="3" customWidth="1"/>
    <col min="24" max="24" width="11.140625" style="3" customWidth="1"/>
    <col min="25" max="25" width="10.7109375" style="3" customWidth="1"/>
    <col min="26" max="26" width="11" style="3" hidden="1" customWidth="1"/>
    <col min="27" max="27" width="11.5703125" style="3" hidden="1" customWidth="1"/>
    <col min="28" max="29" width="11.85546875" style="3" customWidth="1"/>
    <col min="30" max="30" width="12.5703125" style="3" customWidth="1"/>
    <col min="31" max="31" width="11.140625" style="3" customWidth="1"/>
    <col min="32" max="32" width="10.7109375" style="3" customWidth="1"/>
    <col min="33" max="33" width="11.28515625" style="3" customWidth="1"/>
    <col min="34" max="34" width="11.7109375" style="3" customWidth="1"/>
    <col min="35" max="35" width="9.140625" style="3" customWidth="1"/>
    <col min="36" max="36" width="11.140625" style="3" customWidth="1"/>
    <col min="37" max="43" width="9.140625" style="3" customWidth="1"/>
    <col min="44" max="16384" width="9.140625" style="3"/>
  </cols>
  <sheetData>
    <row r="1" spans="1:43" ht="24.75" customHeight="1" x14ac:dyDescent="0.25">
      <c r="A1" s="166" t="s">
        <v>0</v>
      </c>
      <c r="B1" s="158" t="s">
        <v>1</v>
      </c>
      <c r="C1" s="159"/>
      <c r="D1" s="159"/>
      <c r="E1" s="160"/>
      <c r="F1" s="158" t="s">
        <v>2</v>
      </c>
      <c r="G1" s="159"/>
      <c r="H1" s="160"/>
      <c r="I1" s="158" t="s">
        <v>3</v>
      </c>
      <c r="J1" s="159"/>
      <c r="K1" s="160"/>
      <c r="L1" s="169" t="s">
        <v>4</v>
      </c>
      <c r="M1" s="170"/>
      <c r="N1" s="171"/>
      <c r="O1" s="169" t="s">
        <v>5</v>
      </c>
      <c r="P1" s="170"/>
      <c r="Q1" s="171"/>
      <c r="R1" s="169" t="s">
        <v>6</v>
      </c>
      <c r="S1" s="170"/>
      <c r="T1" s="171"/>
      <c r="U1" s="169" t="s">
        <v>7</v>
      </c>
      <c r="V1" s="170"/>
      <c r="W1" s="171"/>
      <c r="X1" s="167" t="s">
        <v>8</v>
      </c>
      <c r="Y1" s="168"/>
      <c r="Z1" s="157" t="s">
        <v>9</v>
      </c>
      <c r="AA1" s="157" t="s">
        <v>10</v>
      </c>
      <c r="AB1" s="156" t="s">
        <v>11</v>
      </c>
      <c r="AC1" s="61"/>
    </row>
    <row r="2" spans="1:43" ht="34.5" customHeight="1" x14ac:dyDescent="0.25">
      <c r="A2" s="153"/>
      <c r="B2" s="5" t="s">
        <v>12</v>
      </c>
      <c r="C2" s="5" t="s">
        <v>13</v>
      </c>
      <c r="D2" s="5" t="s">
        <v>14</v>
      </c>
      <c r="E2" s="18" t="s">
        <v>47</v>
      </c>
      <c r="F2" s="5" t="s">
        <v>13</v>
      </c>
      <c r="G2" s="5" t="s">
        <v>14</v>
      </c>
      <c r="H2" s="18" t="s">
        <v>46</v>
      </c>
      <c r="I2" s="5" t="s">
        <v>13</v>
      </c>
      <c r="J2" s="5" t="s">
        <v>14</v>
      </c>
      <c r="K2" s="18" t="s">
        <v>45</v>
      </c>
      <c r="L2" s="4" t="s">
        <v>13</v>
      </c>
      <c r="M2" s="4" t="s">
        <v>14</v>
      </c>
      <c r="N2" s="18" t="s">
        <v>44</v>
      </c>
      <c r="O2" s="4" t="s">
        <v>13</v>
      </c>
      <c r="P2" s="4" t="s">
        <v>14</v>
      </c>
      <c r="Q2" s="18" t="s">
        <v>43</v>
      </c>
      <c r="R2" s="4" t="s">
        <v>13</v>
      </c>
      <c r="S2" s="4" t="s">
        <v>14</v>
      </c>
      <c r="T2" s="18" t="s">
        <v>42</v>
      </c>
      <c r="U2" s="4" t="s">
        <v>13</v>
      </c>
      <c r="V2" s="4" t="s">
        <v>14</v>
      </c>
      <c r="W2" s="18" t="s">
        <v>41</v>
      </c>
      <c r="X2" s="4" t="s">
        <v>13</v>
      </c>
      <c r="Y2" s="4" t="s">
        <v>14</v>
      </c>
      <c r="Z2" s="157"/>
      <c r="AA2" s="157"/>
      <c r="AB2" s="156"/>
      <c r="AC2" s="62"/>
      <c r="AD2" s="146" t="s">
        <v>50</v>
      </c>
      <c r="AE2" s="149"/>
      <c r="AF2" s="149" t="s">
        <v>51</v>
      </c>
      <c r="AG2" s="149"/>
      <c r="AH2" s="149" t="s">
        <v>52</v>
      </c>
      <c r="AI2" s="149"/>
      <c r="AJ2" s="145" t="s">
        <v>53</v>
      </c>
      <c r="AK2" s="146"/>
      <c r="AL2" s="145" t="s">
        <v>54</v>
      </c>
      <c r="AM2" s="146"/>
      <c r="AN2" s="145" t="s">
        <v>55</v>
      </c>
      <c r="AO2" s="146"/>
      <c r="AP2" s="145" t="s">
        <v>56</v>
      </c>
      <c r="AQ2" s="146"/>
    </row>
    <row r="3" spans="1:43" ht="24.75" customHeight="1" x14ac:dyDescent="0.25">
      <c r="A3" s="82" t="s">
        <v>15</v>
      </c>
      <c r="B3" s="65">
        <v>1336402</v>
      </c>
      <c r="C3" s="65">
        <v>1336402</v>
      </c>
      <c r="D3" s="65">
        <v>4009206</v>
      </c>
      <c r="E3" s="85">
        <f>AP3-AQ3</f>
        <v>-1336402</v>
      </c>
      <c r="F3" s="85">
        <v>-239983</v>
      </c>
      <c r="G3" s="65">
        <v>0</v>
      </c>
      <c r="H3" s="65">
        <f>AN3-AO3</f>
        <v>-1576385</v>
      </c>
      <c r="I3" s="65">
        <v>1336402</v>
      </c>
      <c r="J3" s="65">
        <v>0</v>
      </c>
      <c r="K3" s="65">
        <f>AL3-AM3</f>
        <v>-239983</v>
      </c>
      <c r="L3" s="17">
        <v>1336402</v>
      </c>
      <c r="M3" s="17">
        <v>0</v>
      </c>
      <c r="N3" s="17">
        <f>AJ3-AK3</f>
        <v>1096419</v>
      </c>
      <c r="O3" s="17">
        <v>1336402</v>
      </c>
      <c r="P3" s="17">
        <v>0</v>
      </c>
      <c r="Q3" s="17">
        <f>AH3-AI3</f>
        <v>2432821</v>
      </c>
      <c r="R3" s="17">
        <v>1988380</v>
      </c>
      <c r="S3" s="17">
        <v>0</v>
      </c>
      <c r="T3" s="17">
        <f t="shared" ref="T3:T24" si="0">AF3-AG3</f>
        <v>4421201</v>
      </c>
      <c r="U3" s="86">
        <v>1662391</v>
      </c>
      <c r="V3" s="17">
        <v>5947586</v>
      </c>
      <c r="W3" s="17">
        <f t="shared" ref="W3:W24" si="1">AD3-AE3</f>
        <v>136006</v>
      </c>
      <c r="X3" s="17">
        <v>1662391</v>
      </c>
      <c r="Y3" s="17">
        <v>50000</v>
      </c>
      <c r="Z3" s="17">
        <f>SUM(B3+C3+F3+I3+L3+O3+R3+U3+X3)</f>
        <v>11755189</v>
      </c>
      <c r="AA3" s="17">
        <f>SUM(D3+G3+J3+M3+P3+S3+V3+Y3)</f>
        <v>10006792</v>
      </c>
      <c r="AB3" s="87">
        <f>Z3-AA3</f>
        <v>1748397</v>
      </c>
      <c r="AC3" s="62"/>
      <c r="AD3" s="25">
        <f t="shared" ref="AD3:AD24" si="2">SUM(B3+C3+F3+I3+L3+O3+R3+U3)</f>
        <v>10092798</v>
      </c>
      <c r="AE3" s="19">
        <f t="shared" ref="AE3:AE24" si="3">SUM(D3+G3+J3+M3+P3+S3+V3)</f>
        <v>9956792</v>
      </c>
      <c r="AF3" s="3">
        <f t="shared" ref="AF3:AF24" si="4">SUM(B3+C3+F3+I3+L3+O3+R3)</f>
        <v>8430407</v>
      </c>
      <c r="AG3" s="3">
        <f t="shared" ref="AG3:AG24" si="5">SUM(D3+G3+J3+M3+P3+S3)</f>
        <v>4009206</v>
      </c>
      <c r="AH3" s="19">
        <f t="shared" ref="AH3:AH24" si="6">SUM(B3+C3+F3+I3+L3+O3)</f>
        <v>6442027</v>
      </c>
      <c r="AI3" s="19">
        <f t="shared" ref="AI3:AI24" si="7">SUM(D3+G3+J3+M3+P3)</f>
        <v>4009206</v>
      </c>
      <c r="AJ3" s="3">
        <f>SUM(B3+C3+F3+I3+L3)</f>
        <v>5105625</v>
      </c>
      <c r="AK3" s="3">
        <f>SUM(D3+G3+J3+M3)</f>
        <v>4009206</v>
      </c>
      <c r="AL3" s="19">
        <f>SUM(B3+C3+F3+I3)</f>
        <v>3769223</v>
      </c>
      <c r="AM3" s="19">
        <f>SUM(D3+G3+J3)</f>
        <v>4009206</v>
      </c>
      <c r="AN3" s="3">
        <f>SUM(B3+C3+F3)</f>
        <v>2432821</v>
      </c>
      <c r="AO3" s="3">
        <f>SUM(D3+G3)</f>
        <v>4009206</v>
      </c>
      <c r="AP3" s="19">
        <f>SUM(B3+C3)</f>
        <v>2672804</v>
      </c>
      <c r="AQ3" s="19">
        <f>SUM(D3)</f>
        <v>4009206</v>
      </c>
    </row>
    <row r="4" spans="1:43" ht="24.75" customHeight="1" x14ac:dyDescent="0.25">
      <c r="A4" s="82" t="s">
        <v>16</v>
      </c>
      <c r="B4" s="65">
        <v>1359718</v>
      </c>
      <c r="C4" s="65">
        <v>1359718</v>
      </c>
      <c r="D4" s="65">
        <v>4079154</v>
      </c>
      <c r="E4" s="85">
        <f t="shared" ref="E4:E24" si="8">AP4-AQ4</f>
        <v>-1359718</v>
      </c>
      <c r="F4" s="85">
        <v>-246465</v>
      </c>
      <c r="G4" s="65">
        <v>0</v>
      </c>
      <c r="H4" s="65">
        <f t="shared" ref="H4:H24" si="9">AN4-AO4</f>
        <v>-1606183</v>
      </c>
      <c r="I4" s="65">
        <v>1359718</v>
      </c>
      <c r="J4" s="65">
        <v>0</v>
      </c>
      <c r="K4" s="65">
        <f t="shared" ref="K4:K24" si="10">AL4-AM4</f>
        <v>-246465</v>
      </c>
      <c r="L4" s="17">
        <v>1359718</v>
      </c>
      <c r="M4" s="17">
        <v>0</v>
      </c>
      <c r="N4" s="17">
        <f t="shared" ref="N4:N24" si="11">AJ4-AK4</f>
        <v>1113253</v>
      </c>
      <c r="O4" s="17">
        <v>1359718</v>
      </c>
      <c r="P4" s="17">
        <v>0</v>
      </c>
      <c r="Q4" s="17">
        <f t="shared" ref="Q4:Q24" si="12">AH4-AI4</f>
        <v>2472971</v>
      </c>
      <c r="R4" s="17">
        <v>2020940</v>
      </c>
      <c r="S4" s="17">
        <v>0</v>
      </c>
      <c r="T4" s="17">
        <f t="shared" si="0"/>
        <v>4493911</v>
      </c>
      <c r="U4" s="86">
        <v>1690329</v>
      </c>
      <c r="V4" s="17">
        <v>6100094</v>
      </c>
      <c r="W4" s="17">
        <f t="shared" si="1"/>
        <v>84146</v>
      </c>
      <c r="X4" s="17">
        <v>1690329</v>
      </c>
      <c r="Y4" s="17">
        <v>0</v>
      </c>
      <c r="Z4" s="17">
        <f t="shared" ref="Z4:Z24" si="13">SUM(B4+C4+F4+I4+L4+O4+R4+U4+X4)</f>
        <v>11953723</v>
      </c>
      <c r="AA4" s="17">
        <f t="shared" ref="AA4:AA24" si="14">SUM(D4+G4+J4+M4+P4+S4+V4+Y4)</f>
        <v>10179248</v>
      </c>
      <c r="AB4" s="87">
        <f t="shared" ref="AB4:AB18" si="15">Z4-AA4</f>
        <v>1774475</v>
      </c>
      <c r="AC4" s="62"/>
      <c r="AD4" s="25">
        <f t="shared" si="2"/>
        <v>10263394</v>
      </c>
      <c r="AE4" s="19">
        <f t="shared" si="3"/>
        <v>10179248</v>
      </c>
      <c r="AF4" s="3">
        <f t="shared" si="4"/>
        <v>8573065</v>
      </c>
      <c r="AG4" s="3">
        <f t="shared" si="5"/>
        <v>4079154</v>
      </c>
      <c r="AH4" s="19">
        <f t="shared" si="6"/>
        <v>6552125</v>
      </c>
      <c r="AI4" s="19">
        <f t="shared" si="7"/>
        <v>4079154</v>
      </c>
      <c r="AJ4" s="3">
        <f t="shared" ref="AJ4:AJ34" si="16">SUM(B4+C4+F4+I4+L4)</f>
        <v>5192407</v>
      </c>
      <c r="AK4" s="3">
        <f t="shared" ref="AK4:AK34" si="17">SUM(D4+G4+J4+M4)</f>
        <v>4079154</v>
      </c>
      <c r="AL4" s="19">
        <f t="shared" ref="AL4:AL34" si="18">SUM(B4+C4+F4+I4)</f>
        <v>3832689</v>
      </c>
      <c r="AM4" s="19">
        <f t="shared" ref="AM4:AM34" si="19">SUM(D4+G4+J4)</f>
        <v>4079154</v>
      </c>
      <c r="AN4" s="3">
        <f t="shared" ref="AN4:AN34" si="20">SUM(B4+C4+F4)</f>
        <v>2472971</v>
      </c>
      <c r="AO4" s="3">
        <f t="shared" ref="AO4:AO34" si="21">SUM(D4+G4)</f>
        <v>4079154</v>
      </c>
      <c r="AP4" s="19">
        <f t="shared" ref="AP4:AP34" si="22">SUM(B4+C4)</f>
        <v>2719436</v>
      </c>
      <c r="AQ4" s="19">
        <f t="shared" ref="AQ4:AQ34" si="23">SUM(D4)</f>
        <v>4079154</v>
      </c>
    </row>
    <row r="5" spans="1:43" ht="24.75" customHeight="1" x14ac:dyDescent="0.25">
      <c r="A5" s="82" t="s">
        <v>17</v>
      </c>
      <c r="B5" s="65">
        <v>1335803</v>
      </c>
      <c r="C5" s="65">
        <v>1335804</v>
      </c>
      <c r="D5" s="65">
        <v>4007410</v>
      </c>
      <c r="E5" s="85">
        <f t="shared" si="8"/>
        <v>-1335803</v>
      </c>
      <c r="F5" s="85">
        <v>-246540</v>
      </c>
      <c r="G5" s="65">
        <v>0</v>
      </c>
      <c r="H5" s="65">
        <f t="shared" si="9"/>
        <v>-1582343</v>
      </c>
      <c r="I5" s="65">
        <v>1335804</v>
      </c>
      <c r="J5" s="65">
        <v>0</v>
      </c>
      <c r="K5" s="65">
        <f t="shared" si="10"/>
        <v>-246539</v>
      </c>
      <c r="L5" s="17">
        <v>1335804</v>
      </c>
      <c r="M5" s="17">
        <v>0</v>
      </c>
      <c r="N5" s="17">
        <f t="shared" si="11"/>
        <v>1089265</v>
      </c>
      <c r="O5" s="17">
        <v>1335804</v>
      </c>
      <c r="P5" s="17">
        <v>0</v>
      </c>
      <c r="Q5" s="17">
        <f t="shared" si="12"/>
        <v>2425069</v>
      </c>
      <c r="R5" s="17">
        <v>1989630</v>
      </c>
      <c r="S5" s="17">
        <v>0</v>
      </c>
      <c r="T5" s="17">
        <f t="shared" si="0"/>
        <v>4414699</v>
      </c>
      <c r="U5" s="86">
        <v>1662717</v>
      </c>
      <c r="V5" s="17">
        <v>5997042</v>
      </c>
      <c r="W5" s="17">
        <f t="shared" si="1"/>
        <v>80374</v>
      </c>
      <c r="X5" s="17">
        <v>0</v>
      </c>
      <c r="Y5" s="17">
        <v>0</v>
      </c>
      <c r="Z5" s="17">
        <f t="shared" si="13"/>
        <v>10084826</v>
      </c>
      <c r="AA5" s="17">
        <f t="shared" si="14"/>
        <v>10004452</v>
      </c>
      <c r="AB5" s="87">
        <f t="shared" si="15"/>
        <v>80374</v>
      </c>
      <c r="AC5" s="62"/>
      <c r="AD5" s="25">
        <f t="shared" si="2"/>
        <v>10084826</v>
      </c>
      <c r="AE5" s="19">
        <f t="shared" si="3"/>
        <v>10004452</v>
      </c>
      <c r="AF5" s="3">
        <f t="shared" si="4"/>
        <v>8422109</v>
      </c>
      <c r="AG5" s="3">
        <f t="shared" si="5"/>
        <v>4007410</v>
      </c>
      <c r="AH5" s="19">
        <f t="shared" si="6"/>
        <v>6432479</v>
      </c>
      <c r="AI5" s="19">
        <f t="shared" si="7"/>
        <v>4007410</v>
      </c>
      <c r="AJ5" s="3">
        <f t="shared" si="16"/>
        <v>5096675</v>
      </c>
      <c r="AK5" s="3">
        <f t="shared" si="17"/>
        <v>4007410</v>
      </c>
      <c r="AL5" s="19">
        <f t="shared" si="18"/>
        <v>3760871</v>
      </c>
      <c r="AM5" s="19">
        <f t="shared" si="19"/>
        <v>4007410</v>
      </c>
      <c r="AN5" s="3">
        <f t="shared" si="20"/>
        <v>2425067</v>
      </c>
      <c r="AO5" s="3">
        <f t="shared" si="21"/>
        <v>4007410</v>
      </c>
      <c r="AP5" s="19">
        <f t="shared" si="22"/>
        <v>2671607</v>
      </c>
      <c r="AQ5" s="19">
        <f t="shared" si="23"/>
        <v>4007410</v>
      </c>
    </row>
    <row r="6" spans="1:43" ht="24.75" customHeight="1" x14ac:dyDescent="0.25">
      <c r="A6" s="82" t="s">
        <v>18</v>
      </c>
      <c r="B6" s="65">
        <v>675077</v>
      </c>
      <c r="C6" s="65">
        <v>675077</v>
      </c>
      <c r="D6" s="65">
        <v>2025231</v>
      </c>
      <c r="E6" s="85">
        <f t="shared" si="8"/>
        <v>-675077</v>
      </c>
      <c r="F6" s="85">
        <v>-110133</v>
      </c>
      <c r="G6" s="65">
        <v>0</v>
      </c>
      <c r="H6" s="65">
        <f t="shared" si="9"/>
        <v>-785210</v>
      </c>
      <c r="I6" s="65">
        <v>675077</v>
      </c>
      <c r="J6" s="65">
        <v>0</v>
      </c>
      <c r="K6" s="65">
        <f t="shared" si="10"/>
        <v>-110133</v>
      </c>
      <c r="L6" s="17">
        <v>675077</v>
      </c>
      <c r="M6" s="17">
        <v>0</v>
      </c>
      <c r="N6" s="17">
        <f t="shared" si="11"/>
        <v>564944</v>
      </c>
      <c r="O6" s="17">
        <v>675077</v>
      </c>
      <c r="P6" s="17">
        <v>0</v>
      </c>
      <c r="Q6" s="17">
        <f t="shared" si="12"/>
        <v>1240021</v>
      </c>
      <c r="R6" s="17">
        <v>1000141</v>
      </c>
      <c r="S6" s="17">
        <v>0</v>
      </c>
      <c r="T6" s="17">
        <f t="shared" si="0"/>
        <v>2240162</v>
      </c>
      <c r="U6" s="86">
        <v>837609</v>
      </c>
      <c r="V6" s="17">
        <v>3075372</v>
      </c>
      <c r="W6" s="17">
        <f t="shared" si="1"/>
        <v>2399</v>
      </c>
      <c r="X6" s="17">
        <v>837609</v>
      </c>
      <c r="Y6" s="17">
        <v>0</v>
      </c>
      <c r="Z6" s="17">
        <f t="shared" si="13"/>
        <v>5940611</v>
      </c>
      <c r="AA6" s="17">
        <f t="shared" si="14"/>
        <v>5100603</v>
      </c>
      <c r="AB6" s="87">
        <f t="shared" si="15"/>
        <v>840008</v>
      </c>
      <c r="AC6" s="62"/>
      <c r="AD6" s="25">
        <f t="shared" si="2"/>
        <v>5103002</v>
      </c>
      <c r="AE6" s="19">
        <f t="shared" si="3"/>
        <v>5100603</v>
      </c>
      <c r="AF6" s="3">
        <f t="shared" si="4"/>
        <v>4265393</v>
      </c>
      <c r="AG6" s="3">
        <f t="shared" si="5"/>
        <v>2025231</v>
      </c>
      <c r="AH6" s="19">
        <f t="shared" si="6"/>
        <v>3265252</v>
      </c>
      <c r="AI6" s="19">
        <f t="shared" si="7"/>
        <v>2025231</v>
      </c>
      <c r="AJ6" s="3">
        <f t="shared" si="16"/>
        <v>2590175</v>
      </c>
      <c r="AK6" s="3">
        <f t="shared" si="17"/>
        <v>2025231</v>
      </c>
      <c r="AL6" s="19">
        <f t="shared" si="18"/>
        <v>1915098</v>
      </c>
      <c r="AM6" s="19">
        <f t="shared" si="19"/>
        <v>2025231</v>
      </c>
      <c r="AN6" s="3">
        <f t="shared" si="20"/>
        <v>1240021</v>
      </c>
      <c r="AO6" s="3">
        <f t="shared" si="21"/>
        <v>2025231</v>
      </c>
      <c r="AP6" s="19">
        <f t="shared" si="22"/>
        <v>1350154</v>
      </c>
      <c r="AQ6" s="19">
        <f t="shared" si="23"/>
        <v>2025231</v>
      </c>
    </row>
    <row r="7" spans="1:43" ht="24.75" customHeight="1" x14ac:dyDescent="0.25">
      <c r="A7" s="82" t="s">
        <v>19</v>
      </c>
      <c r="B7" s="65">
        <v>651143</v>
      </c>
      <c r="C7" s="65">
        <v>651143</v>
      </c>
      <c r="D7" s="65">
        <v>1953429</v>
      </c>
      <c r="E7" s="85">
        <f t="shared" si="8"/>
        <v>-651143</v>
      </c>
      <c r="F7" s="85">
        <v>-119169</v>
      </c>
      <c r="G7" s="65">
        <v>0</v>
      </c>
      <c r="H7" s="65">
        <f t="shared" si="9"/>
        <v>-770312</v>
      </c>
      <c r="I7" s="65">
        <v>651143</v>
      </c>
      <c r="J7" s="65">
        <v>0</v>
      </c>
      <c r="K7" s="65">
        <f t="shared" si="10"/>
        <v>-119169</v>
      </c>
      <c r="L7" s="17">
        <v>651143</v>
      </c>
      <c r="M7" s="17">
        <v>0</v>
      </c>
      <c r="N7" s="17">
        <f t="shared" si="11"/>
        <v>531974</v>
      </c>
      <c r="O7" s="17">
        <v>651143</v>
      </c>
      <c r="P7" s="17">
        <v>0</v>
      </c>
      <c r="Q7" s="17">
        <f t="shared" si="12"/>
        <v>1183117</v>
      </c>
      <c r="R7" s="17">
        <v>971585</v>
      </c>
      <c r="S7" s="17">
        <v>0</v>
      </c>
      <c r="T7" s="17">
        <f t="shared" si="0"/>
        <v>2154702</v>
      </c>
      <c r="U7" s="86">
        <v>811364</v>
      </c>
      <c r="V7" s="17">
        <v>2925014</v>
      </c>
      <c r="W7" s="17">
        <f t="shared" si="1"/>
        <v>41052</v>
      </c>
      <c r="X7" s="17">
        <v>0</v>
      </c>
      <c r="Y7" s="17">
        <v>0</v>
      </c>
      <c r="Z7" s="17">
        <f t="shared" si="13"/>
        <v>4919495</v>
      </c>
      <c r="AA7" s="17">
        <f t="shared" si="14"/>
        <v>4878443</v>
      </c>
      <c r="AB7" s="87">
        <f t="shared" si="15"/>
        <v>41052</v>
      </c>
      <c r="AC7" s="62"/>
      <c r="AD7" s="25">
        <f t="shared" si="2"/>
        <v>4919495</v>
      </c>
      <c r="AE7" s="19">
        <f t="shared" si="3"/>
        <v>4878443</v>
      </c>
      <c r="AF7" s="3">
        <f t="shared" si="4"/>
        <v>4108131</v>
      </c>
      <c r="AG7" s="3">
        <f t="shared" si="5"/>
        <v>1953429</v>
      </c>
      <c r="AH7" s="19">
        <f t="shared" si="6"/>
        <v>3136546</v>
      </c>
      <c r="AI7" s="19">
        <f t="shared" si="7"/>
        <v>1953429</v>
      </c>
      <c r="AJ7" s="3">
        <f t="shared" si="16"/>
        <v>2485403</v>
      </c>
      <c r="AK7" s="3">
        <f t="shared" si="17"/>
        <v>1953429</v>
      </c>
      <c r="AL7" s="19">
        <f t="shared" si="18"/>
        <v>1834260</v>
      </c>
      <c r="AM7" s="19">
        <f t="shared" si="19"/>
        <v>1953429</v>
      </c>
      <c r="AN7" s="3">
        <f t="shared" si="20"/>
        <v>1183117</v>
      </c>
      <c r="AO7" s="3">
        <f t="shared" si="21"/>
        <v>1953429</v>
      </c>
      <c r="AP7" s="19">
        <f t="shared" si="22"/>
        <v>1302286</v>
      </c>
      <c r="AQ7" s="19">
        <f t="shared" si="23"/>
        <v>1953429</v>
      </c>
    </row>
    <row r="8" spans="1:43" ht="24.75" customHeight="1" x14ac:dyDescent="0.25">
      <c r="A8" s="82" t="s">
        <v>48</v>
      </c>
      <c r="B8" s="65">
        <v>1249387</v>
      </c>
      <c r="C8" s="65">
        <v>1170741</v>
      </c>
      <c r="D8" s="65">
        <v>3669515</v>
      </c>
      <c r="E8" s="85">
        <f t="shared" si="8"/>
        <v>-1249387</v>
      </c>
      <c r="F8" s="65">
        <v>-179112</v>
      </c>
      <c r="G8" s="88">
        <v>0</v>
      </c>
      <c r="H8" s="65">
        <f t="shared" si="9"/>
        <v>-1428499</v>
      </c>
      <c r="I8" s="65">
        <v>1170741</v>
      </c>
      <c r="J8" s="65">
        <v>0</v>
      </c>
      <c r="K8" s="65">
        <f t="shared" si="10"/>
        <v>-257758</v>
      </c>
      <c r="L8" s="17">
        <v>1170741</v>
      </c>
      <c r="M8" s="17">
        <v>0</v>
      </c>
      <c r="N8" s="17">
        <f t="shared" si="11"/>
        <v>912983</v>
      </c>
      <c r="O8" s="17">
        <v>1170741</v>
      </c>
      <c r="P8" s="17">
        <v>0</v>
      </c>
      <c r="Q8" s="17">
        <f t="shared" si="12"/>
        <v>2083724</v>
      </c>
      <c r="R8" s="17">
        <v>2447767</v>
      </c>
      <c r="S8" s="17">
        <v>0</v>
      </c>
      <c r="T8" s="17">
        <f t="shared" si="0"/>
        <v>4531491</v>
      </c>
      <c r="U8" s="86">
        <v>1425558</v>
      </c>
      <c r="V8" s="17">
        <v>5957049</v>
      </c>
      <c r="W8" s="17">
        <f t="shared" si="1"/>
        <v>0</v>
      </c>
      <c r="X8" s="17">
        <v>1425558</v>
      </c>
      <c r="Y8" s="17"/>
      <c r="Z8" s="17">
        <f t="shared" si="13"/>
        <v>11052122</v>
      </c>
      <c r="AA8" s="17">
        <f t="shared" si="14"/>
        <v>9626564</v>
      </c>
      <c r="AB8" s="87">
        <v>1425558</v>
      </c>
      <c r="AC8" s="62"/>
      <c r="AD8" s="25">
        <f t="shared" si="2"/>
        <v>9626564</v>
      </c>
      <c r="AE8" s="19">
        <f t="shared" si="3"/>
        <v>9626564</v>
      </c>
      <c r="AF8" s="3">
        <f t="shared" si="4"/>
        <v>8201006</v>
      </c>
      <c r="AG8" s="3">
        <f t="shared" si="5"/>
        <v>3669515</v>
      </c>
      <c r="AH8" s="19">
        <f t="shared" si="6"/>
        <v>5753239</v>
      </c>
      <c r="AI8" s="19">
        <f t="shared" si="7"/>
        <v>3669515</v>
      </c>
      <c r="AJ8" s="3">
        <f t="shared" si="16"/>
        <v>4582498</v>
      </c>
      <c r="AK8" s="3">
        <f t="shared" si="17"/>
        <v>3669515</v>
      </c>
      <c r="AL8" s="19">
        <f t="shared" si="18"/>
        <v>3411757</v>
      </c>
      <c r="AM8" s="19">
        <f t="shared" si="19"/>
        <v>3669515</v>
      </c>
      <c r="AN8" s="3">
        <f t="shared" si="20"/>
        <v>2241016</v>
      </c>
      <c r="AO8" s="3">
        <f t="shared" si="21"/>
        <v>3669515</v>
      </c>
      <c r="AP8" s="19">
        <f t="shared" si="22"/>
        <v>2420128</v>
      </c>
      <c r="AQ8" s="19">
        <f t="shared" si="23"/>
        <v>3669515</v>
      </c>
    </row>
    <row r="9" spans="1:43" ht="24.75" customHeight="1" x14ac:dyDescent="0.25">
      <c r="A9" s="82" t="s">
        <v>20</v>
      </c>
      <c r="B9" s="65">
        <v>7060</v>
      </c>
      <c r="C9" s="65">
        <v>524175</v>
      </c>
      <c r="D9" s="65">
        <v>538295</v>
      </c>
      <c r="E9" s="85">
        <f t="shared" si="8"/>
        <v>-7060</v>
      </c>
      <c r="F9" s="85">
        <v>-124625</v>
      </c>
      <c r="G9" s="65">
        <v>0</v>
      </c>
      <c r="H9" s="65">
        <f t="shared" si="9"/>
        <v>-131685</v>
      </c>
      <c r="I9" s="65">
        <v>524175</v>
      </c>
      <c r="J9" s="65">
        <v>392490</v>
      </c>
      <c r="K9" s="65">
        <f t="shared" si="10"/>
        <v>0</v>
      </c>
      <c r="L9" s="17">
        <v>524175</v>
      </c>
      <c r="M9" s="17">
        <v>0</v>
      </c>
      <c r="N9" s="17">
        <f t="shared" si="11"/>
        <v>524175</v>
      </c>
      <c r="O9" s="17">
        <v>916665</v>
      </c>
      <c r="P9" s="17">
        <v>0</v>
      </c>
      <c r="Q9" s="17">
        <f t="shared" si="12"/>
        <v>1440840</v>
      </c>
      <c r="R9" s="17">
        <v>891670</v>
      </c>
      <c r="S9" s="17">
        <v>0</v>
      </c>
      <c r="T9" s="17">
        <f t="shared" si="0"/>
        <v>2332510</v>
      </c>
      <c r="U9" s="86">
        <v>676172</v>
      </c>
      <c r="V9" s="17">
        <v>2400694</v>
      </c>
      <c r="W9" s="17">
        <f t="shared" si="1"/>
        <v>607988</v>
      </c>
      <c r="X9" s="17">
        <v>676172</v>
      </c>
      <c r="Y9" s="17">
        <v>0</v>
      </c>
      <c r="Z9" s="17">
        <f t="shared" si="13"/>
        <v>4615639</v>
      </c>
      <c r="AA9" s="17">
        <f t="shared" si="14"/>
        <v>3331479</v>
      </c>
      <c r="AB9" s="87">
        <f t="shared" si="15"/>
        <v>1284160</v>
      </c>
      <c r="AC9" s="62"/>
      <c r="AD9" s="25">
        <f t="shared" si="2"/>
        <v>3939467</v>
      </c>
      <c r="AE9" s="19">
        <f t="shared" si="3"/>
        <v>3331479</v>
      </c>
      <c r="AF9" s="3">
        <f t="shared" si="4"/>
        <v>3263295</v>
      </c>
      <c r="AG9" s="3">
        <f t="shared" si="5"/>
        <v>930785</v>
      </c>
      <c r="AH9" s="19">
        <f t="shared" si="6"/>
        <v>2371625</v>
      </c>
      <c r="AI9" s="19">
        <f t="shared" si="7"/>
        <v>930785</v>
      </c>
      <c r="AJ9" s="3">
        <f t="shared" si="16"/>
        <v>1454960</v>
      </c>
      <c r="AK9" s="3">
        <f t="shared" si="17"/>
        <v>930785</v>
      </c>
      <c r="AL9" s="19">
        <f t="shared" si="18"/>
        <v>930785</v>
      </c>
      <c r="AM9" s="19">
        <f t="shared" si="19"/>
        <v>930785</v>
      </c>
      <c r="AN9" s="3">
        <f t="shared" si="20"/>
        <v>406610</v>
      </c>
      <c r="AO9" s="3">
        <f t="shared" si="21"/>
        <v>538295</v>
      </c>
      <c r="AP9" s="19">
        <f t="shared" si="22"/>
        <v>531235</v>
      </c>
      <c r="AQ9" s="19">
        <f t="shared" si="23"/>
        <v>538295</v>
      </c>
    </row>
    <row r="10" spans="1:43" ht="24.75" customHeight="1" x14ac:dyDescent="0.25">
      <c r="A10" s="83" t="s">
        <v>21</v>
      </c>
      <c r="B10" s="67">
        <v>556853</v>
      </c>
      <c r="C10" s="67">
        <v>1208112</v>
      </c>
      <c r="D10" s="67">
        <v>556853</v>
      </c>
      <c r="E10" s="85">
        <f t="shared" si="8"/>
        <v>1208112</v>
      </c>
      <c r="F10" s="89">
        <v>1208112</v>
      </c>
      <c r="G10" s="67">
        <v>2416224</v>
      </c>
      <c r="H10" s="65">
        <f t="shared" si="9"/>
        <v>0</v>
      </c>
      <c r="I10" s="67">
        <v>1208112</v>
      </c>
      <c r="J10" s="67">
        <v>1208112</v>
      </c>
      <c r="K10" s="65">
        <f t="shared" si="10"/>
        <v>0</v>
      </c>
      <c r="L10" s="17">
        <v>1208112</v>
      </c>
      <c r="M10" s="17">
        <v>0</v>
      </c>
      <c r="N10" s="17">
        <f t="shared" si="11"/>
        <v>1208112</v>
      </c>
      <c r="O10" s="17">
        <v>1208112</v>
      </c>
      <c r="P10" s="17">
        <v>1208112</v>
      </c>
      <c r="Q10" s="17">
        <f t="shared" si="12"/>
        <v>1208112</v>
      </c>
      <c r="R10" s="17">
        <v>2281846</v>
      </c>
      <c r="S10" s="17">
        <v>2684657</v>
      </c>
      <c r="T10" s="17">
        <f t="shared" si="0"/>
        <v>805301</v>
      </c>
      <c r="U10" s="86">
        <v>1476545</v>
      </c>
      <c r="V10" s="17">
        <v>1476545</v>
      </c>
      <c r="W10" s="17">
        <f t="shared" si="1"/>
        <v>805301</v>
      </c>
      <c r="X10" s="17">
        <v>1476545</v>
      </c>
      <c r="Y10" s="17">
        <v>1476545</v>
      </c>
      <c r="Z10" s="17">
        <f t="shared" si="13"/>
        <v>11832349</v>
      </c>
      <c r="AA10" s="17">
        <f t="shared" si="14"/>
        <v>11027048</v>
      </c>
      <c r="AB10" s="87">
        <f t="shared" si="15"/>
        <v>805301</v>
      </c>
      <c r="AC10" s="62"/>
      <c r="AD10" s="25">
        <f t="shared" si="2"/>
        <v>10355804</v>
      </c>
      <c r="AE10" s="19">
        <f t="shared" si="3"/>
        <v>9550503</v>
      </c>
      <c r="AF10" s="3">
        <f t="shared" si="4"/>
        <v>8879259</v>
      </c>
      <c r="AG10" s="3">
        <f t="shared" si="5"/>
        <v>8073958</v>
      </c>
      <c r="AH10" s="19">
        <f t="shared" si="6"/>
        <v>6597413</v>
      </c>
      <c r="AI10" s="19">
        <f t="shared" si="7"/>
        <v>5389301</v>
      </c>
      <c r="AJ10" s="3">
        <f t="shared" si="16"/>
        <v>5389301</v>
      </c>
      <c r="AK10" s="3">
        <f t="shared" si="17"/>
        <v>4181189</v>
      </c>
      <c r="AL10" s="19">
        <f t="shared" si="18"/>
        <v>4181189</v>
      </c>
      <c r="AM10" s="19">
        <f t="shared" si="19"/>
        <v>4181189</v>
      </c>
      <c r="AN10" s="3">
        <f t="shared" si="20"/>
        <v>2973077</v>
      </c>
      <c r="AO10" s="3">
        <f t="shared" si="21"/>
        <v>2973077</v>
      </c>
      <c r="AP10" s="19">
        <f t="shared" si="22"/>
        <v>1764965</v>
      </c>
      <c r="AQ10" s="19">
        <f t="shared" si="23"/>
        <v>556853</v>
      </c>
    </row>
    <row r="11" spans="1:43" ht="24.75" customHeight="1" x14ac:dyDescent="0.25">
      <c r="A11" s="83" t="s">
        <v>22</v>
      </c>
      <c r="B11" s="67">
        <v>543902</v>
      </c>
      <c r="C11" s="67">
        <v>1173126</v>
      </c>
      <c r="D11" s="67">
        <v>543902</v>
      </c>
      <c r="E11" s="85">
        <f t="shared" si="8"/>
        <v>1173126</v>
      </c>
      <c r="F11" s="89">
        <v>1173126</v>
      </c>
      <c r="G11" s="67">
        <v>2346252</v>
      </c>
      <c r="H11" s="65">
        <f t="shared" si="9"/>
        <v>0</v>
      </c>
      <c r="I11" s="67">
        <v>1173126</v>
      </c>
      <c r="J11" s="67">
        <v>1173126</v>
      </c>
      <c r="K11" s="65">
        <f t="shared" si="10"/>
        <v>0</v>
      </c>
      <c r="L11" s="17">
        <v>1173126</v>
      </c>
      <c r="M11" s="17">
        <v>0</v>
      </c>
      <c r="N11" s="17">
        <f t="shared" si="11"/>
        <v>1173126</v>
      </c>
      <c r="O11" s="17">
        <v>1173126</v>
      </c>
      <c r="P11" s="17">
        <v>1173126</v>
      </c>
      <c r="Q11" s="17">
        <f t="shared" si="12"/>
        <v>1173126</v>
      </c>
      <c r="R11" s="17">
        <v>2221250</v>
      </c>
      <c r="S11" s="17">
        <v>2608283</v>
      </c>
      <c r="T11" s="17">
        <f t="shared" si="0"/>
        <v>786093</v>
      </c>
      <c r="U11" s="86">
        <v>1435157</v>
      </c>
      <c r="V11" s="17">
        <v>1435157</v>
      </c>
      <c r="W11" s="17">
        <f t="shared" si="1"/>
        <v>786093</v>
      </c>
      <c r="X11" s="17">
        <v>1435157</v>
      </c>
      <c r="Y11" s="17">
        <v>1435157</v>
      </c>
      <c r="Z11" s="17">
        <f t="shared" si="13"/>
        <v>11501096</v>
      </c>
      <c r="AA11" s="17">
        <f t="shared" si="14"/>
        <v>10715003</v>
      </c>
      <c r="AB11" s="87">
        <f t="shared" si="15"/>
        <v>786093</v>
      </c>
      <c r="AC11" s="62"/>
      <c r="AD11" s="25">
        <f t="shared" si="2"/>
        <v>10065939</v>
      </c>
      <c r="AE11" s="19">
        <f t="shared" si="3"/>
        <v>9279846</v>
      </c>
      <c r="AF11" s="3">
        <f t="shared" si="4"/>
        <v>8630782</v>
      </c>
      <c r="AG11" s="3">
        <f t="shared" si="5"/>
        <v>7844689</v>
      </c>
      <c r="AH11" s="19">
        <f t="shared" si="6"/>
        <v>6409532</v>
      </c>
      <c r="AI11" s="19">
        <f t="shared" si="7"/>
        <v>5236406</v>
      </c>
      <c r="AJ11" s="3">
        <f t="shared" si="16"/>
        <v>5236406</v>
      </c>
      <c r="AK11" s="3">
        <f t="shared" si="17"/>
        <v>4063280</v>
      </c>
      <c r="AL11" s="19">
        <f t="shared" si="18"/>
        <v>4063280</v>
      </c>
      <c r="AM11" s="19">
        <f t="shared" si="19"/>
        <v>4063280</v>
      </c>
      <c r="AN11" s="3">
        <f t="shared" si="20"/>
        <v>2890154</v>
      </c>
      <c r="AO11" s="3">
        <f t="shared" si="21"/>
        <v>2890154</v>
      </c>
      <c r="AP11" s="19">
        <f t="shared" si="22"/>
        <v>1717028</v>
      </c>
      <c r="AQ11" s="19">
        <f t="shared" si="23"/>
        <v>543902</v>
      </c>
    </row>
    <row r="12" spans="1:43" ht="24.75" customHeight="1" x14ac:dyDescent="0.25">
      <c r="A12" s="83" t="s">
        <v>23</v>
      </c>
      <c r="B12" s="67">
        <v>599307</v>
      </c>
      <c r="C12" s="67">
        <v>1322864</v>
      </c>
      <c r="D12" s="67">
        <v>599307</v>
      </c>
      <c r="E12" s="85">
        <f t="shared" si="8"/>
        <v>1322864</v>
      </c>
      <c r="F12" s="89">
        <v>1322864</v>
      </c>
      <c r="G12" s="67">
        <v>2645728</v>
      </c>
      <c r="H12" s="65">
        <f t="shared" si="9"/>
        <v>0</v>
      </c>
      <c r="I12" s="67">
        <v>1322864</v>
      </c>
      <c r="J12" s="67">
        <v>1322864</v>
      </c>
      <c r="K12" s="65">
        <f t="shared" si="10"/>
        <v>0</v>
      </c>
      <c r="L12" s="17">
        <v>1322864</v>
      </c>
      <c r="M12" s="17">
        <v>0</v>
      </c>
      <c r="N12" s="17">
        <f t="shared" si="11"/>
        <v>1322864</v>
      </c>
      <c r="O12" s="17">
        <v>1322864</v>
      </c>
      <c r="P12" s="17">
        <v>1322864</v>
      </c>
      <c r="Q12" s="17">
        <f t="shared" si="12"/>
        <v>1322864</v>
      </c>
      <c r="R12" s="17">
        <v>2480468</v>
      </c>
      <c r="S12" s="17">
        <v>2935129</v>
      </c>
      <c r="T12" s="17">
        <f t="shared" si="0"/>
        <v>868203</v>
      </c>
      <c r="U12" s="86">
        <v>1612265</v>
      </c>
      <c r="V12" s="17">
        <v>1612265</v>
      </c>
      <c r="W12" s="17">
        <f t="shared" si="1"/>
        <v>868203</v>
      </c>
      <c r="X12" s="17">
        <v>1612265</v>
      </c>
      <c r="Y12" s="17">
        <v>1612265</v>
      </c>
      <c r="Z12" s="17">
        <f t="shared" si="13"/>
        <v>12918625</v>
      </c>
      <c r="AA12" s="17">
        <f t="shared" si="14"/>
        <v>12050422</v>
      </c>
      <c r="AB12" s="87">
        <f t="shared" si="15"/>
        <v>868203</v>
      </c>
      <c r="AC12" s="62"/>
      <c r="AD12" s="25">
        <f t="shared" si="2"/>
        <v>11306360</v>
      </c>
      <c r="AE12" s="19">
        <f t="shared" si="3"/>
        <v>10438157</v>
      </c>
      <c r="AF12" s="3">
        <f t="shared" si="4"/>
        <v>9694095</v>
      </c>
      <c r="AG12" s="3">
        <f t="shared" si="5"/>
        <v>8825892</v>
      </c>
      <c r="AH12" s="19">
        <f t="shared" si="6"/>
        <v>7213627</v>
      </c>
      <c r="AI12" s="19">
        <f t="shared" si="7"/>
        <v>5890763</v>
      </c>
      <c r="AJ12" s="3">
        <f t="shared" si="16"/>
        <v>5890763</v>
      </c>
      <c r="AK12" s="3">
        <f t="shared" si="17"/>
        <v>4567899</v>
      </c>
      <c r="AL12" s="19">
        <f t="shared" si="18"/>
        <v>4567899</v>
      </c>
      <c r="AM12" s="19">
        <f t="shared" si="19"/>
        <v>4567899</v>
      </c>
      <c r="AN12" s="3">
        <f t="shared" si="20"/>
        <v>3245035</v>
      </c>
      <c r="AO12" s="3">
        <f t="shared" si="21"/>
        <v>3245035</v>
      </c>
      <c r="AP12" s="19">
        <f t="shared" si="22"/>
        <v>1922171</v>
      </c>
      <c r="AQ12" s="19">
        <f t="shared" si="23"/>
        <v>599307</v>
      </c>
    </row>
    <row r="13" spans="1:43" ht="24.75" customHeight="1" x14ac:dyDescent="0.25">
      <c r="A13" s="83" t="s">
        <v>24</v>
      </c>
      <c r="B13" s="67">
        <v>312417</v>
      </c>
      <c r="C13" s="67">
        <v>1273186</v>
      </c>
      <c r="D13" s="67">
        <v>312417</v>
      </c>
      <c r="E13" s="85">
        <f t="shared" si="8"/>
        <v>1273186</v>
      </c>
      <c r="F13" s="89">
        <v>1273186</v>
      </c>
      <c r="G13" s="67">
        <v>2546372</v>
      </c>
      <c r="H13" s="65">
        <f t="shared" si="9"/>
        <v>0</v>
      </c>
      <c r="I13" s="67">
        <v>1273186</v>
      </c>
      <c r="J13" s="67">
        <v>1273186</v>
      </c>
      <c r="K13" s="65">
        <f t="shared" si="10"/>
        <v>0</v>
      </c>
      <c r="L13" s="17">
        <v>1273186</v>
      </c>
      <c r="M13" s="17">
        <v>0</v>
      </c>
      <c r="N13" s="17">
        <f t="shared" si="11"/>
        <v>1273186</v>
      </c>
      <c r="O13" s="17">
        <v>1273186</v>
      </c>
      <c r="P13" s="17">
        <v>1273186</v>
      </c>
      <c r="Q13" s="17">
        <f t="shared" si="12"/>
        <v>1273186</v>
      </c>
      <c r="R13" s="17">
        <v>2471886</v>
      </c>
      <c r="S13" s="17">
        <v>2846047</v>
      </c>
      <c r="T13" s="17">
        <f t="shared" si="0"/>
        <v>899025</v>
      </c>
      <c r="U13" s="86">
        <v>1572861</v>
      </c>
      <c r="V13" s="17">
        <v>1572861</v>
      </c>
      <c r="W13" s="17">
        <f t="shared" si="1"/>
        <v>899025</v>
      </c>
      <c r="X13" s="17">
        <v>1572861</v>
      </c>
      <c r="Y13" s="17">
        <v>1572861</v>
      </c>
      <c r="Z13" s="17">
        <f t="shared" si="13"/>
        <v>12295955</v>
      </c>
      <c r="AA13" s="17">
        <f t="shared" si="14"/>
        <v>11396930</v>
      </c>
      <c r="AB13" s="87">
        <f t="shared" si="15"/>
        <v>899025</v>
      </c>
      <c r="AC13" s="62"/>
      <c r="AD13" s="25">
        <f t="shared" si="2"/>
        <v>10723094</v>
      </c>
      <c r="AE13" s="19">
        <f t="shared" si="3"/>
        <v>9824069</v>
      </c>
      <c r="AF13" s="3">
        <f t="shared" si="4"/>
        <v>9150233</v>
      </c>
      <c r="AG13" s="3">
        <f t="shared" si="5"/>
        <v>8251208</v>
      </c>
      <c r="AH13" s="19">
        <f t="shared" si="6"/>
        <v>6678347</v>
      </c>
      <c r="AI13" s="19">
        <f t="shared" si="7"/>
        <v>5405161</v>
      </c>
      <c r="AJ13" s="3">
        <f t="shared" si="16"/>
        <v>5405161</v>
      </c>
      <c r="AK13" s="3">
        <f t="shared" si="17"/>
        <v>4131975</v>
      </c>
      <c r="AL13" s="19">
        <f t="shared" si="18"/>
        <v>4131975</v>
      </c>
      <c r="AM13" s="19">
        <f t="shared" si="19"/>
        <v>4131975</v>
      </c>
      <c r="AN13" s="3">
        <f t="shared" si="20"/>
        <v>2858789</v>
      </c>
      <c r="AO13" s="3">
        <f t="shared" si="21"/>
        <v>2858789</v>
      </c>
      <c r="AP13" s="19">
        <f t="shared" si="22"/>
        <v>1585603</v>
      </c>
      <c r="AQ13" s="19">
        <f t="shared" si="23"/>
        <v>312417</v>
      </c>
    </row>
    <row r="14" spans="1:43" ht="24.75" customHeight="1" x14ac:dyDescent="0.25">
      <c r="A14" s="83" t="s">
        <v>25</v>
      </c>
      <c r="B14" s="67">
        <v>230915</v>
      </c>
      <c r="C14" s="67">
        <v>1290588</v>
      </c>
      <c r="D14" s="67">
        <v>230915</v>
      </c>
      <c r="E14" s="85">
        <f t="shared" si="8"/>
        <v>1290588</v>
      </c>
      <c r="F14" s="89">
        <v>1290588</v>
      </c>
      <c r="G14" s="67">
        <v>2581176</v>
      </c>
      <c r="H14" s="65">
        <f t="shared" si="9"/>
        <v>0</v>
      </c>
      <c r="I14" s="67">
        <v>1290588</v>
      </c>
      <c r="J14" s="67">
        <v>1290588</v>
      </c>
      <c r="K14" s="65">
        <f t="shared" si="10"/>
        <v>0</v>
      </c>
      <c r="L14" s="17">
        <v>1290588</v>
      </c>
      <c r="M14" s="17">
        <v>0</v>
      </c>
      <c r="N14" s="17">
        <f t="shared" si="11"/>
        <v>1290588</v>
      </c>
      <c r="O14" s="17">
        <v>1290588</v>
      </c>
      <c r="P14" s="17">
        <v>1290588</v>
      </c>
      <c r="Q14" s="17">
        <f t="shared" si="12"/>
        <v>1290588</v>
      </c>
      <c r="R14" s="17">
        <v>2510936</v>
      </c>
      <c r="S14" s="17">
        <v>2886263</v>
      </c>
      <c r="T14" s="17">
        <f t="shared" si="0"/>
        <v>915261</v>
      </c>
      <c r="U14" s="86">
        <v>1595675</v>
      </c>
      <c r="V14" s="17">
        <v>1595675</v>
      </c>
      <c r="W14" s="17">
        <f t="shared" si="1"/>
        <v>915261</v>
      </c>
      <c r="X14" s="17">
        <v>1595675</v>
      </c>
      <c r="Y14" s="17">
        <v>1595675</v>
      </c>
      <c r="Z14" s="17">
        <f t="shared" si="13"/>
        <v>12386141</v>
      </c>
      <c r="AA14" s="17">
        <f t="shared" si="14"/>
        <v>11470880</v>
      </c>
      <c r="AB14" s="87">
        <f t="shared" si="15"/>
        <v>915261</v>
      </c>
      <c r="AC14" s="62"/>
      <c r="AD14" s="25">
        <f t="shared" si="2"/>
        <v>10790466</v>
      </c>
      <c r="AE14" s="19">
        <f t="shared" si="3"/>
        <v>9875205</v>
      </c>
      <c r="AF14" s="3">
        <f t="shared" si="4"/>
        <v>9194791</v>
      </c>
      <c r="AG14" s="3">
        <f t="shared" si="5"/>
        <v>8279530</v>
      </c>
      <c r="AH14" s="19">
        <f t="shared" si="6"/>
        <v>6683855</v>
      </c>
      <c r="AI14" s="19">
        <f t="shared" si="7"/>
        <v>5393267</v>
      </c>
      <c r="AJ14" s="3">
        <f t="shared" si="16"/>
        <v>5393267</v>
      </c>
      <c r="AK14" s="3">
        <f t="shared" si="17"/>
        <v>4102679</v>
      </c>
      <c r="AL14" s="19">
        <f t="shared" si="18"/>
        <v>4102679</v>
      </c>
      <c r="AM14" s="19">
        <f t="shared" si="19"/>
        <v>4102679</v>
      </c>
      <c r="AN14" s="3">
        <f t="shared" si="20"/>
        <v>2812091</v>
      </c>
      <c r="AO14" s="3">
        <f t="shared" si="21"/>
        <v>2812091</v>
      </c>
      <c r="AP14" s="19">
        <f t="shared" si="22"/>
        <v>1521503</v>
      </c>
      <c r="AQ14" s="19">
        <f t="shared" si="23"/>
        <v>230915</v>
      </c>
    </row>
    <row r="15" spans="1:43" ht="24.75" customHeight="1" x14ac:dyDescent="0.25">
      <c r="A15" s="83" t="s">
        <v>26</v>
      </c>
      <c r="B15" s="67">
        <v>312971</v>
      </c>
      <c r="C15" s="67">
        <v>1344008</v>
      </c>
      <c r="D15" s="67">
        <v>312971</v>
      </c>
      <c r="E15" s="85">
        <f t="shared" si="8"/>
        <v>1344008</v>
      </c>
      <c r="F15" s="89">
        <v>1344008</v>
      </c>
      <c r="G15" s="67">
        <v>2688016</v>
      </c>
      <c r="H15" s="65">
        <f t="shared" si="9"/>
        <v>0</v>
      </c>
      <c r="I15" s="67">
        <v>1344008</v>
      </c>
      <c r="J15" s="67">
        <v>1344008</v>
      </c>
      <c r="K15" s="65">
        <f t="shared" si="10"/>
        <v>0</v>
      </c>
      <c r="L15" s="17">
        <v>1344008</v>
      </c>
      <c r="M15" s="17">
        <v>0</v>
      </c>
      <c r="N15" s="17">
        <f t="shared" si="11"/>
        <v>1344008</v>
      </c>
      <c r="O15" s="17">
        <v>1344008</v>
      </c>
      <c r="P15" s="17">
        <v>1344008</v>
      </c>
      <c r="Q15" s="17">
        <f t="shared" si="12"/>
        <v>1344008</v>
      </c>
      <c r="R15" s="17">
        <v>2594888</v>
      </c>
      <c r="S15" s="17">
        <v>3000736</v>
      </c>
      <c r="T15" s="17">
        <f t="shared" si="0"/>
        <v>938160</v>
      </c>
      <c r="U15" s="86">
        <v>1656728</v>
      </c>
      <c r="V15" s="17">
        <v>1656728</v>
      </c>
      <c r="W15" s="17">
        <f t="shared" si="1"/>
        <v>938160</v>
      </c>
      <c r="X15" s="17">
        <v>1656728</v>
      </c>
      <c r="Y15" s="17">
        <v>1656728</v>
      </c>
      <c r="Z15" s="17">
        <f t="shared" si="13"/>
        <v>12941355</v>
      </c>
      <c r="AA15" s="17">
        <f t="shared" si="14"/>
        <v>12003195</v>
      </c>
      <c r="AB15" s="87">
        <f t="shared" si="15"/>
        <v>938160</v>
      </c>
      <c r="AC15" s="62"/>
      <c r="AD15" s="25">
        <f t="shared" si="2"/>
        <v>11284627</v>
      </c>
      <c r="AE15" s="19">
        <f t="shared" si="3"/>
        <v>10346467</v>
      </c>
      <c r="AF15" s="3">
        <f t="shared" si="4"/>
        <v>9627899</v>
      </c>
      <c r="AG15" s="3">
        <f t="shared" si="5"/>
        <v>8689739</v>
      </c>
      <c r="AH15" s="19">
        <f t="shared" si="6"/>
        <v>7033011</v>
      </c>
      <c r="AI15" s="19">
        <f t="shared" si="7"/>
        <v>5689003</v>
      </c>
      <c r="AJ15" s="3">
        <f t="shared" si="16"/>
        <v>5689003</v>
      </c>
      <c r="AK15" s="3">
        <f t="shared" si="17"/>
        <v>4344995</v>
      </c>
      <c r="AL15" s="19">
        <f t="shared" si="18"/>
        <v>4344995</v>
      </c>
      <c r="AM15" s="19">
        <f t="shared" si="19"/>
        <v>4344995</v>
      </c>
      <c r="AN15" s="3">
        <f t="shared" si="20"/>
        <v>3000987</v>
      </c>
      <c r="AO15" s="3">
        <f t="shared" si="21"/>
        <v>3000987</v>
      </c>
      <c r="AP15" s="19">
        <f t="shared" si="22"/>
        <v>1656979</v>
      </c>
      <c r="AQ15" s="19">
        <f t="shared" si="23"/>
        <v>312971</v>
      </c>
    </row>
    <row r="16" spans="1:43" ht="24.75" customHeight="1" x14ac:dyDescent="0.25">
      <c r="A16" s="83" t="s">
        <v>27</v>
      </c>
      <c r="B16" s="67">
        <v>208913</v>
      </c>
      <c r="C16" s="67">
        <v>1326478</v>
      </c>
      <c r="D16" s="67">
        <v>208913</v>
      </c>
      <c r="E16" s="85">
        <f t="shared" si="8"/>
        <v>1326478</v>
      </c>
      <c r="F16" s="89">
        <v>1326478</v>
      </c>
      <c r="G16" s="67">
        <v>2652956</v>
      </c>
      <c r="H16" s="65">
        <f t="shared" si="9"/>
        <v>0</v>
      </c>
      <c r="I16" s="67">
        <v>1326478</v>
      </c>
      <c r="J16" s="67">
        <v>1326478</v>
      </c>
      <c r="K16" s="65">
        <f t="shared" si="10"/>
        <v>0</v>
      </c>
      <c r="L16" s="17">
        <v>1326478</v>
      </c>
      <c r="M16" s="17">
        <v>0</v>
      </c>
      <c r="N16" s="17">
        <f t="shared" si="11"/>
        <v>1326478</v>
      </c>
      <c r="O16" s="17">
        <v>1326478</v>
      </c>
      <c r="P16" s="17">
        <v>1326478</v>
      </c>
      <c r="Q16" s="17">
        <f t="shared" si="12"/>
        <v>1326478</v>
      </c>
      <c r="R16" s="17">
        <v>2992362</v>
      </c>
      <c r="S16" s="17">
        <v>2978020</v>
      </c>
      <c r="T16" s="17">
        <f t="shared" si="0"/>
        <v>1340820</v>
      </c>
      <c r="U16" s="86">
        <v>1651542</v>
      </c>
      <c r="V16" s="17">
        <v>1651542</v>
      </c>
      <c r="W16" s="17">
        <f t="shared" si="1"/>
        <v>1340820</v>
      </c>
      <c r="X16" s="17">
        <v>1651542</v>
      </c>
      <c r="Y16" s="17">
        <v>1651542</v>
      </c>
      <c r="Z16" s="17">
        <f t="shared" si="13"/>
        <v>13136749</v>
      </c>
      <c r="AA16" s="17">
        <f t="shared" si="14"/>
        <v>11795929</v>
      </c>
      <c r="AB16" s="87">
        <f t="shared" si="15"/>
        <v>1340820</v>
      </c>
      <c r="AC16" s="62"/>
      <c r="AD16" s="25">
        <f t="shared" si="2"/>
        <v>11485207</v>
      </c>
      <c r="AE16" s="19">
        <f t="shared" si="3"/>
        <v>10144387</v>
      </c>
      <c r="AF16" s="3">
        <f t="shared" si="4"/>
        <v>9833665</v>
      </c>
      <c r="AG16" s="3">
        <f t="shared" si="5"/>
        <v>8492845</v>
      </c>
      <c r="AH16" s="19">
        <f t="shared" si="6"/>
        <v>6841303</v>
      </c>
      <c r="AI16" s="19">
        <f t="shared" si="7"/>
        <v>5514825</v>
      </c>
      <c r="AJ16" s="3">
        <f t="shared" si="16"/>
        <v>5514825</v>
      </c>
      <c r="AK16" s="3">
        <f t="shared" si="17"/>
        <v>4188347</v>
      </c>
      <c r="AL16" s="19">
        <f t="shared" si="18"/>
        <v>4188347</v>
      </c>
      <c r="AM16" s="19">
        <f t="shared" si="19"/>
        <v>4188347</v>
      </c>
      <c r="AN16" s="3">
        <f t="shared" si="20"/>
        <v>2861869</v>
      </c>
      <c r="AO16" s="3">
        <f t="shared" si="21"/>
        <v>2861869</v>
      </c>
      <c r="AP16" s="19">
        <f t="shared" si="22"/>
        <v>1535391</v>
      </c>
      <c r="AQ16" s="19">
        <f t="shared" si="23"/>
        <v>208913</v>
      </c>
    </row>
    <row r="17" spans="1:43" ht="24.75" customHeight="1" x14ac:dyDescent="0.25">
      <c r="A17" s="82" t="s">
        <v>28</v>
      </c>
      <c r="B17" s="65">
        <v>0</v>
      </c>
      <c r="C17" s="65">
        <v>1381236</v>
      </c>
      <c r="D17" s="65">
        <v>1381236</v>
      </c>
      <c r="E17" s="85">
        <f t="shared" si="8"/>
        <v>0</v>
      </c>
      <c r="F17" s="65">
        <v>1381236</v>
      </c>
      <c r="G17" s="65">
        <v>1381236</v>
      </c>
      <c r="H17" s="65">
        <f t="shared" si="9"/>
        <v>0</v>
      </c>
      <c r="I17" s="65">
        <v>1381236</v>
      </c>
      <c r="J17" s="65">
        <v>1381236</v>
      </c>
      <c r="K17" s="65">
        <f t="shared" si="10"/>
        <v>0</v>
      </c>
      <c r="L17" s="17">
        <v>1381236</v>
      </c>
      <c r="M17" s="17">
        <v>0</v>
      </c>
      <c r="N17" s="17">
        <f t="shared" si="11"/>
        <v>1381236</v>
      </c>
      <c r="O17" s="17">
        <v>1381236</v>
      </c>
      <c r="P17" s="17">
        <v>1381236</v>
      </c>
      <c r="Q17" s="17">
        <f t="shared" si="12"/>
        <v>1381236</v>
      </c>
      <c r="R17" s="17">
        <v>2956072</v>
      </c>
      <c r="S17" s="17">
        <v>496882</v>
      </c>
      <c r="T17" s="17">
        <f t="shared" si="0"/>
        <v>3840426</v>
      </c>
      <c r="U17" s="86">
        <v>1692385</v>
      </c>
      <c r="V17" s="17">
        <v>0</v>
      </c>
      <c r="W17" s="17">
        <f t="shared" si="1"/>
        <v>5532811</v>
      </c>
      <c r="X17" s="17">
        <f>1692383-330250</f>
        <v>1362133</v>
      </c>
      <c r="Y17" s="17">
        <v>0</v>
      </c>
      <c r="Z17" s="17">
        <f t="shared" si="13"/>
        <v>12916770</v>
      </c>
      <c r="AA17" s="17">
        <f t="shared" si="14"/>
        <v>6021826</v>
      </c>
      <c r="AB17" s="87">
        <f t="shared" si="15"/>
        <v>6894944</v>
      </c>
      <c r="AC17" s="62"/>
      <c r="AD17" s="25">
        <f t="shared" si="2"/>
        <v>11554637</v>
      </c>
      <c r="AE17" s="19">
        <f t="shared" si="3"/>
        <v>6021826</v>
      </c>
      <c r="AF17" s="3">
        <f t="shared" si="4"/>
        <v>9862252</v>
      </c>
      <c r="AG17" s="3">
        <f t="shared" si="5"/>
        <v>6021826</v>
      </c>
      <c r="AH17" s="19">
        <f t="shared" si="6"/>
        <v>6906180</v>
      </c>
      <c r="AI17" s="19">
        <f t="shared" si="7"/>
        <v>5524944</v>
      </c>
      <c r="AJ17" s="3">
        <f t="shared" si="16"/>
        <v>5524944</v>
      </c>
      <c r="AK17" s="3">
        <f t="shared" si="17"/>
        <v>4143708</v>
      </c>
      <c r="AL17" s="19">
        <f t="shared" si="18"/>
        <v>4143708</v>
      </c>
      <c r="AM17" s="19">
        <f t="shared" si="19"/>
        <v>4143708</v>
      </c>
      <c r="AN17" s="3">
        <f t="shared" si="20"/>
        <v>2762472</v>
      </c>
      <c r="AO17" s="3">
        <f t="shared" si="21"/>
        <v>2762472</v>
      </c>
      <c r="AP17" s="19">
        <f t="shared" si="22"/>
        <v>1381236</v>
      </c>
      <c r="AQ17" s="19">
        <f t="shared" si="23"/>
        <v>1381236</v>
      </c>
    </row>
    <row r="18" spans="1:43" ht="24.75" customHeight="1" x14ac:dyDescent="0.25">
      <c r="A18" s="82" t="s">
        <v>29</v>
      </c>
      <c r="B18" s="65">
        <v>0</v>
      </c>
      <c r="C18" s="65">
        <v>1202299</v>
      </c>
      <c r="D18" s="65">
        <v>1202299</v>
      </c>
      <c r="E18" s="85">
        <f t="shared" si="8"/>
        <v>0</v>
      </c>
      <c r="F18" s="65">
        <v>1202299</v>
      </c>
      <c r="G18" s="65">
        <v>1202299</v>
      </c>
      <c r="H18" s="65">
        <f t="shared" si="9"/>
        <v>0</v>
      </c>
      <c r="I18" s="65">
        <v>1202299</v>
      </c>
      <c r="J18" s="65">
        <v>1202299</v>
      </c>
      <c r="K18" s="65">
        <f t="shared" si="10"/>
        <v>0</v>
      </c>
      <c r="L18" s="17">
        <v>1202299</v>
      </c>
      <c r="M18" s="17">
        <v>0</v>
      </c>
      <c r="N18" s="17">
        <f t="shared" si="11"/>
        <v>1202299</v>
      </c>
      <c r="O18" s="17">
        <v>1202299</v>
      </c>
      <c r="P18" s="17">
        <v>1202299</v>
      </c>
      <c r="Q18" s="17">
        <f t="shared" si="12"/>
        <v>1202299</v>
      </c>
      <c r="R18" s="17">
        <v>2266427</v>
      </c>
      <c r="S18" s="17">
        <v>445354</v>
      </c>
      <c r="T18" s="17">
        <f t="shared" si="0"/>
        <v>3023372</v>
      </c>
      <c r="U18" s="17">
        <v>1468331</v>
      </c>
      <c r="V18" s="17">
        <v>0</v>
      </c>
      <c r="W18" s="17">
        <f t="shared" si="1"/>
        <v>4491703</v>
      </c>
      <c r="X18" s="17">
        <v>1468331</v>
      </c>
      <c r="Y18" s="17">
        <v>0</v>
      </c>
      <c r="Z18" s="17">
        <f t="shared" si="13"/>
        <v>11214584</v>
      </c>
      <c r="AA18" s="17">
        <f t="shared" si="14"/>
        <v>5254550</v>
      </c>
      <c r="AB18" s="87">
        <f t="shared" si="15"/>
        <v>5960034</v>
      </c>
      <c r="AC18" s="62"/>
      <c r="AD18" s="25">
        <f t="shared" si="2"/>
        <v>9746253</v>
      </c>
      <c r="AE18" s="19">
        <f t="shared" si="3"/>
        <v>5254550</v>
      </c>
      <c r="AF18" s="3">
        <f t="shared" si="4"/>
        <v>8277922</v>
      </c>
      <c r="AG18" s="3">
        <f t="shared" si="5"/>
        <v>5254550</v>
      </c>
      <c r="AH18" s="19">
        <f t="shared" si="6"/>
        <v>6011495</v>
      </c>
      <c r="AI18" s="19">
        <f t="shared" si="7"/>
        <v>4809196</v>
      </c>
      <c r="AJ18" s="3">
        <f t="shared" si="16"/>
        <v>4809196</v>
      </c>
      <c r="AK18" s="3">
        <f t="shared" si="17"/>
        <v>3606897</v>
      </c>
      <c r="AL18" s="19">
        <f t="shared" si="18"/>
        <v>3606897</v>
      </c>
      <c r="AM18" s="19">
        <f t="shared" si="19"/>
        <v>3606897</v>
      </c>
      <c r="AN18" s="3">
        <f t="shared" si="20"/>
        <v>2404598</v>
      </c>
      <c r="AO18" s="3">
        <f t="shared" si="21"/>
        <v>2404598</v>
      </c>
      <c r="AP18" s="19">
        <f t="shared" si="22"/>
        <v>1202299</v>
      </c>
      <c r="AQ18" s="19">
        <f t="shared" si="23"/>
        <v>1202299</v>
      </c>
    </row>
    <row r="19" spans="1:43" ht="24.75" customHeight="1" x14ac:dyDescent="0.25">
      <c r="A19" s="82" t="s">
        <v>30</v>
      </c>
      <c r="B19" s="65">
        <v>0</v>
      </c>
      <c r="C19" s="65">
        <v>1231049</v>
      </c>
      <c r="D19" s="65">
        <v>1231049</v>
      </c>
      <c r="E19" s="85">
        <f t="shared" si="8"/>
        <v>0</v>
      </c>
      <c r="F19" s="65">
        <v>1231049</v>
      </c>
      <c r="G19" s="65">
        <v>1231049</v>
      </c>
      <c r="H19" s="65">
        <f t="shared" si="9"/>
        <v>0</v>
      </c>
      <c r="I19" s="65">
        <v>1231049</v>
      </c>
      <c r="J19" s="65">
        <v>1231049</v>
      </c>
      <c r="K19" s="65">
        <f t="shared" si="10"/>
        <v>0</v>
      </c>
      <c r="L19" s="17">
        <v>1231049</v>
      </c>
      <c r="M19" s="17">
        <v>0</v>
      </c>
      <c r="N19" s="17">
        <f t="shared" si="11"/>
        <v>1231049</v>
      </c>
      <c r="O19" s="17">
        <v>1231049</v>
      </c>
      <c r="P19" s="17">
        <v>1231049</v>
      </c>
      <c r="Q19" s="17">
        <f t="shared" si="12"/>
        <v>1231049</v>
      </c>
      <c r="R19" s="17">
        <v>2316945</v>
      </c>
      <c r="S19" s="17">
        <v>434064</v>
      </c>
      <c r="T19" s="17">
        <f t="shared" si="0"/>
        <v>3113930</v>
      </c>
      <c r="U19" s="17">
        <v>1502523</v>
      </c>
      <c r="V19" s="17">
        <v>0</v>
      </c>
      <c r="W19" s="17">
        <f t="shared" si="1"/>
        <v>4616453</v>
      </c>
      <c r="X19" s="17">
        <v>1502523</v>
      </c>
      <c r="Y19" s="17">
        <v>0</v>
      </c>
      <c r="Z19" s="17">
        <f t="shared" si="13"/>
        <v>11477236</v>
      </c>
      <c r="AA19" s="17">
        <f t="shared" si="14"/>
        <v>5358260</v>
      </c>
      <c r="AB19" s="87">
        <f t="shared" ref="AB19:AB24" si="24">Z19-AA19</f>
        <v>6118976</v>
      </c>
      <c r="AC19" s="62"/>
      <c r="AD19" s="25">
        <f t="shared" si="2"/>
        <v>9974713</v>
      </c>
      <c r="AE19" s="19">
        <f t="shared" si="3"/>
        <v>5358260</v>
      </c>
      <c r="AF19" s="3">
        <f t="shared" si="4"/>
        <v>8472190</v>
      </c>
      <c r="AG19" s="3">
        <f t="shared" si="5"/>
        <v>5358260</v>
      </c>
      <c r="AH19" s="19">
        <f t="shared" si="6"/>
        <v>6155245</v>
      </c>
      <c r="AI19" s="19">
        <f t="shared" si="7"/>
        <v>4924196</v>
      </c>
      <c r="AJ19" s="3">
        <f t="shared" si="16"/>
        <v>4924196</v>
      </c>
      <c r="AK19" s="3">
        <f t="shared" si="17"/>
        <v>3693147</v>
      </c>
      <c r="AL19" s="19">
        <f t="shared" si="18"/>
        <v>3693147</v>
      </c>
      <c r="AM19" s="19">
        <f t="shared" si="19"/>
        <v>3693147</v>
      </c>
      <c r="AN19" s="3">
        <f t="shared" si="20"/>
        <v>2462098</v>
      </c>
      <c r="AO19" s="3">
        <f t="shared" si="21"/>
        <v>2462098</v>
      </c>
      <c r="AP19" s="19">
        <f t="shared" si="22"/>
        <v>1231049</v>
      </c>
      <c r="AQ19" s="19">
        <f t="shared" si="23"/>
        <v>1231049</v>
      </c>
    </row>
    <row r="20" spans="1:43" ht="24.75" customHeight="1" x14ac:dyDescent="0.25">
      <c r="A20" s="82" t="s">
        <v>31</v>
      </c>
      <c r="B20" s="65">
        <v>0</v>
      </c>
      <c r="C20" s="65">
        <v>845358</v>
      </c>
      <c r="D20" s="65">
        <v>845358</v>
      </c>
      <c r="E20" s="85">
        <f t="shared" si="8"/>
        <v>0</v>
      </c>
      <c r="F20" s="65">
        <v>684606</v>
      </c>
      <c r="G20" s="65">
        <v>684606</v>
      </c>
      <c r="H20" s="65">
        <f t="shared" si="9"/>
        <v>0</v>
      </c>
      <c r="I20" s="65">
        <v>684606</v>
      </c>
      <c r="J20" s="65">
        <v>684606</v>
      </c>
      <c r="K20" s="65">
        <f t="shared" si="10"/>
        <v>0</v>
      </c>
      <c r="L20" s="17">
        <v>684606</v>
      </c>
      <c r="M20" s="17">
        <v>0</v>
      </c>
      <c r="N20" s="17">
        <f t="shared" si="11"/>
        <v>684606</v>
      </c>
      <c r="O20" s="17">
        <v>684606</v>
      </c>
      <c r="P20" s="17">
        <v>684606</v>
      </c>
      <c r="Q20" s="66">
        <f t="shared" si="12"/>
        <v>684606</v>
      </c>
      <c r="R20" s="17">
        <v>684606</v>
      </c>
      <c r="S20" s="17">
        <v>0</v>
      </c>
      <c r="T20" s="17">
        <f t="shared" si="0"/>
        <v>1369212</v>
      </c>
      <c r="U20" s="17">
        <v>684606</v>
      </c>
      <c r="V20" s="17">
        <v>0</v>
      </c>
      <c r="W20" s="17">
        <f t="shared" si="1"/>
        <v>2053818</v>
      </c>
      <c r="X20" s="17">
        <v>684606</v>
      </c>
      <c r="Y20" s="17">
        <v>0</v>
      </c>
      <c r="Z20" s="66">
        <f t="shared" si="13"/>
        <v>5637600</v>
      </c>
      <c r="AA20" s="66">
        <f t="shared" si="14"/>
        <v>2899176</v>
      </c>
      <c r="AB20" s="87">
        <f t="shared" si="24"/>
        <v>2738424</v>
      </c>
      <c r="AC20" s="62"/>
      <c r="AD20" s="25">
        <f t="shared" si="2"/>
        <v>4952994</v>
      </c>
      <c r="AE20" s="19">
        <f t="shared" si="3"/>
        <v>2899176</v>
      </c>
      <c r="AF20" s="3">
        <f t="shared" si="4"/>
        <v>4268388</v>
      </c>
      <c r="AG20" s="3">
        <f t="shared" si="5"/>
        <v>2899176</v>
      </c>
      <c r="AH20" s="19">
        <f t="shared" si="6"/>
        <v>3583782</v>
      </c>
      <c r="AI20" s="19">
        <f t="shared" si="7"/>
        <v>2899176</v>
      </c>
      <c r="AJ20" s="3">
        <f t="shared" si="16"/>
        <v>2899176</v>
      </c>
      <c r="AK20" s="3">
        <f t="shared" si="17"/>
        <v>2214570</v>
      </c>
      <c r="AL20" s="19">
        <f t="shared" si="18"/>
        <v>2214570</v>
      </c>
      <c r="AM20" s="19">
        <f t="shared" si="19"/>
        <v>2214570</v>
      </c>
      <c r="AN20" s="3">
        <f t="shared" si="20"/>
        <v>1529964</v>
      </c>
      <c r="AO20" s="3">
        <f t="shared" si="21"/>
        <v>1529964</v>
      </c>
      <c r="AP20" s="19">
        <f t="shared" si="22"/>
        <v>845358</v>
      </c>
      <c r="AQ20" s="19">
        <f t="shared" si="23"/>
        <v>845358</v>
      </c>
    </row>
    <row r="21" spans="1:43" ht="24.75" customHeight="1" x14ac:dyDescent="0.25">
      <c r="A21" s="82" t="s">
        <v>32</v>
      </c>
      <c r="B21" s="65">
        <v>0</v>
      </c>
      <c r="C21" s="65">
        <v>782310</v>
      </c>
      <c r="D21" s="65">
        <v>782310</v>
      </c>
      <c r="E21" s="85">
        <f t="shared" si="8"/>
        <v>0</v>
      </c>
      <c r="F21" s="85">
        <v>782310</v>
      </c>
      <c r="G21" s="65">
        <v>782310</v>
      </c>
      <c r="H21" s="65">
        <f t="shared" si="9"/>
        <v>0</v>
      </c>
      <c r="I21" s="65">
        <v>782310</v>
      </c>
      <c r="J21" s="65">
        <v>782310</v>
      </c>
      <c r="K21" s="65">
        <f t="shared" si="10"/>
        <v>0</v>
      </c>
      <c r="L21" s="17">
        <v>782310</v>
      </c>
      <c r="M21" s="17">
        <v>0</v>
      </c>
      <c r="N21" s="17">
        <f t="shared" si="11"/>
        <v>782310</v>
      </c>
      <c r="O21" s="17">
        <v>782310</v>
      </c>
      <c r="P21" s="17">
        <v>782310</v>
      </c>
      <c r="Q21" s="66">
        <f t="shared" si="12"/>
        <v>782310</v>
      </c>
      <c r="R21" s="17">
        <v>782310</v>
      </c>
      <c r="S21" s="17">
        <v>0</v>
      </c>
      <c r="T21" s="17">
        <f t="shared" si="0"/>
        <v>1564620</v>
      </c>
      <c r="U21" s="17">
        <v>782310</v>
      </c>
      <c r="V21" s="17">
        <v>0</v>
      </c>
      <c r="W21" s="17">
        <f t="shared" si="1"/>
        <v>2346930</v>
      </c>
      <c r="X21" s="17">
        <v>782310</v>
      </c>
      <c r="Y21" s="17">
        <v>0</v>
      </c>
      <c r="Z21" s="66">
        <f t="shared" si="13"/>
        <v>6258480</v>
      </c>
      <c r="AA21" s="66">
        <f t="shared" si="14"/>
        <v>3129240</v>
      </c>
      <c r="AB21" s="87">
        <f t="shared" si="24"/>
        <v>3129240</v>
      </c>
      <c r="AC21" s="62"/>
      <c r="AD21" s="25">
        <f t="shared" si="2"/>
        <v>5476170</v>
      </c>
      <c r="AE21" s="19">
        <f t="shared" si="3"/>
        <v>3129240</v>
      </c>
      <c r="AF21" s="3">
        <f t="shared" si="4"/>
        <v>4693860</v>
      </c>
      <c r="AG21" s="3">
        <f t="shared" si="5"/>
        <v>3129240</v>
      </c>
      <c r="AH21" s="19">
        <f t="shared" si="6"/>
        <v>3911550</v>
      </c>
      <c r="AI21" s="19">
        <f t="shared" si="7"/>
        <v>3129240</v>
      </c>
      <c r="AJ21" s="3">
        <f t="shared" si="16"/>
        <v>3129240</v>
      </c>
      <c r="AK21" s="3">
        <f t="shared" si="17"/>
        <v>2346930</v>
      </c>
      <c r="AL21" s="19">
        <f t="shared" si="18"/>
        <v>2346930</v>
      </c>
      <c r="AM21" s="19">
        <f t="shared" si="19"/>
        <v>2346930</v>
      </c>
      <c r="AN21" s="3">
        <f t="shared" si="20"/>
        <v>1564620</v>
      </c>
      <c r="AO21" s="3">
        <f t="shared" si="21"/>
        <v>1564620</v>
      </c>
      <c r="AP21" s="19">
        <f t="shared" si="22"/>
        <v>782310</v>
      </c>
      <c r="AQ21" s="19">
        <f t="shared" si="23"/>
        <v>782310</v>
      </c>
    </row>
    <row r="22" spans="1:43" ht="24.75" customHeight="1" x14ac:dyDescent="0.25">
      <c r="A22" s="82" t="s">
        <v>33</v>
      </c>
      <c r="B22" s="65">
        <v>0</v>
      </c>
      <c r="C22" s="65">
        <v>684606</v>
      </c>
      <c r="D22" s="65">
        <v>684606</v>
      </c>
      <c r="E22" s="85">
        <f t="shared" si="8"/>
        <v>0</v>
      </c>
      <c r="F22" s="85">
        <v>845358</v>
      </c>
      <c r="G22" s="65">
        <v>845358</v>
      </c>
      <c r="H22" s="65">
        <f t="shared" si="9"/>
        <v>0</v>
      </c>
      <c r="I22" s="65">
        <v>845358</v>
      </c>
      <c r="J22" s="65">
        <v>845358</v>
      </c>
      <c r="K22" s="65">
        <f t="shared" si="10"/>
        <v>0</v>
      </c>
      <c r="L22" s="17">
        <v>845358</v>
      </c>
      <c r="M22" s="17">
        <v>0</v>
      </c>
      <c r="N22" s="17">
        <f t="shared" si="11"/>
        <v>845358</v>
      </c>
      <c r="O22" s="17">
        <v>845358</v>
      </c>
      <c r="P22" s="17">
        <v>845358</v>
      </c>
      <c r="Q22" s="66">
        <f t="shared" si="12"/>
        <v>845358</v>
      </c>
      <c r="R22" s="17">
        <v>845358</v>
      </c>
      <c r="S22" s="17">
        <v>0</v>
      </c>
      <c r="T22" s="17">
        <f t="shared" si="0"/>
        <v>1690716</v>
      </c>
      <c r="U22" s="17">
        <v>845358</v>
      </c>
      <c r="V22" s="17">
        <v>0</v>
      </c>
      <c r="W22" s="17">
        <f t="shared" si="1"/>
        <v>2536074</v>
      </c>
      <c r="X22" s="17">
        <v>845358</v>
      </c>
      <c r="Y22" s="17">
        <v>0</v>
      </c>
      <c r="Z22" s="66">
        <f t="shared" si="13"/>
        <v>6602112</v>
      </c>
      <c r="AA22" s="66">
        <f t="shared" si="14"/>
        <v>3220680</v>
      </c>
      <c r="AB22" s="87">
        <f t="shared" si="24"/>
        <v>3381432</v>
      </c>
      <c r="AC22" s="62"/>
      <c r="AD22" s="25">
        <f t="shared" si="2"/>
        <v>5756754</v>
      </c>
      <c r="AE22" s="19">
        <f t="shared" si="3"/>
        <v>3220680</v>
      </c>
      <c r="AF22" s="3">
        <f t="shared" si="4"/>
        <v>4911396</v>
      </c>
      <c r="AG22" s="3">
        <f t="shared" si="5"/>
        <v>3220680</v>
      </c>
      <c r="AH22" s="19">
        <f t="shared" si="6"/>
        <v>4066038</v>
      </c>
      <c r="AI22" s="19">
        <f t="shared" si="7"/>
        <v>3220680</v>
      </c>
      <c r="AJ22" s="3">
        <f t="shared" si="16"/>
        <v>3220680</v>
      </c>
      <c r="AK22" s="3">
        <f t="shared" si="17"/>
        <v>2375322</v>
      </c>
      <c r="AL22" s="19">
        <f t="shared" si="18"/>
        <v>2375322</v>
      </c>
      <c r="AM22" s="19">
        <f t="shared" si="19"/>
        <v>2375322</v>
      </c>
      <c r="AN22" s="3">
        <f t="shared" si="20"/>
        <v>1529964</v>
      </c>
      <c r="AO22" s="3">
        <f t="shared" si="21"/>
        <v>1529964</v>
      </c>
      <c r="AP22" s="19">
        <f t="shared" si="22"/>
        <v>684606</v>
      </c>
      <c r="AQ22" s="19">
        <f t="shared" si="23"/>
        <v>684606</v>
      </c>
    </row>
    <row r="23" spans="1:43" ht="50.45" customHeight="1" x14ac:dyDescent="0.2">
      <c r="A23" s="84" t="s">
        <v>34</v>
      </c>
      <c r="B23" s="66">
        <v>10850618</v>
      </c>
      <c r="C23" s="66">
        <v>3686810</v>
      </c>
      <c r="D23" s="66">
        <v>0</v>
      </c>
      <c r="E23" s="90">
        <f t="shared" si="8"/>
        <v>14537428</v>
      </c>
      <c r="F23" s="90">
        <v>3686810</v>
      </c>
      <c r="G23" s="66">
        <v>0</v>
      </c>
      <c r="H23" s="66">
        <f t="shared" si="9"/>
        <v>18224238</v>
      </c>
      <c r="I23" s="66">
        <v>3686810</v>
      </c>
      <c r="J23" s="66">
        <v>21911048</v>
      </c>
      <c r="K23" s="66">
        <f t="shared" si="10"/>
        <v>0</v>
      </c>
      <c r="L23" s="66">
        <v>3686810</v>
      </c>
      <c r="M23" s="66">
        <v>0</v>
      </c>
      <c r="N23" s="66">
        <f t="shared" si="11"/>
        <v>3686810</v>
      </c>
      <c r="O23" s="66">
        <v>3686810</v>
      </c>
      <c r="P23" s="66">
        <v>0</v>
      </c>
      <c r="Q23" s="66">
        <f t="shared" si="12"/>
        <v>7373620</v>
      </c>
      <c r="R23" s="66">
        <v>3686810</v>
      </c>
      <c r="S23" s="66">
        <v>2117596</v>
      </c>
      <c r="T23" s="66">
        <f t="shared" si="0"/>
        <v>8942834</v>
      </c>
      <c r="U23" s="66">
        <v>8699786</v>
      </c>
      <c r="V23" s="66">
        <v>0</v>
      </c>
      <c r="W23" s="66">
        <f t="shared" si="1"/>
        <v>17642620</v>
      </c>
      <c r="X23" s="66">
        <v>5397802</v>
      </c>
      <c r="Y23" s="66">
        <v>0</v>
      </c>
      <c r="Z23" s="66">
        <f t="shared" si="13"/>
        <v>47069066</v>
      </c>
      <c r="AA23" s="66">
        <f t="shared" si="14"/>
        <v>24028644</v>
      </c>
      <c r="AB23" s="90">
        <f t="shared" si="24"/>
        <v>23040422</v>
      </c>
      <c r="AC23" s="62"/>
      <c r="AD23" s="25">
        <f t="shared" si="2"/>
        <v>41671264</v>
      </c>
      <c r="AE23" s="19">
        <f t="shared" si="3"/>
        <v>24028644</v>
      </c>
      <c r="AF23" s="3">
        <f t="shared" si="4"/>
        <v>32971478</v>
      </c>
      <c r="AG23" s="3">
        <f t="shared" si="5"/>
        <v>24028644</v>
      </c>
      <c r="AH23" s="19">
        <f t="shared" si="6"/>
        <v>29284668</v>
      </c>
      <c r="AI23" s="19">
        <f t="shared" si="7"/>
        <v>21911048</v>
      </c>
      <c r="AJ23" s="3">
        <f t="shared" si="16"/>
        <v>25597858</v>
      </c>
      <c r="AK23" s="3">
        <f t="shared" si="17"/>
        <v>21911048</v>
      </c>
      <c r="AL23" s="19">
        <f t="shared" si="18"/>
        <v>21911048</v>
      </c>
      <c r="AM23" s="19">
        <f t="shared" si="19"/>
        <v>21911048</v>
      </c>
      <c r="AN23" s="3">
        <f t="shared" si="20"/>
        <v>18224238</v>
      </c>
      <c r="AO23" s="3">
        <f t="shared" si="21"/>
        <v>0</v>
      </c>
      <c r="AP23" s="19">
        <f t="shared" si="22"/>
        <v>14537428</v>
      </c>
      <c r="AQ23" s="19">
        <f t="shared" si="23"/>
        <v>0</v>
      </c>
    </row>
    <row r="24" spans="1:43" ht="50.45" customHeight="1" x14ac:dyDescent="0.2">
      <c r="A24" s="84" t="s">
        <v>49</v>
      </c>
      <c r="B24" s="66">
        <v>0</v>
      </c>
      <c r="C24" s="66">
        <v>0</v>
      </c>
      <c r="D24" s="66">
        <v>0</v>
      </c>
      <c r="E24" s="90">
        <f t="shared" si="8"/>
        <v>0</v>
      </c>
      <c r="F24" s="90">
        <v>0</v>
      </c>
      <c r="G24" s="66">
        <v>0</v>
      </c>
      <c r="H24" s="66">
        <f t="shared" si="9"/>
        <v>0</v>
      </c>
      <c r="I24" s="66">
        <v>0</v>
      </c>
      <c r="J24" s="66">
        <v>0</v>
      </c>
      <c r="K24" s="66">
        <f t="shared" si="10"/>
        <v>0</v>
      </c>
      <c r="L24" s="66">
        <v>2155817</v>
      </c>
      <c r="M24" s="66">
        <v>0</v>
      </c>
      <c r="N24" s="66">
        <f t="shared" si="11"/>
        <v>2155817</v>
      </c>
      <c r="O24" s="66">
        <v>2155817</v>
      </c>
      <c r="P24" s="66">
        <v>0</v>
      </c>
      <c r="Q24" s="66">
        <f t="shared" si="12"/>
        <v>4311634</v>
      </c>
      <c r="R24" s="66">
        <v>2155817</v>
      </c>
      <c r="S24" s="66">
        <v>0</v>
      </c>
      <c r="T24" s="66">
        <f t="shared" si="0"/>
        <v>6467451</v>
      </c>
      <c r="U24" s="66">
        <v>2155817</v>
      </c>
      <c r="V24" s="66">
        <v>6467451</v>
      </c>
      <c r="W24" s="66">
        <f t="shared" si="1"/>
        <v>2155817</v>
      </c>
      <c r="X24" s="66">
        <v>2155817</v>
      </c>
      <c r="Y24" s="66">
        <v>0</v>
      </c>
      <c r="Z24" s="66">
        <f t="shared" si="13"/>
        <v>10779085</v>
      </c>
      <c r="AA24" s="66">
        <f t="shared" si="14"/>
        <v>6467451</v>
      </c>
      <c r="AB24" s="90">
        <f t="shared" si="24"/>
        <v>4311634</v>
      </c>
      <c r="AC24" s="62"/>
      <c r="AD24" s="25">
        <f t="shared" si="2"/>
        <v>8623268</v>
      </c>
      <c r="AE24" s="19">
        <f t="shared" si="3"/>
        <v>6467451</v>
      </c>
      <c r="AF24" s="21">
        <f t="shared" si="4"/>
        <v>6467451</v>
      </c>
      <c r="AG24" s="22">
        <f t="shared" si="5"/>
        <v>0</v>
      </c>
      <c r="AH24" s="19">
        <f t="shared" si="6"/>
        <v>4311634</v>
      </c>
      <c r="AI24" s="19">
        <f t="shared" si="7"/>
        <v>0</v>
      </c>
      <c r="AJ24" s="21">
        <f t="shared" si="16"/>
        <v>2155817</v>
      </c>
      <c r="AK24" s="22">
        <f t="shared" si="17"/>
        <v>0</v>
      </c>
      <c r="AL24" s="19">
        <f t="shared" si="18"/>
        <v>0</v>
      </c>
      <c r="AM24" s="19">
        <f t="shared" si="19"/>
        <v>0</v>
      </c>
      <c r="AN24" s="21">
        <f t="shared" si="20"/>
        <v>0</v>
      </c>
      <c r="AO24" s="22">
        <f t="shared" si="21"/>
        <v>0</v>
      </c>
      <c r="AP24" s="19">
        <f t="shared" si="22"/>
        <v>0</v>
      </c>
      <c r="AQ24" s="19">
        <f t="shared" si="23"/>
        <v>0</v>
      </c>
    </row>
    <row r="25" spans="1:43" ht="24.75" customHeight="1" thickBot="1" x14ac:dyDescent="0.3">
      <c r="A25" s="81" t="s">
        <v>35</v>
      </c>
      <c r="B25" s="121">
        <f>SUM(B3:B24)</f>
        <v>20230486</v>
      </c>
      <c r="C25" s="121">
        <f>SUM(C3:C24)</f>
        <v>25805090</v>
      </c>
      <c r="D25" s="121">
        <f>SUM(D3:D24)</f>
        <v>29174376</v>
      </c>
      <c r="E25" s="121">
        <f t="shared" ref="E25:F25" si="25">SUM(E3:E24)</f>
        <v>16861200</v>
      </c>
      <c r="F25" s="121">
        <f t="shared" si="25"/>
        <v>17486003</v>
      </c>
      <c r="G25" s="121">
        <f>SUM(G3:G24)</f>
        <v>24003582</v>
      </c>
      <c r="H25" s="121">
        <f t="shared" ref="H25:X25" si="26">SUM(H3:H24)</f>
        <v>10343621</v>
      </c>
      <c r="I25" s="121">
        <f t="shared" si="26"/>
        <v>25805090</v>
      </c>
      <c r="J25" s="121">
        <f t="shared" si="26"/>
        <v>37368758</v>
      </c>
      <c r="K25" s="121">
        <f t="shared" si="26"/>
        <v>-1220047</v>
      </c>
      <c r="L25" s="121">
        <f t="shared" si="26"/>
        <v>27960907</v>
      </c>
      <c r="M25" s="121">
        <f t="shared" si="26"/>
        <v>0</v>
      </c>
      <c r="N25" s="121">
        <f t="shared" si="26"/>
        <v>26740860</v>
      </c>
      <c r="O25" s="121">
        <f t="shared" si="26"/>
        <v>28353397</v>
      </c>
      <c r="P25" s="121">
        <f t="shared" si="26"/>
        <v>15065220</v>
      </c>
      <c r="Q25" s="121">
        <f t="shared" si="26"/>
        <v>40029037</v>
      </c>
      <c r="R25" s="121">
        <f t="shared" si="26"/>
        <v>44558094</v>
      </c>
      <c r="S25" s="121">
        <f t="shared" si="26"/>
        <v>23433031</v>
      </c>
      <c r="T25" s="121">
        <f t="shared" si="26"/>
        <v>61154100</v>
      </c>
      <c r="U25" s="121">
        <f t="shared" si="26"/>
        <v>37598029</v>
      </c>
      <c r="V25" s="121">
        <f t="shared" si="26"/>
        <v>49871075</v>
      </c>
      <c r="W25" s="121">
        <f t="shared" si="26"/>
        <v>48881054</v>
      </c>
      <c r="X25" s="121">
        <f t="shared" si="26"/>
        <v>31491712</v>
      </c>
      <c r="Y25" s="121">
        <f t="shared" ref="Y25" si="27">SUM(Y3:Y24)</f>
        <v>11050773</v>
      </c>
      <c r="Z25" s="121">
        <f t="shared" ref="Z25" si="28">SUM(Z3:Z24)</f>
        <v>259288808</v>
      </c>
      <c r="AA25" s="121">
        <f t="shared" ref="AA25" si="29">SUM(AA3:AA24)</f>
        <v>189966815</v>
      </c>
      <c r="AB25" s="122">
        <f t="shared" ref="AB25" si="30">SUM(AB3:AB24)</f>
        <v>69321993</v>
      </c>
      <c r="AC25" s="62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</row>
    <row r="26" spans="1:43" ht="24.75" customHeight="1" thickBot="1" x14ac:dyDescent="0.3">
      <c r="A26" s="147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62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</row>
    <row r="27" spans="1:43" ht="24.75" customHeight="1" thickBot="1" x14ac:dyDescent="0.3">
      <c r="A27" s="147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62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</row>
    <row r="28" spans="1:43" ht="24.75" customHeight="1" x14ac:dyDescent="0.25">
      <c r="A28" s="152" t="s">
        <v>36</v>
      </c>
      <c r="B28" s="158" t="s">
        <v>1</v>
      </c>
      <c r="C28" s="159"/>
      <c r="D28" s="159"/>
      <c r="E28" s="160"/>
      <c r="F28" s="158" t="s">
        <v>2</v>
      </c>
      <c r="G28" s="159"/>
      <c r="H28" s="160"/>
      <c r="I28" s="158" t="s">
        <v>3</v>
      </c>
      <c r="J28" s="159"/>
      <c r="K28" s="160"/>
      <c r="L28" s="169" t="s">
        <v>4</v>
      </c>
      <c r="M28" s="170"/>
      <c r="N28" s="171"/>
      <c r="O28" s="169" t="s">
        <v>5</v>
      </c>
      <c r="P28" s="170"/>
      <c r="Q28" s="171"/>
      <c r="R28" s="169" t="s">
        <v>6</v>
      </c>
      <c r="S28" s="170"/>
      <c r="T28" s="171"/>
      <c r="U28" s="169" t="s">
        <v>7</v>
      </c>
      <c r="V28" s="170"/>
      <c r="W28" s="171"/>
      <c r="X28" s="167" t="s">
        <v>8</v>
      </c>
      <c r="Y28" s="168"/>
      <c r="Z28" s="154" t="s">
        <v>9</v>
      </c>
      <c r="AA28" s="154" t="s">
        <v>10</v>
      </c>
      <c r="AB28" s="150" t="s">
        <v>11</v>
      </c>
      <c r="AC28" s="62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</row>
    <row r="29" spans="1:43" ht="30.75" customHeight="1" x14ac:dyDescent="0.25">
      <c r="A29" s="153"/>
      <c r="B29" s="4" t="s">
        <v>12</v>
      </c>
      <c r="C29" s="4" t="s">
        <v>13</v>
      </c>
      <c r="D29" s="4" t="s">
        <v>14</v>
      </c>
      <c r="E29" s="18" t="s">
        <v>47</v>
      </c>
      <c r="F29" s="4" t="s">
        <v>13</v>
      </c>
      <c r="G29" s="4" t="s">
        <v>14</v>
      </c>
      <c r="H29" s="18" t="s">
        <v>46</v>
      </c>
      <c r="I29" s="4" t="s">
        <v>13</v>
      </c>
      <c r="J29" s="4" t="s">
        <v>14</v>
      </c>
      <c r="K29" s="18" t="s">
        <v>45</v>
      </c>
      <c r="L29" s="4" t="s">
        <v>13</v>
      </c>
      <c r="M29" s="4" t="s">
        <v>14</v>
      </c>
      <c r="N29" s="18" t="s">
        <v>44</v>
      </c>
      <c r="O29" s="4" t="s">
        <v>13</v>
      </c>
      <c r="P29" s="4" t="s">
        <v>14</v>
      </c>
      <c r="Q29" s="18" t="s">
        <v>43</v>
      </c>
      <c r="R29" s="4" t="s">
        <v>13</v>
      </c>
      <c r="S29" s="4" t="s">
        <v>14</v>
      </c>
      <c r="T29" s="18" t="s">
        <v>42</v>
      </c>
      <c r="U29" s="4" t="s">
        <v>13</v>
      </c>
      <c r="V29" s="4" t="s">
        <v>14</v>
      </c>
      <c r="W29" s="18" t="s">
        <v>41</v>
      </c>
      <c r="X29" s="4" t="s">
        <v>13</v>
      </c>
      <c r="Y29" s="4" t="s">
        <v>14</v>
      </c>
      <c r="Z29" s="155"/>
      <c r="AA29" s="155"/>
      <c r="AB29" s="151"/>
      <c r="AC29" s="62"/>
      <c r="AD29" s="146" t="s">
        <v>50</v>
      </c>
      <c r="AE29" s="149"/>
      <c r="AF29" s="149" t="s">
        <v>51</v>
      </c>
      <c r="AG29" s="149"/>
      <c r="AH29" s="149" t="s">
        <v>52</v>
      </c>
      <c r="AI29" s="149"/>
      <c r="AJ29" s="145" t="s">
        <v>53</v>
      </c>
      <c r="AK29" s="146"/>
      <c r="AL29" s="145" t="s">
        <v>54</v>
      </c>
      <c r="AM29" s="146"/>
      <c r="AN29" s="145" t="s">
        <v>55</v>
      </c>
      <c r="AO29" s="146"/>
      <c r="AP29" s="145" t="s">
        <v>56</v>
      </c>
      <c r="AQ29" s="146"/>
    </row>
    <row r="30" spans="1:43" ht="39" customHeight="1" x14ac:dyDescent="0.2">
      <c r="A30" s="15" t="s">
        <v>37</v>
      </c>
      <c r="B30" s="9">
        <v>0</v>
      </c>
      <c r="C30" s="10">
        <v>1268401</v>
      </c>
      <c r="D30" s="10">
        <v>1266851</v>
      </c>
      <c r="E30" s="10">
        <f>AP30-AQ30</f>
        <v>1550</v>
      </c>
      <c r="F30" s="10">
        <v>118191</v>
      </c>
      <c r="G30" s="10">
        <v>118191</v>
      </c>
      <c r="H30" s="10">
        <f>AN30-AO30</f>
        <v>1550</v>
      </c>
      <c r="I30" s="10">
        <v>118191</v>
      </c>
      <c r="J30" s="10">
        <v>119741</v>
      </c>
      <c r="K30" s="10">
        <f>AL30-AM30</f>
        <v>0</v>
      </c>
      <c r="L30" s="2">
        <v>118191</v>
      </c>
      <c r="M30" s="2">
        <v>0</v>
      </c>
      <c r="N30" s="2">
        <f>AJ30-AK30</f>
        <v>118191</v>
      </c>
      <c r="O30" s="2">
        <v>118191</v>
      </c>
      <c r="P30" s="2">
        <v>0</v>
      </c>
      <c r="Q30" s="2">
        <f>AH30-AI30</f>
        <v>236382</v>
      </c>
      <c r="R30" s="2">
        <v>118191</v>
      </c>
      <c r="S30" s="2">
        <v>354573</v>
      </c>
      <c r="T30" s="6">
        <f t="shared" ref="T30:T33" si="31">AF30-AG30</f>
        <v>0</v>
      </c>
      <c r="U30" s="7">
        <v>118191</v>
      </c>
      <c r="V30" s="2">
        <v>118191</v>
      </c>
      <c r="W30" s="2">
        <f>AD30-AE30</f>
        <v>0</v>
      </c>
      <c r="X30" s="2">
        <v>2614120</v>
      </c>
      <c r="Y30" s="2">
        <v>0</v>
      </c>
      <c r="Z30" s="2">
        <f>SUM(B30+C30+F30+I30+L30+O30+R30+U30+X30)</f>
        <v>4591667</v>
      </c>
      <c r="AA30" s="2">
        <f>SUM(D30+G30+J30+M30+P30+S30+V30+Y30)</f>
        <v>1977547</v>
      </c>
      <c r="AB30" s="20">
        <f>Z30-AA30</f>
        <v>2614120</v>
      </c>
      <c r="AC30" s="62"/>
      <c r="AD30" s="26">
        <f t="shared" ref="AD30:AD34" si="32">SUM(B30+C30+F30+I30+L30+O30+R30+U30)</f>
        <v>1977547</v>
      </c>
      <c r="AE30" s="19">
        <f t="shared" ref="AE30:AE93" si="33">SUM(D30+G30+J30+M30+P30+S30+V30)</f>
        <v>1977547</v>
      </c>
      <c r="AF30" s="24">
        <f t="shared" ref="AF30:AF34" si="34">SUM(B30+C30+F30+I30+L30+O30+R30)</f>
        <v>1859356</v>
      </c>
      <c r="AG30" s="24">
        <f t="shared" ref="AG30:AG34" si="35">SUM(D30+G30+J30+M30+P30+S30)</f>
        <v>1859356</v>
      </c>
      <c r="AH30" s="19">
        <f t="shared" ref="AH30:AH34" si="36">SUM(B30+C30+F30+I30+L30+O30)</f>
        <v>1741165</v>
      </c>
      <c r="AI30" s="19">
        <f t="shared" ref="AI30:AI34" si="37">SUM(D30+G30+J30+M30+P30)</f>
        <v>1504783</v>
      </c>
      <c r="AJ30" s="24">
        <f t="shared" si="16"/>
        <v>1622974</v>
      </c>
      <c r="AK30" s="24">
        <f t="shared" si="17"/>
        <v>1504783</v>
      </c>
      <c r="AL30" s="19">
        <f t="shared" si="18"/>
        <v>1504783</v>
      </c>
      <c r="AM30" s="19">
        <f t="shared" si="19"/>
        <v>1504783</v>
      </c>
      <c r="AN30" s="24">
        <f t="shared" si="20"/>
        <v>1386592</v>
      </c>
      <c r="AO30" s="24">
        <f t="shared" si="21"/>
        <v>1385042</v>
      </c>
      <c r="AP30" s="19">
        <f t="shared" si="22"/>
        <v>1268401</v>
      </c>
      <c r="AQ30" s="25">
        <f t="shared" si="23"/>
        <v>1266851</v>
      </c>
    </row>
    <row r="31" spans="1:43" ht="39" customHeight="1" x14ac:dyDescent="0.2">
      <c r="A31" s="15" t="s">
        <v>38</v>
      </c>
      <c r="B31" s="11">
        <v>0</v>
      </c>
      <c r="C31" s="10">
        <v>77431</v>
      </c>
      <c r="D31" s="10">
        <v>0</v>
      </c>
      <c r="E31" s="10">
        <f t="shared" ref="E31:E33" si="38">AP31-AQ31</f>
        <v>77431</v>
      </c>
      <c r="F31" s="10">
        <v>77431</v>
      </c>
      <c r="G31" s="10">
        <v>77431</v>
      </c>
      <c r="H31" s="10">
        <f t="shared" ref="H31:H33" si="39">AN31-AO31</f>
        <v>77431</v>
      </c>
      <c r="I31" s="10">
        <v>77431</v>
      </c>
      <c r="J31" s="10">
        <v>154862</v>
      </c>
      <c r="K31" s="10">
        <f t="shared" ref="K31:K33" si="40">AL31-AM31</f>
        <v>0</v>
      </c>
      <c r="L31" s="2">
        <v>77431</v>
      </c>
      <c r="M31" s="2">
        <v>0</v>
      </c>
      <c r="N31" s="2">
        <f t="shared" ref="N31:N33" si="41">AJ31-AK31</f>
        <v>77431</v>
      </c>
      <c r="O31" s="2">
        <v>77431</v>
      </c>
      <c r="P31" s="2">
        <v>0</v>
      </c>
      <c r="Q31" s="2">
        <f t="shared" ref="Q31:Q33" si="42">AH31-AI31</f>
        <v>154862</v>
      </c>
      <c r="R31" s="2">
        <v>77431</v>
      </c>
      <c r="S31" s="2">
        <v>154862</v>
      </c>
      <c r="T31" s="6">
        <f t="shared" si="31"/>
        <v>77431</v>
      </c>
      <c r="U31" s="7">
        <v>77431</v>
      </c>
      <c r="V31" s="2">
        <v>154862</v>
      </c>
      <c r="W31" s="2">
        <f t="shared" ref="W31:W33" si="43">AD31-AE31</f>
        <v>0</v>
      </c>
      <c r="X31" s="2">
        <v>4902641</v>
      </c>
      <c r="Y31" s="2">
        <v>0</v>
      </c>
      <c r="Z31" s="2">
        <f t="shared" ref="Z31:Z33" si="44">SUM(B31+C31+F31+I31+L31+O31+R31+U31+X31)</f>
        <v>5444658</v>
      </c>
      <c r="AA31" s="2">
        <f t="shared" ref="AA31:AA33" si="45">SUM(D31+G31+J31+M31+P31+S31+V31+Y31)</f>
        <v>542017</v>
      </c>
      <c r="AB31" s="20">
        <f t="shared" ref="AB31:AB32" si="46">Z31-AA31</f>
        <v>4902641</v>
      </c>
      <c r="AC31" s="62"/>
      <c r="AD31" s="26">
        <f t="shared" si="32"/>
        <v>542017</v>
      </c>
      <c r="AE31" s="19">
        <f t="shared" si="33"/>
        <v>542017</v>
      </c>
      <c r="AF31" s="23">
        <f t="shared" si="34"/>
        <v>464586</v>
      </c>
      <c r="AG31" s="23">
        <f t="shared" si="35"/>
        <v>387155</v>
      </c>
      <c r="AH31" s="19">
        <f t="shared" si="36"/>
        <v>387155</v>
      </c>
      <c r="AI31" s="19">
        <f t="shared" si="37"/>
        <v>232293</v>
      </c>
      <c r="AJ31" s="23">
        <f t="shared" si="16"/>
        <v>309724</v>
      </c>
      <c r="AK31" s="23">
        <f t="shared" si="17"/>
        <v>232293</v>
      </c>
      <c r="AL31" s="19">
        <f t="shared" si="18"/>
        <v>232293</v>
      </c>
      <c r="AM31" s="19">
        <f t="shared" si="19"/>
        <v>232293</v>
      </c>
      <c r="AN31" s="23">
        <f t="shared" si="20"/>
        <v>154862</v>
      </c>
      <c r="AO31" s="23">
        <f t="shared" si="21"/>
        <v>77431</v>
      </c>
      <c r="AP31" s="19">
        <f t="shared" si="22"/>
        <v>77431</v>
      </c>
      <c r="AQ31" s="25">
        <f t="shared" si="23"/>
        <v>0</v>
      </c>
    </row>
    <row r="32" spans="1:43" ht="39" customHeight="1" x14ac:dyDescent="0.2">
      <c r="A32" s="15" t="s">
        <v>39</v>
      </c>
      <c r="B32" s="11">
        <v>1708899</v>
      </c>
      <c r="C32" s="10">
        <v>53150</v>
      </c>
      <c r="D32" s="10">
        <v>0</v>
      </c>
      <c r="E32" s="10">
        <f t="shared" si="38"/>
        <v>1762049</v>
      </c>
      <c r="F32" s="10">
        <v>53150</v>
      </c>
      <c r="G32" s="10">
        <v>0</v>
      </c>
      <c r="H32" s="10">
        <f t="shared" si="39"/>
        <v>1815199</v>
      </c>
      <c r="I32" s="10">
        <v>53150</v>
      </c>
      <c r="J32" s="10">
        <v>1868349</v>
      </c>
      <c r="K32" s="10">
        <f t="shared" si="40"/>
        <v>0</v>
      </c>
      <c r="L32" s="2">
        <v>53150</v>
      </c>
      <c r="M32" s="2">
        <v>0</v>
      </c>
      <c r="N32" s="2">
        <f t="shared" si="41"/>
        <v>53150</v>
      </c>
      <c r="O32" s="2">
        <v>53150</v>
      </c>
      <c r="P32" s="2">
        <v>53150</v>
      </c>
      <c r="Q32" s="2">
        <f t="shared" si="42"/>
        <v>53150</v>
      </c>
      <c r="R32" s="2">
        <v>1467972</v>
      </c>
      <c r="S32" s="2">
        <v>0</v>
      </c>
      <c r="T32" s="6">
        <f t="shared" si="31"/>
        <v>1521122</v>
      </c>
      <c r="U32" s="7">
        <v>297812</v>
      </c>
      <c r="V32" s="2">
        <v>0</v>
      </c>
      <c r="W32" s="2">
        <f t="shared" si="43"/>
        <v>1818934</v>
      </c>
      <c r="X32" s="2">
        <v>297812</v>
      </c>
      <c r="Y32" s="2">
        <v>0</v>
      </c>
      <c r="Z32" s="2">
        <f t="shared" si="44"/>
        <v>4038245</v>
      </c>
      <c r="AA32" s="2">
        <f t="shared" si="45"/>
        <v>1921499</v>
      </c>
      <c r="AB32" s="20">
        <f t="shared" si="46"/>
        <v>2116746</v>
      </c>
      <c r="AC32" s="62"/>
      <c r="AD32" s="26">
        <f t="shared" si="32"/>
        <v>3740433</v>
      </c>
      <c r="AE32" s="19">
        <f t="shared" si="33"/>
        <v>1921499</v>
      </c>
      <c r="AF32" s="23">
        <f t="shared" si="34"/>
        <v>3442621</v>
      </c>
      <c r="AG32" s="23">
        <f t="shared" si="35"/>
        <v>1921499</v>
      </c>
      <c r="AH32" s="19">
        <f t="shared" si="36"/>
        <v>1974649</v>
      </c>
      <c r="AI32" s="19">
        <f t="shared" si="37"/>
        <v>1921499</v>
      </c>
      <c r="AJ32" s="23">
        <f t="shared" si="16"/>
        <v>1921499</v>
      </c>
      <c r="AK32" s="23">
        <f t="shared" si="17"/>
        <v>1868349</v>
      </c>
      <c r="AL32" s="19">
        <f t="shared" si="18"/>
        <v>1868349</v>
      </c>
      <c r="AM32" s="19">
        <f t="shared" si="19"/>
        <v>1868349</v>
      </c>
      <c r="AN32" s="23">
        <f t="shared" si="20"/>
        <v>1815199</v>
      </c>
      <c r="AO32" s="23">
        <f t="shared" si="21"/>
        <v>0</v>
      </c>
      <c r="AP32" s="19">
        <f t="shared" si="22"/>
        <v>1762049</v>
      </c>
      <c r="AQ32" s="25">
        <f t="shared" si="23"/>
        <v>0</v>
      </c>
    </row>
    <row r="33" spans="1:43" ht="39" customHeight="1" x14ac:dyDescent="0.2">
      <c r="A33" s="15" t="s">
        <v>40</v>
      </c>
      <c r="B33" s="10">
        <v>0</v>
      </c>
      <c r="C33" s="10">
        <v>0</v>
      </c>
      <c r="D33" s="10">
        <v>0</v>
      </c>
      <c r="E33" s="10">
        <f t="shared" si="38"/>
        <v>0</v>
      </c>
      <c r="F33" s="10">
        <v>0</v>
      </c>
      <c r="G33" s="10">
        <v>0</v>
      </c>
      <c r="H33" s="10">
        <f t="shared" si="39"/>
        <v>0</v>
      </c>
      <c r="I33" s="10">
        <v>0</v>
      </c>
      <c r="J33" s="10">
        <v>0</v>
      </c>
      <c r="K33" s="10">
        <f t="shared" si="40"/>
        <v>0</v>
      </c>
      <c r="L33" s="2">
        <v>0</v>
      </c>
      <c r="M33" s="2">
        <v>0</v>
      </c>
      <c r="N33" s="2">
        <f t="shared" si="41"/>
        <v>0</v>
      </c>
      <c r="O33" s="2">
        <v>0</v>
      </c>
      <c r="P33" s="2">
        <v>0</v>
      </c>
      <c r="Q33" s="2">
        <f t="shared" si="42"/>
        <v>0</v>
      </c>
      <c r="R33" s="2">
        <v>5546757</v>
      </c>
      <c r="S33" s="2">
        <v>0</v>
      </c>
      <c r="T33" s="6">
        <f t="shared" si="31"/>
        <v>5546757</v>
      </c>
      <c r="U33" s="7">
        <v>338169</v>
      </c>
      <c r="V33" s="2">
        <v>0</v>
      </c>
      <c r="W33" s="2">
        <f t="shared" si="43"/>
        <v>5884926</v>
      </c>
      <c r="X33" s="2">
        <v>338169</v>
      </c>
      <c r="Y33" s="2">
        <v>0</v>
      </c>
      <c r="Z33" s="2">
        <f t="shared" si="44"/>
        <v>6223095</v>
      </c>
      <c r="AA33" s="2">
        <f t="shared" si="45"/>
        <v>0</v>
      </c>
      <c r="AB33" s="20">
        <f>Z33-AA33</f>
        <v>6223095</v>
      </c>
      <c r="AC33" s="62"/>
      <c r="AD33" s="26">
        <f t="shared" si="32"/>
        <v>5884926</v>
      </c>
      <c r="AE33" s="19">
        <f t="shared" si="33"/>
        <v>0</v>
      </c>
      <c r="AF33" s="27">
        <f t="shared" si="34"/>
        <v>5546757</v>
      </c>
      <c r="AG33" s="27">
        <f t="shared" si="35"/>
        <v>0</v>
      </c>
      <c r="AH33" s="19">
        <f t="shared" si="36"/>
        <v>0</v>
      </c>
      <c r="AI33" s="19">
        <f t="shared" si="37"/>
        <v>0</v>
      </c>
      <c r="AJ33" s="27">
        <f t="shared" si="16"/>
        <v>0</v>
      </c>
      <c r="AK33" s="27">
        <f t="shared" si="17"/>
        <v>0</v>
      </c>
      <c r="AL33" s="19">
        <f t="shared" si="18"/>
        <v>0</v>
      </c>
      <c r="AM33" s="19">
        <f t="shared" si="19"/>
        <v>0</v>
      </c>
      <c r="AN33" s="27">
        <f t="shared" si="20"/>
        <v>0</v>
      </c>
      <c r="AO33" s="27">
        <f t="shared" si="21"/>
        <v>0</v>
      </c>
      <c r="AP33" s="19">
        <f t="shared" si="22"/>
        <v>0</v>
      </c>
      <c r="AQ33" s="25">
        <f t="shared" si="23"/>
        <v>0</v>
      </c>
    </row>
    <row r="34" spans="1:43" ht="26.25" customHeight="1" thickBot="1" x14ac:dyDescent="0.3">
      <c r="A34" s="81" t="s">
        <v>35</v>
      </c>
      <c r="B34" s="121">
        <f t="shared" ref="B34:AB34" si="47">SUM(B30:B33)</f>
        <v>1708899</v>
      </c>
      <c r="C34" s="121">
        <f t="shared" si="47"/>
        <v>1398982</v>
      </c>
      <c r="D34" s="121">
        <f t="shared" si="47"/>
        <v>1266851</v>
      </c>
      <c r="E34" s="121">
        <f t="shared" si="47"/>
        <v>1841030</v>
      </c>
      <c r="F34" s="121">
        <f t="shared" si="47"/>
        <v>248772</v>
      </c>
      <c r="G34" s="121">
        <f t="shared" si="47"/>
        <v>195622</v>
      </c>
      <c r="H34" s="121">
        <f t="shared" si="47"/>
        <v>1894180</v>
      </c>
      <c r="I34" s="121">
        <f t="shared" si="47"/>
        <v>248772</v>
      </c>
      <c r="J34" s="121">
        <f t="shared" si="47"/>
        <v>2142952</v>
      </c>
      <c r="K34" s="121">
        <f t="shared" si="47"/>
        <v>0</v>
      </c>
      <c r="L34" s="121">
        <f t="shared" si="47"/>
        <v>248772</v>
      </c>
      <c r="M34" s="121">
        <f t="shared" si="47"/>
        <v>0</v>
      </c>
      <c r="N34" s="121">
        <f t="shared" si="47"/>
        <v>248772</v>
      </c>
      <c r="O34" s="121">
        <f t="shared" si="47"/>
        <v>248772</v>
      </c>
      <c r="P34" s="121">
        <f t="shared" si="47"/>
        <v>53150</v>
      </c>
      <c r="Q34" s="121">
        <f t="shared" si="47"/>
        <v>444394</v>
      </c>
      <c r="R34" s="121">
        <f t="shared" si="47"/>
        <v>7210351</v>
      </c>
      <c r="S34" s="121">
        <f t="shared" si="47"/>
        <v>509435</v>
      </c>
      <c r="T34" s="121">
        <f t="shared" si="47"/>
        <v>7145310</v>
      </c>
      <c r="U34" s="121">
        <f t="shared" si="47"/>
        <v>831603</v>
      </c>
      <c r="V34" s="121">
        <f t="shared" si="47"/>
        <v>273053</v>
      </c>
      <c r="W34" s="121">
        <f t="shared" si="47"/>
        <v>7703860</v>
      </c>
      <c r="X34" s="121">
        <f t="shared" si="47"/>
        <v>8152742</v>
      </c>
      <c r="Y34" s="121">
        <f t="shared" si="47"/>
        <v>0</v>
      </c>
      <c r="Z34" s="121">
        <f t="shared" si="47"/>
        <v>20297665</v>
      </c>
      <c r="AA34" s="121">
        <f t="shared" si="47"/>
        <v>4441063</v>
      </c>
      <c r="AB34" s="123">
        <f t="shared" si="47"/>
        <v>15856602</v>
      </c>
      <c r="AC34" s="62"/>
      <c r="AD34" s="26">
        <f t="shared" si="32"/>
        <v>12144923</v>
      </c>
      <c r="AE34" s="19">
        <f t="shared" si="33"/>
        <v>4441063</v>
      </c>
      <c r="AF34" s="27">
        <f t="shared" si="34"/>
        <v>11313320</v>
      </c>
      <c r="AG34" s="27">
        <f t="shared" si="35"/>
        <v>4168010</v>
      </c>
      <c r="AH34" s="19">
        <f t="shared" si="36"/>
        <v>4102969</v>
      </c>
      <c r="AI34" s="19">
        <f t="shared" si="37"/>
        <v>3658575</v>
      </c>
      <c r="AJ34" s="27">
        <f t="shared" si="16"/>
        <v>3854197</v>
      </c>
      <c r="AK34" s="27">
        <f t="shared" si="17"/>
        <v>3605425</v>
      </c>
      <c r="AL34" s="19">
        <f t="shared" si="18"/>
        <v>3605425</v>
      </c>
      <c r="AM34" s="19">
        <f t="shared" si="19"/>
        <v>3605425</v>
      </c>
      <c r="AN34" s="27">
        <f t="shared" si="20"/>
        <v>3356653</v>
      </c>
      <c r="AO34" s="27">
        <f t="shared" si="21"/>
        <v>1462473</v>
      </c>
      <c r="AP34" s="19">
        <f t="shared" si="22"/>
        <v>3107881</v>
      </c>
      <c r="AQ34" s="25">
        <f t="shared" si="23"/>
        <v>1266851</v>
      </c>
    </row>
    <row r="35" spans="1:43" ht="24.75" customHeight="1" thickBot="1" x14ac:dyDescent="0.3">
      <c r="A35" s="147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62"/>
      <c r="AD35" s="26"/>
      <c r="AE35" s="19"/>
      <c r="AF35" s="27"/>
      <c r="AG35" s="27"/>
      <c r="AH35" s="19"/>
      <c r="AI35" s="19"/>
      <c r="AJ35" s="27"/>
      <c r="AK35" s="27"/>
      <c r="AL35" s="19"/>
      <c r="AM35" s="19"/>
      <c r="AN35" s="27"/>
      <c r="AO35" s="27"/>
      <c r="AP35" s="19"/>
      <c r="AQ35" s="25"/>
    </row>
    <row r="36" spans="1:43" ht="24.75" customHeight="1" thickBot="1" x14ac:dyDescent="0.25">
      <c r="A36" s="161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62"/>
      <c r="AD36" s="26"/>
      <c r="AE36" s="19"/>
      <c r="AF36" s="27"/>
      <c r="AG36" s="27"/>
      <c r="AH36" s="19"/>
      <c r="AI36" s="19"/>
      <c r="AJ36" s="27"/>
      <c r="AK36" s="27"/>
      <c r="AL36" s="19"/>
      <c r="AM36" s="19"/>
      <c r="AN36" s="27"/>
      <c r="AO36" s="27"/>
      <c r="AP36" s="19"/>
      <c r="AQ36" s="25"/>
    </row>
    <row r="37" spans="1:43" ht="33" customHeight="1" x14ac:dyDescent="0.25">
      <c r="A37" s="172" t="s">
        <v>57</v>
      </c>
      <c r="B37" s="158" t="s">
        <v>1</v>
      </c>
      <c r="C37" s="159"/>
      <c r="D37" s="159"/>
      <c r="E37" s="160"/>
      <c r="F37" s="158" t="s">
        <v>2</v>
      </c>
      <c r="G37" s="159"/>
      <c r="H37" s="160"/>
      <c r="I37" s="158" t="s">
        <v>3</v>
      </c>
      <c r="J37" s="159"/>
      <c r="K37" s="160"/>
      <c r="L37" s="169" t="s">
        <v>4</v>
      </c>
      <c r="M37" s="170"/>
      <c r="N37" s="171"/>
      <c r="O37" s="169" t="s">
        <v>5</v>
      </c>
      <c r="P37" s="170"/>
      <c r="Q37" s="171"/>
      <c r="R37" s="169" t="s">
        <v>6</v>
      </c>
      <c r="S37" s="170"/>
      <c r="T37" s="171"/>
      <c r="U37" s="169" t="s">
        <v>7</v>
      </c>
      <c r="V37" s="170"/>
      <c r="W37" s="171"/>
      <c r="X37" s="167" t="s">
        <v>8</v>
      </c>
      <c r="Y37" s="168"/>
      <c r="Z37" s="178" t="s">
        <v>9</v>
      </c>
      <c r="AA37" s="178" t="s">
        <v>10</v>
      </c>
      <c r="AB37" s="164" t="s">
        <v>11</v>
      </c>
      <c r="AC37" s="62"/>
      <c r="AD37" s="26"/>
      <c r="AE37" s="19"/>
      <c r="AF37" s="27"/>
      <c r="AG37" s="27"/>
      <c r="AH37" s="19"/>
      <c r="AI37" s="19"/>
      <c r="AJ37" s="27"/>
      <c r="AK37" s="27"/>
      <c r="AL37" s="19"/>
      <c r="AM37" s="19"/>
      <c r="AN37" s="27"/>
      <c r="AO37" s="27"/>
      <c r="AP37" s="19"/>
      <c r="AQ37" s="25"/>
    </row>
    <row r="38" spans="1:43" ht="36.75" customHeight="1" x14ac:dyDescent="0.25">
      <c r="A38" s="173"/>
      <c r="B38" s="4" t="s">
        <v>12</v>
      </c>
      <c r="C38" s="4" t="s">
        <v>13</v>
      </c>
      <c r="D38" s="4" t="s">
        <v>14</v>
      </c>
      <c r="E38" s="18" t="s">
        <v>47</v>
      </c>
      <c r="F38" s="4" t="s">
        <v>13</v>
      </c>
      <c r="G38" s="4" t="s">
        <v>14</v>
      </c>
      <c r="H38" s="18" t="s">
        <v>46</v>
      </c>
      <c r="I38" s="4" t="s">
        <v>13</v>
      </c>
      <c r="J38" s="4" t="s">
        <v>14</v>
      </c>
      <c r="K38" s="18" t="s">
        <v>45</v>
      </c>
      <c r="L38" s="4" t="s">
        <v>13</v>
      </c>
      <c r="M38" s="4" t="s">
        <v>14</v>
      </c>
      <c r="N38" s="18" t="s">
        <v>44</v>
      </c>
      <c r="O38" s="4" t="s">
        <v>13</v>
      </c>
      <c r="P38" s="4" t="s">
        <v>14</v>
      </c>
      <c r="Q38" s="18" t="s">
        <v>43</v>
      </c>
      <c r="R38" s="4" t="s">
        <v>13</v>
      </c>
      <c r="S38" s="4" t="s">
        <v>14</v>
      </c>
      <c r="T38" s="18" t="s">
        <v>42</v>
      </c>
      <c r="U38" s="4" t="s">
        <v>13</v>
      </c>
      <c r="V38" s="4" t="s">
        <v>14</v>
      </c>
      <c r="W38" s="18" t="s">
        <v>41</v>
      </c>
      <c r="X38" s="4" t="s">
        <v>13</v>
      </c>
      <c r="Y38" s="4" t="s">
        <v>14</v>
      </c>
      <c r="Z38" s="155"/>
      <c r="AA38" s="155"/>
      <c r="AB38" s="151"/>
      <c r="AC38" s="62"/>
      <c r="AD38" s="26"/>
      <c r="AE38" s="19"/>
      <c r="AF38" s="27"/>
      <c r="AG38" s="27"/>
      <c r="AH38" s="19"/>
      <c r="AI38" s="19"/>
      <c r="AJ38" s="27"/>
      <c r="AK38" s="27"/>
      <c r="AL38" s="19"/>
      <c r="AM38" s="19"/>
      <c r="AN38" s="27"/>
      <c r="AO38" s="27"/>
      <c r="AP38" s="19"/>
      <c r="AQ38" s="25"/>
    </row>
    <row r="39" spans="1:43" ht="38.25" customHeight="1" x14ac:dyDescent="0.2">
      <c r="A39" s="68" t="s">
        <v>58</v>
      </c>
      <c r="B39" s="66">
        <v>21297475</v>
      </c>
      <c r="C39" s="116">
        <v>12326790</v>
      </c>
      <c r="D39" s="116">
        <v>33590785</v>
      </c>
      <c r="E39" s="66">
        <f>AP39-AQ39</f>
        <v>33480</v>
      </c>
      <c r="F39" s="116">
        <v>12326790</v>
      </c>
      <c r="G39" s="116">
        <v>12323070</v>
      </c>
      <c r="H39" s="66">
        <f>AN39-AO39</f>
        <v>37200</v>
      </c>
      <c r="I39" s="116">
        <v>13578811</v>
      </c>
      <c r="J39" s="116">
        <v>13575091</v>
      </c>
      <c r="K39" s="66">
        <f>AL39-AM39</f>
        <v>-13537891</v>
      </c>
      <c r="L39" s="116">
        <v>14415174</v>
      </c>
      <c r="M39" s="116">
        <v>0</v>
      </c>
      <c r="N39" s="66">
        <f>AJ39-AK39</f>
        <v>14456094</v>
      </c>
      <c r="O39" s="116">
        <v>14415174</v>
      </c>
      <c r="P39" s="116">
        <v>0</v>
      </c>
      <c r="Q39" s="66">
        <f>AH39-AI39</f>
        <v>28871268</v>
      </c>
      <c r="R39" s="116">
        <v>11568331</v>
      </c>
      <c r="S39" s="116">
        <v>40439599</v>
      </c>
      <c r="T39" s="66">
        <f>AF39-AG39</f>
        <v>0</v>
      </c>
      <c r="U39" s="116">
        <v>0</v>
      </c>
      <c r="V39" s="116">
        <v>0</v>
      </c>
      <c r="W39" s="66">
        <f>AD39-AE39</f>
        <v>0</v>
      </c>
      <c r="X39" s="116">
        <v>0</v>
      </c>
      <c r="Y39" s="116">
        <v>0</v>
      </c>
      <c r="Z39" s="112">
        <f>SUM(B39+C39+F39+I39+L39+O39+R39+U39+X39)</f>
        <v>99928545</v>
      </c>
      <c r="AA39" s="112">
        <f>SUM(D39+G39+J39+M39+P39+S39+V39+Y39)</f>
        <v>99928545</v>
      </c>
      <c r="AB39" s="113">
        <f>Z39-AA39</f>
        <v>0</v>
      </c>
      <c r="AC39" s="62"/>
      <c r="AD39" s="26">
        <f>SUM(B39+C39+F39+I39+L39+O39+R39+U39)</f>
        <v>99928545</v>
      </c>
      <c r="AE39" s="19">
        <f t="shared" si="33"/>
        <v>99928545</v>
      </c>
      <c r="AF39" s="27">
        <f>SUM(B39+C39+F39+I39+L39+O39+R39)</f>
        <v>99928545</v>
      </c>
      <c r="AG39" s="27">
        <f>SUM(D39+G39+J39+M39+P39+S39)</f>
        <v>99928545</v>
      </c>
      <c r="AH39" s="19">
        <f>SUM(B39+C39+F39+I39+L39+O39)</f>
        <v>88360214</v>
      </c>
      <c r="AI39" s="19">
        <f>SUM(D39+G39+J39+M39+P39)</f>
        <v>59488946</v>
      </c>
      <c r="AJ39" s="27">
        <f>SUM(B39+C39+F39+I39+L39)</f>
        <v>73945040</v>
      </c>
      <c r="AK39" s="27">
        <f>SUM(D39+G39+J39)</f>
        <v>59488946</v>
      </c>
      <c r="AL39" s="19">
        <f>SUM(B39+C39+F39)</f>
        <v>45951055</v>
      </c>
      <c r="AM39" s="19">
        <f>SUM(D39+G39+J39)</f>
        <v>59488946</v>
      </c>
      <c r="AN39" s="27">
        <f>SUM(B39+C39+F39)</f>
        <v>45951055</v>
      </c>
      <c r="AO39" s="27">
        <f>SUM(D39+G39)</f>
        <v>45913855</v>
      </c>
      <c r="AP39" s="19">
        <f>SUM(B39+C39)</f>
        <v>33624265</v>
      </c>
      <c r="AQ39" s="25">
        <f>SUM(D39)</f>
        <v>33590785</v>
      </c>
    </row>
    <row r="40" spans="1:43" ht="52.5" customHeight="1" x14ac:dyDescent="0.2">
      <c r="A40" s="68" t="s">
        <v>59</v>
      </c>
      <c r="B40" s="66">
        <v>11520205</v>
      </c>
      <c r="C40" s="116">
        <v>1390794</v>
      </c>
      <c r="D40" s="116">
        <v>9919028</v>
      </c>
      <c r="E40" s="66">
        <f t="shared" ref="E40:E48" si="48">AP40-AQ40</f>
        <v>2991971</v>
      </c>
      <c r="F40" s="116">
        <v>2878940</v>
      </c>
      <c r="G40" s="116">
        <v>1488146</v>
      </c>
      <c r="H40" s="66">
        <f t="shared" ref="H40:H48" si="49">AN40-AO40</f>
        <v>4382765</v>
      </c>
      <c r="I40" s="116">
        <v>-1680919</v>
      </c>
      <c r="J40" s="116">
        <v>0</v>
      </c>
      <c r="K40" s="66">
        <f t="shared" ref="K40:K48" si="50">AL40-AM40</f>
        <v>2701846</v>
      </c>
      <c r="L40" s="116">
        <v>0</v>
      </c>
      <c r="M40" s="116">
        <v>0</v>
      </c>
      <c r="N40" s="66">
        <f t="shared" ref="N40:N48" si="51">AJ40-AK40</f>
        <v>2701846</v>
      </c>
      <c r="O40" s="116">
        <v>0</v>
      </c>
      <c r="P40" s="116">
        <v>0</v>
      </c>
      <c r="Q40" s="66">
        <f t="shared" ref="Q40:Q48" si="52">AH40-AI40</f>
        <v>2701846</v>
      </c>
      <c r="R40" s="116">
        <v>0</v>
      </c>
      <c r="S40" s="116">
        <v>0</v>
      </c>
      <c r="T40" s="66">
        <f t="shared" ref="T40:T46" si="53">AF40-AG40</f>
        <v>2701846</v>
      </c>
      <c r="U40" s="116">
        <v>-361661</v>
      </c>
      <c r="V40" s="116">
        <v>2340185</v>
      </c>
      <c r="W40" s="66">
        <f t="shared" ref="W40:W47" si="54">AD40-AE40</f>
        <v>0</v>
      </c>
      <c r="X40" s="116">
        <v>0</v>
      </c>
      <c r="Y40" s="116">
        <v>0</v>
      </c>
      <c r="Z40" s="112">
        <f t="shared" ref="Z40:Z48" si="55">SUM(B40+C40+F40+I40+L40+O40+R40+U40+X40)</f>
        <v>13747359</v>
      </c>
      <c r="AA40" s="112">
        <f t="shared" ref="AA40:AA48" si="56">SUM(D40+G40+J40+M40+P40+S40+V40+Y40)</f>
        <v>13747359</v>
      </c>
      <c r="AB40" s="113">
        <f t="shared" ref="AB40:AB49" si="57">Z40-AA40</f>
        <v>0</v>
      </c>
      <c r="AC40" s="62"/>
      <c r="AD40" s="26">
        <f t="shared" ref="AD40:AD103" si="58">SUM(B40+C40+F40+I40+L40+O40+R40+U40)</f>
        <v>13747359</v>
      </c>
      <c r="AE40" s="19">
        <f t="shared" si="33"/>
        <v>13747359</v>
      </c>
      <c r="AF40" s="27">
        <f t="shared" ref="AF40:AF48" si="59">SUM(B40+C40+F40+I40+L40+O40+R40)</f>
        <v>14109020</v>
      </c>
      <c r="AG40" s="27">
        <f t="shared" ref="AG40:AG48" si="60">SUM(D40+G40+J40+M40+P40+S40)</f>
        <v>11407174</v>
      </c>
      <c r="AH40" s="19">
        <f t="shared" ref="AH40:AH103" si="61">SUM(B40+C40+F40+I40+L40+O40)</f>
        <v>14109020</v>
      </c>
      <c r="AI40" s="19">
        <f t="shared" ref="AI40:AI103" si="62">SUM(D40+G40+J40+M40+P40)</f>
        <v>11407174</v>
      </c>
      <c r="AJ40" s="27">
        <f t="shared" ref="AJ40:AJ103" si="63">SUM(B40+C40+F40+I40+L40)</f>
        <v>14109020</v>
      </c>
      <c r="AK40" s="27">
        <f t="shared" ref="AK40:AK103" si="64">SUM(D40+G40+J40+M40)</f>
        <v>11407174</v>
      </c>
      <c r="AL40" s="19">
        <f t="shared" ref="AL40:AL48" si="65">SUM(B40+C40+F40+I40)</f>
        <v>14109020</v>
      </c>
      <c r="AM40" s="19">
        <f t="shared" ref="AM40:AM48" si="66">SUM(D40+G40+J40)</f>
        <v>11407174</v>
      </c>
      <c r="AN40" s="27">
        <f t="shared" ref="AN40:AN48" si="67">SUM(B40+C40+F40)</f>
        <v>15789939</v>
      </c>
      <c r="AO40" s="27">
        <f t="shared" ref="AO40:AO48" si="68">SUM(D40+G40)</f>
        <v>11407174</v>
      </c>
      <c r="AP40" s="19">
        <f t="shared" ref="AP40:AP48" si="69">SUM(B40+C40)</f>
        <v>12910999</v>
      </c>
      <c r="AQ40" s="25">
        <f t="shared" ref="AQ40:AQ48" si="70">SUM(D40)</f>
        <v>9919028</v>
      </c>
    </row>
    <row r="41" spans="1:43" ht="37.5" customHeight="1" x14ac:dyDescent="0.2">
      <c r="A41" s="68" t="s">
        <v>60</v>
      </c>
      <c r="B41" s="66">
        <v>11520205</v>
      </c>
      <c r="C41" s="116">
        <v>1284500</v>
      </c>
      <c r="D41" s="116">
        <v>8421940</v>
      </c>
      <c r="E41" s="66">
        <f t="shared" si="48"/>
        <v>4382765</v>
      </c>
      <c r="F41" s="116">
        <v>1374413</v>
      </c>
      <c r="G41" s="116">
        <v>1374413</v>
      </c>
      <c r="H41" s="66">
        <f t="shared" si="49"/>
        <v>4382765</v>
      </c>
      <c r="I41" s="116">
        <v>1735338</v>
      </c>
      <c r="J41" s="116">
        <v>0</v>
      </c>
      <c r="K41" s="66">
        <f t="shared" si="50"/>
        <v>6118103</v>
      </c>
      <c r="L41" s="116">
        <v>1856811</v>
      </c>
      <c r="M41" s="116">
        <v>4418607</v>
      </c>
      <c r="N41" s="66">
        <f t="shared" si="51"/>
        <v>3556307</v>
      </c>
      <c r="O41" s="116">
        <v>-1872595</v>
      </c>
      <c r="P41" s="116">
        <v>1683712</v>
      </c>
      <c r="Q41" s="66">
        <f t="shared" si="52"/>
        <v>0</v>
      </c>
      <c r="R41" s="116">
        <v>2125846</v>
      </c>
      <c r="S41" s="116">
        <v>0</v>
      </c>
      <c r="T41" s="66">
        <f t="shared" si="53"/>
        <v>2125846</v>
      </c>
      <c r="U41" s="116">
        <v>-2125846</v>
      </c>
      <c r="V41" s="116">
        <v>0</v>
      </c>
      <c r="W41" s="66">
        <f t="shared" si="54"/>
        <v>0</v>
      </c>
      <c r="X41" s="116">
        <v>0</v>
      </c>
      <c r="Y41" s="116">
        <v>0</v>
      </c>
      <c r="Z41" s="112">
        <f t="shared" si="55"/>
        <v>15898672</v>
      </c>
      <c r="AA41" s="112">
        <f t="shared" si="56"/>
        <v>15898672</v>
      </c>
      <c r="AB41" s="113">
        <f t="shared" si="57"/>
        <v>0</v>
      </c>
      <c r="AC41" s="62"/>
      <c r="AD41" s="26">
        <f t="shared" si="58"/>
        <v>15898672</v>
      </c>
      <c r="AE41" s="19">
        <f t="shared" si="33"/>
        <v>15898672</v>
      </c>
      <c r="AF41" s="27">
        <f t="shared" si="59"/>
        <v>18024518</v>
      </c>
      <c r="AG41" s="27">
        <f t="shared" si="60"/>
        <v>15898672</v>
      </c>
      <c r="AH41" s="19">
        <f t="shared" si="61"/>
        <v>15898672</v>
      </c>
      <c r="AI41" s="19">
        <f t="shared" si="62"/>
        <v>15898672</v>
      </c>
      <c r="AJ41" s="27">
        <f t="shared" si="63"/>
        <v>17771267</v>
      </c>
      <c r="AK41" s="27">
        <f t="shared" si="64"/>
        <v>14214960</v>
      </c>
      <c r="AL41" s="19">
        <f t="shared" si="65"/>
        <v>15914456</v>
      </c>
      <c r="AM41" s="19">
        <f t="shared" si="66"/>
        <v>9796353</v>
      </c>
      <c r="AN41" s="27">
        <f t="shared" si="67"/>
        <v>14179118</v>
      </c>
      <c r="AO41" s="27">
        <f t="shared" si="68"/>
        <v>9796353</v>
      </c>
      <c r="AP41" s="19">
        <f t="shared" si="69"/>
        <v>12804705</v>
      </c>
      <c r="AQ41" s="25">
        <f t="shared" si="70"/>
        <v>8421940</v>
      </c>
    </row>
    <row r="42" spans="1:43" ht="24.75" customHeight="1" x14ac:dyDescent="0.2">
      <c r="A42" s="15" t="s">
        <v>61</v>
      </c>
      <c r="B42" s="66">
        <v>0</v>
      </c>
      <c r="C42" s="66">
        <v>244884</v>
      </c>
      <c r="D42" s="96">
        <v>0</v>
      </c>
      <c r="E42" s="66">
        <f t="shared" si="48"/>
        <v>244884</v>
      </c>
      <c r="F42" s="96">
        <v>244884</v>
      </c>
      <c r="G42" s="96">
        <v>0</v>
      </c>
      <c r="H42" s="66">
        <f t="shared" si="49"/>
        <v>489768</v>
      </c>
      <c r="I42" s="107">
        <v>288963</v>
      </c>
      <c r="J42" s="107">
        <v>0</v>
      </c>
      <c r="K42" s="66">
        <f t="shared" si="50"/>
        <v>778731</v>
      </c>
      <c r="L42" s="96">
        <v>288963</v>
      </c>
      <c r="M42" s="96">
        <v>0</v>
      </c>
      <c r="N42" s="66">
        <f t="shared" si="51"/>
        <v>1067694</v>
      </c>
      <c r="O42" s="96">
        <v>288963</v>
      </c>
      <c r="P42" s="96">
        <v>0</v>
      </c>
      <c r="Q42" s="66">
        <f t="shared" si="52"/>
        <v>1356657</v>
      </c>
      <c r="R42" s="96">
        <v>288963</v>
      </c>
      <c r="S42" s="96">
        <v>0</v>
      </c>
      <c r="T42" s="66">
        <f t="shared" si="53"/>
        <v>1645620</v>
      </c>
      <c r="U42" s="96">
        <v>288963</v>
      </c>
      <c r="V42" s="96">
        <v>0</v>
      </c>
      <c r="W42" s="66">
        <f t="shared" si="54"/>
        <v>1934583</v>
      </c>
      <c r="X42" s="96">
        <v>288963</v>
      </c>
      <c r="Y42" s="96">
        <v>0</v>
      </c>
      <c r="Z42" s="112">
        <f t="shared" si="55"/>
        <v>2223546</v>
      </c>
      <c r="AA42" s="112">
        <f t="shared" si="56"/>
        <v>0</v>
      </c>
      <c r="AB42" s="113">
        <f t="shared" si="57"/>
        <v>2223546</v>
      </c>
      <c r="AC42" s="62"/>
      <c r="AD42" s="26">
        <f t="shared" si="58"/>
        <v>1934583</v>
      </c>
      <c r="AE42" s="19">
        <f t="shared" si="33"/>
        <v>0</v>
      </c>
      <c r="AF42" s="27">
        <f t="shared" si="59"/>
        <v>1645620</v>
      </c>
      <c r="AG42" s="27">
        <f t="shared" si="60"/>
        <v>0</v>
      </c>
      <c r="AH42" s="19">
        <f t="shared" si="61"/>
        <v>1356657</v>
      </c>
      <c r="AI42" s="19">
        <f t="shared" si="62"/>
        <v>0</v>
      </c>
      <c r="AJ42" s="27">
        <f t="shared" si="63"/>
        <v>1067694</v>
      </c>
      <c r="AK42" s="27">
        <f t="shared" si="64"/>
        <v>0</v>
      </c>
      <c r="AL42" s="19">
        <f t="shared" si="65"/>
        <v>778731</v>
      </c>
      <c r="AM42" s="19">
        <f t="shared" si="66"/>
        <v>0</v>
      </c>
      <c r="AN42" s="27">
        <f t="shared" si="67"/>
        <v>489768</v>
      </c>
      <c r="AO42" s="27">
        <f t="shared" si="68"/>
        <v>0</v>
      </c>
      <c r="AP42" s="19">
        <f t="shared" si="69"/>
        <v>244884</v>
      </c>
      <c r="AQ42" s="25">
        <f t="shared" si="70"/>
        <v>0</v>
      </c>
    </row>
    <row r="43" spans="1:43" ht="24.75" customHeight="1" x14ac:dyDescent="0.2">
      <c r="A43" s="69" t="s">
        <v>62</v>
      </c>
      <c r="B43" s="66">
        <v>15048</v>
      </c>
      <c r="C43" s="66">
        <v>5000</v>
      </c>
      <c r="D43" s="96">
        <v>0</v>
      </c>
      <c r="E43" s="66">
        <f t="shared" si="48"/>
        <v>20048</v>
      </c>
      <c r="F43" s="107">
        <v>5000</v>
      </c>
      <c r="G43" s="96">
        <v>20048</v>
      </c>
      <c r="H43" s="66">
        <f t="shared" si="49"/>
        <v>5000</v>
      </c>
      <c r="I43" s="107">
        <v>5000</v>
      </c>
      <c r="J43" s="107">
        <v>0</v>
      </c>
      <c r="K43" s="66">
        <f t="shared" si="50"/>
        <v>10000</v>
      </c>
      <c r="L43" s="96">
        <v>5000</v>
      </c>
      <c r="M43" s="96">
        <v>0</v>
      </c>
      <c r="N43" s="66">
        <f t="shared" si="51"/>
        <v>15000</v>
      </c>
      <c r="O43" s="96">
        <v>5000</v>
      </c>
      <c r="P43" s="96">
        <v>0</v>
      </c>
      <c r="Q43" s="66">
        <f t="shared" si="52"/>
        <v>20000</v>
      </c>
      <c r="R43" s="96">
        <v>5000</v>
      </c>
      <c r="S43" s="96">
        <v>0</v>
      </c>
      <c r="T43" s="66">
        <f>AF43-AG43</f>
        <v>25000</v>
      </c>
      <c r="U43" s="96">
        <v>5000</v>
      </c>
      <c r="V43" s="96">
        <v>0</v>
      </c>
      <c r="W43" s="66">
        <f t="shared" si="54"/>
        <v>30000</v>
      </c>
      <c r="X43" s="96">
        <v>5000</v>
      </c>
      <c r="Y43" s="96">
        <v>0</v>
      </c>
      <c r="Z43" s="112">
        <f t="shared" si="55"/>
        <v>55048</v>
      </c>
      <c r="AA43" s="112">
        <f t="shared" si="56"/>
        <v>20048</v>
      </c>
      <c r="AB43" s="113">
        <f t="shared" si="57"/>
        <v>35000</v>
      </c>
      <c r="AC43" s="62"/>
      <c r="AD43" s="26">
        <f>SUM(B43+C43+F43+I43+L43+O43+R43+U43)</f>
        <v>50048</v>
      </c>
      <c r="AE43" s="19">
        <f t="shared" si="33"/>
        <v>20048</v>
      </c>
      <c r="AF43" s="27">
        <f t="shared" si="59"/>
        <v>45048</v>
      </c>
      <c r="AG43" s="27">
        <f t="shared" si="60"/>
        <v>20048</v>
      </c>
      <c r="AH43" s="19">
        <f t="shared" si="61"/>
        <v>40048</v>
      </c>
      <c r="AI43" s="19">
        <f t="shared" si="62"/>
        <v>20048</v>
      </c>
      <c r="AJ43" s="27">
        <f t="shared" si="63"/>
        <v>35048</v>
      </c>
      <c r="AK43" s="27">
        <f t="shared" si="64"/>
        <v>20048</v>
      </c>
      <c r="AL43" s="19">
        <f t="shared" si="65"/>
        <v>30048</v>
      </c>
      <c r="AM43" s="19">
        <f t="shared" si="66"/>
        <v>20048</v>
      </c>
      <c r="AN43" s="27">
        <f t="shared" si="67"/>
        <v>25048</v>
      </c>
      <c r="AO43" s="27">
        <f t="shared" si="68"/>
        <v>20048</v>
      </c>
      <c r="AP43" s="19">
        <f t="shared" si="69"/>
        <v>20048</v>
      </c>
      <c r="AQ43" s="25">
        <f t="shared" si="70"/>
        <v>0</v>
      </c>
    </row>
    <row r="44" spans="1:43" ht="41.25" customHeight="1" x14ac:dyDescent="0.2">
      <c r="A44" s="15" t="s">
        <v>63</v>
      </c>
      <c r="B44" s="66">
        <v>23950</v>
      </c>
      <c r="C44" s="64">
        <v>23950</v>
      </c>
      <c r="D44" s="64">
        <v>0</v>
      </c>
      <c r="E44" s="66">
        <f t="shared" si="48"/>
        <v>47900</v>
      </c>
      <c r="F44" s="64">
        <v>23950</v>
      </c>
      <c r="G44" s="64">
        <v>47900</v>
      </c>
      <c r="H44" s="66">
        <f t="shared" si="49"/>
        <v>23950</v>
      </c>
      <c r="I44" s="107">
        <v>28261</v>
      </c>
      <c r="J44" s="107">
        <v>0</v>
      </c>
      <c r="K44" s="66">
        <f t="shared" si="50"/>
        <v>52211</v>
      </c>
      <c r="L44" s="64">
        <v>28261</v>
      </c>
      <c r="M44" s="64">
        <v>0</v>
      </c>
      <c r="N44" s="66">
        <f t="shared" si="51"/>
        <v>80472</v>
      </c>
      <c r="O44" s="64">
        <v>28261</v>
      </c>
      <c r="P44" s="64">
        <v>0</v>
      </c>
      <c r="Q44" s="66">
        <f t="shared" si="52"/>
        <v>108733</v>
      </c>
      <c r="R44" s="64">
        <v>28261</v>
      </c>
      <c r="S44" s="64">
        <v>121651</v>
      </c>
      <c r="T44" s="66">
        <f t="shared" si="53"/>
        <v>15343</v>
      </c>
      <c r="U44" s="107">
        <v>28261</v>
      </c>
      <c r="V44" s="64">
        <v>15343</v>
      </c>
      <c r="W44" s="66">
        <f t="shared" si="54"/>
        <v>28261</v>
      </c>
      <c r="X44" s="64">
        <v>28261</v>
      </c>
      <c r="Y44" s="64">
        <v>0</v>
      </c>
      <c r="Z44" s="112">
        <f t="shared" si="55"/>
        <v>241416</v>
      </c>
      <c r="AA44" s="112">
        <f t="shared" si="56"/>
        <v>184894</v>
      </c>
      <c r="AB44" s="113">
        <f t="shared" si="57"/>
        <v>56522</v>
      </c>
      <c r="AC44" s="62"/>
      <c r="AD44" s="26">
        <f t="shared" si="58"/>
        <v>213155</v>
      </c>
      <c r="AE44" s="19">
        <f t="shared" si="33"/>
        <v>184894</v>
      </c>
      <c r="AF44" s="27">
        <f t="shared" si="59"/>
        <v>184894</v>
      </c>
      <c r="AG44" s="27">
        <f t="shared" si="60"/>
        <v>169551</v>
      </c>
      <c r="AH44" s="19">
        <f t="shared" si="61"/>
        <v>156633</v>
      </c>
      <c r="AI44" s="19">
        <f t="shared" si="62"/>
        <v>47900</v>
      </c>
      <c r="AJ44" s="27">
        <f t="shared" si="63"/>
        <v>128372</v>
      </c>
      <c r="AK44" s="27">
        <f t="shared" si="64"/>
        <v>47900</v>
      </c>
      <c r="AL44" s="19">
        <f t="shared" si="65"/>
        <v>100111</v>
      </c>
      <c r="AM44" s="19">
        <f t="shared" si="66"/>
        <v>47900</v>
      </c>
      <c r="AN44" s="27">
        <f t="shared" si="67"/>
        <v>71850</v>
      </c>
      <c r="AO44" s="27">
        <f t="shared" si="68"/>
        <v>47900</v>
      </c>
      <c r="AP44" s="19">
        <f t="shared" si="69"/>
        <v>47900</v>
      </c>
      <c r="AQ44" s="25">
        <f t="shared" si="70"/>
        <v>0</v>
      </c>
    </row>
    <row r="45" spans="1:43" ht="24.75" customHeight="1" x14ac:dyDescent="0.2">
      <c r="A45" s="15" t="s">
        <v>64</v>
      </c>
      <c r="B45" s="66">
        <v>0</v>
      </c>
      <c r="C45" s="64">
        <v>0</v>
      </c>
      <c r="D45" s="64">
        <v>0</v>
      </c>
      <c r="E45" s="66">
        <f t="shared" si="48"/>
        <v>0</v>
      </c>
      <c r="F45" s="66">
        <v>0</v>
      </c>
      <c r="G45" s="64">
        <v>0</v>
      </c>
      <c r="H45" s="66">
        <f t="shared" si="49"/>
        <v>0</v>
      </c>
      <c r="I45" s="66">
        <v>0</v>
      </c>
      <c r="J45" s="107">
        <v>0</v>
      </c>
      <c r="K45" s="66">
        <f t="shared" si="50"/>
        <v>0</v>
      </c>
      <c r="L45" s="66">
        <v>0</v>
      </c>
      <c r="M45" s="64">
        <v>0</v>
      </c>
      <c r="N45" s="66">
        <f t="shared" si="51"/>
        <v>0</v>
      </c>
      <c r="O45" s="64">
        <v>241612</v>
      </c>
      <c r="P45" s="64">
        <v>0</v>
      </c>
      <c r="Q45" s="66">
        <f t="shared" si="52"/>
        <v>241612</v>
      </c>
      <c r="R45" s="64">
        <v>19727</v>
      </c>
      <c r="S45" s="64">
        <v>0</v>
      </c>
      <c r="T45" s="66">
        <f t="shared" si="53"/>
        <v>261339</v>
      </c>
      <c r="U45" s="107">
        <v>20511</v>
      </c>
      <c r="V45" s="64">
        <v>249688</v>
      </c>
      <c r="W45" s="66">
        <f t="shared" si="54"/>
        <v>32162</v>
      </c>
      <c r="X45" s="64">
        <v>22003</v>
      </c>
      <c r="Y45" s="64">
        <v>0</v>
      </c>
      <c r="Z45" s="112">
        <f t="shared" si="55"/>
        <v>303853</v>
      </c>
      <c r="AA45" s="112">
        <f t="shared" si="56"/>
        <v>249688</v>
      </c>
      <c r="AB45" s="113">
        <f t="shared" si="57"/>
        <v>54165</v>
      </c>
      <c r="AC45" s="62"/>
      <c r="AD45" s="26">
        <f t="shared" si="58"/>
        <v>281850</v>
      </c>
      <c r="AE45" s="19">
        <f t="shared" si="33"/>
        <v>249688</v>
      </c>
      <c r="AF45" s="27">
        <f t="shared" si="59"/>
        <v>261339</v>
      </c>
      <c r="AG45" s="27">
        <f t="shared" si="60"/>
        <v>0</v>
      </c>
      <c r="AH45" s="19">
        <f t="shared" si="61"/>
        <v>241612</v>
      </c>
      <c r="AI45" s="19">
        <f t="shared" si="62"/>
        <v>0</v>
      </c>
      <c r="AJ45" s="27">
        <f t="shared" si="63"/>
        <v>0</v>
      </c>
      <c r="AK45" s="27">
        <f t="shared" si="64"/>
        <v>0</v>
      </c>
      <c r="AL45" s="19">
        <f t="shared" si="65"/>
        <v>0</v>
      </c>
      <c r="AM45" s="19">
        <f t="shared" si="66"/>
        <v>0</v>
      </c>
      <c r="AN45" s="27">
        <f t="shared" si="67"/>
        <v>0</v>
      </c>
      <c r="AO45" s="27">
        <f t="shared" si="68"/>
        <v>0</v>
      </c>
      <c r="AP45" s="19">
        <f t="shared" si="69"/>
        <v>0</v>
      </c>
      <c r="AQ45" s="25">
        <f t="shared" si="70"/>
        <v>0</v>
      </c>
    </row>
    <row r="46" spans="1:43" ht="30.75" customHeight="1" x14ac:dyDescent="0.2">
      <c r="A46" s="15" t="s">
        <v>65</v>
      </c>
      <c r="B46" s="66">
        <v>801912</v>
      </c>
      <c r="C46" s="64">
        <v>0</v>
      </c>
      <c r="D46" s="64">
        <v>0</v>
      </c>
      <c r="E46" s="66">
        <f t="shared" si="48"/>
        <v>801912</v>
      </c>
      <c r="F46" s="64">
        <v>0</v>
      </c>
      <c r="G46" s="64">
        <v>0</v>
      </c>
      <c r="H46" s="66">
        <f t="shared" si="49"/>
        <v>801912</v>
      </c>
      <c r="I46" s="64">
        <v>0</v>
      </c>
      <c r="J46" s="64">
        <v>0</v>
      </c>
      <c r="K46" s="66">
        <f t="shared" si="50"/>
        <v>801912</v>
      </c>
      <c r="L46" s="64">
        <v>0</v>
      </c>
      <c r="M46" s="64">
        <v>0</v>
      </c>
      <c r="N46" s="66">
        <f t="shared" si="51"/>
        <v>801912</v>
      </c>
      <c r="O46" s="64">
        <v>0</v>
      </c>
      <c r="P46" s="64">
        <v>0</v>
      </c>
      <c r="Q46" s="66">
        <f t="shared" si="52"/>
        <v>801912</v>
      </c>
      <c r="R46" s="64">
        <v>0</v>
      </c>
      <c r="S46" s="64">
        <v>0</v>
      </c>
      <c r="T46" s="66">
        <f t="shared" si="53"/>
        <v>801912</v>
      </c>
      <c r="U46" s="118">
        <v>0</v>
      </c>
      <c r="V46" s="64">
        <v>0</v>
      </c>
      <c r="W46" s="66">
        <f t="shared" si="54"/>
        <v>801912</v>
      </c>
      <c r="X46" s="64">
        <v>0</v>
      </c>
      <c r="Y46" s="64">
        <v>0</v>
      </c>
      <c r="Z46" s="112">
        <f t="shared" si="55"/>
        <v>801912</v>
      </c>
      <c r="AA46" s="112">
        <f t="shared" si="56"/>
        <v>0</v>
      </c>
      <c r="AB46" s="113">
        <f t="shared" si="57"/>
        <v>801912</v>
      </c>
      <c r="AC46" s="62"/>
      <c r="AD46" s="26">
        <f t="shared" si="58"/>
        <v>801912</v>
      </c>
      <c r="AE46" s="19">
        <f t="shared" si="33"/>
        <v>0</v>
      </c>
      <c r="AF46" s="27">
        <f t="shared" si="59"/>
        <v>801912</v>
      </c>
      <c r="AG46" s="27">
        <f t="shared" si="60"/>
        <v>0</v>
      </c>
      <c r="AH46" s="19">
        <f t="shared" si="61"/>
        <v>801912</v>
      </c>
      <c r="AI46" s="19">
        <f t="shared" si="62"/>
        <v>0</v>
      </c>
      <c r="AJ46" s="27">
        <f t="shared" si="63"/>
        <v>801912</v>
      </c>
      <c r="AK46" s="27">
        <f t="shared" si="64"/>
        <v>0</v>
      </c>
      <c r="AL46" s="19">
        <f t="shared" si="65"/>
        <v>801912</v>
      </c>
      <c r="AM46" s="19">
        <f t="shared" si="66"/>
        <v>0</v>
      </c>
      <c r="AN46" s="27">
        <f t="shared" si="67"/>
        <v>801912</v>
      </c>
      <c r="AO46" s="27">
        <f t="shared" si="68"/>
        <v>0</v>
      </c>
      <c r="AP46" s="19">
        <f t="shared" si="69"/>
        <v>801912</v>
      </c>
      <c r="AQ46" s="25">
        <f t="shared" si="70"/>
        <v>0</v>
      </c>
    </row>
    <row r="47" spans="1:43" ht="46.5" customHeight="1" x14ac:dyDescent="0.2">
      <c r="A47" s="15" t="s">
        <v>66</v>
      </c>
      <c r="B47" s="66">
        <v>546874</v>
      </c>
      <c r="C47" s="96">
        <v>0</v>
      </c>
      <c r="D47" s="64">
        <v>0</v>
      </c>
      <c r="E47" s="66">
        <f t="shared" si="48"/>
        <v>546874</v>
      </c>
      <c r="F47" s="64">
        <v>0</v>
      </c>
      <c r="G47" s="64">
        <v>0</v>
      </c>
      <c r="H47" s="66">
        <f t="shared" si="49"/>
        <v>546874</v>
      </c>
      <c r="I47" s="64">
        <v>0</v>
      </c>
      <c r="J47" s="64">
        <v>0</v>
      </c>
      <c r="K47" s="66">
        <f t="shared" si="50"/>
        <v>546874</v>
      </c>
      <c r="L47" s="64">
        <v>0</v>
      </c>
      <c r="M47" s="64">
        <v>0</v>
      </c>
      <c r="N47" s="66">
        <f t="shared" si="51"/>
        <v>546874</v>
      </c>
      <c r="O47" s="64">
        <v>0</v>
      </c>
      <c r="P47" s="64">
        <v>0</v>
      </c>
      <c r="Q47" s="66">
        <f t="shared" si="52"/>
        <v>546874</v>
      </c>
      <c r="R47" s="64">
        <v>0</v>
      </c>
      <c r="S47" s="64">
        <v>0</v>
      </c>
      <c r="T47" s="66">
        <f t="shared" ref="T47" si="71">AF47-AG47</f>
        <v>546874</v>
      </c>
      <c r="U47" s="118">
        <v>0</v>
      </c>
      <c r="V47" s="64">
        <v>0</v>
      </c>
      <c r="W47" s="66">
        <f t="shared" si="54"/>
        <v>546874</v>
      </c>
      <c r="X47" s="64">
        <v>0</v>
      </c>
      <c r="Y47" s="64">
        <v>0</v>
      </c>
      <c r="Z47" s="112">
        <f t="shared" si="55"/>
        <v>546874</v>
      </c>
      <c r="AA47" s="112">
        <f t="shared" si="56"/>
        <v>0</v>
      </c>
      <c r="AB47" s="113">
        <f t="shared" si="57"/>
        <v>546874</v>
      </c>
      <c r="AC47" s="62"/>
      <c r="AD47" s="26">
        <f t="shared" si="58"/>
        <v>546874</v>
      </c>
      <c r="AE47" s="19">
        <f t="shared" si="33"/>
        <v>0</v>
      </c>
      <c r="AF47" s="27">
        <f t="shared" si="59"/>
        <v>546874</v>
      </c>
      <c r="AG47" s="27">
        <f t="shared" si="60"/>
        <v>0</v>
      </c>
      <c r="AH47" s="19">
        <f t="shared" si="61"/>
        <v>546874</v>
      </c>
      <c r="AI47" s="19">
        <f t="shared" si="62"/>
        <v>0</v>
      </c>
      <c r="AJ47" s="27">
        <f t="shared" si="63"/>
        <v>546874</v>
      </c>
      <c r="AK47" s="27">
        <f t="shared" si="64"/>
        <v>0</v>
      </c>
      <c r="AL47" s="19">
        <f t="shared" si="65"/>
        <v>546874</v>
      </c>
      <c r="AM47" s="19">
        <f t="shared" si="66"/>
        <v>0</v>
      </c>
      <c r="AN47" s="27">
        <f t="shared" si="67"/>
        <v>546874</v>
      </c>
      <c r="AO47" s="27">
        <f t="shared" si="68"/>
        <v>0</v>
      </c>
      <c r="AP47" s="19">
        <f t="shared" si="69"/>
        <v>546874</v>
      </c>
      <c r="AQ47" s="25">
        <f t="shared" si="70"/>
        <v>0</v>
      </c>
    </row>
    <row r="48" spans="1:43" ht="41.25" customHeight="1" x14ac:dyDescent="0.2">
      <c r="A48" s="70" t="s">
        <v>67</v>
      </c>
      <c r="B48" s="66">
        <v>0</v>
      </c>
      <c r="C48" s="66">
        <v>254297</v>
      </c>
      <c r="D48" s="96">
        <v>254297</v>
      </c>
      <c r="E48" s="66">
        <f t="shared" si="48"/>
        <v>0</v>
      </c>
      <c r="F48" s="96">
        <v>272098</v>
      </c>
      <c r="G48" s="96">
        <v>272098</v>
      </c>
      <c r="H48" s="66">
        <f t="shared" si="49"/>
        <v>0</v>
      </c>
      <c r="I48" s="96">
        <v>343551</v>
      </c>
      <c r="J48" s="96">
        <v>0</v>
      </c>
      <c r="K48" s="66">
        <f t="shared" si="50"/>
        <v>343551</v>
      </c>
      <c r="L48" s="96">
        <v>343551</v>
      </c>
      <c r="M48" s="96">
        <v>624696</v>
      </c>
      <c r="N48" s="66">
        <f t="shared" si="51"/>
        <v>62406</v>
      </c>
      <c r="O48" s="96">
        <v>343551</v>
      </c>
      <c r="P48" s="96">
        <v>0</v>
      </c>
      <c r="Q48" s="66">
        <f t="shared" si="52"/>
        <v>405957</v>
      </c>
      <c r="R48" s="96">
        <v>667075</v>
      </c>
      <c r="S48" s="96">
        <v>301145</v>
      </c>
      <c r="T48" s="66">
        <f>AF48-AG48</f>
        <v>771887</v>
      </c>
      <c r="U48" s="96">
        <v>0</v>
      </c>
      <c r="V48" s="96">
        <v>0</v>
      </c>
      <c r="W48" s="66">
        <f>AD48-AE48</f>
        <v>771887</v>
      </c>
      <c r="X48" s="96">
        <v>0</v>
      </c>
      <c r="Y48" s="96">
        <v>0</v>
      </c>
      <c r="Z48" s="112">
        <f t="shared" si="55"/>
        <v>2224123</v>
      </c>
      <c r="AA48" s="112">
        <f t="shared" si="56"/>
        <v>1452236</v>
      </c>
      <c r="AB48" s="113">
        <f t="shared" si="57"/>
        <v>771887</v>
      </c>
      <c r="AC48" s="62"/>
      <c r="AD48" s="26">
        <f t="shared" si="58"/>
        <v>2224123</v>
      </c>
      <c r="AE48" s="19">
        <f t="shared" si="33"/>
        <v>1452236</v>
      </c>
      <c r="AF48" s="27">
        <f t="shared" si="59"/>
        <v>2224123</v>
      </c>
      <c r="AG48" s="27">
        <f t="shared" si="60"/>
        <v>1452236</v>
      </c>
      <c r="AH48" s="19">
        <f t="shared" si="61"/>
        <v>1557048</v>
      </c>
      <c r="AI48" s="19">
        <f t="shared" si="62"/>
        <v>1151091</v>
      </c>
      <c r="AJ48" s="27">
        <f t="shared" si="63"/>
        <v>1213497</v>
      </c>
      <c r="AK48" s="27">
        <f t="shared" si="64"/>
        <v>1151091</v>
      </c>
      <c r="AL48" s="19">
        <f t="shared" si="65"/>
        <v>869946</v>
      </c>
      <c r="AM48" s="19">
        <f t="shared" si="66"/>
        <v>526395</v>
      </c>
      <c r="AN48" s="27">
        <f t="shared" si="67"/>
        <v>526395</v>
      </c>
      <c r="AO48" s="27">
        <f t="shared" si="68"/>
        <v>526395</v>
      </c>
      <c r="AP48" s="19">
        <f t="shared" si="69"/>
        <v>254297</v>
      </c>
      <c r="AQ48" s="25">
        <f t="shared" si="70"/>
        <v>254297</v>
      </c>
    </row>
    <row r="49" spans="1:43" ht="24.75" customHeight="1" thickBot="1" x14ac:dyDescent="0.25">
      <c r="A49" s="71" t="s">
        <v>35</v>
      </c>
      <c r="B49" s="119">
        <f>SUM(B39:B48)</f>
        <v>45725669</v>
      </c>
      <c r="C49" s="119">
        <f>SUM(C39:C48)</f>
        <v>15530215</v>
      </c>
      <c r="D49" s="119">
        <f>SUM(D39:D48)</f>
        <v>52186050</v>
      </c>
      <c r="E49" s="119">
        <f t="shared" ref="E49:Y49" si="72">SUM(E39:E48)</f>
        <v>9069834</v>
      </c>
      <c r="F49" s="119">
        <f t="shared" si="72"/>
        <v>17126075</v>
      </c>
      <c r="G49" s="119">
        <f t="shared" si="72"/>
        <v>15525675</v>
      </c>
      <c r="H49" s="119">
        <f t="shared" si="72"/>
        <v>10670234</v>
      </c>
      <c r="I49" s="119">
        <f t="shared" si="72"/>
        <v>14299005</v>
      </c>
      <c r="J49" s="119">
        <f t="shared" si="72"/>
        <v>13575091</v>
      </c>
      <c r="K49" s="119">
        <f t="shared" si="72"/>
        <v>-2184663</v>
      </c>
      <c r="L49" s="119">
        <f t="shared" si="72"/>
        <v>16937760</v>
      </c>
      <c r="M49" s="119">
        <f t="shared" si="72"/>
        <v>5043303</v>
      </c>
      <c r="N49" s="119">
        <f t="shared" si="72"/>
        <v>23288605</v>
      </c>
      <c r="O49" s="119">
        <f t="shared" si="72"/>
        <v>13449966</v>
      </c>
      <c r="P49" s="119">
        <f t="shared" si="72"/>
        <v>1683712</v>
      </c>
      <c r="Q49" s="119">
        <f t="shared" si="72"/>
        <v>35054859</v>
      </c>
      <c r="R49" s="119">
        <f t="shared" si="72"/>
        <v>14703203</v>
      </c>
      <c r="S49" s="119">
        <f t="shared" si="72"/>
        <v>40862395</v>
      </c>
      <c r="T49" s="119">
        <f t="shared" si="72"/>
        <v>8895667</v>
      </c>
      <c r="U49" s="119">
        <f t="shared" si="72"/>
        <v>-2144772</v>
      </c>
      <c r="V49" s="119">
        <f t="shared" si="72"/>
        <v>2605216</v>
      </c>
      <c r="W49" s="119">
        <f t="shared" si="72"/>
        <v>4145679</v>
      </c>
      <c r="X49" s="119">
        <f t="shared" si="72"/>
        <v>344227</v>
      </c>
      <c r="Y49" s="119">
        <f t="shared" si="72"/>
        <v>0</v>
      </c>
      <c r="Z49" s="119">
        <f>SUM(Z39:Z48)</f>
        <v>135971348</v>
      </c>
      <c r="AA49" s="119">
        <f>SUM(AA39:AA48)</f>
        <v>131481442</v>
      </c>
      <c r="AB49" s="120">
        <f t="shared" si="57"/>
        <v>4489906</v>
      </c>
      <c r="AC49" s="62"/>
      <c r="AD49" s="26"/>
      <c r="AE49" s="19"/>
      <c r="AF49" s="27"/>
      <c r="AG49" s="27"/>
      <c r="AH49" s="19"/>
      <c r="AI49" s="19"/>
      <c r="AJ49" s="27"/>
      <c r="AK49" s="27"/>
      <c r="AL49" s="19"/>
      <c r="AM49" s="19"/>
      <c r="AN49" s="27"/>
      <c r="AO49" s="27"/>
      <c r="AP49" s="19"/>
      <c r="AQ49" s="25"/>
    </row>
    <row r="50" spans="1:43" ht="24.75" customHeight="1" thickBot="1" x14ac:dyDescent="0.3">
      <c r="A50" s="147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63"/>
      <c r="AC50" s="62"/>
      <c r="AD50" s="26"/>
      <c r="AE50" s="19"/>
      <c r="AF50" s="27"/>
      <c r="AG50" s="27"/>
      <c r="AH50" s="19"/>
      <c r="AI50" s="19"/>
      <c r="AJ50" s="27"/>
      <c r="AK50" s="27"/>
      <c r="AL50" s="19"/>
      <c r="AM50" s="19"/>
      <c r="AN50" s="27"/>
      <c r="AO50" s="27"/>
      <c r="AP50" s="19"/>
      <c r="AQ50" s="25"/>
    </row>
    <row r="51" spans="1:43" ht="24.75" customHeight="1" thickBot="1" x14ac:dyDescent="0.25">
      <c r="A51" s="161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62"/>
      <c r="AD51" s="26"/>
      <c r="AE51" s="19"/>
      <c r="AF51" s="27"/>
      <c r="AG51" s="27"/>
      <c r="AH51" s="19"/>
      <c r="AI51" s="19"/>
      <c r="AJ51" s="27"/>
      <c r="AK51" s="27"/>
      <c r="AL51" s="19"/>
      <c r="AM51" s="19"/>
      <c r="AN51" s="27"/>
      <c r="AO51" s="27"/>
      <c r="AP51" s="19"/>
      <c r="AQ51" s="25"/>
    </row>
    <row r="52" spans="1:43" ht="24.75" customHeight="1" x14ac:dyDescent="0.25">
      <c r="A52" s="166" t="s">
        <v>68</v>
      </c>
      <c r="B52" s="158" t="s">
        <v>1</v>
      </c>
      <c r="C52" s="159"/>
      <c r="D52" s="159"/>
      <c r="E52" s="160"/>
      <c r="F52" s="158" t="s">
        <v>2</v>
      </c>
      <c r="G52" s="159"/>
      <c r="H52" s="160"/>
      <c r="I52" s="158" t="s">
        <v>3</v>
      </c>
      <c r="J52" s="159"/>
      <c r="K52" s="160"/>
      <c r="L52" s="169" t="s">
        <v>4</v>
      </c>
      <c r="M52" s="170"/>
      <c r="N52" s="171"/>
      <c r="O52" s="169" t="s">
        <v>5</v>
      </c>
      <c r="P52" s="170"/>
      <c r="Q52" s="171"/>
      <c r="R52" s="169" t="s">
        <v>6</v>
      </c>
      <c r="S52" s="170"/>
      <c r="T52" s="171"/>
      <c r="U52" s="169" t="s">
        <v>7</v>
      </c>
      <c r="V52" s="170"/>
      <c r="W52" s="171"/>
      <c r="X52" s="167" t="s">
        <v>8</v>
      </c>
      <c r="Y52" s="168"/>
      <c r="Z52" s="28" t="s">
        <v>9</v>
      </c>
      <c r="AA52" s="28" t="s">
        <v>10</v>
      </c>
      <c r="AB52" s="165" t="s">
        <v>11</v>
      </c>
      <c r="AC52" s="62"/>
      <c r="AD52" s="26"/>
      <c r="AE52" s="19"/>
      <c r="AF52" s="27"/>
      <c r="AG52" s="27"/>
      <c r="AH52" s="19"/>
      <c r="AI52" s="19"/>
      <c r="AJ52" s="27"/>
      <c r="AK52" s="27"/>
      <c r="AL52" s="19"/>
      <c r="AM52" s="19"/>
      <c r="AN52" s="27"/>
      <c r="AO52" s="27"/>
      <c r="AP52" s="19"/>
      <c r="AQ52" s="25"/>
    </row>
    <row r="53" spans="1:43" ht="39.75" customHeight="1" x14ac:dyDescent="0.25">
      <c r="A53" s="153"/>
      <c r="B53" s="4" t="s">
        <v>12</v>
      </c>
      <c r="C53" s="4" t="s">
        <v>13</v>
      </c>
      <c r="D53" s="4" t="s">
        <v>14</v>
      </c>
      <c r="E53" s="18" t="s">
        <v>47</v>
      </c>
      <c r="F53" s="4" t="s">
        <v>13</v>
      </c>
      <c r="G53" s="4" t="s">
        <v>14</v>
      </c>
      <c r="H53" s="18" t="s">
        <v>46</v>
      </c>
      <c r="I53" s="4" t="s">
        <v>13</v>
      </c>
      <c r="J53" s="4" t="s">
        <v>14</v>
      </c>
      <c r="K53" s="18" t="s">
        <v>45</v>
      </c>
      <c r="L53" s="4" t="s">
        <v>13</v>
      </c>
      <c r="M53" s="4" t="s">
        <v>14</v>
      </c>
      <c r="N53" s="18" t="s">
        <v>44</v>
      </c>
      <c r="O53" s="4" t="s">
        <v>13</v>
      </c>
      <c r="P53" s="4" t="s">
        <v>14</v>
      </c>
      <c r="Q53" s="18" t="s">
        <v>43</v>
      </c>
      <c r="R53" s="4" t="s">
        <v>13</v>
      </c>
      <c r="S53" s="4" t="s">
        <v>14</v>
      </c>
      <c r="T53" s="18" t="s">
        <v>42</v>
      </c>
      <c r="U53" s="4" t="s">
        <v>13</v>
      </c>
      <c r="V53" s="4" t="s">
        <v>14</v>
      </c>
      <c r="W53" s="18" t="s">
        <v>41</v>
      </c>
      <c r="X53" s="4" t="s">
        <v>13</v>
      </c>
      <c r="Y53" s="4" t="s">
        <v>14</v>
      </c>
      <c r="Z53" s="31"/>
      <c r="AA53" s="31"/>
      <c r="AB53" s="151"/>
      <c r="AC53" s="62"/>
      <c r="AD53" s="26"/>
      <c r="AE53" s="19"/>
      <c r="AF53" s="27"/>
      <c r="AG53" s="27"/>
      <c r="AH53" s="19"/>
      <c r="AI53" s="19"/>
      <c r="AJ53" s="27"/>
      <c r="AK53" s="27"/>
      <c r="AL53" s="19"/>
      <c r="AM53" s="19"/>
      <c r="AN53" s="27"/>
      <c r="AO53" s="27"/>
      <c r="AP53" s="19"/>
      <c r="AQ53" s="25"/>
    </row>
    <row r="54" spans="1:43" ht="68.25" customHeight="1" x14ac:dyDescent="0.2">
      <c r="A54" s="32" t="s">
        <v>69</v>
      </c>
      <c r="B54" s="66">
        <v>2705</v>
      </c>
      <c r="C54" s="112">
        <v>38353</v>
      </c>
      <c r="D54" s="112">
        <v>38353</v>
      </c>
      <c r="E54" s="66">
        <f>AP54-AQ54</f>
        <v>2705</v>
      </c>
      <c r="F54" s="112">
        <v>76706</v>
      </c>
      <c r="G54" s="112">
        <v>76706</v>
      </c>
      <c r="H54" s="66">
        <f>AN54-AO54</f>
        <v>2705</v>
      </c>
      <c r="I54" s="112">
        <v>0</v>
      </c>
      <c r="J54" s="112">
        <v>0</v>
      </c>
      <c r="K54" s="66">
        <f>AL54-AM54</f>
        <v>2705</v>
      </c>
      <c r="L54" s="112">
        <v>38353</v>
      </c>
      <c r="M54" s="112">
        <v>38353</v>
      </c>
      <c r="N54" s="66">
        <f>AJ54-AK54</f>
        <v>2705</v>
      </c>
      <c r="O54" s="112">
        <v>38353</v>
      </c>
      <c r="P54" s="112">
        <v>0</v>
      </c>
      <c r="Q54" s="66">
        <f>AH54-AI54</f>
        <v>41058</v>
      </c>
      <c r="R54" s="112">
        <v>38353</v>
      </c>
      <c r="S54" s="112">
        <v>76706</v>
      </c>
      <c r="T54" s="66">
        <f>AF54-AG54</f>
        <v>2705</v>
      </c>
      <c r="U54" s="112">
        <v>38353</v>
      </c>
      <c r="V54" s="112">
        <v>79411</v>
      </c>
      <c r="W54" s="66">
        <f>AD54-AE54</f>
        <v>-38353</v>
      </c>
      <c r="X54" s="112">
        <v>38353</v>
      </c>
      <c r="Y54" s="112">
        <v>0</v>
      </c>
      <c r="Z54" s="112">
        <f>SUM(C54+F54+I54+L54+O54+R54+U54+X54)</f>
        <v>306824</v>
      </c>
      <c r="AA54" s="112">
        <f>SUM(D54+G54+J54+M54+P54+S54+V54+Y54)</f>
        <v>309529</v>
      </c>
      <c r="AB54" s="113">
        <v>0</v>
      </c>
      <c r="AC54" s="62"/>
      <c r="AD54" s="26">
        <f t="shared" si="58"/>
        <v>271176</v>
      </c>
      <c r="AE54" s="19">
        <f t="shared" si="33"/>
        <v>309529</v>
      </c>
      <c r="AF54" s="27">
        <f>SUM(B54+C54+F54+I54+L54+O54+R54)</f>
        <v>232823</v>
      </c>
      <c r="AG54" s="27">
        <f t="shared" ref="AG54:AG103" si="73">SUM(D54+G54+J54+M54+P54+S54)</f>
        <v>230118</v>
      </c>
      <c r="AH54" s="19">
        <f t="shared" si="61"/>
        <v>194470</v>
      </c>
      <c r="AI54" s="19">
        <f t="shared" si="62"/>
        <v>153412</v>
      </c>
      <c r="AJ54" s="27">
        <f t="shared" si="63"/>
        <v>156117</v>
      </c>
      <c r="AK54" s="27">
        <f t="shared" si="64"/>
        <v>153412</v>
      </c>
      <c r="AL54" s="19">
        <f t="shared" ref="AL54:AL55" si="74">SUM(B54+C54+F54+I54)</f>
        <v>117764</v>
      </c>
      <c r="AM54" s="19">
        <f t="shared" ref="AM54:AM55" si="75">SUM(D54+G54+J54)</f>
        <v>115059</v>
      </c>
      <c r="AN54" s="27">
        <f t="shared" ref="AN54:AN55" si="76">SUM(B54+C54+F54)</f>
        <v>117764</v>
      </c>
      <c r="AO54" s="27">
        <f t="shared" ref="AO54:AO55" si="77">SUM(D54+G54)</f>
        <v>115059</v>
      </c>
      <c r="AP54" s="19">
        <f t="shared" ref="AP54:AP55" si="78">SUM(B54+C54)</f>
        <v>41058</v>
      </c>
      <c r="AQ54" s="25">
        <f t="shared" ref="AQ54:AQ55" si="79">SUM(D54)</f>
        <v>38353</v>
      </c>
    </row>
    <row r="55" spans="1:43" ht="76.5" customHeight="1" x14ac:dyDescent="0.2">
      <c r="A55" s="33" t="s">
        <v>70</v>
      </c>
      <c r="B55" s="66">
        <v>66360</v>
      </c>
      <c r="C55" s="107">
        <v>22120</v>
      </c>
      <c r="D55" s="96">
        <v>0</v>
      </c>
      <c r="E55" s="66">
        <f>AP55-AQ55</f>
        <v>88480</v>
      </c>
      <c r="F55" s="107">
        <v>22120</v>
      </c>
      <c r="G55" s="96">
        <v>0</v>
      </c>
      <c r="H55" s="66">
        <f>AN55-AO55</f>
        <v>110600</v>
      </c>
      <c r="I55" s="107">
        <v>22120</v>
      </c>
      <c r="J55" s="107">
        <v>0</v>
      </c>
      <c r="K55" s="66">
        <f>AN55-AO55</f>
        <v>110600</v>
      </c>
      <c r="L55" s="96">
        <v>22120</v>
      </c>
      <c r="M55" s="96">
        <v>0</v>
      </c>
      <c r="N55" s="66">
        <f>AJ55-AK55</f>
        <v>154840</v>
      </c>
      <c r="O55" s="96">
        <v>22120</v>
      </c>
      <c r="P55" s="96">
        <v>0</v>
      </c>
      <c r="Q55" s="66">
        <f>AH55-AI55</f>
        <v>176960</v>
      </c>
      <c r="R55" s="96">
        <v>22120</v>
      </c>
      <c r="S55" s="96">
        <v>0</v>
      </c>
      <c r="T55" s="66">
        <f>AF55-AG55</f>
        <v>199080</v>
      </c>
      <c r="U55" s="96">
        <v>22120</v>
      </c>
      <c r="V55" s="96">
        <v>0</v>
      </c>
      <c r="W55" s="66">
        <f>AD55-AE55</f>
        <v>221200</v>
      </c>
      <c r="X55" s="96">
        <v>22120</v>
      </c>
      <c r="Y55" s="114">
        <v>221200</v>
      </c>
      <c r="Z55" s="114">
        <f>SUM(C55+F55+I55+L55+O55+R55+U55+X55)</f>
        <v>176960</v>
      </c>
      <c r="AA55" s="114">
        <f>SUM(D55+G55+J55+M55+P55+S55+V55+Y55)</f>
        <v>221200</v>
      </c>
      <c r="AB55" s="113">
        <v>22120</v>
      </c>
      <c r="AC55" s="62"/>
      <c r="AD55" s="26">
        <f t="shared" si="58"/>
        <v>221200</v>
      </c>
      <c r="AE55" s="19">
        <f t="shared" si="33"/>
        <v>0</v>
      </c>
      <c r="AF55" s="27">
        <f>SUM(B55+C55+F55+I55+L55+O55+R55)</f>
        <v>199080</v>
      </c>
      <c r="AG55" s="27">
        <f t="shared" si="73"/>
        <v>0</v>
      </c>
      <c r="AH55" s="19">
        <f t="shared" si="61"/>
        <v>176960</v>
      </c>
      <c r="AI55" s="19">
        <f t="shared" si="62"/>
        <v>0</v>
      </c>
      <c r="AJ55" s="27">
        <f t="shared" si="63"/>
        <v>154840</v>
      </c>
      <c r="AK55" s="27">
        <f t="shared" si="64"/>
        <v>0</v>
      </c>
      <c r="AL55" s="19">
        <f t="shared" si="74"/>
        <v>132720</v>
      </c>
      <c r="AM55" s="19">
        <f t="shared" si="75"/>
        <v>0</v>
      </c>
      <c r="AN55" s="27">
        <f t="shared" si="76"/>
        <v>110600</v>
      </c>
      <c r="AO55" s="27">
        <f t="shared" si="77"/>
        <v>0</v>
      </c>
      <c r="AP55" s="19">
        <f t="shared" si="78"/>
        <v>88480</v>
      </c>
      <c r="AQ55" s="25">
        <f t="shared" si="79"/>
        <v>0</v>
      </c>
    </row>
    <row r="56" spans="1:43" ht="24.75" customHeight="1" thickBot="1" x14ac:dyDescent="0.25">
      <c r="A56" s="80" t="s">
        <v>35</v>
      </c>
      <c r="B56" s="115">
        <f>SUM(B54:B55)</f>
        <v>69065</v>
      </c>
      <c r="C56" s="115">
        <f t="shared" ref="C56:AB56" si="80">SUM(C54:C55)</f>
        <v>60473</v>
      </c>
      <c r="D56" s="115">
        <f t="shared" si="80"/>
        <v>38353</v>
      </c>
      <c r="E56" s="115">
        <f t="shared" si="80"/>
        <v>91185</v>
      </c>
      <c r="F56" s="115">
        <f t="shared" si="80"/>
        <v>98826</v>
      </c>
      <c r="G56" s="115">
        <f t="shared" si="80"/>
        <v>76706</v>
      </c>
      <c r="H56" s="115">
        <f t="shared" si="80"/>
        <v>113305</v>
      </c>
      <c r="I56" s="115">
        <f t="shared" si="80"/>
        <v>22120</v>
      </c>
      <c r="J56" s="115">
        <f t="shared" si="80"/>
        <v>0</v>
      </c>
      <c r="K56" s="115">
        <f t="shared" si="80"/>
        <v>113305</v>
      </c>
      <c r="L56" s="115">
        <f t="shared" si="80"/>
        <v>60473</v>
      </c>
      <c r="M56" s="115">
        <f t="shared" si="80"/>
        <v>38353</v>
      </c>
      <c r="N56" s="115">
        <f t="shared" si="80"/>
        <v>157545</v>
      </c>
      <c r="O56" s="115">
        <f t="shared" si="80"/>
        <v>60473</v>
      </c>
      <c r="P56" s="115">
        <f t="shared" si="80"/>
        <v>0</v>
      </c>
      <c r="Q56" s="115">
        <f t="shared" si="80"/>
        <v>218018</v>
      </c>
      <c r="R56" s="115">
        <f t="shared" si="80"/>
        <v>60473</v>
      </c>
      <c r="S56" s="115">
        <f t="shared" si="80"/>
        <v>76706</v>
      </c>
      <c r="T56" s="115">
        <f t="shared" si="80"/>
        <v>201785</v>
      </c>
      <c r="U56" s="115">
        <f t="shared" si="80"/>
        <v>60473</v>
      </c>
      <c r="V56" s="115">
        <f t="shared" si="80"/>
        <v>79411</v>
      </c>
      <c r="W56" s="115">
        <f t="shared" si="80"/>
        <v>182847</v>
      </c>
      <c r="X56" s="115">
        <f t="shared" si="80"/>
        <v>60473</v>
      </c>
      <c r="Y56" s="115">
        <f t="shared" si="80"/>
        <v>221200</v>
      </c>
      <c r="Z56" s="115">
        <f t="shared" si="80"/>
        <v>483784</v>
      </c>
      <c r="AA56" s="115">
        <f t="shared" si="80"/>
        <v>530729</v>
      </c>
      <c r="AB56" s="124">
        <f t="shared" si="80"/>
        <v>22120</v>
      </c>
      <c r="AC56" s="62"/>
      <c r="AD56" s="26"/>
      <c r="AE56" s="19"/>
      <c r="AF56" s="27"/>
      <c r="AG56" s="27"/>
      <c r="AH56" s="19"/>
      <c r="AI56" s="19"/>
      <c r="AJ56" s="27"/>
      <c r="AK56" s="27"/>
      <c r="AL56" s="19"/>
      <c r="AM56" s="19"/>
      <c r="AN56" s="27"/>
      <c r="AO56" s="27"/>
      <c r="AP56" s="19"/>
      <c r="AQ56" s="25"/>
    </row>
    <row r="57" spans="1:43" ht="24.75" customHeight="1" thickBot="1" x14ac:dyDescent="0.3">
      <c r="A57" s="147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63"/>
      <c r="AC57" s="62"/>
      <c r="AD57" s="26"/>
      <c r="AE57" s="19"/>
      <c r="AF57" s="27"/>
      <c r="AG57" s="27"/>
      <c r="AH57" s="19"/>
      <c r="AI57" s="19"/>
      <c r="AJ57" s="27"/>
      <c r="AK57" s="27"/>
      <c r="AL57" s="19"/>
      <c r="AM57" s="19"/>
      <c r="AN57" s="27"/>
      <c r="AO57" s="27"/>
      <c r="AP57" s="19"/>
      <c r="AQ57" s="25"/>
    </row>
    <row r="58" spans="1:43" ht="24.75" customHeight="1" thickBot="1" x14ac:dyDescent="0.25">
      <c r="A58" s="161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62"/>
      <c r="AD58" s="26"/>
      <c r="AE58" s="19"/>
      <c r="AF58" s="27"/>
      <c r="AG58" s="27"/>
      <c r="AH58" s="19"/>
      <c r="AI58" s="19"/>
      <c r="AJ58" s="27"/>
      <c r="AK58" s="27"/>
      <c r="AL58" s="19"/>
      <c r="AM58" s="19"/>
      <c r="AN58" s="27"/>
      <c r="AO58" s="27"/>
      <c r="AP58" s="19"/>
      <c r="AQ58" s="25"/>
    </row>
    <row r="59" spans="1:43" ht="24.75" customHeight="1" x14ac:dyDescent="0.25">
      <c r="A59" s="179" t="s">
        <v>71</v>
      </c>
      <c r="B59" s="158" t="s">
        <v>1</v>
      </c>
      <c r="C59" s="159"/>
      <c r="D59" s="159"/>
      <c r="E59" s="160"/>
      <c r="F59" s="158" t="s">
        <v>2</v>
      </c>
      <c r="G59" s="159"/>
      <c r="H59" s="160"/>
      <c r="I59" s="158" t="s">
        <v>3</v>
      </c>
      <c r="J59" s="159"/>
      <c r="K59" s="160"/>
      <c r="L59" s="169" t="s">
        <v>4</v>
      </c>
      <c r="M59" s="170"/>
      <c r="N59" s="171"/>
      <c r="O59" s="169" t="s">
        <v>5</v>
      </c>
      <c r="P59" s="170"/>
      <c r="Q59" s="171"/>
      <c r="R59" s="169" t="s">
        <v>6</v>
      </c>
      <c r="S59" s="170"/>
      <c r="T59" s="171"/>
      <c r="U59" s="169" t="s">
        <v>7</v>
      </c>
      <c r="V59" s="170"/>
      <c r="W59" s="171"/>
      <c r="X59" s="167" t="s">
        <v>8</v>
      </c>
      <c r="Y59" s="168"/>
      <c r="Z59" s="28" t="s">
        <v>9</v>
      </c>
      <c r="AA59" s="28" t="s">
        <v>10</v>
      </c>
      <c r="AB59" s="165" t="s">
        <v>11</v>
      </c>
      <c r="AC59" s="62"/>
      <c r="AD59" s="26"/>
      <c r="AE59" s="19"/>
      <c r="AF59" s="27"/>
      <c r="AG59" s="27"/>
      <c r="AH59" s="19"/>
      <c r="AI59" s="19"/>
      <c r="AJ59" s="27"/>
      <c r="AK59" s="27"/>
      <c r="AL59" s="19"/>
      <c r="AM59" s="19"/>
      <c r="AN59" s="27"/>
      <c r="AO59" s="27"/>
      <c r="AP59" s="19"/>
      <c r="AQ59" s="25"/>
    </row>
    <row r="60" spans="1:43" ht="40.5" customHeight="1" x14ac:dyDescent="0.25">
      <c r="A60" s="180"/>
      <c r="B60" s="4" t="s">
        <v>12</v>
      </c>
      <c r="C60" s="4" t="s">
        <v>13</v>
      </c>
      <c r="D60" s="4" t="s">
        <v>14</v>
      </c>
      <c r="E60" s="18" t="s">
        <v>47</v>
      </c>
      <c r="F60" s="4" t="s">
        <v>13</v>
      </c>
      <c r="G60" s="4" t="s">
        <v>14</v>
      </c>
      <c r="H60" s="18" t="s">
        <v>46</v>
      </c>
      <c r="I60" s="4" t="s">
        <v>13</v>
      </c>
      <c r="J60" s="4" t="s">
        <v>14</v>
      </c>
      <c r="K60" s="18" t="s">
        <v>45</v>
      </c>
      <c r="L60" s="4" t="s">
        <v>13</v>
      </c>
      <c r="M60" s="4" t="s">
        <v>14</v>
      </c>
      <c r="N60" s="18" t="s">
        <v>44</v>
      </c>
      <c r="O60" s="4" t="s">
        <v>13</v>
      </c>
      <c r="P60" s="4" t="s">
        <v>14</v>
      </c>
      <c r="Q60" s="18" t="s">
        <v>43</v>
      </c>
      <c r="R60" s="4" t="s">
        <v>13</v>
      </c>
      <c r="S60" s="4" t="s">
        <v>14</v>
      </c>
      <c r="T60" s="18" t="s">
        <v>42</v>
      </c>
      <c r="U60" s="4" t="s">
        <v>13</v>
      </c>
      <c r="V60" s="4" t="s">
        <v>14</v>
      </c>
      <c r="W60" s="18" t="s">
        <v>41</v>
      </c>
      <c r="X60" s="4" t="s">
        <v>13</v>
      </c>
      <c r="Y60" s="4" t="s">
        <v>14</v>
      </c>
      <c r="Z60" s="28"/>
      <c r="AA60" s="28"/>
      <c r="AB60" s="151"/>
      <c r="AC60" s="62"/>
      <c r="AD60" s="26"/>
      <c r="AE60" s="19"/>
      <c r="AF60" s="27"/>
      <c r="AG60" s="27"/>
      <c r="AH60" s="19"/>
      <c r="AI60" s="19"/>
      <c r="AJ60" s="27"/>
      <c r="AK60" s="27"/>
      <c r="AL60" s="19"/>
      <c r="AM60" s="19"/>
      <c r="AN60" s="27"/>
      <c r="AO60" s="27"/>
      <c r="AP60" s="19"/>
      <c r="AQ60" s="25"/>
    </row>
    <row r="61" spans="1:43" ht="77.25" customHeight="1" x14ac:dyDescent="0.2">
      <c r="A61" s="76" t="s">
        <v>73</v>
      </c>
      <c r="B61" s="96">
        <v>0</v>
      </c>
      <c r="C61" s="112">
        <v>5712</v>
      </c>
      <c r="D61" s="112">
        <v>5712</v>
      </c>
      <c r="E61" s="96">
        <f>AP61-AQ61</f>
        <v>0</v>
      </c>
      <c r="F61" s="112">
        <v>1428</v>
      </c>
      <c r="G61" s="112">
        <v>1428</v>
      </c>
      <c r="H61" s="96">
        <f>AN61-AO61</f>
        <v>0</v>
      </c>
      <c r="I61" s="112">
        <v>1428</v>
      </c>
      <c r="J61" s="112">
        <v>1428</v>
      </c>
      <c r="K61" s="96">
        <f>AL61-AM61</f>
        <v>0</v>
      </c>
      <c r="L61" s="66">
        <v>1428</v>
      </c>
      <c r="M61" s="66">
        <v>1428</v>
      </c>
      <c r="N61" s="96">
        <f>AJ61-AK61</f>
        <v>0</v>
      </c>
      <c r="O61" s="66">
        <v>1428</v>
      </c>
      <c r="P61" s="66">
        <v>1428</v>
      </c>
      <c r="Q61" s="96">
        <f>AH61-AI61</f>
        <v>0</v>
      </c>
      <c r="R61" s="66">
        <v>1428</v>
      </c>
      <c r="S61" s="66">
        <v>0</v>
      </c>
      <c r="T61" s="66">
        <f>AF61-AG61</f>
        <v>1428</v>
      </c>
      <c r="U61" s="96">
        <v>1428</v>
      </c>
      <c r="V61" s="66">
        <v>0</v>
      </c>
      <c r="W61" s="66">
        <f>AD61-AE61</f>
        <v>2856</v>
      </c>
      <c r="X61" s="66">
        <v>1428</v>
      </c>
      <c r="Y61" s="66">
        <v>0</v>
      </c>
      <c r="Z61" s="66">
        <f t="shared" ref="Z61:Z96" si="81">SUM(C61+F61+I61+L61+O61+R61+U61+X61)</f>
        <v>15708</v>
      </c>
      <c r="AA61" s="66">
        <f t="shared" ref="AA61:AA96" si="82">SUM(D61+G61+J61+M61+P61+S61+V61+Y61)</f>
        <v>11424</v>
      </c>
      <c r="AB61" s="90">
        <f>Z61-AA61</f>
        <v>4284</v>
      </c>
      <c r="AC61" s="62"/>
      <c r="AD61" s="26">
        <f t="shared" si="58"/>
        <v>14280</v>
      </c>
      <c r="AE61" s="19">
        <f t="shared" si="33"/>
        <v>11424</v>
      </c>
      <c r="AF61" s="27">
        <f>SUM(B61+C61+F61+I61+L61+O61+R61)</f>
        <v>12852</v>
      </c>
      <c r="AG61" s="27">
        <f t="shared" si="73"/>
        <v>11424</v>
      </c>
      <c r="AH61" s="19">
        <f t="shared" si="61"/>
        <v>11424</v>
      </c>
      <c r="AI61" s="19">
        <f t="shared" si="62"/>
        <v>11424</v>
      </c>
      <c r="AJ61" s="27">
        <f t="shared" si="63"/>
        <v>9996</v>
      </c>
      <c r="AK61" s="27">
        <f t="shared" si="64"/>
        <v>9996</v>
      </c>
      <c r="AL61" s="19">
        <f t="shared" ref="AL61:AL72" si="83">SUM(B61+C61+F61+I61)</f>
        <v>8568</v>
      </c>
      <c r="AM61" s="19">
        <f t="shared" ref="AM61:AM72" si="84">SUM(D61+G61+J61)</f>
        <v>8568</v>
      </c>
      <c r="AN61" s="27">
        <f t="shared" ref="AN61:AN72" si="85">SUM(B61+C61+F61)</f>
        <v>7140</v>
      </c>
      <c r="AO61" s="27">
        <f t="shared" ref="AO61:AO72" si="86">SUM(D61+G61)</f>
        <v>7140</v>
      </c>
      <c r="AP61" s="19">
        <f t="shared" ref="AP61:AP72" si="87">SUM(B61+C61)</f>
        <v>5712</v>
      </c>
      <c r="AQ61" s="25">
        <f t="shared" ref="AQ61:AQ72" si="88">SUM(D61)</f>
        <v>5712</v>
      </c>
    </row>
    <row r="62" spans="1:43" ht="77.25" customHeight="1" x14ac:dyDescent="0.2">
      <c r="A62" s="76" t="s">
        <v>74</v>
      </c>
      <c r="B62" s="96">
        <v>0</v>
      </c>
      <c r="C62" s="112">
        <v>3408</v>
      </c>
      <c r="D62" s="112">
        <v>3408</v>
      </c>
      <c r="E62" s="96">
        <f t="shared" ref="E62:E96" si="89">AP62-AQ62</f>
        <v>0</v>
      </c>
      <c r="F62" s="112">
        <v>852</v>
      </c>
      <c r="G62" s="112">
        <v>2556</v>
      </c>
      <c r="H62" s="96">
        <f t="shared" ref="H62:H96" si="90">AN62-AO62</f>
        <v>-1704</v>
      </c>
      <c r="I62" s="112">
        <v>852</v>
      </c>
      <c r="J62" s="112">
        <v>0</v>
      </c>
      <c r="K62" s="96">
        <f t="shared" ref="K62:K96" si="91">AL62-AM62</f>
        <v>-852</v>
      </c>
      <c r="L62" s="66">
        <v>852</v>
      </c>
      <c r="M62" s="66">
        <v>0</v>
      </c>
      <c r="N62" s="96">
        <f t="shared" ref="N62:N96" si="92">AJ62-AK62</f>
        <v>0</v>
      </c>
      <c r="O62" s="66">
        <v>852</v>
      </c>
      <c r="P62" s="66">
        <v>852</v>
      </c>
      <c r="Q62" s="96">
        <f t="shared" ref="Q62:Q96" si="93">AH62-AI62</f>
        <v>0</v>
      </c>
      <c r="R62" s="66">
        <v>852</v>
      </c>
      <c r="S62" s="66">
        <v>0</v>
      </c>
      <c r="T62" s="66">
        <f t="shared" ref="T62:T96" si="94">AF62-AG62</f>
        <v>852</v>
      </c>
      <c r="U62" s="96">
        <v>852</v>
      </c>
      <c r="V62" s="66">
        <v>0</v>
      </c>
      <c r="W62" s="66">
        <f t="shared" ref="W62:W96" si="95">AD62-AE62</f>
        <v>1704</v>
      </c>
      <c r="X62" s="66">
        <v>852</v>
      </c>
      <c r="Y62" s="66">
        <v>0</v>
      </c>
      <c r="Z62" s="66">
        <f t="shared" si="81"/>
        <v>9372</v>
      </c>
      <c r="AA62" s="66">
        <f t="shared" si="82"/>
        <v>6816</v>
      </c>
      <c r="AB62" s="90">
        <f t="shared" ref="AB62:AB76" si="96">Z62-AA62</f>
        <v>2556</v>
      </c>
      <c r="AC62" s="62"/>
      <c r="AD62" s="26">
        <f t="shared" si="58"/>
        <v>8520</v>
      </c>
      <c r="AE62" s="19">
        <f t="shared" si="33"/>
        <v>6816</v>
      </c>
      <c r="AF62" s="27">
        <f t="shared" ref="AF62:AF96" si="97">SUM(B62+C62+F62+I62+L62+O62+R62)</f>
        <v>7668</v>
      </c>
      <c r="AG62" s="27">
        <f t="shared" si="73"/>
        <v>6816</v>
      </c>
      <c r="AH62" s="19">
        <f t="shared" si="61"/>
        <v>6816</v>
      </c>
      <c r="AI62" s="19">
        <f t="shared" si="62"/>
        <v>6816</v>
      </c>
      <c r="AJ62" s="27">
        <f t="shared" si="63"/>
        <v>5964</v>
      </c>
      <c r="AK62" s="27">
        <f t="shared" si="64"/>
        <v>5964</v>
      </c>
      <c r="AL62" s="19">
        <f t="shared" si="83"/>
        <v>5112</v>
      </c>
      <c r="AM62" s="19">
        <f t="shared" si="84"/>
        <v>5964</v>
      </c>
      <c r="AN62" s="27">
        <f t="shared" si="85"/>
        <v>4260</v>
      </c>
      <c r="AO62" s="27">
        <f t="shared" si="86"/>
        <v>5964</v>
      </c>
      <c r="AP62" s="19">
        <f t="shared" si="87"/>
        <v>3408</v>
      </c>
      <c r="AQ62" s="25">
        <f t="shared" si="88"/>
        <v>3408</v>
      </c>
    </row>
    <row r="63" spans="1:43" ht="77.25" customHeight="1" x14ac:dyDescent="0.2">
      <c r="A63" s="76" t="s">
        <v>75</v>
      </c>
      <c r="B63" s="96">
        <v>0</v>
      </c>
      <c r="C63" s="112">
        <v>5729</v>
      </c>
      <c r="D63" s="112">
        <v>0</v>
      </c>
      <c r="E63" s="96">
        <f t="shared" si="89"/>
        <v>5729</v>
      </c>
      <c r="F63" s="112">
        <v>1428</v>
      </c>
      <c r="G63" s="112">
        <v>7157</v>
      </c>
      <c r="H63" s="96">
        <f t="shared" si="90"/>
        <v>0</v>
      </c>
      <c r="I63" s="112">
        <v>1428</v>
      </c>
      <c r="J63" s="112">
        <v>1428</v>
      </c>
      <c r="K63" s="96">
        <f t="shared" si="91"/>
        <v>0</v>
      </c>
      <c r="L63" s="66">
        <v>1428</v>
      </c>
      <c r="M63" s="66">
        <v>1428</v>
      </c>
      <c r="N63" s="96">
        <f t="shared" si="92"/>
        <v>0</v>
      </c>
      <c r="O63" s="66">
        <v>1428</v>
      </c>
      <c r="P63" s="66">
        <v>1428</v>
      </c>
      <c r="Q63" s="96">
        <f t="shared" si="93"/>
        <v>0</v>
      </c>
      <c r="R63" s="66">
        <v>1428</v>
      </c>
      <c r="S63" s="66">
        <v>0</v>
      </c>
      <c r="T63" s="66">
        <f t="shared" si="94"/>
        <v>1428</v>
      </c>
      <c r="U63" s="96">
        <v>1428</v>
      </c>
      <c r="V63" s="66">
        <v>0</v>
      </c>
      <c r="W63" s="66">
        <f t="shared" si="95"/>
        <v>2856</v>
      </c>
      <c r="X63" s="66">
        <v>1428</v>
      </c>
      <c r="Y63" s="66">
        <v>0</v>
      </c>
      <c r="Z63" s="66">
        <f t="shared" si="81"/>
        <v>15725</v>
      </c>
      <c r="AA63" s="66">
        <f t="shared" si="82"/>
        <v>11441</v>
      </c>
      <c r="AB63" s="90">
        <f t="shared" si="96"/>
        <v>4284</v>
      </c>
      <c r="AC63" s="62"/>
      <c r="AD63" s="26">
        <f t="shared" si="58"/>
        <v>14297</v>
      </c>
      <c r="AE63" s="19">
        <f t="shared" si="33"/>
        <v>11441</v>
      </c>
      <c r="AF63" s="27">
        <f t="shared" si="97"/>
        <v>12869</v>
      </c>
      <c r="AG63" s="27">
        <f t="shared" si="73"/>
        <v>11441</v>
      </c>
      <c r="AH63" s="19">
        <f t="shared" si="61"/>
        <v>11441</v>
      </c>
      <c r="AI63" s="19">
        <f t="shared" si="62"/>
        <v>11441</v>
      </c>
      <c r="AJ63" s="27">
        <f t="shared" si="63"/>
        <v>10013</v>
      </c>
      <c r="AK63" s="27">
        <f t="shared" si="64"/>
        <v>10013</v>
      </c>
      <c r="AL63" s="19">
        <f t="shared" si="83"/>
        <v>8585</v>
      </c>
      <c r="AM63" s="19">
        <f t="shared" si="84"/>
        <v>8585</v>
      </c>
      <c r="AN63" s="27">
        <f t="shared" si="85"/>
        <v>7157</v>
      </c>
      <c r="AO63" s="27">
        <f t="shared" si="86"/>
        <v>7157</v>
      </c>
      <c r="AP63" s="19">
        <f t="shared" si="87"/>
        <v>5729</v>
      </c>
      <c r="AQ63" s="25">
        <f t="shared" si="88"/>
        <v>0</v>
      </c>
    </row>
    <row r="64" spans="1:43" ht="77.25" customHeight="1" x14ac:dyDescent="0.2">
      <c r="A64" s="76" t="s">
        <v>76</v>
      </c>
      <c r="B64" s="96">
        <v>0</v>
      </c>
      <c r="C64" s="112">
        <v>3408</v>
      </c>
      <c r="D64" s="112">
        <v>0</v>
      </c>
      <c r="E64" s="96">
        <f t="shared" si="89"/>
        <v>3408</v>
      </c>
      <c r="F64" s="112">
        <v>852</v>
      </c>
      <c r="G64" s="112">
        <v>4260</v>
      </c>
      <c r="H64" s="96">
        <f t="shared" si="90"/>
        <v>0</v>
      </c>
      <c r="I64" s="112">
        <v>852</v>
      </c>
      <c r="J64" s="112">
        <v>852</v>
      </c>
      <c r="K64" s="96">
        <f t="shared" si="91"/>
        <v>0</v>
      </c>
      <c r="L64" s="116">
        <v>852</v>
      </c>
      <c r="M64" s="116">
        <v>852</v>
      </c>
      <c r="N64" s="96">
        <f t="shared" si="92"/>
        <v>0</v>
      </c>
      <c r="O64" s="116">
        <v>852</v>
      </c>
      <c r="P64" s="116">
        <v>852</v>
      </c>
      <c r="Q64" s="96">
        <f t="shared" si="93"/>
        <v>0</v>
      </c>
      <c r="R64" s="116">
        <v>852</v>
      </c>
      <c r="S64" s="116">
        <v>0</v>
      </c>
      <c r="T64" s="66">
        <f t="shared" si="94"/>
        <v>852</v>
      </c>
      <c r="U64" s="112">
        <v>852</v>
      </c>
      <c r="V64" s="116">
        <v>0</v>
      </c>
      <c r="W64" s="66">
        <f t="shared" si="95"/>
        <v>1704</v>
      </c>
      <c r="X64" s="116">
        <v>852</v>
      </c>
      <c r="Y64" s="116">
        <v>0</v>
      </c>
      <c r="Z64" s="66">
        <f t="shared" si="81"/>
        <v>9372</v>
      </c>
      <c r="AA64" s="66">
        <f t="shared" si="82"/>
        <v>6816</v>
      </c>
      <c r="AB64" s="90">
        <f t="shared" si="96"/>
        <v>2556</v>
      </c>
      <c r="AC64" s="62"/>
      <c r="AD64" s="26">
        <f t="shared" si="58"/>
        <v>8520</v>
      </c>
      <c r="AE64" s="19">
        <f t="shared" si="33"/>
        <v>6816</v>
      </c>
      <c r="AF64" s="27">
        <f t="shared" si="97"/>
        <v>7668</v>
      </c>
      <c r="AG64" s="27">
        <f t="shared" si="73"/>
        <v>6816</v>
      </c>
      <c r="AH64" s="19">
        <f t="shared" si="61"/>
        <v>6816</v>
      </c>
      <c r="AI64" s="19">
        <f t="shared" si="62"/>
        <v>6816</v>
      </c>
      <c r="AJ64" s="27">
        <f t="shared" si="63"/>
        <v>5964</v>
      </c>
      <c r="AK64" s="27">
        <f t="shared" si="64"/>
        <v>5964</v>
      </c>
      <c r="AL64" s="19">
        <f t="shared" si="83"/>
        <v>5112</v>
      </c>
      <c r="AM64" s="19">
        <f t="shared" si="84"/>
        <v>5112</v>
      </c>
      <c r="AN64" s="27">
        <f t="shared" si="85"/>
        <v>4260</v>
      </c>
      <c r="AO64" s="27">
        <f t="shared" si="86"/>
        <v>4260</v>
      </c>
      <c r="AP64" s="19">
        <f t="shared" si="87"/>
        <v>3408</v>
      </c>
      <c r="AQ64" s="25">
        <f t="shared" si="88"/>
        <v>0</v>
      </c>
    </row>
    <row r="65" spans="1:43" ht="77.25" customHeight="1" x14ac:dyDescent="0.2">
      <c r="A65" s="76" t="s">
        <v>77</v>
      </c>
      <c r="B65" s="96">
        <v>0</v>
      </c>
      <c r="C65" s="112">
        <v>3408</v>
      </c>
      <c r="D65" s="112">
        <v>0</v>
      </c>
      <c r="E65" s="96">
        <f t="shared" si="89"/>
        <v>3408</v>
      </c>
      <c r="F65" s="112">
        <v>852</v>
      </c>
      <c r="G65" s="112">
        <v>4260</v>
      </c>
      <c r="H65" s="96">
        <f t="shared" si="90"/>
        <v>0</v>
      </c>
      <c r="I65" s="112">
        <v>852</v>
      </c>
      <c r="J65" s="112">
        <v>852</v>
      </c>
      <c r="K65" s="96">
        <f t="shared" si="91"/>
        <v>0</v>
      </c>
      <c r="L65" s="116">
        <v>852</v>
      </c>
      <c r="M65" s="116">
        <v>852</v>
      </c>
      <c r="N65" s="96">
        <f t="shared" si="92"/>
        <v>0</v>
      </c>
      <c r="O65" s="116">
        <v>852</v>
      </c>
      <c r="P65" s="116">
        <v>852</v>
      </c>
      <c r="Q65" s="96">
        <f t="shared" si="93"/>
        <v>0</v>
      </c>
      <c r="R65" s="116">
        <v>852</v>
      </c>
      <c r="S65" s="116">
        <v>0</v>
      </c>
      <c r="T65" s="66">
        <f t="shared" si="94"/>
        <v>852</v>
      </c>
      <c r="U65" s="112">
        <v>852</v>
      </c>
      <c r="V65" s="116">
        <v>0</v>
      </c>
      <c r="W65" s="66">
        <f t="shared" si="95"/>
        <v>1704</v>
      </c>
      <c r="X65" s="116">
        <v>852</v>
      </c>
      <c r="Y65" s="116">
        <v>0</v>
      </c>
      <c r="Z65" s="66">
        <f t="shared" si="81"/>
        <v>9372</v>
      </c>
      <c r="AA65" s="66">
        <f t="shared" si="82"/>
        <v>6816</v>
      </c>
      <c r="AB65" s="90">
        <f t="shared" si="96"/>
        <v>2556</v>
      </c>
      <c r="AC65" s="62"/>
      <c r="AD65" s="26">
        <f t="shared" si="58"/>
        <v>8520</v>
      </c>
      <c r="AE65" s="19">
        <f t="shared" si="33"/>
        <v>6816</v>
      </c>
      <c r="AF65" s="27">
        <f t="shared" si="97"/>
        <v>7668</v>
      </c>
      <c r="AG65" s="27">
        <f t="shared" si="73"/>
        <v>6816</v>
      </c>
      <c r="AH65" s="19">
        <f t="shared" si="61"/>
        <v>6816</v>
      </c>
      <c r="AI65" s="19">
        <f t="shared" si="62"/>
        <v>6816</v>
      </c>
      <c r="AJ65" s="27">
        <f t="shared" si="63"/>
        <v>5964</v>
      </c>
      <c r="AK65" s="27">
        <f t="shared" si="64"/>
        <v>5964</v>
      </c>
      <c r="AL65" s="19">
        <f t="shared" si="83"/>
        <v>5112</v>
      </c>
      <c r="AM65" s="19">
        <f t="shared" si="84"/>
        <v>5112</v>
      </c>
      <c r="AN65" s="27">
        <f t="shared" si="85"/>
        <v>4260</v>
      </c>
      <c r="AO65" s="27">
        <f t="shared" si="86"/>
        <v>4260</v>
      </c>
      <c r="AP65" s="19">
        <f t="shared" si="87"/>
        <v>3408</v>
      </c>
      <c r="AQ65" s="25">
        <f t="shared" si="88"/>
        <v>0</v>
      </c>
    </row>
    <row r="66" spans="1:43" ht="77.25" customHeight="1" x14ac:dyDescent="0.2">
      <c r="A66" s="76" t="s">
        <v>78</v>
      </c>
      <c r="B66" s="96">
        <v>0</v>
      </c>
      <c r="C66" s="112">
        <v>3408</v>
      </c>
      <c r="D66" s="112">
        <v>0</v>
      </c>
      <c r="E66" s="96">
        <f t="shared" si="89"/>
        <v>3408</v>
      </c>
      <c r="F66" s="112">
        <v>852</v>
      </c>
      <c r="G66" s="112">
        <v>4260</v>
      </c>
      <c r="H66" s="96">
        <f t="shared" si="90"/>
        <v>0</v>
      </c>
      <c r="I66" s="112">
        <v>852</v>
      </c>
      <c r="J66" s="112">
        <v>852</v>
      </c>
      <c r="K66" s="96">
        <f t="shared" si="91"/>
        <v>0</v>
      </c>
      <c r="L66" s="116">
        <v>852</v>
      </c>
      <c r="M66" s="116">
        <v>852</v>
      </c>
      <c r="N66" s="96">
        <f t="shared" si="92"/>
        <v>0</v>
      </c>
      <c r="O66" s="116">
        <v>852</v>
      </c>
      <c r="P66" s="116">
        <v>852</v>
      </c>
      <c r="Q66" s="96">
        <f t="shared" si="93"/>
        <v>0</v>
      </c>
      <c r="R66" s="116">
        <v>852</v>
      </c>
      <c r="S66" s="116">
        <v>0</v>
      </c>
      <c r="T66" s="66">
        <f t="shared" si="94"/>
        <v>852</v>
      </c>
      <c r="U66" s="112">
        <v>852</v>
      </c>
      <c r="V66" s="116">
        <v>0</v>
      </c>
      <c r="W66" s="66">
        <f t="shared" si="95"/>
        <v>1704</v>
      </c>
      <c r="X66" s="116">
        <v>852</v>
      </c>
      <c r="Y66" s="116">
        <v>0</v>
      </c>
      <c r="Z66" s="66">
        <f t="shared" si="81"/>
        <v>9372</v>
      </c>
      <c r="AA66" s="66">
        <f t="shared" si="82"/>
        <v>6816</v>
      </c>
      <c r="AB66" s="90">
        <f t="shared" si="96"/>
        <v>2556</v>
      </c>
      <c r="AC66" s="62"/>
      <c r="AD66" s="26">
        <f t="shared" si="58"/>
        <v>8520</v>
      </c>
      <c r="AE66" s="19">
        <f t="shared" si="33"/>
        <v>6816</v>
      </c>
      <c r="AF66" s="27">
        <f t="shared" si="97"/>
        <v>7668</v>
      </c>
      <c r="AG66" s="27">
        <f t="shared" si="73"/>
        <v>6816</v>
      </c>
      <c r="AH66" s="19">
        <f t="shared" si="61"/>
        <v>6816</v>
      </c>
      <c r="AI66" s="19">
        <f t="shared" si="62"/>
        <v>6816</v>
      </c>
      <c r="AJ66" s="27">
        <f t="shared" si="63"/>
        <v>5964</v>
      </c>
      <c r="AK66" s="27">
        <f t="shared" si="64"/>
        <v>5964</v>
      </c>
      <c r="AL66" s="19">
        <f t="shared" si="83"/>
        <v>5112</v>
      </c>
      <c r="AM66" s="19">
        <f t="shared" si="84"/>
        <v>5112</v>
      </c>
      <c r="AN66" s="27">
        <f t="shared" si="85"/>
        <v>4260</v>
      </c>
      <c r="AO66" s="27">
        <f t="shared" si="86"/>
        <v>4260</v>
      </c>
      <c r="AP66" s="19">
        <f t="shared" si="87"/>
        <v>3408</v>
      </c>
      <c r="AQ66" s="25">
        <f t="shared" si="88"/>
        <v>0</v>
      </c>
    </row>
    <row r="67" spans="1:43" ht="77.25" customHeight="1" x14ac:dyDescent="0.2">
      <c r="A67" s="76" t="s">
        <v>79</v>
      </c>
      <c r="B67" s="96">
        <v>0</v>
      </c>
      <c r="C67" s="112">
        <v>5712</v>
      </c>
      <c r="D67" s="112">
        <v>0</v>
      </c>
      <c r="E67" s="96">
        <f t="shared" si="89"/>
        <v>5712</v>
      </c>
      <c r="F67" s="112">
        <v>1428</v>
      </c>
      <c r="G67" s="112">
        <v>7140</v>
      </c>
      <c r="H67" s="96">
        <f t="shared" si="90"/>
        <v>0</v>
      </c>
      <c r="I67" s="112">
        <v>1428</v>
      </c>
      <c r="J67" s="112">
        <v>1428</v>
      </c>
      <c r="K67" s="96">
        <f t="shared" si="91"/>
        <v>0</v>
      </c>
      <c r="L67" s="116">
        <v>1428</v>
      </c>
      <c r="M67" s="116">
        <v>1428</v>
      </c>
      <c r="N67" s="96">
        <f t="shared" si="92"/>
        <v>0</v>
      </c>
      <c r="O67" s="116">
        <v>1428</v>
      </c>
      <c r="P67" s="116">
        <v>1428</v>
      </c>
      <c r="Q67" s="96">
        <f t="shared" si="93"/>
        <v>0</v>
      </c>
      <c r="R67" s="116">
        <v>1428</v>
      </c>
      <c r="S67" s="116">
        <v>0</v>
      </c>
      <c r="T67" s="66">
        <f t="shared" si="94"/>
        <v>1428</v>
      </c>
      <c r="U67" s="112">
        <v>1428</v>
      </c>
      <c r="V67" s="116">
        <v>0</v>
      </c>
      <c r="W67" s="66">
        <f t="shared" si="95"/>
        <v>2856</v>
      </c>
      <c r="X67" s="116">
        <v>1428</v>
      </c>
      <c r="Y67" s="116">
        <v>0</v>
      </c>
      <c r="Z67" s="66">
        <f t="shared" si="81"/>
        <v>15708</v>
      </c>
      <c r="AA67" s="66">
        <f t="shared" si="82"/>
        <v>11424</v>
      </c>
      <c r="AB67" s="90">
        <f t="shared" si="96"/>
        <v>4284</v>
      </c>
      <c r="AC67" s="62"/>
      <c r="AD67" s="26">
        <f t="shared" si="58"/>
        <v>14280</v>
      </c>
      <c r="AE67" s="19">
        <f t="shared" si="33"/>
        <v>11424</v>
      </c>
      <c r="AF67" s="27">
        <f t="shared" si="97"/>
        <v>12852</v>
      </c>
      <c r="AG67" s="27">
        <f t="shared" si="73"/>
        <v>11424</v>
      </c>
      <c r="AH67" s="19">
        <f t="shared" si="61"/>
        <v>11424</v>
      </c>
      <c r="AI67" s="19">
        <f t="shared" si="62"/>
        <v>11424</v>
      </c>
      <c r="AJ67" s="27">
        <f t="shared" si="63"/>
        <v>9996</v>
      </c>
      <c r="AK67" s="27">
        <f t="shared" si="64"/>
        <v>9996</v>
      </c>
      <c r="AL67" s="19">
        <f t="shared" si="83"/>
        <v>8568</v>
      </c>
      <c r="AM67" s="19">
        <f t="shared" si="84"/>
        <v>8568</v>
      </c>
      <c r="AN67" s="27">
        <f t="shared" si="85"/>
        <v>7140</v>
      </c>
      <c r="AO67" s="27">
        <f t="shared" si="86"/>
        <v>7140</v>
      </c>
      <c r="AP67" s="19">
        <f t="shared" si="87"/>
        <v>5712</v>
      </c>
      <c r="AQ67" s="25">
        <f t="shared" si="88"/>
        <v>0</v>
      </c>
    </row>
    <row r="68" spans="1:43" ht="77.25" customHeight="1" x14ac:dyDescent="0.2">
      <c r="A68" s="76" t="s">
        <v>80</v>
      </c>
      <c r="B68" s="96">
        <v>0</v>
      </c>
      <c r="C68" s="112">
        <v>16339</v>
      </c>
      <c r="D68" s="112">
        <v>0</v>
      </c>
      <c r="E68" s="96">
        <f t="shared" si="89"/>
        <v>16339</v>
      </c>
      <c r="F68" s="112">
        <v>1308</v>
      </c>
      <c r="G68" s="112">
        <v>17647</v>
      </c>
      <c r="H68" s="96">
        <f t="shared" si="90"/>
        <v>0</v>
      </c>
      <c r="I68" s="112">
        <v>1308</v>
      </c>
      <c r="J68" s="112">
        <v>1308</v>
      </c>
      <c r="K68" s="96">
        <f t="shared" si="91"/>
        <v>0</v>
      </c>
      <c r="L68" s="116">
        <v>1308</v>
      </c>
      <c r="M68" s="116">
        <v>1308</v>
      </c>
      <c r="N68" s="96">
        <f t="shared" si="92"/>
        <v>0</v>
      </c>
      <c r="O68" s="116">
        <v>1308</v>
      </c>
      <c r="P68" s="116">
        <v>1308</v>
      </c>
      <c r="Q68" s="96">
        <f t="shared" si="93"/>
        <v>0</v>
      </c>
      <c r="R68" s="116">
        <v>1308</v>
      </c>
      <c r="S68" s="116">
        <v>0</v>
      </c>
      <c r="T68" s="66">
        <f t="shared" si="94"/>
        <v>1308</v>
      </c>
      <c r="U68" s="112">
        <v>1308</v>
      </c>
      <c r="V68" s="116">
        <v>0</v>
      </c>
      <c r="W68" s="66">
        <f t="shared" si="95"/>
        <v>2616</v>
      </c>
      <c r="X68" s="116">
        <v>1308</v>
      </c>
      <c r="Y68" s="116">
        <v>0</v>
      </c>
      <c r="Z68" s="66">
        <f t="shared" si="81"/>
        <v>25495</v>
      </c>
      <c r="AA68" s="66">
        <f t="shared" si="82"/>
        <v>21571</v>
      </c>
      <c r="AB68" s="90">
        <f t="shared" si="96"/>
        <v>3924</v>
      </c>
      <c r="AC68" s="62"/>
      <c r="AD68" s="26">
        <f t="shared" si="58"/>
        <v>24187</v>
      </c>
      <c r="AE68" s="19">
        <f t="shared" si="33"/>
        <v>21571</v>
      </c>
      <c r="AF68" s="27">
        <f t="shared" si="97"/>
        <v>22879</v>
      </c>
      <c r="AG68" s="27">
        <f t="shared" si="73"/>
        <v>21571</v>
      </c>
      <c r="AH68" s="19">
        <f t="shared" si="61"/>
        <v>21571</v>
      </c>
      <c r="AI68" s="19">
        <f t="shared" si="62"/>
        <v>21571</v>
      </c>
      <c r="AJ68" s="27">
        <f t="shared" si="63"/>
        <v>20263</v>
      </c>
      <c r="AK68" s="27">
        <f t="shared" si="64"/>
        <v>20263</v>
      </c>
      <c r="AL68" s="19">
        <f t="shared" si="83"/>
        <v>18955</v>
      </c>
      <c r="AM68" s="19">
        <f t="shared" si="84"/>
        <v>18955</v>
      </c>
      <c r="AN68" s="27">
        <f t="shared" si="85"/>
        <v>17647</v>
      </c>
      <c r="AO68" s="27">
        <f t="shared" si="86"/>
        <v>17647</v>
      </c>
      <c r="AP68" s="19">
        <f t="shared" si="87"/>
        <v>16339</v>
      </c>
      <c r="AQ68" s="25">
        <f t="shared" si="88"/>
        <v>0</v>
      </c>
    </row>
    <row r="69" spans="1:43" ht="77.25" customHeight="1" x14ac:dyDescent="0.2">
      <c r="A69" s="76" t="s">
        <v>81</v>
      </c>
      <c r="B69" s="96">
        <v>0</v>
      </c>
      <c r="C69" s="112">
        <v>7296</v>
      </c>
      <c r="D69" s="112">
        <v>0</v>
      </c>
      <c r="E69" s="96">
        <f t="shared" si="89"/>
        <v>7296</v>
      </c>
      <c r="F69" s="112">
        <v>1824</v>
      </c>
      <c r="G69" s="112">
        <v>9120</v>
      </c>
      <c r="H69" s="96">
        <f t="shared" si="90"/>
        <v>0</v>
      </c>
      <c r="I69" s="112">
        <v>1824</v>
      </c>
      <c r="J69" s="112">
        <v>1824</v>
      </c>
      <c r="K69" s="96">
        <f t="shared" si="91"/>
        <v>0</v>
      </c>
      <c r="L69" s="116">
        <v>1824</v>
      </c>
      <c r="M69" s="116">
        <v>1824</v>
      </c>
      <c r="N69" s="96">
        <f t="shared" si="92"/>
        <v>0</v>
      </c>
      <c r="O69" s="116">
        <v>1824</v>
      </c>
      <c r="P69" s="116">
        <v>1824</v>
      </c>
      <c r="Q69" s="96">
        <f t="shared" si="93"/>
        <v>0</v>
      </c>
      <c r="R69" s="116">
        <v>1824</v>
      </c>
      <c r="S69" s="116">
        <v>0</v>
      </c>
      <c r="T69" s="66">
        <f t="shared" si="94"/>
        <v>1824</v>
      </c>
      <c r="U69" s="112">
        <v>1824</v>
      </c>
      <c r="V69" s="116">
        <v>0</v>
      </c>
      <c r="W69" s="66">
        <f t="shared" si="95"/>
        <v>3648</v>
      </c>
      <c r="X69" s="116">
        <v>1824</v>
      </c>
      <c r="Y69" s="116">
        <v>0</v>
      </c>
      <c r="Z69" s="66">
        <f t="shared" si="81"/>
        <v>20064</v>
      </c>
      <c r="AA69" s="66">
        <f t="shared" si="82"/>
        <v>14592</v>
      </c>
      <c r="AB69" s="90">
        <f t="shared" si="96"/>
        <v>5472</v>
      </c>
      <c r="AC69" s="62"/>
      <c r="AD69" s="26">
        <f t="shared" si="58"/>
        <v>18240</v>
      </c>
      <c r="AE69" s="19">
        <f t="shared" si="33"/>
        <v>14592</v>
      </c>
      <c r="AF69" s="27">
        <f t="shared" si="97"/>
        <v>16416</v>
      </c>
      <c r="AG69" s="27">
        <f t="shared" si="73"/>
        <v>14592</v>
      </c>
      <c r="AH69" s="19">
        <f t="shared" si="61"/>
        <v>14592</v>
      </c>
      <c r="AI69" s="19">
        <f t="shared" si="62"/>
        <v>14592</v>
      </c>
      <c r="AJ69" s="27">
        <f t="shared" si="63"/>
        <v>12768</v>
      </c>
      <c r="AK69" s="27">
        <f t="shared" si="64"/>
        <v>12768</v>
      </c>
      <c r="AL69" s="19">
        <f t="shared" si="83"/>
        <v>10944</v>
      </c>
      <c r="AM69" s="19">
        <f t="shared" si="84"/>
        <v>10944</v>
      </c>
      <c r="AN69" s="27">
        <f t="shared" si="85"/>
        <v>9120</v>
      </c>
      <c r="AO69" s="27">
        <f t="shared" si="86"/>
        <v>9120</v>
      </c>
      <c r="AP69" s="19">
        <f t="shared" si="87"/>
        <v>7296</v>
      </c>
      <c r="AQ69" s="25">
        <f t="shared" si="88"/>
        <v>0</v>
      </c>
    </row>
    <row r="70" spans="1:43" ht="77.25" customHeight="1" x14ac:dyDescent="0.2">
      <c r="A70" s="76" t="s">
        <v>82</v>
      </c>
      <c r="B70" s="96">
        <v>0</v>
      </c>
      <c r="C70" s="112">
        <v>13296</v>
      </c>
      <c r="D70" s="112">
        <v>0</v>
      </c>
      <c r="E70" s="96">
        <f t="shared" si="89"/>
        <v>13296</v>
      </c>
      <c r="F70" s="112">
        <v>3324</v>
      </c>
      <c r="G70" s="112">
        <v>0</v>
      </c>
      <c r="H70" s="96">
        <f t="shared" si="90"/>
        <v>16620</v>
      </c>
      <c r="I70" s="112">
        <v>3324</v>
      </c>
      <c r="J70" s="112">
        <v>19944</v>
      </c>
      <c r="K70" s="96">
        <f t="shared" si="91"/>
        <v>0</v>
      </c>
      <c r="L70" s="116">
        <v>3324</v>
      </c>
      <c r="M70" s="116">
        <v>3324</v>
      </c>
      <c r="N70" s="96">
        <f t="shared" si="92"/>
        <v>0</v>
      </c>
      <c r="O70" s="116">
        <v>3324</v>
      </c>
      <c r="P70" s="116">
        <v>3324</v>
      </c>
      <c r="Q70" s="96">
        <f t="shared" si="93"/>
        <v>0</v>
      </c>
      <c r="R70" s="116">
        <v>3324</v>
      </c>
      <c r="S70" s="116">
        <v>0</v>
      </c>
      <c r="T70" s="66">
        <f t="shared" si="94"/>
        <v>3324</v>
      </c>
      <c r="U70" s="112">
        <v>3324</v>
      </c>
      <c r="V70" s="116">
        <v>0</v>
      </c>
      <c r="W70" s="66">
        <f t="shared" si="95"/>
        <v>6648</v>
      </c>
      <c r="X70" s="116">
        <v>3324</v>
      </c>
      <c r="Y70" s="116">
        <v>0</v>
      </c>
      <c r="Z70" s="66">
        <f t="shared" si="81"/>
        <v>36564</v>
      </c>
      <c r="AA70" s="66">
        <f t="shared" si="82"/>
        <v>26592</v>
      </c>
      <c r="AB70" s="90">
        <f t="shared" si="96"/>
        <v>9972</v>
      </c>
      <c r="AC70" s="62"/>
      <c r="AD70" s="26">
        <f t="shared" si="58"/>
        <v>33240</v>
      </c>
      <c r="AE70" s="19">
        <f t="shared" si="33"/>
        <v>26592</v>
      </c>
      <c r="AF70" s="27">
        <f t="shared" si="97"/>
        <v>29916</v>
      </c>
      <c r="AG70" s="27">
        <f t="shared" si="73"/>
        <v>26592</v>
      </c>
      <c r="AH70" s="19">
        <f t="shared" si="61"/>
        <v>26592</v>
      </c>
      <c r="AI70" s="19">
        <f t="shared" si="62"/>
        <v>26592</v>
      </c>
      <c r="AJ70" s="27">
        <f t="shared" si="63"/>
        <v>23268</v>
      </c>
      <c r="AK70" s="27">
        <f t="shared" si="64"/>
        <v>23268</v>
      </c>
      <c r="AL70" s="19">
        <f t="shared" si="83"/>
        <v>19944</v>
      </c>
      <c r="AM70" s="19">
        <f t="shared" si="84"/>
        <v>19944</v>
      </c>
      <c r="AN70" s="27">
        <f t="shared" si="85"/>
        <v>16620</v>
      </c>
      <c r="AO70" s="27">
        <f t="shared" si="86"/>
        <v>0</v>
      </c>
      <c r="AP70" s="19">
        <f t="shared" si="87"/>
        <v>13296</v>
      </c>
      <c r="AQ70" s="25">
        <f t="shared" si="88"/>
        <v>0</v>
      </c>
    </row>
    <row r="71" spans="1:43" ht="77.25" customHeight="1" x14ac:dyDescent="0.2">
      <c r="A71" s="76" t="s">
        <v>83</v>
      </c>
      <c r="B71" s="96">
        <v>0</v>
      </c>
      <c r="C71" s="112">
        <v>5715</v>
      </c>
      <c r="D71" s="112">
        <v>0</v>
      </c>
      <c r="E71" s="96">
        <f t="shared" si="89"/>
        <v>5715</v>
      </c>
      <c r="F71" s="112">
        <v>1428</v>
      </c>
      <c r="G71" s="112">
        <v>7143</v>
      </c>
      <c r="H71" s="96">
        <f t="shared" si="90"/>
        <v>0</v>
      </c>
      <c r="I71" s="112">
        <v>1428</v>
      </c>
      <c r="J71" s="112">
        <v>1428</v>
      </c>
      <c r="K71" s="96">
        <f t="shared" si="91"/>
        <v>0</v>
      </c>
      <c r="L71" s="116">
        <v>1428</v>
      </c>
      <c r="M71" s="116">
        <v>1428</v>
      </c>
      <c r="N71" s="96">
        <f t="shared" si="92"/>
        <v>0</v>
      </c>
      <c r="O71" s="116">
        <v>1428</v>
      </c>
      <c r="P71" s="116">
        <v>1428</v>
      </c>
      <c r="Q71" s="96">
        <f t="shared" si="93"/>
        <v>0</v>
      </c>
      <c r="R71" s="116">
        <v>1428</v>
      </c>
      <c r="S71" s="116">
        <v>0</v>
      </c>
      <c r="T71" s="66">
        <f t="shared" si="94"/>
        <v>1428</v>
      </c>
      <c r="U71" s="112">
        <v>1428</v>
      </c>
      <c r="V71" s="116">
        <v>0</v>
      </c>
      <c r="W71" s="66">
        <f t="shared" si="95"/>
        <v>2856</v>
      </c>
      <c r="X71" s="116">
        <v>1428</v>
      </c>
      <c r="Y71" s="116">
        <v>0</v>
      </c>
      <c r="Z71" s="66">
        <f t="shared" si="81"/>
        <v>15711</v>
      </c>
      <c r="AA71" s="66">
        <f t="shared" si="82"/>
        <v>11427</v>
      </c>
      <c r="AB71" s="90">
        <f t="shared" si="96"/>
        <v>4284</v>
      </c>
      <c r="AC71" s="62"/>
      <c r="AD71" s="26">
        <f t="shared" si="58"/>
        <v>14283</v>
      </c>
      <c r="AE71" s="19">
        <f t="shared" si="33"/>
        <v>11427</v>
      </c>
      <c r="AF71" s="27">
        <f t="shared" si="97"/>
        <v>12855</v>
      </c>
      <c r="AG71" s="27">
        <f t="shared" si="73"/>
        <v>11427</v>
      </c>
      <c r="AH71" s="19">
        <f t="shared" si="61"/>
        <v>11427</v>
      </c>
      <c r="AI71" s="19">
        <f t="shared" si="62"/>
        <v>11427</v>
      </c>
      <c r="AJ71" s="27">
        <f t="shared" si="63"/>
        <v>9999</v>
      </c>
      <c r="AK71" s="27">
        <f t="shared" si="64"/>
        <v>9999</v>
      </c>
      <c r="AL71" s="19">
        <f t="shared" si="83"/>
        <v>8571</v>
      </c>
      <c r="AM71" s="19">
        <f t="shared" si="84"/>
        <v>8571</v>
      </c>
      <c r="AN71" s="27">
        <f t="shared" si="85"/>
        <v>7143</v>
      </c>
      <c r="AO71" s="27">
        <f t="shared" si="86"/>
        <v>7143</v>
      </c>
      <c r="AP71" s="19">
        <f t="shared" si="87"/>
        <v>5715</v>
      </c>
      <c r="AQ71" s="25">
        <f t="shared" si="88"/>
        <v>0</v>
      </c>
    </row>
    <row r="72" spans="1:43" ht="77.25" customHeight="1" x14ac:dyDescent="0.2">
      <c r="A72" s="76" t="s">
        <v>84</v>
      </c>
      <c r="B72" s="96">
        <v>0</v>
      </c>
      <c r="C72" s="112">
        <v>5136</v>
      </c>
      <c r="D72" s="112">
        <v>0</v>
      </c>
      <c r="E72" s="96">
        <f t="shared" si="89"/>
        <v>5136</v>
      </c>
      <c r="F72" s="112">
        <v>1188</v>
      </c>
      <c r="G72" s="112">
        <v>6324</v>
      </c>
      <c r="H72" s="96">
        <f t="shared" si="90"/>
        <v>0</v>
      </c>
      <c r="I72" s="112">
        <v>1188</v>
      </c>
      <c r="J72" s="112">
        <v>1188</v>
      </c>
      <c r="K72" s="96">
        <f t="shared" si="91"/>
        <v>0</v>
      </c>
      <c r="L72" s="116">
        <v>1188</v>
      </c>
      <c r="M72" s="116">
        <v>1188</v>
      </c>
      <c r="N72" s="96">
        <f t="shared" si="92"/>
        <v>0</v>
      </c>
      <c r="O72" s="116">
        <v>1188</v>
      </c>
      <c r="P72" s="116">
        <v>1188</v>
      </c>
      <c r="Q72" s="96">
        <f t="shared" si="93"/>
        <v>0</v>
      </c>
      <c r="R72" s="116">
        <v>1188</v>
      </c>
      <c r="S72" s="116">
        <v>0</v>
      </c>
      <c r="T72" s="66">
        <f t="shared" si="94"/>
        <v>1188</v>
      </c>
      <c r="U72" s="112">
        <v>1188</v>
      </c>
      <c r="V72" s="116">
        <v>0</v>
      </c>
      <c r="W72" s="66">
        <f t="shared" si="95"/>
        <v>2376</v>
      </c>
      <c r="X72" s="116">
        <v>1188</v>
      </c>
      <c r="Y72" s="116">
        <v>0</v>
      </c>
      <c r="Z72" s="66">
        <f t="shared" si="81"/>
        <v>13452</v>
      </c>
      <c r="AA72" s="66">
        <f t="shared" si="82"/>
        <v>9888</v>
      </c>
      <c r="AB72" s="90">
        <f t="shared" si="96"/>
        <v>3564</v>
      </c>
      <c r="AC72" s="62"/>
      <c r="AD72" s="26">
        <f t="shared" si="58"/>
        <v>12264</v>
      </c>
      <c r="AE72" s="19">
        <f t="shared" si="33"/>
        <v>9888</v>
      </c>
      <c r="AF72" s="27">
        <f t="shared" si="97"/>
        <v>11076</v>
      </c>
      <c r="AG72" s="27">
        <f t="shared" si="73"/>
        <v>9888</v>
      </c>
      <c r="AH72" s="19">
        <f t="shared" si="61"/>
        <v>9888</v>
      </c>
      <c r="AI72" s="19">
        <f t="shared" si="62"/>
        <v>9888</v>
      </c>
      <c r="AJ72" s="27">
        <f t="shared" si="63"/>
        <v>8700</v>
      </c>
      <c r="AK72" s="27">
        <f t="shared" si="64"/>
        <v>8700</v>
      </c>
      <c r="AL72" s="19">
        <f t="shared" si="83"/>
        <v>7512</v>
      </c>
      <c r="AM72" s="19">
        <f t="shared" si="84"/>
        <v>7512</v>
      </c>
      <c r="AN72" s="27">
        <f t="shared" si="85"/>
        <v>6324</v>
      </c>
      <c r="AO72" s="27">
        <f t="shared" si="86"/>
        <v>6324</v>
      </c>
      <c r="AP72" s="19">
        <f t="shared" si="87"/>
        <v>5136</v>
      </c>
      <c r="AQ72" s="25">
        <f t="shared" si="88"/>
        <v>0</v>
      </c>
    </row>
    <row r="73" spans="1:43" ht="77.25" customHeight="1" x14ac:dyDescent="0.2">
      <c r="A73" s="77" t="s">
        <v>85</v>
      </c>
      <c r="B73" s="96">
        <v>0</v>
      </c>
      <c r="C73" s="112">
        <v>840</v>
      </c>
      <c r="D73" s="112">
        <v>0</v>
      </c>
      <c r="E73" s="96">
        <f t="shared" si="89"/>
        <v>840</v>
      </c>
      <c r="F73" s="112">
        <v>840</v>
      </c>
      <c r="G73" s="112">
        <v>1680</v>
      </c>
      <c r="H73" s="96">
        <f t="shared" si="90"/>
        <v>0</v>
      </c>
      <c r="I73" s="112">
        <v>840</v>
      </c>
      <c r="J73" s="112">
        <v>840</v>
      </c>
      <c r="K73" s="96">
        <f t="shared" si="91"/>
        <v>0</v>
      </c>
      <c r="L73" s="116">
        <v>840</v>
      </c>
      <c r="M73" s="116">
        <v>840</v>
      </c>
      <c r="N73" s="96">
        <f t="shared" si="92"/>
        <v>0</v>
      </c>
      <c r="O73" s="116">
        <v>840</v>
      </c>
      <c r="P73" s="116">
        <v>840</v>
      </c>
      <c r="Q73" s="96">
        <f t="shared" si="93"/>
        <v>0</v>
      </c>
      <c r="R73" s="116">
        <v>840</v>
      </c>
      <c r="S73" s="116">
        <v>0</v>
      </c>
      <c r="T73" s="66">
        <f t="shared" si="94"/>
        <v>840</v>
      </c>
      <c r="U73" s="112">
        <v>840</v>
      </c>
      <c r="V73" s="116">
        <v>0</v>
      </c>
      <c r="W73" s="66">
        <f t="shared" si="95"/>
        <v>1680</v>
      </c>
      <c r="X73" s="116">
        <v>840</v>
      </c>
      <c r="Y73" s="116">
        <v>0</v>
      </c>
      <c r="Z73" s="66">
        <f t="shared" si="81"/>
        <v>6720</v>
      </c>
      <c r="AA73" s="66">
        <f t="shared" si="82"/>
        <v>4200</v>
      </c>
      <c r="AB73" s="90">
        <f t="shared" si="96"/>
        <v>2520</v>
      </c>
      <c r="AC73" s="62"/>
      <c r="AD73" s="26">
        <f t="shared" si="58"/>
        <v>5880</v>
      </c>
      <c r="AE73" s="19">
        <f t="shared" si="33"/>
        <v>4200</v>
      </c>
      <c r="AF73" s="27">
        <f t="shared" si="97"/>
        <v>5040</v>
      </c>
      <c r="AG73" s="27">
        <f t="shared" si="73"/>
        <v>4200</v>
      </c>
      <c r="AH73" s="19">
        <f t="shared" si="61"/>
        <v>4200</v>
      </c>
      <c r="AI73" s="19">
        <f t="shared" si="62"/>
        <v>4200</v>
      </c>
      <c r="AJ73" s="27">
        <f t="shared" si="63"/>
        <v>3360</v>
      </c>
      <c r="AK73" s="27">
        <f t="shared" si="64"/>
        <v>3360</v>
      </c>
      <c r="AL73" s="19">
        <f t="shared" ref="AL73:AL96" si="98">SUM(B73+C73+F73+I73)</f>
        <v>2520</v>
      </c>
      <c r="AM73" s="19">
        <f t="shared" ref="AM73:AM96" si="99">SUM(D73+G73+J73)</f>
        <v>2520</v>
      </c>
      <c r="AN73" s="27">
        <f t="shared" ref="AN73:AN96" si="100">SUM(B73+C73+F73)</f>
        <v>1680</v>
      </c>
      <c r="AO73" s="27">
        <f t="shared" ref="AO73:AO96" si="101">SUM(D73+G73)</f>
        <v>1680</v>
      </c>
      <c r="AP73" s="19">
        <f t="shared" ref="AP73:AP96" si="102">SUM(B73+C73)</f>
        <v>840</v>
      </c>
      <c r="AQ73" s="25">
        <f t="shared" ref="AQ73:AQ96" si="103">SUM(D73)</f>
        <v>0</v>
      </c>
    </row>
    <row r="74" spans="1:43" ht="77.25" customHeight="1" x14ac:dyDescent="0.2">
      <c r="A74" s="77" t="s">
        <v>86</v>
      </c>
      <c r="B74" s="96">
        <v>0</v>
      </c>
      <c r="C74" s="112">
        <v>1428</v>
      </c>
      <c r="D74" s="112">
        <v>0</v>
      </c>
      <c r="E74" s="96">
        <f t="shared" si="89"/>
        <v>1428</v>
      </c>
      <c r="F74" s="112">
        <v>1428</v>
      </c>
      <c r="G74" s="112">
        <v>2856</v>
      </c>
      <c r="H74" s="96">
        <f t="shared" si="90"/>
        <v>0</v>
      </c>
      <c r="I74" s="112">
        <v>1428</v>
      </c>
      <c r="J74" s="112">
        <v>1428</v>
      </c>
      <c r="K74" s="96">
        <f t="shared" si="91"/>
        <v>0</v>
      </c>
      <c r="L74" s="116">
        <v>1428</v>
      </c>
      <c r="M74" s="116">
        <v>1428</v>
      </c>
      <c r="N74" s="96">
        <f t="shared" si="92"/>
        <v>0</v>
      </c>
      <c r="O74" s="116">
        <v>1428</v>
      </c>
      <c r="P74" s="116">
        <v>1428</v>
      </c>
      <c r="Q74" s="96">
        <f t="shared" si="93"/>
        <v>0</v>
      </c>
      <c r="R74" s="116">
        <v>1428</v>
      </c>
      <c r="S74" s="116">
        <v>0</v>
      </c>
      <c r="T74" s="66">
        <f t="shared" si="94"/>
        <v>1428</v>
      </c>
      <c r="U74" s="112">
        <v>1428</v>
      </c>
      <c r="V74" s="116">
        <v>0</v>
      </c>
      <c r="W74" s="66">
        <f t="shared" si="95"/>
        <v>2856</v>
      </c>
      <c r="X74" s="116">
        <v>1428</v>
      </c>
      <c r="Y74" s="116">
        <v>0</v>
      </c>
      <c r="Z74" s="66">
        <f t="shared" si="81"/>
        <v>11424</v>
      </c>
      <c r="AA74" s="66">
        <f t="shared" si="82"/>
        <v>7140</v>
      </c>
      <c r="AB74" s="90">
        <f t="shared" si="96"/>
        <v>4284</v>
      </c>
      <c r="AC74" s="62"/>
      <c r="AD74" s="26">
        <f t="shared" si="58"/>
        <v>9996</v>
      </c>
      <c r="AE74" s="19">
        <f t="shared" si="33"/>
        <v>7140</v>
      </c>
      <c r="AF74" s="27">
        <f t="shared" si="97"/>
        <v>8568</v>
      </c>
      <c r="AG74" s="27">
        <f t="shared" si="73"/>
        <v>7140</v>
      </c>
      <c r="AH74" s="19">
        <f t="shared" si="61"/>
        <v>7140</v>
      </c>
      <c r="AI74" s="19">
        <f t="shared" si="62"/>
        <v>7140</v>
      </c>
      <c r="AJ74" s="27">
        <f t="shared" si="63"/>
        <v>5712</v>
      </c>
      <c r="AK74" s="27">
        <f t="shared" si="64"/>
        <v>5712</v>
      </c>
      <c r="AL74" s="19">
        <f t="shared" si="98"/>
        <v>4284</v>
      </c>
      <c r="AM74" s="19">
        <f t="shared" si="99"/>
        <v>4284</v>
      </c>
      <c r="AN74" s="27">
        <f t="shared" si="100"/>
        <v>2856</v>
      </c>
      <c r="AO74" s="27">
        <f t="shared" si="101"/>
        <v>2856</v>
      </c>
      <c r="AP74" s="19">
        <f t="shared" si="102"/>
        <v>1428</v>
      </c>
      <c r="AQ74" s="25">
        <f t="shared" si="103"/>
        <v>0</v>
      </c>
    </row>
    <row r="75" spans="1:43" ht="77.25" customHeight="1" x14ac:dyDescent="0.2">
      <c r="A75" s="77" t="s">
        <v>87</v>
      </c>
      <c r="B75" s="96">
        <v>0</v>
      </c>
      <c r="C75" s="112">
        <v>4966</v>
      </c>
      <c r="D75" s="112">
        <v>0</v>
      </c>
      <c r="E75" s="96">
        <f t="shared" si="89"/>
        <v>4966</v>
      </c>
      <c r="F75" s="112">
        <v>852</v>
      </c>
      <c r="G75" s="112">
        <v>5818</v>
      </c>
      <c r="H75" s="96">
        <f t="shared" si="90"/>
        <v>0</v>
      </c>
      <c r="I75" s="112">
        <v>852</v>
      </c>
      <c r="J75" s="112">
        <v>852</v>
      </c>
      <c r="K75" s="96">
        <f t="shared" si="91"/>
        <v>0</v>
      </c>
      <c r="L75" s="116">
        <v>852</v>
      </c>
      <c r="M75" s="116">
        <v>852</v>
      </c>
      <c r="N75" s="96">
        <f t="shared" si="92"/>
        <v>0</v>
      </c>
      <c r="O75" s="116">
        <v>852</v>
      </c>
      <c r="P75" s="116">
        <v>852</v>
      </c>
      <c r="Q75" s="96">
        <f t="shared" si="93"/>
        <v>0</v>
      </c>
      <c r="R75" s="116">
        <v>852</v>
      </c>
      <c r="S75" s="116">
        <v>0</v>
      </c>
      <c r="T75" s="66">
        <f t="shared" si="94"/>
        <v>852</v>
      </c>
      <c r="U75" s="112">
        <v>852</v>
      </c>
      <c r="V75" s="116">
        <v>0</v>
      </c>
      <c r="W75" s="66">
        <f t="shared" si="95"/>
        <v>1704</v>
      </c>
      <c r="X75" s="116">
        <v>852</v>
      </c>
      <c r="Y75" s="116">
        <v>0</v>
      </c>
      <c r="Z75" s="66">
        <f t="shared" si="81"/>
        <v>10930</v>
      </c>
      <c r="AA75" s="66">
        <f t="shared" si="82"/>
        <v>8374</v>
      </c>
      <c r="AB75" s="90">
        <f t="shared" si="96"/>
        <v>2556</v>
      </c>
      <c r="AC75" s="62"/>
      <c r="AD75" s="26">
        <f t="shared" si="58"/>
        <v>10078</v>
      </c>
      <c r="AE75" s="19">
        <f t="shared" si="33"/>
        <v>8374</v>
      </c>
      <c r="AF75" s="27">
        <f t="shared" si="97"/>
        <v>9226</v>
      </c>
      <c r="AG75" s="27">
        <f t="shared" si="73"/>
        <v>8374</v>
      </c>
      <c r="AH75" s="19">
        <f t="shared" si="61"/>
        <v>8374</v>
      </c>
      <c r="AI75" s="19">
        <f t="shared" si="62"/>
        <v>8374</v>
      </c>
      <c r="AJ75" s="27">
        <f t="shared" si="63"/>
        <v>7522</v>
      </c>
      <c r="AK75" s="27">
        <f t="shared" si="64"/>
        <v>7522</v>
      </c>
      <c r="AL75" s="19">
        <f t="shared" si="98"/>
        <v>6670</v>
      </c>
      <c r="AM75" s="19">
        <f t="shared" si="99"/>
        <v>6670</v>
      </c>
      <c r="AN75" s="27">
        <f t="shared" si="100"/>
        <v>5818</v>
      </c>
      <c r="AO75" s="27">
        <f t="shared" si="101"/>
        <v>5818</v>
      </c>
      <c r="AP75" s="19">
        <f t="shared" si="102"/>
        <v>4966</v>
      </c>
      <c r="AQ75" s="25">
        <f t="shared" si="103"/>
        <v>0</v>
      </c>
    </row>
    <row r="76" spans="1:43" ht="77.25" customHeight="1" x14ac:dyDescent="0.2">
      <c r="A76" s="77" t="s">
        <v>88</v>
      </c>
      <c r="B76" s="96">
        <v>0</v>
      </c>
      <c r="C76" s="112">
        <v>780</v>
      </c>
      <c r="D76" s="112">
        <v>0</v>
      </c>
      <c r="E76" s="96">
        <f t="shared" si="89"/>
        <v>780</v>
      </c>
      <c r="F76" s="112">
        <v>780</v>
      </c>
      <c r="G76" s="112">
        <v>1560</v>
      </c>
      <c r="H76" s="96">
        <f t="shared" si="90"/>
        <v>0</v>
      </c>
      <c r="I76" s="112">
        <v>780</v>
      </c>
      <c r="J76" s="112">
        <v>780</v>
      </c>
      <c r="K76" s="96">
        <f t="shared" si="91"/>
        <v>0</v>
      </c>
      <c r="L76" s="116">
        <v>780</v>
      </c>
      <c r="M76" s="116">
        <v>780</v>
      </c>
      <c r="N76" s="96">
        <f t="shared" si="92"/>
        <v>0</v>
      </c>
      <c r="O76" s="116">
        <v>780</v>
      </c>
      <c r="P76" s="116">
        <v>780</v>
      </c>
      <c r="Q76" s="96">
        <f t="shared" si="93"/>
        <v>0</v>
      </c>
      <c r="R76" s="116">
        <v>780</v>
      </c>
      <c r="S76" s="116">
        <v>0</v>
      </c>
      <c r="T76" s="66">
        <f t="shared" si="94"/>
        <v>780</v>
      </c>
      <c r="U76" s="116">
        <v>780</v>
      </c>
      <c r="V76" s="116">
        <v>0</v>
      </c>
      <c r="W76" s="66">
        <f t="shared" si="95"/>
        <v>1560</v>
      </c>
      <c r="X76" s="116">
        <v>780</v>
      </c>
      <c r="Y76" s="116">
        <v>0</v>
      </c>
      <c r="Z76" s="66">
        <f t="shared" si="81"/>
        <v>6240</v>
      </c>
      <c r="AA76" s="66">
        <f t="shared" si="82"/>
        <v>3900</v>
      </c>
      <c r="AB76" s="90">
        <f t="shared" si="96"/>
        <v>2340</v>
      </c>
      <c r="AC76" s="62"/>
      <c r="AD76" s="26">
        <f t="shared" si="58"/>
        <v>5460</v>
      </c>
      <c r="AE76" s="19">
        <f t="shared" si="33"/>
        <v>3900</v>
      </c>
      <c r="AF76" s="27">
        <f t="shared" si="97"/>
        <v>4680</v>
      </c>
      <c r="AG76" s="27">
        <f t="shared" si="73"/>
        <v>3900</v>
      </c>
      <c r="AH76" s="19">
        <f t="shared" si="61"/>
        <v>3900</v>
      </c>
      <c r="AI76" s="19">
        <f t="shared" si="62"/>
        <v>3900</v>
      </c>
      <c r="AJ76" s="27">
        <f t="shared" si="63"/>
        <v>3120</v>
      </c>
      <c r="AK76" s="27">
        <f t="shared" si="64"/>
        <v>3120</v>
      </c>
      <c r="AL76" s="19">
        <f t="shared" si="98"/>
        <v>2340</v>
      </c>
      <c r="AM76" s="19">
        <f t="shared" si="99"/>
        <v>2340</v>
      </c>
      <c r="AN76" s="27">
        <f t="shared" si="100"/>
        <v>1560</v>
      </c>
      <c r="AO76" s="27">
        <f t="shared" si="101"/>
        <v>1560</v>
      </c>
      <c r="AP76" s="19">
        <f t="shared" si="102"/>
        <v>780</v>
      </c>
      <c r="AQ76" s="25">
        <f t="shared" si="103"/>
        <v>0</v>
      </c>
    </row>
    <row r="77" spans="1:43" ht="77.25" customHeight="1" x14ac:dyDescent="0.2">
      <c r="A77" s="77" t="s">
        <v>89</v>
      </c>
      <c r="B77" s="96">
        <v>0</v>
      </c>
      <c r="C77" s="112">
        <v>2268</v>
      </c>
      <c r="D77" s="112">
        <v>0</v>
      </c>
      <c r="E77" s="96">
        <f t="shared" si="89"/>
        <v>2268</v>
      </c>
      <c r="F77" s="112">
        <v>0</v>
      </c>
      <c r="G77" s="112">
        <v>2268</v>
      </c>
      <c r="H77" s="96">
        <f t="shared" si="90"/>
        <v>0</v>
      </c>
      <c r="I77" s="112">
        <v>2268</v>
      </c>
      <c r="J77" s="112">
        <v>2268</v>
      </c>
      <c r="K77" s="96">
        <f t="shared" si="91"/>
        <v>0</v>
      </c>
      <c r="L77" s="116">
        <v>2268</v>
      </c>
      <c r="M77" s="116">
        <v>2268</v>
      </c>
      <c r="N77" s="96">
        <f t="shared" si="92"/>
        <v>0</v>
      </c>
      <c r="O77" s="116">
        <v>2268</v>
      </c>
      <c r="P77" s="116">
        <v>2268</v>
      </c>
      <c r="Q77" s="96">
        <f t="shared" si="93"/>
        <v>0</v>
      </c>
      <c r="R77" s="116">
        <v>2268</v>
      </c>
      <c r="S77" s="116">
        <v>0</v>
      </c>
      <c r="T77" s="66">
        <f t="shared" si="94"/>
        <v>2268</v>
      </c>
      <c r="U77" s="116">
        <v>2268</v>
      </c>
      <c r="V77" s="116">
        <v>0</v>
      </c>
      <c r="W77" s="66">
        <f t="shared" si="95"/>
        <v>4536</v>
      </c>
      <c r="X77" s="116">
        <v>2268</v>
      </c>
      <c r="Y77" s="116">
        <v>0</v>
      </c>
      <c r="Z77" s="66">
        <f t="shared" si="81"/>
        <v>15876</v>
      </c>
      <c r="AA77" s="66">
        <f t="shared" si="82"/>
        <v>9072</v>
      </c>
      <c r="AB77" s="90">
        <f>Z77-AA77</f>
        <v>6804</v>
      </c>
      <c r="AC77" s="62"/>
      <c r="AD77" s="26">
        <f t="shared" si="58"/>
        <v>13608</v>
      </c>
      <c r="AE77" s="19">
        <f t="shared" si="33"/>
        <v>9072</v>
      </c>
      <c r="AF77" s="27">
        <f t="shared" si="97"/>
        <v>11340</v>
      </c>
      <c r="AG77" s="27">
        <f t="shared" si="73"/>
        <v>9072</v>
      </c>
      <c r="AH77" s="19">
        <f t="shared" si="61"/>
        <v>9072</v>
      </c>
      <c r="AI77" s="19">
        <f t="shared" si="62"/>
        <v>9072</v>
      </c>
      <c r="AJ77" s="27">
        <f t="shared" si="63"/>
        <v>6804</v>
      </c>
      <c r="AK77" s="27">
        <f t="shared" si="64"/>
        <v>6804</v>
      </c>
      <c r="AL77" s="19">
        <f t="shared" si="98"/>
        <v>4536</v>
      </c>
      <c r="AM77" s="19">
        <f t="shared" si="99"/>
        <v>4536</v>
      </c>
      <c r="AN77" s="27">
        <f t="shared" si="100"/>
        <v>2268</v>
      </c>
      <c r="AO77" s="27">
        <f t="shared" si="101"/>
        <v>2268</v>
      </c>
      <c r="AP77" s="19">
        <f t="shared" si="102"/>
        <v>2268</v>
      </c>
      <c r="AQ77" s="25">
        <f t="shared" si="103"/>
        <v>0</v>
      </c>
    </row>
    <row r="78" spans="1:43" ht="77.25" customHeight="1" x14ac:dyDescent="0.2">
      <c r="A78" s="77" t="s">
        <v>90</v>
      </c>
      <c r="B78" s="96">
        <v>0</v>
      </c>
      <c r="C78" s="112">
        <v>1032</v>
      </c>
      <c r="D78" s="112">
        <v>0</v>
      </c>
      <c r="E78" s="96">
        <f t="shared" si="89"/>
        <v>1032</v>
      </c>
      <c r="F78" s="112">
        <v>1032</v>
      </c>
      <c r="G78" s="112">
        <v>2064</v>
      </c>
      <c r="H78" s="96">
        <f t="shared" si="90"/>
        <v>0</v>
      </c>
      <c r="I78" s="112">
        <v>1032</v>
      </c>
      <c r="J78" s="112">
        <v>1032</v>
      </c>
      <c r="K78" s="96">
        <f t="shared" si="91"/>
        <v>0</v>
      </c>
      <c r="L78" s="116">
        <v>1032</v>
      </c>
      <c r="M78" s="116">
        <v>1032</v>
      </c>
      <c r="N78" s="96">
        <f t="shared" si="92"/>
        <v>0</v>
      </c>
      <c r="O78" s="116">
        <v>1032</v>
      </c>
      <c r="P78" s="116">
        <v>1032</v>
      </c>
      <c r="Q78" s="96">
        <f t="shared" si="93"/>
        <v>0</v>
      </c>
      <c r="R78" s="116">
        <v>1032</v>
      </c>
      <c r="S78" s="116">
        <v>0</v>
      </c>
      <c r="T78" s="66">
        <f t="shared" si="94"/>
        <v>1032</v>
      </c>
      <c r="U78" s="116">
        <v>1032</v>
      </c>
      <c r="V78" s="116">
        <v>0</v>
      </c>
      <c r="W78" s="66">
        <f t="shared" si="95"/>
        <v>2064</v>
      </c>
      <c r="X78" s="116">
        <v>1032</v>
      </c>
      <c r="Y78" s="116">
        <v>0</v>
      </c>
      <c r="Z78" s="66">
        <f t="shared" si="81"/>
        <v>8256</v>
      </c>
      <c r="AA78" s="66">
        <f t="shared" si="82"/>
        <v>5160</v>
      </c>
      <c r="AB78" s="90">
        <f>Z78-AA78</f>
        <v>3096</v>
      </c>
      <c r="AC78" s="62"/>
      <c r="AD78" s="26">
        <f t="shared" si="58"/>
        <v>7224</v>
      </c>
      <c r="AE78" s="19">
        <f t="shared" si="33"/>
        <v>5160</v>
      </c>
      <c r="AF78" s="27">
        <f t="shared" si="97"/>
        <v>6192</v>
      </c>
      <c r="AG78" s="27">
        <f t="shared" si="73"/>
        <v>5160</v>
      </c>
      <c r="AH78" s="19">
        <f t="shared" si="61"/>
        <v>5160</v>
      </c>
      <c r="AI78" s="19">
        <f t="shared" si="62"/>
        <v>5160</v>
      </c>
      <c r="AJ78" s="27">
        <f t="shared" si="63"/>
        <v>4128</v>
      </c>
      <c r="AK78" s="27">
        <f t="shared" si="64"/>
        <v>4128</v>
      </c>
      <c r="AL78" s="19">
        <f t="shared" si="98"/>
        <v>3096</v>
      </c>
      <c r="AM78" s="19">
        <f t="shared" si="99"/>
        <v>3096</v>
      </c>
      <c r="AN78" s="27">
        <f t="shared" si="100"/>
        <v>2064</v>
      </c>
      <c r="AO78" s="27">
        <f t="shared" si="101"/>
        <v>2064</v>
      </c>
      <c r="AP78" s="19">
        <f t="shared" si="102"/>
        <v>1032</v>
      </c>
      <c r="AQ78" s="25">
        <f t="shared" si="103"/>
        <v>0</v>
      </c>
    </row>
    <row r="79" spans="1:43" ht="77.25" customHeight="1" x14ac:dyDescent="0.2">
      <c r="A79" s="77" t="s">
        <v>91</v>
      </c>
      <c r="B79" s="96">
        <v>0</v>
      </c>
      <c r="C79" s="112">
        <v>1188</v>
      </c>
      <c r="D79" s="112">
        <v>0</v>
      </c>
      <c r="E79" s="96">
        <f t="shared" si="89"/>
        <v>1188</v>
      </c>
      <c r="F79" s="112">
        <v>1188</v>
      </c>
      <c r="G79" s="112">
        <v>0</v>
      </c>
      <c r="H79" s="96">
        <f t="shared" si="90"/>
        <v>2376</v>
      </c>
      <c r="I79" s="112">
        <v>1188</v>
      </c>
      <c r="J79" s="112">
        <v>3564</v>
      </c>
      <c r="K79" s="96">
        <f t="shared" si="91"/>
        <v>0</v>
      </c>
      <c r="L79" s="116">
        <v>1188</v>
      </c>
      <c r="M79" s="116">
        <v>1188</v>
      </c>
      <c r="N79" s="96">
        <f t="shared" si="92"/>
        <v>0</v>
      </c>
      <c r="O79" s="116">
        <v>1188</v>
      </c>
      <c r="P79" s="116">
        <v>1188</v>
      </c>
      <c r="Q79" s="96">
        <f t="shared" si="93"/>
        <v>0</v>
      </c>
      <c r="R79" s="116">
        <v>1188</v>
      </c>
      <c r="S79" s="116">
        <v>0</v>
      </c>
      <c r="T79" s="66">
        <f t="shared" si="94"/>
        <v>1188</v>
      </c>
      <c r="U79" s="116">
        <v>1188</v>
      </c>
      <c r="V79" s="116">
        <v>0</v>
      </c>
      <c r="W79" s="66">
        <f t="shared" si="95"/>
        <v>2376</v>
      </c>
      <c r="X79" s="116">
        <v>1188</v>
      </c>
      <c r="Y79" s="116">
        <v>0</v>
      </c>
      <c r="Z79" s="66">
        <f t="shared" si="81"/>
        <v>9504</v>
      </c>
      <c r="AA79" s="66">
        <f t="shared" si="82"/>
        <v>5940</v>
      </c>
      <c r="AB79" s="90">
        <f>Z79-AA79</f>
        <v>3564</v>
      </c>
      <c r="AC79" s="62"/>
      <c r="AD79" s="26">
        <f t="shared" si="58"/>
        <v>8316</v>
      </c>
      <c r="AE79" s="19">
        <f t="shared" si="33"/>
        <v>5940</v>
      </c>
      <c r="AF79" s="27">
        <f t="shared" si="97"/>
        <v>7128</v>
      </c>
      <c r="AG79" s="27">
        <f t="shared" si="73"/>
        <v>5940</v>
      </c>
      <c r="AH79" s="19">
        <f t="shared" si="61"/>
        <v>5940</v>
      </c>
      <c r="AI79" s="19">
        <f t="shared" si="62"/>
        <v>5940</v>
      </c>
      <c r="AJ79" s="27">
        <f t="shared" si="63"/>
        <v>4752</v>
      </c>
      <c r="AK79" s="27">
        <f t="shared" si="64"/>
        <v>4752</v>
      </c>
      <c r="AL79" s="19">
        <f t="shared" si="98"/>
        <v>3564</v>
      </c>
      <c r="AM79" s="19">
        <f t="shared" si="99"/>
        <v>3564</v>
      </c>
      <c r="AN79" s="27">
        <f t="shared" si="100"/>
        <v>2376</v>
      </c>
      <c r="AO79" s="27">
        <f t="shared" si="101"/>
        <v>0</v>
      </c>
      <c r="AP79" s="19">
        <f t="shared" si="102"/>
        <v>1188</v>
      </c>
      <c r="AQ79" s="25">
        <f t="shared" si="103"/>
        <v>0</v>
      </c>
    </row>
    <row r="80" spans="1:43" ht="77.25" customHeight="1" x14ac:dyDescent="0.2">
      <c r="A80" s="77" t="s">
        <v>92</v>
      </c>
      <c r="B80" s="96">
        <v>0</v>
      </c>
      <c r="C80" s="112">
        <v>1428</v>
      </c>
      <c r="D80" s="112">
        <v>0</v>
      </c>
      <c r="E80" s="96">
        <f t="shared" si="89"/>
        <v>1428</v>
      </c>
      <c r="F80" s="112">
        <v>0</v>
      </c>
      <c r="G80" s="112">
        <v>1428</v>
      </c>
      <c r="H80" s="96">
        <f t="shared" si="90"/>
        <v>0</v>
      </c>
      <c r="I80" s="112">
        <v>1428</v>
      </c>
      <c r="J80" s="112">
        <v>1428</v>
      </c>
      <c r="K80" s="96">
        <f t="shared" si="91"/>
        <v>0</v>
      </c>
      <c r="L80" s="116">
        <v>1428</v>
      </c>
      <c r="M80" s="116">
        <v>1428</v>
      </c>
      <c r="N80" s="96">
        <f t="shared" si="92"/>
        <v>0</v>
      </c>
      <c r="O80" s="116">
        <v>1428</v>
      </c>
      <c r="P80" s="116">
        <v>1428</v>
      </c>
      <c r="Q80" s="96">
        <f t="shared" si="93"/>
        <v>0</v>
      </c>
      <c r="R80" s="116">
        <v>1428</v>
      </c>
      <c r="S80" s="116">
        <v>0</v>
      </c>
      <c r="T80" s="66">
        <f t="shared" si="94"/>
        <v>1428</v>
      </c>
      <c r="U80" s="116">
        <v>1428</v>
      </c>
      <c r="V80" s="116">
        <v>0</v>
      </c>
      <c r="W80" s="66">
        <f t="shared" si="95"/>
        <v>2856</v>
      </c>
      <c r="X80" s="116">
        <v>1428</v>
      </c>
      <c r="Y80" s="116">
        <v>0</v>
      </c>
      <c r="Z80" s="66">
        <f t="shared" si="81"/>
        <v>9996</v>
      </c>
      <c r="AA80" s="66">
        <f t="shared" si="82"/>
        <v>5712</v>
      </c>
      <c r="AB80" s="90">
        <f>Z80-AA80</f>
        <v>4284</v>
      </c>
      <c r="AC80" s="62"/>
      <c r="AD80" s="26">
        <f t="shared" si="58"/>
        <v>8568</v>
      </c>
      <c r="AE80" s="19">
        <f t="shared" si="33"/>
        <v>5712</v>
      </c>
      <c r="AF80" s="27">
        <f t="shared" si="97"/>
        <v>7140</v>
      </c>
      <c r="AG80" s="27">
        <f t="shared" si="73"/>
        <v>5712</v>
      </c>
      <c r="AH80" s="19">
        <f t="shared" si="61"/>
        <v>5712</v>
      </c>
      <c r="AI80" s="19">
        <f t="shared" si="62"/>
        <v>5712</v>
      </c>
      <c r="AJ80" s="27">
        <f t="shared" si="63"/>
        <v>4284</v>
      </c>
      <c r="AK80" s="27">
        <f t="shared" si="64"/>
        <v>4284</v>
      </c>
      <c r="AL80" s="19">
        <f t="shared" si="98"/>
        <v>2856</v>
      </c>
      <c r="AM80" s="19">
        <f t="shared" si="99"/>
        <v>2856</v>
      </c>
      <c r="AN80" s="27">
        <f t="shared" si="100"/>
        <v>1428</v>
      </c>
      <c r="AO80" s="27">
        <f t="shared" si="101"/>
        <v>1428</v>
      </c>
      <c r="AP80" s="19">
        <f t="shared" si="102"/>
        <v>1428</v>
      </c>
      <c r="AQ80" s="25">
        <f t="shared" si="103"/>
        <v>0</v>
      </c>
    </row>
    <row r="81" spans="1:43" ht="77.25" customHeight="1" x14ac:dyDescent="0.2">
      <c r="A81" s="77" t="s">
        <v>93</v>
      </c>
      <c r="B81" s="96">
        <v>0</v>
      </c>
      <c r="C81" s="112">
        <v>4956</v>
      </c>
      <c r="D81" s="112">
        <v>0</v>
      </c>
      <c r="E81" s="96">
        <f t="shared" si="89"/>
        <v>4956</v>
      </c>
      <c r="F81" s="112">
        <v>4956</v>
      </c>
      <c r="G81" s="112">
        <v>9912</v>
      </c>
      <c r="H81" s="96">
        <f t="shared" si="90"/>
        <v>0</v>
      </c>
      <c r="I81" s="112">
        <v>4956</v>
      </c>
      <c r="J81" s="112">
        <v>9912</v>
      </c>
      <c r="K81" s="96">
        <f t="shared" si="91"/>
        <v>-4956</v>
      </c>
      <c r="L81" s="116">
        <v>4956</v>
      </c>
      <c r="M81" s="116">
        <v>0</v>
      </c>
      <c r="N81" s="96">
        <f t="shared" si="92"/>
        <v>0</v>
      </c>
      <c r="O81" s="116">
        <v>4956</v>
      </c>
      <c r="P81" s="116">
        <v>4956</v>
      </c>
      <c r="Q81" s="96">
        <f t="shared" si="93"/>
        <v>0</v>
      </c>
      <c r="R81" s="116">
        <v>4956</v>
      </c>
      <c r="S81" s="116">
        <v>0</v>
      </c>
      <c r="T81" s="66">
        <f t="shared" si="94"/>
        <v>4956</v>
      </c>
      <c r="U81" s="116">
        <v>4956</v>
      </c>
      <c r="V81" s="116">
        <v>0</v>
      </c>
      <c r="W81" s="66">
        <f t="shared" si="95"/>
        <v>9912</v>
      </c>
      <c r="X81" s="116">
        <v>4956</v>
      </c>
      <c r="Y81" s="116">
        <v>0</v>
      </c>
      <c r="Z81" s="66">
        <f t="shared" si="81"/>
        <v>39648</v>
      </c>
      <c r="AA81" s="66">
        <f t="shared" si="82"/>
        <v>24780</v>
      </c>
      <c r="AB81" s="90">
        <f>Z81-AA81</f>
        <v>14868</v>
      </c>
      <c r="AC81" s="62"/>
      <c r="AD81" s="26">
        <f t="shared" si="58"/>
        <v>34692</v>
      </c>
      <c r="AE81" s="19">
        <f t="shared" si="33"/>
        <v>24780</v>
      </c>
      <c r="AF81" s="27">
        <f t="shared" si="97"/>
        <v>29736</v>
      </c>
      <c r="AG81" s="27">
        <f t="shared" si="73"/>
        <v>24780</v>
      </c>
      <c r="AH81" s="19">
        <f t="shared" si="61"/>
        <v>24780</v>
      </c>
      <c r="AI81" s="19">
        <f t="shared" si="62"/>
        <v>24780</v>
      </c>
      <c r="AJ81" s="27">
        <f t="shared" si="63"/>
        <v>19824</v>
      </c>
      <c r="AK81" s="27">
        <f t="shared" si="64"/>
        <v>19824</v>
      </c>
      <c r="AL81" s="19">
        <f t="shared" si="98"/>
        <v>14868</v>
      </c>
      <c r="AM81" s="19">
        <f t="shared" si="99"/>
        <v>19824</v>
      </c>
      <c r="AN81" s="27">
        <f t="shared" si="100"/>
        <v>9912</v>
      </c>
      <c r="AO81" s="27">
        <f t="shared" si="101"/>
        <v>9912</v>
      </c>
      <c r="AP81" s="19">
        <f t="shared" si="102"/>
        <v>4956</v>
      </c>
      <c r="AQ81" s="25">
        <f t="shared" si="103"/>
        <v>0</v>
      </c>
    </row>
    <row r="82" spans="1:43" ht="77.25" customHeight="1" x14ac:dyDescent="0.2">
      <c r="A82" s="77" t="s">
        <v>94</v>
      </c>
      <c r="B82" s="96">
        <v>0</v>
      </c>
      <c r="C82" s="112">
        <v>2268</v>
      </c>
      <c r="D82" s="112">
        <v>0</v>
      </c>
      <c r="E82" s="96">
        <f t="shared" si="89"/>
        <v>2268</v>
      </c>
      <c r="F82" s="112">
        <v>0</v>
      </c>
      <c r="G82" s="112">
        <v>2268</v>
      </c>
      <c r="H82" s="96">
        <f t="shared" si="90"/>
        <v>0</v>
      </c>
      <c r="I82" s="112">
        <v>2268</v>
      </c>
      <c r="J82" s="112">
        <v>2268</v>
      </c>
      <c r="K82" s="96">
        <f t="shared" si="91"/>
        <v>0</v>
      </c>
      <c r="L82" s="116">
        <v>2268</v>
      </c>
      <c r="M82" s="116">
        <v>2268</v>
      </c>
      <c r="N82" s="96">
        <f t="shared" si="92"/>
        <v>0</v>
      </c>
      <c r="O82" s="116">
        <v>2268</v>
      </c>
      <c r="P82" s="116">
        <v>2268</v>
      </c>
      <c r="Q82" s="96">
        <f t="shared" si="93"/>
        <v>0</v>
      </c>
      <c r="R82" s="116">
        <v>2268</v>
      </c>
      <c r="S82" s="116">
        <v>0</v>
      </c>
      <c r="T82" s="66">
        <f t="shared" si="94"/>
        <v>2268</v>
      </c>
      <c r="U82" s="116">
        <v>2268</v>
      </c>
      <c r="V82" s="116">
        <v>0</v>
      </c>
      <c r="W82" s="66">
        <f t="shared" si="95"/>
        <v>4536</v>
      </c>
      <c r="X82" s="116">
        <v>2268</v>
      </c>
      <c r="Y82" s="116">
        <v>0</v>
      </c>
      <c r="Z82" s="66">
        <f t="shared" si="81"/>
        <v>15876</v>
      </c>
      <c r="AA82" s="66">
        <f t="shared" si="82"/>
        <v>9072</v>
      </c>
      <c r="AB82" s="90">
        <f t="shared" ref="AB82:AB96" si="104">Z82-AA82</f>
        <v>6804</v>
      </c>
      <c r="AC82" s="62"/>
      <c r="AD82" s="26">
        <f t="shared" si="58"/>
        <v>13608</v>
      </c>
      <c r="AE82" s="19">
        <f t="shared" si="33"/>
        <v>9072</v>
      </c>
      <c r="AF82" s="27">
        <f t="shared" si="97"/>
        <v>11340</v>
      </c>
      <c r="AG82" s="27">
        <f t="shared" si="73"/>
        <v>9072</v>
      </c>
      <c r="AH82" s="19">
        <f t="shared" si="61"/>
        <v>9072</v>
      </c>
      <c r="AI82" s="19">
        <f t="shared" si="62"/>
        <v>9072</v>
      </c>
      <c r="AJ82" s="27">
        <f t="shared" si="63"/>
        <v>6804</v>
      </c>
      <c r="AK82" s="27">
        <f t="shared" si="64"/>
        <v>6804</v>
      </c>
      <c r="AL82" s="19">
        <f t="shared" si="98"/>
        <v>4536</v>
      </c>
      <c r="AM82" s="19">
        <f t="shared" si="99"/>
        <v>4536</v>
      </c>
      <c r="AN82" s="27">
        <f t="shared" si="100"/>
        <v>2268</v>
      </c>
      <c r="AO82" s="27">
        <f t="shared" si="101"/>
        <v>2268</v>
      </c>
      <c r="AP82" s="19">
        <f t="shared" si="102"/>
        <v>2268</v>
      </c>
      <c r="AQ82" s="25">
        <f t="shared" si="103"/>
        <v>0</v>
      </c>
    </row>
    <row r="83" spans="1:43" ht="77.25" customHeight="1" x14ac:dyDescent="0.2">
      <c r="A83" s="77" t="s">
        <v>95</v>
      </c>
      <c r="B83" s="96">
        <v>0</v>
      </c>
      <c r="C83" s="112">
        <v>1428</v>
      </c>
      <c r="D83" s="112">
        <v>0</v>
      </c>
      <c r="E83" s="96">
        <f t="shared" si="89"/>
        <v>1428</v>
      </c>
      <c r="F83" s="112">
        <v>1428</v>
      </c>
      <c r="G83" s="112">
        <v>2856</v>
      </c>
      <c r="H83" s="96">
        <f t="shared" si="90"/>
        <v>0</v>
      </c>
      <c r="I83" s="112">
        <v>1428</v>
      </c>
      <c r="J83" s="112">
        <v>1428</v>
      </c>
      <c r="K83" s="96">
        <f t="shared" si="91"/>
        <v>0</v>
      </c>
      <c r="L83" s="116">
        <v>1428</v>
      </c>
      <c r="M83" s="116">
        <v>1428</v>
      </c>
      <c r="N83" s="96">
        <f t="shared" si="92"/>
        <v>0</v>
      </c>
      <c r="O83" s="116">
        <v>1428</v>
      </c>
      <c r="P83" s="116">
        <v>1428</v>
      </c>
      <c r="Q83" s="96">
        <f t="shared" si="93"/>
        <v>0</v>
      </c>
      <c r="R83" s="116">
        <v>1428</v>
      </c>
      <c r="S83" s="116">
        <v>0</v>
      </c>
      <c r="T83" s="66">
        <f t="shared" si="94"/>
        <v>1428</v>
      </c>
      <c r="U83" s="116">
        <v>1428</v>
      </c>
      <c r="V83" s="116">
        <v>0</v>
      </c>
      <c r="W83" s="66">
        <f t="shared" si="95"/>
        <v>2856</v>
      </c>
      <c r="X83" s="116">
        <v>1428</v>
      </c>
      <c r="Y83" s="116">
        <v>0</v>
      </c>
      <c r="Z83" s="66">
        <f t="shared" si="81"/>
        <v>11424</v>
      </c>
      <c r="AA83" s="66">
        <f t="shared" si="82"/>
        <v>7140</v>
      </c>
      <c r="AB83" s="90">
        <f t="shared" si="104"/>
        <v>4284</v>
      </c>
      <c r="AC83" s="62"/>
      <c r="AD83" s="26">
        <f t="shared" si="58"/>
        <v>9996</v>
      </c>
      <c r="AE83" s="19">
        <f t="shared" si="33"/>
        <v>7140</v>
      </c>
      <c r="AF83" s="27">
        <f t="shared" si="97"/>
        <v>8568</v>
      </c>
      <c r="AG83" s="27">
        <f t="shared" si="73"/>
        <v>7140</v>
      </c>
      <c r="AH83" s="19">
        <f t="shared" si="61"/>
        <v>7140</v>
      </c>
      <c r="AI83" s="19">
        <f t="shared" si="62"/>
        <v>7140</v>
      </c>
      <c r="AJ83" s="27">
        <f t="shared" si="63"/>
        <v>5712</v>
      </c>
      <c r="AK83" s="27">
        <f t="shared" si="64"/>
        <v>5712</v>
      </c>
      <c r="AL83" s="19">
        <f t="shared" si="98"/>
        <v>4284</v>
      </c>
      <c r="AM83" s="19">
        <f t="shared" si="99"/>
        <v>4284</v>
      </c>
      <c r="AN83" s="27">
        <f t="shared" si="100"/>
        <v>2856</v>
      </c>
      <c r="AO83" s="27">
        <f t="shared" si="101"/>
        <v>2856</v>
      </c>
      <c r="AP83" s="19">
        <f t="shared" si="102"/>
        <v>1428</v>
      </c>
      <c r="AQ83" s="25">
        <f t="shared" si="103"/>
        <v>0</v>
      </c>
    </row>
    <row r="84" spans="1:43" ht="77.25" customHeight="1" x14ac:dyDescent="0.2">
      <c r="A84" s="78" t="s">
        <v>96</v>
      </c>
      <c r="B84" s="96">
        <v>0</v>
      </c>
      <c r="C84" s="112">
        <v>38850</v>
      </c>
      <c r="D84" s="112">
        <v>0</v>
      </c>
      <c r="E84" s="96">
        <f t="shared" si="89"/>
        <v>38850</v>
      </c>
      <c r="F84" s="112">
        <v>2268</v>
      </c>
      <c r="G84" s="112">
        <v>0</v>
      </c>
      <c r="H84" s="96">
        <f t="shared" si="90"/>
        <v>41118</v>
      </c>
      <c r="I84" s="112">
        <v>2268</v>
      </c>
      <c r="J84" s="112">
        <v>0</v>
      </c>
      <c r="K84" s="96">
        <f t="shared" si="91"/>
        <v>43386</v>
      </c>
      <c r="L84" s="116">
        <v>2268</v>
      </c>
      <c r="M84" s="116">
        <v>0</v>
      </c>
      <c r="N84" s="96">
        <f t="shared" si="92"/>
        <v>45654</v>
      </c>
      <c r="O84" s="116">
        <v>2268</v>
      </c>
      <c r="P84" s="116">
        <v>0</v>
      </c>
      <c r="Q84" s="96">
        <f t="shared" si="93"/>
        <v>47922</v>
      </c>
      <c r="R84" s="116">
        <v>2268</v>
      </c>
      <c r="S84" s="116">
        <v>0</v>
      </c>
      <c r="T84" s="66">
        <f t="shared" si="94"/>
        <v>50190</v>
      </c>
      <c r="U84" s="116">
        <v>2268</v>
      </c>
      <c r="V84" s="116">
        <v>0</v>
      </c>
      <c r="W84" s="66">
        <f t="shared" si="95"/>
        <v>52458</v>
      </c>
      <c r="X84" s="116">
        <v>2268</v>
      </c>
      <c r="Y84" s="116">
        <v>0</v>
      </c>
      <c r="Z84" s="66">
        <f t="shared" si="81"/>
        <v>54726</v>
      </c>
      <c r="AA84" s="66">
        <f t="shared" si="82"/>
        <v>0</v>
      </c>
      <c r="AB84" s="90">
        <f t="shared" si="104"/>
        <v>54726</v>
      </c>
      <c r="AC84" s="62"/>
      <c r="AD84" s="26">
        <f t="shared" si="58"/>
        <v>52458</v>
      </c>
      <c r="AE84" s="19">
        <f t="shared" si="33"/>
        <v>0</v>
      </c>
      <c r="AF84" s="27">
        <f t="shared" si="97"/>
        <v>50190</v>
      </c>
      <c r="AG84" s="27">
        <f t="shared" si="73"/>
        <v>0</v>
      </c>
      <c r="AH84" s="19">
        <f t="shared" si="61"/>
        <v>47922</v>
      </c>
      <c r="AI84" s="19">
        <f t="shared" si="62"/>
        <v>0</v>
      </c>
      <c r="AJ84" s="27">
        <f t="shared" si="63"/>
        <v>45654</v>
      </c>
      <c r="AK84" s="27">
        <f t="shared" si="64"/>
        <v>0</v>
      </c>
      <c r="AL84" s="19">
        <f t="shared" si="98"/>
        <v>43386</v>
      </c>
      <c r="AM84" s="19">
        <f t="shared" si="99"/>
        <v>0</v>
      </c>
      <c r="AN84" s="27">
        <f t="shared" si="100"/>
        <v>41118</v>
      </c>
      <c r="AO84" s="27">
        <f t="shared" si="101"/>
        <v>0</v>
      </c>
      <c r="AP84" s="19">
        <f t="shared" si="102"/>
        <v>38850</v>
      </c>
      <c r="AQ84" s="25">
        <f t="shared" si="103"/>
        <v>0</v>
      </c>
    </row>
    <row r="85" spans="1:43" ht="77.25" customHeight="1" x14ac:dyDescent="0.2">
      <c r="A85" s="78" t="s">
        <v>97</v>
      </c>
      <c r="B85" s="96">
        <v>0</v>
      </c>
      <c r="C85" s="112">
        <v>11454</v>
      </c>
      <c r="D85" s="112">
        <v>0</v>
      </c>
      <c r="E85" s="96">
        <f t="shared" si="89"/>
        <v>11454</v>
      </c>
      <c r="F85" s="112">
        <v>1560</v>
      </c>
      <c r="G85" s="112">
        <v>0</v>
      </c>
      <c r="H85" s="96">
        <f t="shared" si="90"/>
        <v>13014</v>
      </c>
      <c r="I85" s="112">
        <v>780</v>
      </c>
      <c r="J85" s="112">
        <v>0</v>
      </c>
      <c r="K85" s="96">
        <f t="shared" si="91"/>
        <v>13794</v>
      </c>
      <c r="L85" s="116">
        <v>780</v>
      </c>
      <c r="M85" s="116">
        <v>0</v>
      </c>
      <c r="N85" s="96">
        <f t="shared" si="92"/>
        <v>14574</v>
      </c>
      <c r="O85" s="116">
        <v>780</v>
      </c>
      <c r="P85" s="116">
        <v>0</v>
      </c>
      <c r="Q85" s="96">
        <f t="shared" si="93"/>
        <v>15354</v>
      </c>
      <c r="R85" s="116">
        <v>780</v>
      </c>
      <c r="S85" s="116">
        <v>0</v>
      </c>
      <c r="T85" s="66">
        <f t="shared" si="94"/>
        <v>16134</v>
      </c>
      <c r="U85" s="116">
        <v>780</v>
      </c>
      <c r="V85" s="116">
        <v>0</v>
      </c>
      <c r="W85" s="66">
        <f t="shared" si="95"/>
        <v>16914</v>
      </c>
      <c r="X85" s="116">
        <v>780</v>
      </c>
      <c r="Y85" s="116">
        <v>0</v>
      </c>
      <c r="Z85" s="66">
        <f t="shared" si="81"/>
        <v>17694</v>
      </c>
      <c r="AA85" s="66">
        <f t="shared" si="82"/>
        <v>0</v>
      </c>
      <c r="AB85" s="90">
        <f t="shared" si="104"/>
        <v>17694</v>
      </c>
      <c r="AC85" s="62"/>
      <c r="AD85" s="26">
        <f t="shared" si="58"/>
        <v>16914</v>
      </c>
      <c r="AE85" s="19">
        <f t="shared" si="33"/>
        <v>0</v>
      </c>
      <c r="AF85" s="27">
        <f t="shared" si="97"/>
        <v>16134</v>
      </c>
      <c r="AG85" s="27">
        <f t="shared" si="73"/>
        <v>0</v>
      </c>
      <c r="AH85" s="19">
        <f t="shared" si="61"/>
        <v>15354</v>
      </c>
      <c r="AI85" s="19">
        <f t="shared" si="62"/>
        <v>0</v>
      </c>
      <c r="AJ85" s="27">
        <f t="shared" si="63"/>
        <v>14574</v>
      </c>
      <c r="AK85" s="27">
        <f t="shared" si="64"/>
        <v>0</v>
      </c>
      <c r="AL85" s="19">
        <f t="shared" si="98"/>
        <v>13794</v>
      </c>
      <c r="AM85" s="19">
        <f t="shared" si="99"/>
        <v>0</v>
      </c>
      <c r="AN85" s="27">
        <f t="shared" si="100"/>
        <v>13014</v>
      </c>
      <c r="AO85" s="27">
        <f t="shared" si="101"/>
        <v>0</v>
      </c>
      <c r="AP85" s="19">
        <f t="shared" si="102"/>
        <v>11454</v>
      </c>
      <c r="AQ85" s="25">
        <f t="shared" si="103"/>
        <v>0</v>
      </c>
    </row>
    <row r="86" spans="1:43" ht="77.25" customHeight="1" x14ac:dyDescent="0.2">
      <c r="A86" s="78" t="s">
        <v>98</v>
      </c>
      <c r="B86" s="96">
        <v>0</v>
      </c>
      <c r="C86" s="112">
        <v>14965</v>
      </c>
      <c r="D86" s="112">
        <v>0</v>
      </c>
      <c r="E86" s="96">
        <f t="shared" si="89"/>
        <v>14965</v>
      </c>
      <c r="F86" s="112">
        <v>1032</v>
      </c>
      <c r="G86" s="112">
        <v>0</v>
      </c>
      <c r="H86" s="96">
        <f t="shared" si="90"/>
        <v>15997</v>
      </c>
      <c r="I86" s="112">
        <v>1032</v>
      </c>
      <c r="J86" s="112">
        <v>0</v>
      </c>
      <c r="K86" s="96">
        <f t="shared" si="91"/>
        <v>17029</v>
      </c>
      <c r="L86" s="116">
        <v>1032</v>
      </c>
      <c r="M86" s="116">
        <v>0</v>
      </c>
      <c r="N86" s="96">
        <f t="shared" si="92"/>
        <v>18061</v>
      </c>
      <c r="O86" s="116">
        <v>1032</v>
      </c>
      <c r="P86" s="116">
        <v>0</v>
      </c>
      <c r="Q86" s="96">
        <f t="shared" si="93"/>
        <v>19093</v>
      </c>
      <c r="R86" s="116">
        <v>1032</v>
      </c>
      <c r="S86" s="116">
        <v>0</v>
      </c>
      <c r="T86" s="66">
        <f t="shared" si="94"/>
        <v>20125</v>
      </c>
      <c r="U86" s="116">
        <v>1032</v>
      </c>
      <c r="V86" s="116">
        <v>0</v>
      </c>
      <c r="W86" s="66">
        <f t="shared" si="95"/>
        <v>21157</v>
      </c>
      <c r="X86" s="116">
        <v>1032</v>
      </c>
      <c r="Y86" s="116">
        <v>0</v>
      </c>
      <c r="Z86" s="66">
        <f t="shared" si="81"/>
        <v>22189</v>
      </c>
      <c r="AA86" s="66">
        <f t="shared" si="82"/>
        <v>0</v>
      </c>
      <c r="AB86" s="90">
        <f t="shared" si="104"/>
        <v>22189</v>
      </c>
      <c r="AC86" s="62"/>
      <c r="AD86" s="26">
        <f t="shared" si="58"/>
        <v>21157</v>
      </c>
      <c r="AE86" s="19">
        <f t="shared" si="33"/>
        <v>0</v>
      </c>
      <c r="AF86" s="27">
        <f t="shared" si="97"/>
        <v>20125</v>
      </c>
      <c r="AG86" s="27">
        <f t="shared" si="73"/>
        <v>0</v>
      </c>
      <c r="AH86" s="19">
        <f t="shared" si="61"/>
        <v>19093</v>
      </c>
      <c r="AI86" s="19">
        <f t="shared" si="62"/>
        <v>0</v>
      </c>
      <c r="AJ86" s="27">
        <f t="shared" si="63"/>
        <v>18061</v>
      </c>
      <c r="AK86" s="27">
        <f t="shared" si="64"/>
        <v>0</v>
      </c>
      <c r="AL86" s="19">
        <f t="shared" si="98"/>
        <v>17029</v>
      </c>
      <c r="AM86" s="19">
        <f t="shared" si="99"/>
        <v>0</v>
      </c>
      <c r="AN86" s="27">
        <f t="shared" si="100"/>
        <v>15997</v>
      </c>
      <c r="AO86" s="27">
        <f t="shared" si="101"/>
        <v>0</v>
      </c>
      <c r="AP86" s="19">
        <f t="shared" si="102"/>
        <v>14965</v>
      </c>
      <c r="AQ86" s="25">
        <f t="shared" si="103"/>
        <v>0</v>
      </c>
    </row>
    <row r="87" spans="1:43" ht="77.25" customHeight="1" x14ac:dyDescent="0.2">
      <c r="A87" s="78" t="s">
        <v>99</v>
      </c>
      <c r="B87" s="96">
        <v>0</v>
      </c>
      <c r="C87" s="112">
        <v>13353</v>
      </c>
      <c r="D87" s="112">
        <v>0</v>
      </c>
      <c r="E87" s="96">
        <f t="shared" si="89"/>
        <v>13353</v>
      </c>
      <c r="F87" s="112">
        <v>852</v>
      </c>
      <c r="G87" s="112">
        <v>0</v>
      </c>
      <c r="H87" s="96">
        <f t="shared" si="90"/>
        <v>14205</v>
      </c>
      <c r="I87" s="112">
        <v>852</v>
      </c>
      <c r="J87" s="112">
        <v>0</v>
      </c>
      <c r="K87" s="96">
        <f t="shared" si="91"/>
        <v>15057</v>
      </c>
      <c r="L87" s="66">
        <v>852</v>
      </c>
      <c r="M87" s="66">
        <v>0</v>
      </c>
      <c r="N87" s="96">
        <f t="shared" si="92"/>
        <v>15909</v>
      </c>
      <c r="O87" s="66">
        <v>852</v>
      </c>
      <c r="P87" s="66">
        <v>0</v>
      </c>
      <c r="Q87" s="96">
        <f t="shared" si="93"/>
        <v>16761</v>
      </c>
      <c r="R87" s="66">
        <v>852</v>
      </c>
      <c r="S87" s="66">
        <v>0</v>
      </c>
      <c r="T87" s="66">
        <f t="shared" si="94"/>
        <v>17613</v>
      </c>
      <c r="U87" s="66">
        <v>852</v>
      </c>
      <c r="V87" s="66">
        <v>0</v>
      </c>
      <c r="W87" s="66">
        <f t="shared" si="95"/>
        <v>18465</v>
      </c>
      <c r="X87" s="66">
        <v>852</v>
      </c>
      <c r="Y87" s="66">
        <v>0</v>
      </c>
      <c r="Z87" s="66">
        <f t="shared" si="81"/>
        <v>19317</v>
      </c>
      <c r="AA87" s="66">
        <f t="shared" si="82"/>
        <v>0</v>
      </c>
      <c r="AB87" s="90">
        <f t="shared" si="104"/>
        <v>19317</v>
      </c>
      <c r="AC87" s="62"/>
      <c r="AD87" s="26">
        <f t="shared" si="58"/>
        <v>18465</v>
      </c>
      <c r="AE87" s="19">
        <f t="shared" si="33"/>
        <v>0</v>
      </c>
      <c r="AF87" s="27">
        <f t="shared" si="97"/>
        <v>17613</v>
      </c>
      <c r="AG87" s="27">
        <f t="shared" si="73"/>
        <v>0</v>
      </c>
      <c r="AH87" s="19">
        <f t="shared" si="61"/>
        <v>16761</v>
      </c>
      <c r="AI87" s="19">
        <f t="shared" si="62"/>
        <v>0</v>
      </c>
      <c r="AJ87" s="27">
        <f t="shared" si="63"/>
        <v>15909</v>
      </c>
      <c r="AK87" s="27">
        <f t="shared" si="64"/>
        <v>0</v>
      </c>
      <c r="AL87" s="19">
        <f t="shared" si="98"/>
        <v>15057</v>
      </c>
      <c r="AM87" s="19">
        <f t="shared" si="99"/>
        <v>0</v>
      </c>
      <c r="AN87" s="27">
        <f t="shared" si="100"/>
        <v>14205</v>
      </c>
      <c r="AO87" s="27">
        <f t="shared" si="101"/>
        <v>0</v>
      </c>
      <c r="AP87" s="19">
        <f t="shared" si="102"/>
        <v>13353</v>
      </c>
      <c r="AQ87" s="25">
        <f t="shared" si="103"/>
        <v>0</v>
      </c>
    </row>
    <row r="88" spans="1:43" ht="77.25" customHeight="1" x14ac:dyDescent="0.2">
      <c r="A88" s="78" t="s">
        <v>100</v>
      </c>
      <c r="B88" s="96">
        <v>0</v>
      </c>
      <c r="C88" s="96">
        <v>22403</v>
      </c>
      <c r="D88" s="96">
        <v>0</v>
      </c>
      <c r="E88" s="96">
        <f t="shared" si="89"/>
        <v>22403</v>
      </c>
      <c r="F88" s="96">
        <v>1428</v>
      </c>
      <c r="G88" s="96">
        <v>0</v>
      </c>
      <c r="H88" s="96">
        <f t="shared" si="90"/>
        <v>23831</v>
      </c>
      <c r="I88" s="96">
        <v>1428</v>
      </c>
      <c r="J88" s="96">
        <v>0</v>
      </c>
      <c r="K88" s="96">
        <f t="shared" si="91"/>
        <v>25259</v>
      </c>
      <c r="L88" s="96">
        <v>1428</v>
      </c>
      <c r="M88" s="96">
        <v>0</v>
      </c>
      <c r="N88" s="96">
        <f t="shared" si="92"/>
        <v>26687</v>
      </c>
      <c r="O88" s="96">
        <v>1428</v>
      </c>
      <c r="P88" s="96">
        <v>0</v>
      </c>
      <c r="Q88" s="96">
        <f t="shared" si="93"/>
        <v>28115</v>
      </c>
      <c r="R88" s="96">
        <v>1428</v>
      </c>
      <c r="S88" s="96">
        <v>0</v>
      </c>
      <c r="T88" s="66">
        <f t="shared" si="94"/>
        <v>29543</v>
      </c>
      <c r="U88" s="96">
        <v>1428</v>
      </c>
      <c r="V88" s="96">
        <v>0</v>
      </c>
      <c r="W88" s="66">
        <f t="shared" si="95"/>
        <v>30971</v>
      </c>
      <c r="X88" s="96">
        <v>1428</v>
      </c>
      <c r="Y88" s="96">
        <v>0</v>
      </c>
      <c r="Z88" s="66">
        <f t="shared" si="81"/>
        <v>32399</v>
      </c>
      <c r="AA88" s="66">
        <f t="shared" si="82"/>
        <v>0</v>
      </c>
      <c r="AB88" s="90">
        <f t="shared" si="104"/>
        <v>32399</v>
      </c>
      <c r="AC88" s="62"/>
      <c r="AD88" s="26">
        <f t="shared" si="58"/>
        <v>30971</v>
      </c>
      <c r="AE88" s="19">
        <f t="shared" si="33"/>
        <v>0</v>
      </c>
      <c r="AF88" s="27">
        <f t="shared" si="97"/>
        <v>29543</v>
      </c>
      <c r="AG88" s="27">
        <f t="shared" si="73"/>
        <v>0</v>
      </c>
      <c r="AH88" s="19">
        <f t="shared" si="61"/>
        <v>28115</v>
      </c>
      <c r="AI88" s="19">
        <f t="shared" si="62"/>
        <v>0</v>
      </c>
      <c r="AJ88" s="27">
        <f t="shared" si="63"/>
        <v>26687</v>
      </c>
      <c r="AK88" s="27">
        <f t="shared" si="64"/>
        <v>0</v>
      </c>
      <c r="AL88" s="19">
        <f t="shared" si="98"/>
        <v>25259</v>
      </c>
      <c r="AM88" s="19">
        <f t="shared" si="99"/>
        <v>0</v>
      </c>
      <c r="AN88" s="27">
        <f t="shared" si="100"/>
        <v>23831</v>
      </c>
      <c r="AO88" s="27">
        <f t="shared" si="101"/>
        <v>0</v>
      </c>
      <c r="AP88" s="19">
        <f t="shared" si="102"/>
        <v>22403</v>
      </c>
      <c r="AQ88" s="25">
        <f t="shared" si="103"/>
        <v>0</v>
      </c>
    </row>
    <row r="89" spans="1:43" ht="77.25" customHeight="1" x14ac:dyDescent="0.2">
      <c r="A89" s="78" t="s">
        <v>101</v>
      </c>
      <c r="B89" s="96">
        <v>0</v>
      </c>
      <c r="C89" s="66">
        <v>12469</v>
      </c>
      <c r="D89" s="66">
        <v>0</v>
      </c>
      <c r="E89" s="96">
        <f t="shared" si="89"/>
        <v>12469</v>
      </c>
      <c r="F89" s="66">
        <v>852</v>
      </c>
      <c r="G89" s="66">
        <v>0</v>
      </c>
      <c r="H89" s="96">
        <f t="shared" si="90"/>
        <v>13321</v>
      </c>
      <c r="I89" s="66">
        <v>852</v>
      </c>
      <c r="J89" s="66">
        <v>0</v>
      </c>
      <c r="K89" s="96">
        <f t="shared" si="91"/>
        <v>14173</v>
      </c>
      <c r="L89" s="66">
        <v>852</v>
      </c>
      <c r="M89" s="66">
        <v>0</v>
      </c>
      <c r="N89" s="96">
        <f t="shared" si="92"/>
        <v>15025</v>
      </c>
      <c r="O89" s="66">
        <v>852</v>
      </c>
      <c r="P89" s="66">
        <v>4260</v>
      </c>
      <c r="Q89" s="96">
        <f t="shared" si="93"/>
        <v>11617</v>
      </c>
      <c r="R89" s="66">
        <v>852</v>
      </c>
      <c r="S89" s="66">
        <v>0</v>
      </c>
      <c r="T89" s="66">
        <f t="shared" si="94"/>
        <v>12469</v>
      </c>
      <c r="U89" s="66">
        <v>852</v>
      </c>
      <c r="V89" s="66">
        <v>0</v>
      </c>
      <c r="W89" s="66">
        <f t="shared" si="95"/>
        <v>13321</v>
      </c>
      <c r="X89" s="66">
        <v>852</v>
      </c>
      <c r="Y89" s="66">
        <v>0</v>
      </c>
      <c r="Z89" s="66">
        <f t="shared" si="81"/>
        <v>18433</v>
      </c>
      <c r="AA89" s="66">
        <f t="shared" si="82"/>
        <v>4260</v>
      </c>
      <c r="AB89" s="90">
        <f t="shared" si="104"/>
        <v>14173</v>
      </c>
      <c r="AC89" s="62"/>
      <c r="AD89" s="26">
        <f t="shared" si="58"/>
        <v>17581</v>
      </c>
      <c r="AE89" s="19">
        <f t="shared" si="33"/>
        <v>4260</v>
      </c>
      <c r="AF89" s="27">
        <f t="shared" si="97"/>
        <v>16729</v>
      </c>
      <c r="AG89" s="27">
        <f t="shared" si="73"/>
        <v>4260</v>
      </c>
      <c r="AH89" s="19">
        <f t="shared" si="61"/>
        <v>15877</v>
      </c>
      <c r="AI89" s="19">
        <f t="shared" si="62"/>
        <v>4260</v>
      </c>
      <c r="AJ89" s="27">
        <f t="shared" si="63"/>
        <v>15025</v>
      </c>
      <c r="AK89" s="27">
        <f t="shared" si="64"/>
        <v>0</v>
      </c>
      <c r="AL89" s="19">
        <f t="shared" si="98"/>
        <v>14173</v>
      </c>
      <c r="AM89" s="19">
        <f t="shared" si="99"/>
        <v>0</v>
      </c>
      <c r="AN89" s="27">
        <f t="shared" si="100"/>
        <v>13321</v>
      </c>
      <c r="AO89" s="27">
        <f t="shared" si="101"/>
        <v>0</v>
      </c>
      <c r="AP89" s="19">
        <f t="shared" si="102"/>
        <v>12469</v>
      </c>
      <c r="AQ89" s="25">
        <f t="shared" si="103"/>
        <v>0</v>
      </c>
    </row>
    <row r="90" spans="1:43" ht="77.25" customHeight="1" x14ac:dyDescent="0.2">
      <c r="A90" s="78" t="s">
        <v>102</v>
      </c>
      <c r="B90" s="96">
        <v>0</v>
      </c>
      <c r="C90" s="66">
        <v>14781</v>
      </c>
      <c r="D90" s="66">
        <v>0</v>
      </c>
      <c r="E90" s="96">
        <f t="shared" si="89"/>
        <v>14781</v>
      </c>
      <c r="F90" s="66">
        <v>852</v>
      </c>
      <c r="G90" s="66">
        <v>0</v>
      </c>
      <c r="H90" s="96">
        <f t="shared" si="90"/>
        <v>15633</v>
      </c>
      <c r="I90" s="66">
        <v>852</v>
      </c>
      <c r="J90" s="66">
        <v>0</v>
      </c>
      <c r="K90" s="96">
        <f t="shared" si="91"/>
        <v>16485</v>
      </c>
      <c r="L90" s="66">
        <v>852</v>
      </c>
      <c r="M90" s="66">
        <v>0</v>
      </c>
      <c r="N90" s="96">
        <f t="shared" si="92"/>
        <v>17337</v>
      </c>
      <c r="O90" s="66">
        <v>852</v>
      </c>
      <c r="P90" s="66">
        <v>0</v>
      </c>
      <c r="Q90" s="96">
        <f t="shared" si="93"/>
        <v>18189</v>
      </c>
      <c r="R90" s="66">
        <v>852</v>
      </c>
      <c r="S90" s="66">
        <v>0</v>
      </c>
      <c r="T90" s="66">
        <f t="shared" si="94"/>
        <v>19041</v>
      </c>
      <c r="U90" s="66">
        <v>852</v>
      </c>
      <c r="V90" s="66">
        <v>0</v>
      </c>
      <c r="W90" s="66">
        <f t="shared" si="95"/>
        <v>19893</v>
      </c>
      <c r="X90" s="66">
        <v>852</v>
      </c>
      <c r="Y90" s="66">
        <v>0</v>
      </c>
      <c r="Z90" s="66">
        <f t="shared" si="81"/>
        <v>20745</v>
      </c>
      <c r="AA90" s="66">
        <f t="shared" si="82"/>
        <v>0</v>
      </c>
      <c r="AB90" s="90">
        <f t="shared" si="104"/>
        <v>20745</v>
      </c>
      <c r="AC90" s="62"/>
      <c r="AD90" s="26">
        <f t="shared" si="58"/>
        <v>19893</v>
      </c>
      <c r="AE90" s="19">
        <f t="shared" si="33"/>
        <v>0</v>
      </c>
      <c r="AF90" s="27">
        <f t="shared" si="97"/>
        <v>19041</v>
      </c>
      <c r="AG90" s="27">
        <f t="shared" si="73"/>
        <v>0</v>
      </c>
      <c r="AH90" s="19">
        <f t="shared" si="61"/>
        <v>18189</v>
      </c>
      <c r="AI90" s="19">
        <f t="shared" si="62"/>
        <v>0</v>
      </c>
      <c r="AJ90" s="27">
        <f t="shared" si="63"/>
        <v>17337</v>
      </c>
      <c r="AK90" s="27">
        <f t="shared" si="64"/>
        <v>0</v>
      </c>
      <c r="AL90" s="19">
        <f t="shared" si="98"/>
        <v>16485</v>
      </c>
      <c r="AM90" s="19">
        <f t="shared" si="99"/>
        <v>0</v>
      </c>
      <c r="AN90" s="27">
        <f t="shared" si="100"/>
        <v>15633</v>
      </c>
      <c r="AO90" s="27">
        <f t="shared" si="101"/>
        <v>0</v>
      </c>
      <c r="AP90" s="19">
        <f t="shared" si="102"/>
        <v>14781</v>
      </c>
      <c r="AQ90" s="25">
        <f t="shared" si="103"/>
        <v>0</v>
      </c>
    </row>
    <row r="91" spans="1:43" ht="77.25" customHeight="1" x14ac:dyDescent="0.2">
      <c r="A91" s="78" t="s">
        <v>103</v>
      </c>
      <c r="B91" s="96">
        <v>0</v>
      </c>
      <c r="C91" s="66">
        <v>12619</v>
      </c>
      <c r="D91" s="66">
        <v>0</v>
      </c>
      <c r="E91" s="96">
        <f t="shared" si="89"/>
        <v>12619</v>
      </c>
      <c r="F91" s="66">
        <v>852</v>
      </c>
      <c r="G91" s="66">
        <v>0</v>
      </c>
      <c r="H91" s="96">
        <f t="shared" si="90"/>
        <v>13471</v>
      </c>
      <c r="I91" s="66">
        <v>852</v>
      </c>
      <c r="J91" s="66">
        <v>0</v>
      </c>
      <c r="K91" s="96">
        <f t="shared" si="91"/>
        <v>14323</v>
      </c>
      <c r="L91" s="66">
        <v>852</v>
      </c>
      <c r="M91" s="66">
        <v>0</v>
      </c>
      <c r="N91" s="96">
        <f t="shared" si="92"/>
        <v>15175</v>
      </c>
      <c r="O91" s="66">
        <v>852</v>
      </c>
      <c r="P91" s="66">
        <v>0</v>
      </c>
      <c r="Q91" s="96">
        <f t="shared" si="93"/>
        <v>16027</v>
      </c>
      <c r="R91" s="66">
        <v>852</v>
      </c>
      <c r="S91" s="66">
        <v>0</v>
      </c>
      <c r="T91" s="66">
        <f t="shared" si="94"/>
        <v>16879</v>
      </c>
      <c r="U91" s="66">
        <v>852</v>
      </c>
      <c r="V91" s="66">
        <v>0</v>
      </c>
      <c r="W91" s="66">
        <f t="shared" si="95"/>
        <v>17731</v>
      </c>
      <c r="X91" s="66">
        <v>852</v>
      </c>
      <c r="Y91" s="66">
        <v>0</v>
      </c>
      <c r="Z91" s="66">
        <f t="shared" si="81"/>
        <v>18583</v>
      </c>
      <c r="AA91" s="66">
        <f t="shared" si="82"/>
        <v>0</v>
      </c>
      <c r="AB91" s="90">
        <f t="shared" si="104"/>
        <v>18583</v>
      </c>
      <c r="AC91" s="62"/>
      <c r="AD91" s="26">
        <f t="shared" si="58"/>
        <v>17731</v>
      </c>
      <c r="AE91" s="19">
        <f t="shared" si="33"/>
        <v>0</v>
      </c>
      <c r="AF91" s="27">
        <f t="shared" si="97"/>
        <v>16879</v>
      </c>
      <c r="AG91" s="27">
        <f t="shared" si="73"/>
        <v>0</v>
      </c>
      <c r="AH91" s="19">
        <f t="shared" si="61"/>
        <v>16027</v>
      </c>
      <c r="AI91" s="19">
        <f t="shared" si="62"/>
        <v>0</v>
      </c>
      <c r="AJ91" s="27">
        <f t="shared" si="63"/>
        <v>15175</v>
      </c>
      <c r="AK91" s="27">
        <f t="shared" si="64"/>
        <v>0</v>
      </c>
      <c r="AL91" s="19">
        <f t="shared" si="98"/>
        <v>14323</v>
      </c>
      <c r="AM91" s="19">
        <f t="shared" si="99"/>
        <v>0</v>
      </c>
      <c r="AN91" s="27">
        <f t="shared" si="100"/>
        <v>13471</v>
      </c>
      <c r="AO91" s="27">
        <f t="shared" si="101"/>
        <v>0</v>
      </c>
      <c r="AP91" s="19">
        <f t="shared" si="102"/>
        <v>12619</v>
      </c>
      <c r="AQ91" s="25">
        <f t="shared" si="103"/>
        <v>0</v>
      </c>
    </row>
    <row r="92" spans="1:43" ht="77.25" customHeight="1" x14ac:dyDescent="0.2">
      <c r="A92" s="78" t="s">
        <v>104</v>
      </c>
      <c r="B92" s="96">
        <v>0</v>
      </c>
      <c r="C92" s="66">
        <v>1704</v>
      </c>
      <c r="D92" s="66">
        <v>0</v>
      </c>
      <c r="E92" s="96">
        <f t="shared" si="89"/>
        <v>1704</v>
      </c>
      <c r="F92" s="66">
        <v>852</v>
      </c>
      <c r="G92" s="66">
        <v>0</v>
      </c>
      <c r="H92" s="96">
        <f t="shared" si="90"/>
        <v>2556</v>
      </c>
      <c r="I92" s="66">
        <v>852</v>
      </c>
      <c r="J92" s="66">
        <v>0</v>
      </c>
      <c r="K92" s="96">
        <f t="shared" si="91"/>
        <v>3408</v>
      </c>
      <c r="L92" s="66">
        <v>852</v>
      </c>
      <c r="M92" s="66">
        <v>0</v>
      </c>
      <c r="N92" s="96">
        <f t="shared" si="92"/>
        <v>4260</v>
      </c>
      <c r="O92" s="66">
        <v>852</v>
      </c>
      <c r="P92" s="66">
        <v>0</v>
      </c>
      <c r="Q92" s="96">
        <f t="shared" si="93"/>
        <v>5112</v>
      </c>
      <c r="R92" s="66">
        <v>852</v>
      </c>
      <c r="S92" s="66">
        <v>3408</v>
      </c>
      <c r="T92" s="66">
        <f t="shared" si="94"/>
        <v>2556</v>
      </c>
      <c r="U92" s="66">
        <v>852</v>
      </c>
      <c r="V92" s="66">
        <v>0</v>
      </c>
      <c r="W92" s="66">
        <f t="shared" si="95"/>
        <v>3408</v>
      </c>
      <c r="X92" s="66">
        <v>852</v>
      </c>
      <c r="Y92" s="66">
        <v>0</v>
      </c>
      <c r="Z92" s="66">
        <f t="shared" si="81"/>
        <v>7668</v>
      </c>
      <c r="AA92" s="66">
        <f t="shared" si="82"/>
        <v>3408</v>
      </c>
      <c r="AB92" s="90">
        <f t="shared" si="104"/>
        <v>4260</v>
      </c>
      <c r="AC92" s="62"/>
      <c r="AD92" s="26">
        <f t="shared" si="58"/>
        <v>6816</v>
      </c>
      <c r="AE92" s="19">
        <f t="shared" si="33"/>
        <v>3408</v>
      </c>
      <c r="AF92" s="27">
        <f t="shared" si="97"/>
        <v>5964</v>
      </c>
      <c r="AG92" s="27">
        <f t="shared" si="73"/>
        <v>3408</v>
      </c>
      <c r="AH92" s="19">
        <f t="shared" si="61"/>
        <v>5112</v>
      </c>
      <c r="AI92" s="19">
        <f t="shared" si="62"/>
        <v>0</v>
      </c>
      <c r="AJ92" s="27">
        <f t="shared" si="63"/>
        <v>4260</v>
      </c>
      <c r="AK92" s="27">
        <f t="shared" si="64"/>
        <v>0</v>
      </c>
      <c r="AL92" s="19">
        <f t="shared" si="98"/>
        <v>3408</v>
      </c>
      <c r="AM92" s="19">
        <f t="shared" si="99"/>
        <v>0</v>
      </c>
      <c r="AN92" s="27">
        <f t="shared" si="100"/>
        <v>2556</v>
      </c>
      <c r="AO92" s="27">
        <f t="shared" si="101"/>
        <v>0</v>
      </c>
      <c r="AP92" s="19">
        <f t="shared" si="102"/>
        <v>1704</v>
      </c>
      <c r="AQ92" s="25">
        <f t="shared" si="103"/>
        <v>0</v>
      </c>
    </row>
    <row r="93" spans="1:43" ht="77.25" customHeight="1" x14ac:dyDescent="0.2">
      <c r="A93" s="78" t="s">
        <v>105</v>
      </c>
      <c r="B93" s="96">
        <v>0</v>
      </c>
      <c r="C93" s="66">
        <v>20718</v>
      </c>
      <c r="D93" s="66">
        <v>0</v>
      </c>
      <c r="E93" s="96">
        <f t="shared" si="89"/>
        <v>20718</v>
      </c>
      <c r="F93" s="66">
        <v>1188</v>
      </c>
      <c r="G93" s="66">
        <v>0</v>
      </c>
      <c r="H93" s="96">
        <f t="shared" si="90"/>
        <v>21906</v>
      </c>
      <c r="I93" s="66">
        <v>1188</v>
      </c>
      <c r="J93" s="66">
        <v>0</v>
      </c>
      <c r="K93" s="96">
        <f t="shared" si="91"/>
        <v>23094</v>
      </c>
      <c r="L93" s="66">
        <v>1188</v>
      </c>
      <c r="M93" s="66">
        <v>0</v>
      </c>
      <c r="N93" s="96">
        <f t="shared" si="92"/>
        <v>24282</v>
      </c>
      <c r="O93" s="66">
        <v>1188</v>
      </c>
      <c r="P93" s="66">
        <v>0</v>
      </c>
      <c r="Q93" s="96">
        <f t="shared" si="93"/>
        <v>25470</v>
      </c>
      <c r="R93" s="66">
        <v>1188</v>
      </c>
      <c r="S93" s="66">
        <v>0</v>
      </c>
      <c r="T93" s="66">
        <f t="shared" si="94"/>
        <v>26658</v>
      </c>
      <c r="U93" s="66">
        <v>1188</v>
      </c>
      <c r="V93" s="66">
        <v>0</v>
      </c>
      <c r="W93" s="66">
        <f t="shared" si="95"/>
        <v>27846</v>
      </c>
      <c r="X93" s="66">
        <v>1188</v>
      </c>
      <c r="Y93" s="66">
        <v>0</v>
      </c>
      <c r="Z93" s="66">
        <f t="shared" si="81"/>
        <v>29034</v>
      </c>
      <c r="AA93" s="66">
        <f t="shared" si="82"/>
        <v>0</v>
      </c>
      <c r="AB93" s="90">
        <f t="shared" si="104"/>
        <v>29034</v>
      </c>
      <c r="AC93" s="62"/>
      <c r="AD93" s="26">
        <f t="shared" si="58"/>
        <v>27846</v>
      </c>
      <c r="AE93" s="19">
        <f t="shared" si="33"/>
        <v>0</v>
      </c>
      <c r="AF93" s="27">
        <f t="shared" si="97"/>
        <v>26658</v>
      </c>
      <c r="AG93" s="27">
        <f t="shared" si="73"/>
        <v>0</v>
      </c>
      <c r="AH93" s="19">
        <f t="shared" si="61"/>
        <v>25470</v>
      </c>
      <c r="AI93" s="19">
        <f t="shared" si="62"/>
        <v>0</v>
      </c>
      <c r="AJ93" s="27">
        <f t="shared" si="63"/>
        <v>24282</v>
      </c>
      <c r="AK93" s="27">
        <f t="shared" si="64"/>
        <v>0</v>
      </c>
      <c r="AL93" s="19">
        <f t="shared" si="98"/>
        <v>23094</v>
      </c>
      <c r="AM93" s="19">
        <f t="shared" si="99"/>
        <v>0</v>
      </c>
      <c r="AN93" s="27">
        <f t="shared" si="100"/>
        <v>21906</v>
      </c>
      <c r="AO93" s="27">
        <f t="shared" si="101"/>
        <v>0</v>
      </c>
      <c r="AP93" s="19">
        <f t="shared" si="102"/>
        <v>20718</v>
      </c>
      <c r="AQ93" s="25">
        <f t="shared" si="103"/>
        <v>0</v>
      </c>
    </row>
    <row r="94" spans="1:43" ht="77.25" customHeight="1" x14ac:dyDescent="0.2">
      <c r="A94" s="78" t="s">
        <v>106</v>
      </c>
      <c r="B94" s="96">
        <v>0</v>
      </c>
      <c r="C94" s="66">
        <v>9226</v>
      </c>
      <c r="D94" s="66">
        <v>0</v>
      </c>
      <c r="E94" s="96">
        <f t="shared" si="89"/>
        <v>9226</v>
      </c>
      <c r="F94" s="66">
        <v>648</v>
      </c>
      <c r="G94" s="66">
        <v>0</v>
      </c>
      <c r="H94" s="96">
        <f t="shared" si="90"/>
        <v>9874</v>
      </c>
      <c r="I94" s="66">
        <v>648</v>
      </c>
      <c r="J94" s="66">
        <v>0</v>
      </c>
      <c r="K94" s="96">
        <f t="shared" si="91"/>
        <v>10522</v>
      </c>
      <c r="L94" s="66">
        <v>648</v>
      </c>
      <c r="M94" s="66">
        <v>9874</v>
      </c>
      <c r="N94" s="96">
        <f t="shared" si="92"/>
        <v>1296</v>
      </c>
      <c r="O94" s="66">
        <v>648</v>
      </c>
      <c r="P94" s="66">
        <v>0</v>
      </c>
      <c r="Q94" s="96">
        <f t="shared" si="93"/>
        <v>1944</v>
      </c>
      <c r="R94" s="66">
        <v>648</v>
      </c>
      <c r="S94" s="66">
        <v>0</v>
      </c>
      <c r="T94" s="66">
        <f t="shared" si="94"/>
        <v>2592</v>
      </c>
      <c r="U94" s="66">
        <v>648</v>
      </c>
      <c r="V94" s="66">
        <v>0</v>
      </c>
      <c r="W94" s="66">
        <f t="shared" si="95"/>
        <v>3240</v>
      </c>
      <c r="X94" s="66">
        <v>648</v>
      </c>
      <c r="Y94" s="66">
        <v>0</v>
      </c>
      <c r="Z94" s="66">
        <f t="shared" si="81"/>
        <v>13762</v>
      </c>
      <c r="AA94" s="66">
        <f t="shared" si="82"/>
        <v>9874</v>
      </c>
      <c r="AB94" s="90">
        <f t="shared" si="104"/>
        <v>3888</v>
      </c>
      <c r="AC94" s="62"/>
      <c r="AD94" s="26">
        <f t="shared" si="58"/>
        <v>13114</v>
      </c>
      <c r="AE94" s="19">
        <f t="shared" ref="AE94:AE130" si="105">SUM(D94+G94+J94+M94+P94+S94+V94)</f>
        <v>9874</v>
      </c>
      <c r="AF94" s="27">
        <f t="shared" si="97"/>
        <v>12466</v>
      </c>
      <c r="AG94" s="27">
        <f t="shared" si="73"/>
        <v>9874</v>
      </c>
      <c r="AH94" s="19">
        <f t="shared" si="61"/>
        <v>11818</v>
      </c>
      <c r="AI94" s="19">
        <f t="shared" si="62"/>
        <v>9874</v>
      </c>
      <c r="AJ94" s="27">
        <f t="shared" si="63"/>
        <v>11170</v>
      </c>
      <c r="AK94" s="27">
        <f t="shared" si="64"/>
        <v>9874</v>
      </c>
      <c r="AL94" s="19">
        <f t="shared" si="98"/>
        <v>10522</v>
      </c>
      <c r="AM94" s="19">
        <f t="shared" si="99"/>
        <v>0</v>
      </c>
      <c r="AN94" s="27">
        <f t="shared" si="100"/>
        <v>9874</v>
      </c>
      <c r="AO94" s="27">
        <f t="shared" si="101"/>
        <v>0</v>
      </c>
      <c r="AP94" s="19">
        <f t="shared" si="102"/>
        <v>9226</v>
      </c>
      <c r="AQ94" s="25">
        <f t="shared" si="103"/>
        <v>0</v>
      </c>
    </row>
    <row r="95" spans="1:43" ht="77.25" customHeight="1" x14ac:dyDescent="0.2">
      <c r="A95" s="78" t="s">
        <v>107</v>
      </c>
      <c r="B95" s="96">
        <v>0</v>
      </c>
      <c r="C95" s="66">
        <v>24888</v>
      </c>
      <c r="D95" s="66">
        <v>0</v>
      </c>
      <c r="E95" s="96">
        <f t="shared" si="89"/>
        <v>24888</v>
      </c>
      <c r="F95" s="66">
        <v>1428</v>
      </c>
      <c r="G95" s="66">
        <v>0</v>
      </c>
      <c r="H95" s="96">
        <f t="shared" si="90"/>
        <v>26316</v>
      </c>
      <c r="I95" s="66">
        <v>1428</v>
      </c>
      <c r="J95" s="66">
        <v>0</v>
      </c>
      <c r="K95" s="96">
        <f t="shared" si="91"/>
        <v>27744</v>
      </c>
      <c r="L95" s="66">
        <v>1428</v>
      </c>
      <c r="M95" s="66">
        <v>0</v>
      </c>
      <c r="N95" s="96">
        <f t="shared" si="92"/>
        <v>29172</v>
      </c>
      <c r="O95" s="66">
        <v>1428</v>
      </c>
      <c r="P95" s="66">
        <v>0</v>
      </c>
      <c r="Q95" s="96">
        <f t="shared" si="93"/>
        <v>30600</v>
      </c>
      <c r="R95" s="66">
        <v>1428</v>
      </c>
      <c r="S95" s="66">
        <v>10000</v>
      </c>
      <c r="T95" s="66">
        <f t="shared" si="94"/>
        <v>22028</v>
      </c>
      <c r="U95" s="66">
        <v>1428</v>
      </c>
      <c r="V95" s="66">
        <v>0</v>
      </c>
      <c r="W95" s="66">
        <f t="shared" si="95"/>
        <v>23456</v>
      </c>
      <c r="X95" s="66">
        <v>1428</v>
      </c>
      <c r="Y95" s="66">
        <v>0</v>
      </c>
      <c r="Z95" s="66">
        <f t="shared" si="81"/>
        <v>34884</v>
      </c>
      <c r="AA95" s="66">
        <f t="shared" si="82"/>
        <v>10000</v>
      </c>
      <c r="AB95" s="90">
        <f t="shared" si="104"/>
        <v>24884</v>
      </c>
      <c r="AC95" s="62"/>
      <c r="AD95" s="26">
        <f t="shared" si="58"/>
        <v>33456</v>
      </c>
      <c r="AE95" s="19">
        <f t="shared" si="105"/>
        <v>10000</v>
      </c>
      <c r="AF95" s="27">
        <f t="shared" si="97"/>
        <v>32028</v>
      </c>
      <c r="AG95" s="27">
        <f t="shared" si="73"/>
        <v>10000</v>
      </c>
      <c r="AH95" s="19">
        <f t="shared" si="61"/>
        <v>30600</v>
      </c>
      <c r="AI95" s="19">
        <f t="shared" si="62"/>
        <v>0</v>
      </c>
      <c r="AJ95" s="27">
        <f t="shared" si="63"/>
        <v>29172</v>
      </c>
      <c r="AK95" s="27">
        <f t="shared" si="64"/>
        <v>0</v>
      </c>
      <c r="AL95" s="19">
        <f t="shared" si="98"/>
        <v>27744</v>
      </c>
      <c r="AM95" s="19">
        <f t="shared" si="99"/>
        <v>0</v>
      </c>
      <c r="AN95" s="27">
        <f t="shared" si="100"/>
        <v>26316</v>
      </c>
      <c r="AO95" s="27">
        <f t="shared" si="101"/>
        <v>0</v>
      </c>
      <c r="AP95" s="19">
        <f t="shared" si="102"/>
        <v>24888</v>
      </c>
      <c r="AQ95" s="25">
        <f t="shared" si="103"/>
        <v>0</v>
      </c>
    </row>
    <row r="96" spans="1:43" ht="77.25" customHeight="1" x14ac:dyDescent="0.2">
      <c r="A96" s="78" t="s">
        <v>108</v>
      </c>
      <c r="B96" s="96">
        <v>0</v>
      </c>
      <c r="C96" s="66">
        <v>14643</v>
      </c>
      <c r="D96" s="66">
        <v>0</v>
      </c>
      <c r="E96" s="96">
        <f t="shared" si="89"/>
        <v>14643</v>
      </c>
      <c r="F96" s="66">
        <v>1188</v>
      </c>
      <c r="G96" s="66">
        <v>0</v>
      </c>
      <c r="H96" s="96">
        <f t="shared" si="90"/>
        <v>15831</v>
      </c>
      <c r="I96" s="66">
        <v>1188</v>
      </c>
      <c r="J96" s="66">
        <v>0</v>
      </c>
      <c r="K96" s="96">
        <f t="shared" si="91"/>
        <v>17019</v>
      </c>
      <c r="L96" s="66">
        <v>1188</v>
      </c>
      <c r="M96" s="66">
        <v>14500</v>
      </c>
      <c r="N96" s="96">
        <f t="shared" si="92"/>
        <v>3707</v>
      </c>
      <c r="O96" s="66">
        <v>1188</v>
      </c>
      <c r="P96" s="66">
        <v>0</v>
      </c>
      <c r="Q96" s="96">
        <f t="shared" si="93"/>
        <v>4895</v>
      </c>
      <c r="R96" s="66">
        <v>1188</v>
      </c>
      <c r="S96" s="66">
        <v>0</v>
      </c>
      <c r="T96" s="66">
        <f t="shared" si="94"/>
        <v>6083</v>
      </c>
      <c r="U96" s="66">
        <v>1188</v>
      </c>
      <c r="V96" s="66">
        <v>0</v>
      </c>
      <c r="W96" s="66">
        <f t="shared" si="95"/>
        <v>7271</v>
      </c>
      <c r="X96" s="66">
        <v>1188</v>
      </c>
      <c r="Y96" s="66">
        <v>0</v>
      </c>
      <c r="Z96" s="66">
        <f t="shared" si="81"/>
        <v>22959</v>
      </c>
      <c r="AA96" s="66">
        <f t="shared" si="82"/>
        <v>14500</v>
      </c>
      <c r="AB96" s="90">
        <f t="shared" si="104"/>
        <v>8459</v>
      </c>
      <c r="AC96" s="62"/>
      <c r="AD96" s="26">
        <f t="shared" si="58"/>
        <v>21771</v>
      </c>
      <c r="AE96" s="19">
        <f t="shared" si="105"/>
        <v>14500</v>
      </c>
      <c r="AF96" s="27">
        <f t="shared" si="97"/>
        <v>20583</v>
      </c>
      <c r="AG96" s="27">
        <f t="shared" si="73"/>
        <v>14500</v>
      </c>
      <c r="AH96" s="19">
        <f t="shared" si="61"/>
        <v>19395</v>
      </c>
      <c r="AI96" s="19">
        <f t="shared" si="62"/>
        <v>14500</v>
      </c>
      <c r="AJ96" s="27">
        <f t="shared" si="63"/>
        <v>18207</v>
      </c>
      <c r="AK96" s="27">
        <f t="shared" si="64"/>
        <v>14500</v>
      </c>
      <c r="AL96" s="19">
        <f t="shared" si="98"/>
        <v>17019</v>
      </c>
      <c r="AM96" s="19">
        <f t="shared" si="99"/>
        <v>0</v>
      </c>
      <c r="AN96" s="27">
        <f t="shared" si="100"/>
        <v>15831</v>
      </c>
      <c r="AO96" s="27">
        <f t="shared" si="101"/>
        <v>0</v>
      </c>
      <c r="AP96" s="19">
        <f t="shared" si="102"/>
        <v>14643</v>
      </c>
      <c r="AQ96" s="25">
        <f t="shared" si="103"/>
        <v>0</v>
      </c>
    </row>
    <row r="97" spans="1:43" ht="24.75" customHeight="1" thickBot="1" x14ac:dyDescent="0.25">
      <c r="A97" s="79" t="s">
        <v>35</v>
      </c>
      <c r="B97" s="117">
        <f>SUM(B61:B96)</f>
        <v>0</v>
      </c>
      <c r="C97" s="117">
        <f t="shared" ref="C97:AB97" si="106">SUM(C61:C96)</f>
        <v>313222</v>
      </c>
      <c r="D97" s="117">
        <f t="shared" si="106"/>
        <v>9120</v>
      </c>
      <c r="E97" s="117">
        <f t="shared" si="106"/>
        <v>304102</v>
      </c>
      <c r="F97" s="117">
        <f t="shared" si="106"/>
        <v>44268</v>
      </c>
      <c r="G97" s="117">
        <f t="shared" si="106"/>
        <v>104005</v>
      </c>
      <c r="H97" s="117">
        <f t="shared" si="106"/>
        <v>244365</v>
      </c>
      <c r="I97" s="117">
        <f t="shared" si="106"/>
        <v>49452</v>
      </c>
      <c r="J97" s="117">
        <f t="shared" si="106"/>
        <v>58332</v>
      </c>
      <c r="K97" s="117">
        <f t="shared" si="106"/>
        <v>235485</v>
      </c>
      <c r="L97" s="117">
        <f t="shared" si="106"/>
        <v>49452</v>
      </c>
      <c r="M97" s="117">
        <f t="shared" si="106"/>
        <v>53798</v>
      </c>
      <c r="N97" s="117">
        <f t="shared" si="106"/>
        <v>231139</v>
      </c>
      <c r="O97" s="117">
        <f t="shared" si="106"/>
        <v>49452</v>
      </c>
      <c r="P97" s="117">
        <f t="shared" si="106"/>
        <v>39492</v>
      </c>
      <c r="Q97" s="117">
        <f t="shared" si="106"/>
        <v>241099</v>
      </c>
      <c r="R97" s="117">
        <f t="shared" si="106"/>
        <v>49452</v>
      </c>
      <c r="S97" s="117">
        <f t="shared" si="106"/>
        <v>13408</v>
      </c>
      <c r="T97" s="117">
        <f t="shared" si="106"/>
        <v>277143</v>
      </c>
      <c r="U97" s="117">
        <f t="shared" si="106"/>
        <v>49452</v>
      </c>
      <c r="V97" s="117">
        <f t="shared" si="106"/>
        <v>0</v>
      </c>
      <c r="W97" s="117">
        <f t="shared" si="106"/>
        <v>326595</v>
      </c>
      <c r="X97" s="117">
        <f t="shared" si="106"/>
        <v>49452</v>
      </c>
      <c r="Y97" s="117">
        <f t="shared" si="106"/>
        <v>0</v>
      </c>
      <c r="Z97" s="117">
        <f t="shared" si="106"/>
        <v>654202</v>
      </c>
      <c r="AA97" s="117">
        <f t="shared" si="106"/>
        <v>278155</v>
      </c>
      <c r="AB97" s="117">
        <f t="shared" si="106"/>
        <v>376047</v>
      </c>
      <c r="AC97" s="62"/>
      <c r="AD97" s="26"/>
      <c r="AE97" s="19"/>
      <c r="AF97" s="27"/>
      <c r="AG97" s="27"/>
      <c r="AH97" s="19"/>
      <c r="AI97" s="19"/>
      <c r="AJ97" s="27"/>
      <c r="AK97" s="27"/>
      <c r="AL97" s="19"/>
      <c r="AM97" s="19"/>
      <c r="AN97" s="27"/>
      <c r="AO97" s="27"/>
      <c r="AP97" s="19"/>
      <c r="AQ97" s="25"/>
    </row>
    <row r="98" spans="1:43" ht="24.75" customHeight="1" thickBot="1" x14ac:dyDescent="0.3">
      <c r="A98" s="147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63"/>
      <c r="AC98" s="62"/>
      <c r="AD98" s="26"/>
      <c r="AE98" s="19"/>
      <c r="AF98" s="27"/>
      <c r="AG98" s="27"/>
      <c r="AH98" s="19"/>
      <c r="AI98" s="19"/>
      <c r="AJ98" s="27"/>
      <c r="AK98" s="27"/>
      <c r="AL98" s="19"/>
      <c r="AM98" s="19"/>
      <c r="AN98" s="27"/>
      <c r="AO98" s="27"/>
      <c r="AP98" s="19"/>
      <c r="AQ98" s="25"/>
    </row>
    <row r="99" spans="1:43" ht="24.75" customHeight="1" thickBot="1" x14ac:dyDescent="0.25">
      <c r="A99" s="161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  <c r="AA99" s="162"/>
      <c r="AB99" s="162"/>
      <c r="AC99" s="62"/>
      <c r="AD99" s="26"/>
      <c r="AE99" s="19"/>
      <c r="AF99" s="27"/>
      <c r="AG99" s="27"/>
      <c r="AH99" s="19"/>
      <c r="AI99" s="19"/>
      <c r="AJ99" s="27"/>
      <c r="AK99" s="27"/>
      <c r="AL99" s="19"/>
      <c r="AM99" s="19"/>
      <c r="AN99" s="27"/>
      <c r="AO99" s="27"/>
      <c r="AP99" s="19"/>
      <c r="AQ99" s="25"/>
    </row>
    <row r="100" spans="1:43" ht="24.75" customHeight="1" x14ac:dyDescent="0.25">
      <c r="A100" s="166" t="s">
        <v>109</v>
      </c>
      <c r="B100" s="158" t="s">
        <v>1</v>
      </c>
      <c r="C100" s="159"/>
      <c r="D100" s="159"/>
      <c r="E100" s="160"/>
      <c r="F100" s="158" t="s">
        <v>2</v>
      </c>
      <c r="G100" s="159"/>
      <c r="H100" s="160"/>
      <c r="I100" s="158" t="s">
        <v>3</v>
      </c>
      <c r="J100" s="159"/>
      <c r="K100" s="160"/>
      <c r="L100" s="169" t="s">
        <v>4</v>
      </c>
      <c r="M100" s="170"/>
      <c r="N100" s="171"/>
      <c r="O100" s="169" t="s">
        <v>5</v>
      </c>
      <c r="P100" s="170"/>
      <c r="Q100" s="171"/>
      <c r="R100" s="169" t="s">
        <v>6</v>
      </c>
      <c r="S100" s="170"/>
      <c r="T100" s="171"/>
      <c r="U100" s="169" t="s">
        <v>7</v>
      </c>
      <c r="V100" s="170"/>
      <c r="W100" s="171"/>
      <c r="X100" s="167" t="s">
        <v>8</v>
      </c>
      <c r="Y100" s="168"/>
      <c r="Z100" s="37" t="s">
        <v>9</v>
      </c>
      <c r="AA100" s="37" t="s">
        <v>10</v>
      </c>
      <c r="AB100" s="174" t="s">
        <v>11</v>
      </c>
      <c r="AC100" s="62"/>
      <c r="AD100" s="26"/>
      <c r="AE100" s="19"/>
      <c r="AF100" s="27"/>
      <c r="AG100" s="27"/>
      <c r="AH100" s="19"/>
      <c r="AI100" s="19"/>
      <c r="AJ100" s="27"/>
      <c r="AK100" s="27"/>
      <c r="AL100" s="19"/>
      <c r="AM100" s="19"/>
      <c r="AN100" s="27"/>
      <c r="AO100" s="27"/>
      <c r="AP100" s="19"/>
      <c r="AQ100" s="25"/>
    </row>
    <row r="101" spans="1:43" ht="39" customHeight="1" x14ac:dyDescent="0.25">
      <c r="A101" s="153"/>
      <c r="B101" s="4" t="s">
        <v>12</v>
      </c>
      <c r="C101" s="4" t="s">
        <v>13</v>
      </c>
      <c r="D101" s="4" t="s">
        <v>14</v>
      </c>
      <c r="E101" s="18" t="s">
        <v>47</v>
      </c>
      <c r="F101" s="4" t="s">
        <v>13</v>
      </c>
      <c r="G101" s="4" t="s">
        <v>14</v>
      </c>
      <c r="H101" s="18" t="s">
        <v>46</v>
      </c>
      <c r="I101" s="4" t="s">
        <v>13</v>
      </c>
      <c r="J101" s="4" t="s">
        <v>14</v>
      </c>
      <c r="K101" s="18" t="s">
        <v>45</v>
      </c>
      <c r="L101" s="4" t="s">
        <v>13</v>
      </c>
      <c r="M101" s="4" t="s">
        <v>14</v>
      </c>
      <c r="N101" s="18" t="s">
        <v>44</v>
      </c>
      <c r="O101" s="4" t="s">
        <v>13</v>
      </c>
      <c r="P101" s="4" t="s">
        <v>14</v>
      </c>
      <c r="Q101" s="18" t="s">
        <v>43</v>
      </c>
      <c r="R101" s="4" t="s">
        <v>13</v>
      </c>
      <c r="S101" s="4" t="s">
        <v>14</v>
      </c>
      <c r="T101" s="18" t="s">
        <v>42</v>
      </c>
      <c r="U101" s="4" t="s">
        <v>13</v>
      </c>
      <c r="V101" s="4" t="s">
        <v>14</v>
      </c>
      <c r="W101" s="18" t="s">
        <v>41</v>
      </c>
      <c r="X101" s="4" t="s">
        <v>13</v>
      </c>
      <c r="Y101" s="4" t="s">
        <v>14</v>
      </c>
      <c r="Z101" s="37"/>
      <c r="AA101" s="37"/>
      <c r="AB101" s="175"/>
      <c r="AC101" s="62"/>
      <c r="AD101" s="26"/>
      <c r="AE101" s="19"/>
      <c r="AF101" s="27"/>
      <c r="AG101" s="27"/>
      <c r="AH101" s="19"/>
      <c r="AI101" s="19"/>
      <c r="AJ101" s="27"/>
      <c r="AK101" s="27"/>
      <c r="AL101" s="19"/>
      <c r="AM101" s="19"/>
      <c r="AN101" s="27"/>
      <c r="AO101" s="27"/>
      <c r="AP101" s="19"/>
      <c r="AQ101" s="25"/>
    </row>
    <row r="102" spans="1:43" ht="65.25" customHeight="1" x14ac:dyDescent="0.25">
      <c r="A102" s="72" t="s">
        <v>110</v>
      </c>
      <c r="B102" s="2"/>
      <c r="C102" s="127">
        <v>1792583</v>
      </c>
      <c r="D102" s="127">
        <v>0</v>
      </c>
      <c r="E102" s="8">
        <f>AP102-AQ102</f>
        <v>1792583</v>
      </c>
      <c r="F102" s="127">
        <v>118688</v>
      </c>
      <c r="G102" s="127">
        <v>0</v>
      </c>
      <c r="H102" s="8">
        <f>AN102-AO102</f>
        <v>1911271</v>
      </c>
      <c r="I102" s="111">
        <v>118688</v>
      </c>
      <c r="J102" s="111">
        <v>2029959</v>
      </c>
      <c r="K102" s="8">
        <f>AL102-AM102</f>
        <v>0</v>
      </c>
      <c r="L102" s="127">
        <v>237376</v>
      </c>
      <c r="M102" s="127">
        <v>0</v>
      </c>
      <c r="N102" s="8">
        <f>AJ102-AK102</f>
        <v>237376</v>
      </c>
      <c r="O102" s="127">
        <v>118688</v>
      </c>
      <c r="P102" s="127">
        <v>0</v>
      </c>
      <c r="Q102" s="8">
        <f>AH102-AI102</f>
        <v>356064</v>
      </c>
      <c r="R102" s="127">
        <v>118688</v>
      </c>
      <c r="S102" s="127">
        <v>0</v>
      </c>
      <c r="T102" s="8">
        <f>AF102-AG102</f>
        <v>474752</v>
      </c>
      <c r="U102" s="111">
        <v>118688</v>
      </c>
      <c r="V102" s="127">
        <v>0</v>
      </c>
      <c r="W102" s="8">
        <f>AD102-AE102</f>
        <v>593440</v>
      </c>
      <c r="X102" s="127">
        <v>840280</v>
      </c>
      <c r="Y102" s="127">
        <v>0</v>
      </c>
      <c r="Z102" s="127">
        <f t="shared" ref="Z102:AA109" si="107">SUM(C102+F102+I102+L102+O102+R102+U102+X102)</f>
        <v>3463679</v>
      </c>
      <c r="AA102" s="127">
        <f t="shared" si="107"/>
        <v>2029959</v>
      </c>
      <c r="AB102" s="128">
        <f>Z102-AA102</f>
        <v>1433720</v>
      </c>
      <c r="AC102" s="62"/>
      <c r="AD102" s="26">
        <f t="shared" si="58"/>
        <v>2623399</v>
      </c>
      <c r="AE102" s="19">
        <f t="shared" si="105"/>
        <v>2029959</v>
      </c>
      <c r="AF102" s="27">
        <f>SUM(B102+C102+F102+I102+L102+O102+R102)</f>
        <v>2504711</v>
      </c>
      <c r="AG102" s="27">
        <f t="shared" si="73"/>
        <v>2029959</v>
      </c>
      <c r="AH102" s="19">
        <f t="shared" si="61"/>
        <v>2386023</v>
      </c>
      <c r="AI102" s="19">
        <f t="shared" si="62"/>
        <v>2029959</v>
      </c>
      <c r="AJ102" s="27">
        <f t="shared" si="63"/>
        <v>2267335</v>
      </c>
      <c r="AK102" s="27">
        <f t="shared" si="64"/>
        <v>2029959</v>
      </c>
      <c r="AL102" s="19">
        <f t="shared" ref="AL102:AL109" si="108">SUM(B102+C102+F102+I102)</f>
        <v>2029959</v>
      </c>
      <c r="AM102" s="19">
        <f t="shared" ref="AM102:AM109" si="109">SUM(D102+G102+J102)</f>
        <v>2029959</v>
      </c>
      <c r="AN102" s="27">
        <f t="shared" ref="AN102:AN109" si="110">SUM(B102+C102+F102)</f>
        <v>1911271</v>
      </c>
      <c r="AO102" s="27">
        <f t="shared" ref="AO102:AO109" si="111">SUM(D102+G102)</f>
        <v>0</v>
      </c>
      <c r="AP102" s="19">
        <f t="shared" ref="AP102:AP109" si="112">SUM(B102+C102)</f>
        <v>1792583</v>
      </c>
      <c r="AQ102" s="25">
        <f t="shared" ref="AQ102:AQ109" si="113">SUM(D102)</f>
        <v>0</v>
      </c>
    </row>
    <row r="103" spans="1:43" ht="51" customHeight="1" x14ac:dyDescent="0.25">
      <c r="A103" s="72" t="s">
        <v>111</v>
      </c>
      <c r="B103" s="2"/>
      <c r="C103" s="127">
        <v>792316</v>
      </c>
      <c r="D103" s="127">
        <v>0</v>
      </c>
      <c r="E103" s="8">
        <f t="shared" ref="E103:E109" si="114">AP103-AQ103</f>
        <v>792316</v>
      </c>
      <c r="F103" s="127">
        <v>44645</v>
      </c>
      <c r="G103" s="127">
        <v>0</v>
      </c>
      <c r="H103" s="8">
        <f t="shared" ref="H103:H109" si="115">AN103-AO103</f>
        <v>836961</v>
      </c>
      <c r="I103" s="111">
        <v>44645</v>
      </c>
      <c r="J103" s="111">
        <v>881606</v>
      </c>
      <c r="K103" s="8">
        <f t="shared" ref="K103:K109" si="116">AL103-AM103</f>
        <v>0</v>
      </c>
      <c r="L103" s="127">
        <v>89290</v>
      </c>
      <c r="M103" s="127">
        <v>0</v>
      </c>
      <c r="N103" s="8">
        <f t="shared" ref="N103:N109" si="117">AJ103-AK103</f>
        <v>89290</v>
      </c>
      <c r="O103" s="127">
        <v>44645</v>
      </c>
      <c r="P103" s="127">
        <v>0</v>
      </c>
      <c r="Q103" s="8">
        <f t="shared" ref="Q103:Q109" si="118">AH103-AI103</f>
        <v>133935</v>
      </c>
      <c r="R103" s="127">
        <v>44645</v>
      </c>
      <c r="S103" s="127">
        <v>0</v>
      </c>
      <c r="T103" s="8">
        <f t="shared" ref="T103:T109" si="119">AF103-AG103</f>
        <v>178580</v>
      </c>
      <c r="U103" s="111">
        <v>44645</v>
      </c>
      <c r="V103" s="127">
        <v>0</v>
      </c>
      <c r="W103" s="8">
        <f t="shared" ref="W103:W109" si="120">AD103-AE103</f>
        <v>223225</v>
      </c>
      <c r="X103" s="127">
        <v>0</v>
      </c>
      <c r="Y103" s="127">
        <v>0</v>
      </c>
      <c r="Z103" s="127">
        <f t="shared" si="107"/>
        <v>1104831</v>
      </c>
      <c r="AA103" s="127">
        <f t="shared" si="107"/>
        <v>881606</v>
      </c>
      <c r="AB103" s="128">
        <f>Z103-AA103</f>
        <v>223225</v>
      </c>
      <c r="AC103" s="62"/>
      <c r="AD103" s="26">
        <f t="shared" si="58"/>
        <v>1104831</v>
      </c>
      <c r="AE103" s="19">
        <f t="shared" si="105"/>
        <v>881606</v>
      </c>
      <c r="AF103" s="27">
        <f t="shared" ref="AF103:AF109" si="121">SUM(B103+C103+F103+I103+L103+O103+R103)</f>
        <v>1060186</v>
      </c>
      <c r="AG103" s="27">
        <f t="shared" si="73"/>
        <v>881606</v>
      </c>
      <c r="AH103" s="19">
        <f t="shared" si="61"/>
        <v>1015541</v>
      </c>
      <c r="AI103" s="19">
        <f t="shared" si="62"/>
        <v>881606</v>
      </c>
      <c r="AJ103" s="27">
        <f t="shared" si="63"/>
        <v>970896</v>
      </c>
      <c r="AK103" s="27">
        <f t="shared" si="64"/>
        <v>881606</v>
      </c>
      <c r="AL103" s="19">
        <f t="shared" si="108"/>
        <v>881606</v>
      </c>
      <c r="AM103" s="19">
        <f t="shared" si="109"/>
        <v>881606</v>
      </c>
      <c r="AN103" s="27">
        <f t="shared" si="110"/>
        <v>836961</v>
      </c>
      <c r="AO103" s="27">
        <f t="shared" si="111"/>
        <v>0</v>
      </c>
      <c r="AP103" s="19">
        <f t="shared" si="112"/>
        <v>792316</v>
      </c>
      <c r="AQ103" s="25">
        <f t="shared" si="113"/>
        <v>0</v>
      </c>
    </row>
    <row r="104" spans="1:43" ht="51" customHeight="1" x14ac:dyDescent="0.2">
      <c r="A104" s="73" t="s">
        <v>112</v>
      </c>
      <c r="B104" s="2"/>
      <c r="C104" s="111">
        <v>129535</v>
      </c>
      <c r="D104" s="127">
        <v>0</v>
      </c>
      <c r="E104" s="8">
        <f t="shared" si="114"/>
        <v>129535</v>
      </c>
      <c r="F104" s="111">
        <v>0</v>
      </c>
      <c r="G104" s="127">
        <v>0</v>
      </c>
      <c r="H104" s="8">
        <f t="shared" si="115"/>
        <v>129535</v>
      </c>
      <c r="I104" s="111">
        <v>0</v>
      </c>
      <c r="J104" s="111">
        <v>129535</v>
      </c>
      <c r="K104" s="8">
        <f t="shared" si="116"/>
        <v>0</v>
      </c>
      <c r="L104" s="127">
        <v>0</v>
      </c>
      <c r="M104" s="127">
        <v>0</v>
      </c>
      <c r="N104" s="8">
        <f t="shared" si="117"/>
        <v>0</v>
      </c>
      <c r="O104" s="127">
        <v>0</v>
      </c>
      <c r="P104" s="127">
        <v>0</v>
      </c>
      <c r="Q104" s="8">
        <f t="shared" si="118"/>
        <v>0</v>
      </c>
      <c r="R104" s="127">
        <v>0</v>
      </c>
      <c r="S104" s="127">
        <v>0</v>
      </c>
      <c r="T104" s="8">
        <f t="shared" si="119"/>
        <v>0</v>
      </c>
      <c r="U104" s="111">
        <v>0</v>
      </c>
      <c r="V104" s="127">
        <v>0</v>
      </c>
      <c r="W104" s="8">
        <f t="shared" si="120"/>
        <v>0</v>
      </c>
      <c r="X104" s="127">
        <v>0</v>
      </c>
      <c r="Y104" s="127">
        <v>0</v>
      </c>
      <c r="Z104" s="127">
        <f t="shared" si="107"/>
        <v>129535</v>
      </c>
      <c r="AA104" s="127">
        <f t="shared" si="107"/>
        <v>129535</v>
      </c>
      <c r="AB104" s="128">
        <f>Z104-AA104</f>
        <v>0</v>
      </c>
      <c r="AC104" s="62"/>
      <c r="AD104" s="26">
        <f t="shared" ref="AD104:AD109" si="122">SUM(B104+C104+F104+I104+L104+O104+R104+U104)</f>
        <v>129535</v>
      </c>
      <c r="AE104" s="19">
        <f t="shared" si="105"/>
        <v>129535</v>
      </c>
      <c r="AF104" s="27">
        <f t="shared" si="121"/>
        <v>129535</v>
      </c>
      <c r="AG104" s="27">
        <f t="shared" ref="AG104:AG130" si="123">SUM(D104+G104+J104+M104+P104+S104)</f>
        <v>129535</v>
      </c>
      <c r="AH104" s="19">
        <f t="shared" ref="AH104:AH130" si="124">SUM(B104+C104+F104+I104+L104+O104)</f>
        <v>129535</v>
      </c>
      <c r="AI104" s="19">
        <f t="shared" ref="AI104:AI130" si="125">SUM(D104+G104+J104+M104+P104)</f>
        <v>129535</v>
      </c>
      <c r="AJ104" s="27">
        <f t="shared" ref="AJ104:AJ130" si="126">SUM(B104+C104+F104+I104+L104)</f>
        <v>129535</v>
      </c>
      <c r="AK104" s="27">
        <f t="shared" ref="AK104:AK130" si="127">SUM(D104+G104+J104+M104)</f>
        <v>129535</v>
      </c>
      <c r="AL104" s="19">
        <f t="shared" si="108"/>
        <v>129535</v>
      </c>
      <c r="AM104" s="19">
        <f t="shared" si="109"/>
        <v>129535</v>
      </c>
      <c r="AN104" s="27">
        <f t="shared" si="110"/>
        <v>129535</v>
      </c>
      <c r="AO104" s="27">
        <f t="shared" si="111"/>
        <v>0</v>
      </c>
      <c r="AP104" s="19">
        <f t="shared" si="112"/>
        <v>129535</v>
      </c>
      <c r="AQ104" s="25">
        <f t="shared" si="113"/>
        <v>0</v>
      </c>
    </row>
    <row r="105" spans="1:43" ht="51" customHeight="1" x14ac:dyDescent="0.2">
      <c r="A105" s="73" t="s">
        <v>113</v>
      </c>
      <c r="B105" s="2"/>
      <c r="C105" s="127">
        <v>290747</v>
      </c>
      <c r="D105" s="127">
        <v>0</v>
      </c>
      <c r="E105" s="8">
        <f t="shared" si="114"/>
        <v>290747</v>
      </c>
      <c r="F105" s="127">
        <v>42433</v>
      </c>
      <c r="G105" s="127">
        <v>0</v>
      </c>
      <c r="H105" s="8">
        <f t="shared" si="115"/>
        <v>333180</v>
      </c>
      <c r="I105" s="111">
        <v>42433</v>
      </c>
      <c r="J105" s="111">
        <v>375613</v>
      </c>
      <c r="K105" s="8">
        <f t="shared" si="116"/>
        <v>0</v>
      </c>
      <c r="L105" s="127">
        <v>84866</v>
      </c>
      <c r="M105" s="127">
        <v>0</v>
      </c>
      <c r="N105" s="8">
        <f t="shared" si="117"/>
        <v>84866</v>
      </c>
      <c r="O105" s="127">
        <v>42433</v>
      </c>
      <c r="P105" s="127">
        <v>0</v>
      </c>
      <c r="Q105" s="8">
        <f t="shared" si="118"/>
        <v>127299</v>
      </c>
      <c r="R105" s="127">
        <v>42433</v>
      </c>
      <c r="S105" s="127">
        <v>0</v>
      </c>
      <c r="T105" s="8">
        <f t="shared" si="119"/>
        <v>169732</v>
      </c>
      <c r="U105" s="111">
        <v>42433</v>
      </c>
      <c r="V105" s="127">
        <v>0</v>
      </c>
      <c r="W105" s="8">
        <f t="shared" si="120"/>
        <v>212165</v>
      </c>
      <c r="X105" s="127">
        <v>42433</v>
      </c>
      <c r="Y105" s="127">
        <v>0</v>
      </c>
      <c r="Z105" s="127">
        <f t="shared" si="107"/>
        <v>630211</v>
      </c>
      <c r="AA105" s="127">
        <f t="shared" si="107"/>
        <v>375613</v>
      </c>
      <c r="AB105" s="128">
        <f>Z105-AA105</f>
        <v>254598</v>
      </c>
      <c r="AC105" s="62"/>
      <c r="AD105" s="26">
        <f t="shared" si="122"/>
        <v>587778</v>
      </c>
      <c r="AE105" s="19">
        <f t="shared" si="105"/>
        <v>375613</v>
      </c>
      <c r="AF105" s="27">
        <f t="shared" si="121"/>
        <v>545345</v>
      </c>
      <c r="AG105" s="27">
        <f t="shared" si="123"/>
        <v>375613</v>
      </c>
      <c r="AH105" s="19">
        <f t="shared" si="124"/>
        <v>502912</v>
      </c>
      <c r="AI105" s="19">
        <f t="shared" si="125"/>
        <v>375613</v>
      </c>
      <c r="AJ105" s="27">
        <f t="shared" si="126"/>
        <v>460479</v>
      </c>
      <c r="AK105" s="27">
        <f t="shared" si="127"/>
        <v>375613</v>
      </c>
      <c r="AL105" s="19">
        <f t="shared" si="108"/>
        <v>375613</v>
      </c>
      <c r="AM105" s="19">
        <f t="shared" si="109"/>
        <v>375613</v>
      </c>
      <c r="AN105" s="27">
        <f t="shared" si="110"/>
        <v>333180</v>
      </c>
      <c r="AO105" s="27">
        <f t="shared" si="111"/>
        <v>0</v>
      </c>
      <c r="AP105" s="19">
        <f t="shared" si="112"/>
        <v>290747</v>
      </c>
      <c r="AQ105" s="25">
        <f t="shared" si="113"/>
        <v>0</v>
      </c>
    </row>
    <row r="106" spans="1:43" ht="51" customHeight="1" x14ac:dyDescent="0.2">
      <c r="A106" s="73" t="s">
        <v>114</v>
      </c>
      <c r="B106" s="2"/>
      <c r="C106" s="127">
        <v>107485</v>
      </c>
      <c r="D106" s="127">
        <v>0</v>
      </c>
      <c r="E106" s="8">
        <f t="shared" si="114"/>
        <v>107485</v>
      </c>
      <c r="F106" s="127">
        <v>107485</v>
      </c>
      <c r="G106" s="127">
        <v>0</v>
      </c>
      <c r="H106" s="8">
        <f t="shared" si="115"/>
        <v>214970</v>
      </c>
      <c r="I106" s="111">
        <v>107485</v>
      </c>
      <c r="J106" s="111">
        <v>322455</v>
      </c>
      <c r="K106" s="8">
        <f t="shared" si="116"/>
        <v>0</v>
      </c>
      <c r="L106" s="127">
        <v>6380688</v>
      </c>
      <c r="M106" s="127">
        <v>0</v>
      </c>
      <c r="N106" s="8">
        <f t="shared" si="117"/>
        <v>6380688</v>
      </c>
      <c r="O106" s="127">
        <v>1002868</v>
      </c>
      <c r="P106" s="127">
        <v>7383556</v>
      </c>
      <c r="Q106" s="8">
        <f t="shared" si="118"/>
        <v>0</v>
      </c>
      <c r="R106" s="127">
        <v>1002868</v>
      </c>
      <c r="S106" s="127">
        <v>1002868</v>
      </c>
      <c r="T106" s="8">
        <f t="shared" si="119"/>
        <v>0</v>
      </c>
      <c r="U106" s="111">
        <v>1002868</v>
      </c>
      <c r="V106" s="127">
        <v>1002868</v>
      </c>
      <c r="W106" s="8">
        <f t="shared" si="120"/>
        <v>0</v>
      </c>
      <c r="X106" s="127">
        <v>1002868</v>
      </c>
      <c r="Y106" s="127">
        <v>0</v>
      </c>
      <c r="Z106" s="127">
        <f t="shared" si="107"/>
        <v>10714615</v>
      </c>
      <c r="AA106" s="127">
        <f t="shared" si="107"/>
        <v>9711747</v>
      </c>
      <c r="AB106" s="128">
        <f t="shared" ref="AB106:AB109" si="128">Z106-AA106</f>
        <v>1002868</v>
      </c>
      <c r="AC106" s="62"/>
      <c r="AD106" s="26">
        <f t="shared" si="122"/>
        <v>9711747</v>
      </c>
      <c r="AE106" s="19">
        <f t="shared" si="105"/>
        <v>9711747</v>
      </c>
      <c r="AF106" s="27">
        <f t="shared" si="121"/>
        <v>8708879</v>
      </c>
      <c r="AG106" s="27">
        <f t="shared" si="123"/>
        <v>8708879</v>
      </c>
      <c r="AH106" s="19">
        <f t="shared" si="124"/>
        <v>7706011</v>
      </c>
      <c r="AI106" s="19">
        <f t="shared" si="125"/>
        <v>7706011</v>
      </c>
      <c r="AJ106" s="27">
        <f t="shared" si="126"/>
        <v>6703143</v>
      </c>
      <c r="AK106" s="27">
        <f t="shared" si="127"/>
        <v>322455</v>
      </c>
      <c r="AL106" s="19">
        <f t="shared" si="108"/>
        <v>322455</v>
      </c>
      <c r="AM106" s="19">
        <f t="shared" si="109"/>
        <v>322455</v>
      </c>
      <c r="AN106" s="27">
        <f t="shared" si="110"/>
        <v>214970</v>
      </c>
      <c r="AO106" s="27">
        <f t="shared" si="111"/>
        <v>0</v>
      </c>
      <c r="AP106" s="19">
        <f t="shared" si="112"/>
        <v>107485</v>
      </c>
      <c r="AQ106" s="25">
        <f t="shared" si="113"/>
        <v>0</v>
      </c>
    </row>
    <row r="107" spans="1:43" ht="51" customHeight="1" x14ac:dyDescent="0.2">
      <c r="A107" s="73" t="s">
        <v>115</v>
      </c>
      <c r="B107" s="2"/>
      <c r="C107" s="127">
        <v>5559</v>
      </c>
      <c r="D107" s="127">
        <v>0</v>
      </c>
      <c r="E107" s="8">
        <f t="shared" si="114"/>
        <v>5559</v>
      </c>
      <c r="F107" s="127">
        <v>271946</v>
      </c>
      <c r="G107" s="127">
        <v>231813</v>
      </c>
      <c r="H107" s="8">
        <f t="shared" si="115"/>
        <v>45692</v>
      </c>
      <c r="I107" s="111">
        <v>231813</v>
      </c>
      <c r="J107" s="111">
        <v>277505</v>
      </c>
      <c r="K107" s="8">
        <f t="shared" si="116"/>
        <v>0</v>
      </c>
      <c r="L107" s="127">
        <v>463626</v>
      </c>
      <c r="M107" s="127">
        <v>463626</v>
      </c>
      <c r="N107" s="8">
        <f t="shared" si="117"/>
        <v>0</v>
      </c>
      <c r="O107" s="127">
        <v>1002044</v>
      </c>
      <c r="P107" s="127">
        <v>1002044</v>
      </c>
      <c r="Q107" s="8">
        <f t="shared" si="118"/>
        <v>0</v>
      </c>
      <c r="R107" s="127">
        <v>1002044</v>
      </c>
      <c r="S107" s="127">
        <v>1002044</v>
      </c>
      <c r="T107" s="8">
        <f t="shared" si="119"/>
        <v>0</v>
      </c>
      <c r="U107" s="111">
        <v>1002044</v>
      </c>
      <c r="V107" s="127">
        <v>1002044</v>
      </c>
      <c r="W107" s="8">
        <f t="shared" si="120"/>
        <v>0</v>
      </c>
      <c r="X107" s="127">
        <v>1002044</v>
      </c>
      <c r="Y107" s="127">
        <v>0</v>
      </c>
      <c r="Z107" s="127">
        <f t="shared" si="107"/>
        <v>4981120</v>
      </c>
      <c r="AA107" s="127">
        <f t="shared" si="107"/>
        <v>3979076</v>
      </c>
      <c r="AB107" s="128">
        <f t="shared" si="128"/>
        <v>1002044</v>
      </c>
      <c r="AC107" s="62"/>
      <c r="AD107" s="26">
        <f t="shared" si="122"/>
        <v>3979076</v>
      </c>
      <c r="AE107" s="19">
        <f t="shared" si="105"/>
        <v>3979076</v>
      </c>
      <c r="AF107" s="27">
        <f t="shared" si="121"/>
        <v>2977032</v>
      </c>
      <c r="AG107" s="27">
        <f t="shared" si="123"/>
        <v>2977032</v>
      </c>
      <c r="AH107" s="19">
        <f t="shared" si="124"/>
        <v>1974988</v>
      </c>
      <c r="AI107" s="19">
        <f t="shared" si="125"/>
        <v>1974988</v>
      </c>
      <c r="AJ107" s="27">
        <f t="shared" si="126"/>
        <v>972944</v>
      </c>
      <c r="AK107" s="27">
        <f t="shared" si="127"/>
        <v>972944</v>
      </c>
      <c r="AL107" s="19">
        <f t="shared" si="108"/>
        <v>509318</v>
      </c>
      <c r="AM107" s="19">
        <f t="shared" si="109"/>
        <v>509318</v>
      </c>
      <c r="AN107" s="27">
        <f t="shared" si="110"/>
        <v>277505</v>
      </c>
      <c r="AO107" s="27">
        <f t="shared" si="111"/>
        <v>231813</v>
      </c>
      <c r="AP107" s="19">
        <f t="shared" si="112"/>
        <v>5559</v>
      </c>
      <c r="AQ107" s="25">
        <f t="shared" si="113"/>
        <v>0</v>
      </c>
    </row>
    <row r="108" spans="1:43" ht="51" customHeight="1" x14ac:dyDescent="0.2">
      <c r="A108" s="73" t="s">
        <v>116</v>
      </c>
      <c r="B108" s="2"/>
      <c r="C108" s="127">
        <v>584916</v>
      </c>
      <c r="D108" s="127">
        <v>0</v>
      </c>
      <c r="E108" s="8">
        <f t="shared" si="114"/>
        <v>584916</v>
      </c>
      <c r="F108" s="127">
        <v>0</v>
      </c>
      <c r="G108" s="127">
        <v>584916</v>
      </c>
      <c r="H108" s="8">
        <f t="shared" si="115"/>
        <v>0</v>
      </c>
      <c r="I108" s="111">
        <v>473753</v>
      </c>
      <c r="J108" s="111">
        <v>473753</v>
      </c>
      <c r="K108" s="8">
        <f t="shared" si="116"/>
        <v>0</v>
      </c>
      <c r="L108" s="127">
        <v>430790</v>
      </c>
      <c r="M108" s="127">
        <v>430790</v>
      </c>
      <c r="N108" s="8">
        <f t="shared" si="117"/>
        <v>0</v>
      </c>
      <c r="O108" s="127">
        <v>89748</v>
      </c>
      <c r="P108" s="127">
        <v>89748</v>
      </c>
      <c r="Q108" s="8">
        <f t="shared" si="118"/>
        <v>0</v>
      </c>
      <c r="R108" s="127">
        <v>0</v>
      </c>
      <c r="S108" s="127">
        <v>0</v>
      </c>
      <c r="T108" s="8">
        <f t="shared" si="119"/>
        <v>0</v>
      </c>
      <c r="U108" s="111">
        <v>0</v>
      </c>
      <c r="V108" s="127">
        <v>0</v>
      </c>
      <c r="W108" s="8">
        <f t="shared" si="120"/>
        <v>0</v>
      </c>
      <c r="X108" s="127">
        <v>0</v>
      </c>
      <c r="Y108" s="127">
        <v>0</v>
      </c>
      <c r="Z108" s="127">
        <f t="shared" si="107"/>
        <v>1579207</v>
      </c>
      <c r="AA108" s="127">
        <f t="shared" si="107"/>
        <v>1579207</v>
      </c>
      <c r="AB108" s="128">
        <f t="shared" si="128"/>
        <v>0</v>
      </c>
      <c r="AC108" s="62"/>
      <c r="AD108" s="26">
        <f t="shared" si="122"/>
        <v>1579207</v>
      </c>
      <c r="AE108" s="19">
        <f t="shared" si="105"/>
        <v>1579207</v>
      </c>
      <c r="AF108" s="27">
        <f t="shared" si="121"/>
        <v>1579207</v>
      </c>
      <c r="AG108" s="27">
        <f t="shared" si="123"/>
        <v>1579207</v>
      </c>
      <c r="AH108" s="19">
        <f t="shared" si="124"/>
        <v>1579207</v>
      </c>
      <c r="AI108" s="19">
        <f t="shared" si="125"/>
        <v>1579207</v>
      </c>
      <c r="AJ108" s="27">
        <f t="shared" si="126"/>
        <v>1489459</v>
      </c>
      <c r="AK108" s="27">
        <f t="shared" si="127"/>
        <v>1489459</v>
      </c>
      <c r="AL108" s="19">
        <f t="shared" si="108"/>
        <v>1058669</v>
      </c>
      <c r="AM108" s="19">
        <f t="shared" si="109"/>
        <v>1058669</v>
      </c>
      <c r="AN108" s="27">
        <f t="shared" si="110"/>
        <v>584916</v>
      </c>
      <c r="AO108" s="27">
        <f t="shared" si="111"/>
        <v>584916</v>
      </c>
      <c r="AP108" s="19">
        <f t="shared" si="112"/>
        <v>584916</v>
      </c>
      <c r="AQ108" s="25">
        <f t="shared" si="113"/>
        <v>0</v>
      </c>
    </row>
    <row r="109" spans="1:43" ht="51" customHeight="1" x14ac:dyDescent="0.25">
      <c r="A109" s="72" t="s">
        <v>117</v>
      </c>
      <c r="B109" s="2"/>
      <c r="C109" s="127">
        <v>10128409</v>
      </c>
      <c r="D109" s="127">
        <v>0</v>
      </c>
      <c r="E109" s="8">
        <f t="shared" si="114"/>
        <v>10128409</v>
      </c>
      <c r="F109" s="127">
        <v>4226867</v>
      </c>
      <c r="G109" s="127">
        <v>5901542</v>
      </c>
      <c r="H109" s="8">
        <f t="shared" si="115"/>
        <v>8453734</v>
      </c>
      <c r="I109" s="111">
        <v>-5916031</v>
      </c>
      <c r="J109" s="111">
        <v>2537703</v>
      </c>
      <c r="K109" s="8">
        <f t="shared" si="116"/>
        <v>0</v>
      </c>
      <c r="L109" s="127">
        <v>4773036</v>
      </c>
      <c r="M109" s="127">
        <v>0</v>
      </c>
      <c r="N109" s="8">
        <f t="shared" si="117"/>
        <v>4773036</v>
      </c>
      <c r="O109" s="127">
        <v>2386518</v>
      </c>
      <c r="P109" s="127">
        <v>7159554</v>
      </c>
      <c r="Q109" s="8">
        <f t="shared" si="118"/>
        <v>0</v>
      </c>
      <c r="R109" s="127">
        <v>2386518</v>
      </c>
      <c r="S109" s="127">
        <v>2386518</v>
      </c>
      <c r="T109" s="8">
        <f t="shared" si="119"/>
        <v>0</v>
      </c>
      <c r="U109" s="127">
        <v>2386518</v>
      </c>
      <c r="V109" s="127">
        <v>2386518</v>
      </c>
      <c r="W109" s="8">
        <f t="shared" si="120"/>
        <v>0</v>
      </c>
      <c r="X109" s="127">
        <v>7005634</v>
      </c>
      <c r="Y109" s="127">
        <v>0</v>
      </c>
      <c r="Z109" s="127">
        <f t="shared" si="107"/>
        <v>27377469</v>
      </c>
      <c r="AA109" s="127">
        <f t="shared" si="107"/>
        <v>20371835</v>
      </c>
      <c r="AB109" s="128">
        <f t="shared" si="128"/>
        <v>7005634</v>
      </c>
      <c r="AC109" s="62"/>
      <c r="AD109" s="26">
        <f t="shared" si="122"/>
        <v>20371835</v>
      </c>
      <c r="AE109" s="19">
        <f t="shared" si="105"/>
        <v>20371835</v>
      </c>
      <c r="AF109" s="27">
        <f t="shared" si="121"/>
        <v>17985317</v>
      </c>
      <c r="AG109" s="27">
        <f t="shared" si="123"/>
        <v>17985317</v>
      </c>
      <c r="AH109" s="19">
        <f t="shared" si="124"/>
        <v>15598799</v>
      </c>
      <c r="AI109" s="19">
        <f t="shared" si="125"/>
        <v>15598799</v>
      </c>
      <c r="AJ109" s="27">
        <f t="shared" si="126"/>
        <v>13212281</v>
      </c>
      <c r="AK109" s="27">
        <f t="shared" si="127"/>
        <v>8439245</v>
      </c>
      <c r="AL109" s="19">
        <f t="shared" si="108"/>
        <v>8439245</v>
      </c>
      <c r="AM109" s="19">
        <f t="shared" si="109"/>
        <v>8439245</v>
      </c>
      <c r="AN109" s="27">
        <f t="shared" si="110"/>
        <v>14355276</v>
      </c>
      <c r="AO109" s="27">
        <f t="shared" si="111"/>
        <v>5901542</v>
      </c>
      <c r="AP109" s="19">
        <f t="shared" si="112"/>
        <v>10128409</v>
      </c>
      <c r="AQ109" s="25">
        <f t="shared" si="113"/>
        <v>0</v>
      </c>
    </row>
    <row r="110" spans="1:43" ht="24.75" customHeight="1" thickBot="1" x14ac:dyDescent="0.25">
      <c r="A110" s="59" t="s">
        <v>35</v>
      </c>
      <c r="B110" s="30">
        <f>SUM(C102:C109)</f>
        <v>13831550</v>
      </c>
      <c r="C110" s="30">
        <f>SUM(D102:D109)</f>
        <v>0</v>
      </c>
      <c r="D110" s="30">
        <f>SUM(F102:F109)</f>
        <v>4812064</v>
      </c>
      <c r="E110" s="30">
        <f t="shared" ref="E110:Y110" si="129">SUM(G102:G109)</f>
        <v>6718271</v>
      </c>
      <c r="F110" s="30">
        <f t="shared" si="129"/>
        <v>11925343</v>
      </c>
      <c r="G110" s="30">
        <f t="shared" si="129"/>
        <v>-4897214</v>
      </c>
      <c r="H110" s="30">
        <f t="shared" si="129"/>
        <v>7028129</v>
      </c>
      <c r="I110" s="30">
        <f t="shared" si="129"/>
        <v>0</v>
      </c>
      <c r="J110" s="30">
        <f t="shared" si="129"/>
        <v>12459672</v>
      </c>
      <c r="K110" s="30">
        <f t="shared" si="129"/>
        <v>894416</v>
      </c>
      <c r="L110" s="30">
        <f t="shared" si="129"/>
        <v>11565256</v>
      </c>
      <c r="M110" s="30">
        <f t="shared" si="129"/>
        <v>4686944</v>
      </c>
      <c r="N110" s="30">
        <f t="shared" si="129"/>
        <v>15634902</v>
      </c>
      <c r="O110" s="30">
        <f t="shared" si="129"/>
        <v>617298</v>
      </c>
      <c r="P110" s="30">
        <f t="shared" si="129"/>
        <v>4597196</v>
      </c>
      <c r="Q110" s="30">
        <f t="shared" si="129"/>
        <v>4391430</v>
      </c>
      <c r="R110" s="30">
        <f t="shared" si="129"/>
        <v>823064</v>
      </c>
      <c r="S110" s="30">
        <f t="shared" si="129"/>
        <v>4597196</v>
      </c>
      <c r="T110" s="30">
        <f t="shared" si="129"/>
        <v>4391430</v>
      </c>
      <c r="U110" s="30">
        <f t="shared" si="129"/>
        <v>1028830</v>
      </c>
      <c r="V110" s="30">
        <f t="shared" si="129"/>
        <v>9893259</v>
      </c>
      <c r="W110" s="30">
        <f t="shared" si="129"/>
        <v>0</v>
      </c>
      <c r="X110" s="30">
        <f t="shared" si="129"/>
        <v>49980667</v>
      </c>
      <c r="Y110" s="30">
        <f t="shared" si="129"/>
        <v>39058578</v>
      </c>
      <c r="Z110" s="30">
        <f t="shared" ref="Z110:AB110" si="130">SUM(Z102:Z109)</f>
        <v>49980667</v>
      </c>
      <c r="AA110" s="30">
        <f t="shared" si="130"/>
        <v>39058578</v>
      </c>
      <c r="AB110" s="60">
        <f t="shared" si="130"/>
        <v>10922089</v>
      </c>
      <c r="AC110" s="62"/>
      <c r="AD110" s="26"/>
      <c r="AE110" s="19"/>
      <c r="AF110" s="27"/>
      <c r="AG110" s="27"/>
      <c r="AH110" s="19"/>
      <c r="AI110" s="19"/>
      <c r="AJ110" s="27"/>
      <c r="AK110" s="27"/>
      <c r="AL110" s="19"/>
      <c r="AM110" s="19"/>
      <c r="AN110" s="19"/>
      <c r="AO110" s="19"/>
      <c r="AP110" s="19"/>
      <c r="AQ110" s="19"/>
    </row>
    <row r="111" spans="1:43" ht="24.75" customHeight="1" thickBot="1" x14ac:dyDescent="0.3">
      <c r="A111" s="147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62"/>
      <c r="AD111" s="26"/>
      <c r="AE111" s="19"/>
      <c r="AF111" s="27"/>
      <c r="AG111" s="27"/>
      <c r="AH111" s="19"/>
      <c r="AI111" s="19"/>
      <c r="AJ111" s="27"/>
      <c r="AK111" s="27"/>
      <c r="AL111" s="23"/>
      <c r="AM111" s="23"/>
      <c r="AN111" s="23"/>
      <c r="AO111" s="23"/>
      <c r="AP111" s="23"/>
      <c r="AQ111" s="23"/>
    </row>
    <row r="112" spans="1:43" ht="24.75" customHeight="1" thickBot="1" x14ac:dyDescent="0.25">
      <c r="A112" s="161"/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  <c r="AA112" s="162"/>
      <c r="AB112" s="162"/>
      <c r="AC112" s="62"/>
      <c r="AD112" s="26"/>
      <c r="AE112" s="19"/>
      <c r="AF112" s="27"/>
      <c r="AG112" s="27"/>
      <c r="AH112" s="19"/>
      <c r="AI112" s="19"/>
      <c r="AJ112" s="27"/>
      <c r="AK112" s="27"/>
      <c r="AL112" s="23"/>
      <c r="AM112" s="23"/>
      <c r="AN112" s="23"/>
      <c r="AO112" s="23"/>
      <c r="AP112" s="23"/>
      <c r="AQ112" s="23"/>
    </row>
    <row r="113" spans="1:43" ht="24.75" customHeight="1" x14ac:dyDescent="0.25">
      <c r="A113" s="166" t="s">
        <v>118</v>
      </c>
      <c r="B113" s="158" t="s">
        <v>1</v>
      </c>
      <c r="C113" s="159"/>
      <c r="D113" s="159"/>
      <c r="E113" s="160"/>
      <c r="F113" s="158" t="s">
        <v>2</v>
      </c>
      <c r="G113" s="159"/>
      <c r="H113" s="160"/>
      <c r="I113" s="158" t="s">
        <v>3</v>
      </c>
      <c r="J113" s="159"/>
      <c r="K113" s="160"/>
      <c r="L113" s="169" t="s">
        <v>4</v>
      </c>
      <c r="M113" s="170"/>
      <c r="N113" s="171"/>
      <c r="O113" s="169" t="s">
        <v>5</v>
      </c>
      <c r="P113" s="170"/>
      <c r="Q113" s="171"/>
      <c r="R113" s="169" t="s">
        <v>6</v>
      </c>
      <c r="S113" s="170"/>
      <c r="T113" s="171"/>
      <c r="U113" s="169" t="s">
        <v>7</v>
      </c>
      <c r="V113" s="170"/>
      <c r="W113" s="171"/>
      <c r="X113" s="167" t="s">
        <v>8</v>
      </c>
      <c r="Y113" s="168"/>
      <c r="Z113" s="37" t="s">
        <v>9</v>
      </c>
      <c r="AA113" s="37" t="s">
        <v>10</v>
      </c>
      <c r="AB113" s="174" t="s">
        <v>11</v>
      </c>
      <c r="AC113" s="62"/>
      <c r="AD113" s="26"/>
      <c r="AE113" s="19"/>
      <c r="AF113" s="27"/>
      <c r="AG113" s="27"/>
      <c r="AH113" s="19"/>
      <c r="AI113" s="19"/>
      <c r="AJ113" s="27"/>
      <c r="AK113" s="27"/>
      <c r="AL113" s="23"/>
      <c r="AM113" s="23"/>
      <c r="AN113" s="23"/>
      <c r="AO113" s="23"/>
      <c r="AP113" s="23"/>
      <c r="AQ113" s="23"/>
    </row>
    <row r="114" spans="1:43" ht="42.75" customHeight="1" x14ac:dyDescent="0.25">
      <c r="A114" s="153"/>
      <c r="B114" s="4" t="s">
        <v>12</v>
      </c>
      <c r="C114" s="4" t="s">
        <v>13</v>
      </c>
      <c r="D114" s="4" t="s">
        <v>14</v>
      </c>
      <c r="E114" s="18" t="s">
        <v>47</v>
      </c>
      <c r="F114" s="4" t="s">
        <v>13</v>
      </c>
      <c r="G114" s="4" t="s">
        <v>14</v>
      </c>
      <c r="H114" s="18" t="s">
        <v>46</v>
      </c>
      <c r="I114" s="4" t="s">
        <v>13</v>
      </c>
      <c r="J114" s="4" t="s">
        <v>14</v>
      </c>
      <c r="K114" s="18" t="s">
        <v>45</v>
      </c>
      <c r="L114" s="4" t="s">
        <v>13</v>
      </c>
      <c r="M114" s="4" t="s">
        <v>14</v>
      </c>
      <c r="N114" s="18" t="s">
        <v>44</v>
      </c>
      <c r="O114" s="4" t="s">
        <v>13</v>
      </c>
      <c r="P114" s="4" t="s">
        <v>14</v>
      </c>
      <c r="Q114" s="18" t="s">
        <v>43</v>
      </c>
      <c r="R114" s="4" t="s">
        <v>13</v>
      </c>
      <c r="S114" s="4" t="s">
        <v>14</v>
      </c>
      <c r="T114" s="18" t="s">
        <v>42</v>
      </c>
      <c r="U114" s="4" t="s">
        <v>13</v>
      </c>
      <c r="V114" s="4" t="s">
        <v>14</v>
      </c>
      <c r="W114" s="18" t="s">
        <v>41</v>
      </c>
      <c r="X114" s="4" t="s">
        <v>13</v>
      </c>
      <c r="Y114" s="4" t="s">
        <v>14</v>
      </c>
      <c r="Z114" s="37"/>
      <c r="AA114" s="37"/>
      <c r="AB114" s="175"/>
      <c r="AC114" s="62"/>
      <c r="AD114" s="26"/>
      <c r="AE114" s="19"/>
      <c r="AF114" s="27"/>
      <c r="AG114" s="27"/>
      <c r="AH114" s="19"/>
      <c r="AI114" s="19"/>
      <c r="AJ114" s="27"/>
      <c r="AK114" s="27"/>
      <c r="AL114" s="23"/>
      <c r="AM114" s="23"/>
      <c r="AN114" s="23"/>
      <c r="AO114" s="23"/>
      <c r="AP114" s="23"/>
      <c r="AQ114" s="23"/>
    </row>
    <row r="115" spans="1:43" ht="48.75" customHeight="1" x14ac:dyDescent="0.2">
      <c r="A115" s="74" t="s">
        <v>119</v>
      </c>
      <c r="B115" s="19"/>
      <c r="C115" s="129">
        <v>0</v>
      </c>
      <c r="D115" s="129">
        <v>0</v>
      </c>
      <c r="E115" s="8">
        <f>AP115-AQ115</f>
        <v>0</v>
      </c>
      <c r="F115" s="129">
        <v>0</v>
      </c>
      <c r="G115" s="129">
        <v>0</v>
      </c>
      <c r="H115" s="8">
        <f>AN115-AO115</f>
        <v>0</v>
      </c>
      <c r="I115" s="130">
        <v>0</v>
      </c>
      <c r="J115" s="130">
        <v>0</v>
      </c>
      <c r="K115" s="8">
        <f>AL115-AM115</f>
        <v>0</v>
      </c>
      <c r="L115" s="129">
        <v>0</v>
      </c>
      <c r="M115" s="129">
        <v>0</v>
      </c>
      <c r="N115" s="8">
        <f>AJ115-AK115</f>
        <v>0</v>
      </c>
      <c r="O115" s="129">
        <v>0</v>
      </c>
      <c r="P115" s="129">
        <v>0</v>
      </c>
      <c r="Q115" s="8">
        <f>AH115-AI115</f>
        <v>0</v>
      </c>
      <c r="R115" s="129">
        <v>0</v>
      </c>
      <c r="S115" s="129">
        <v>0</v>
      </c>
      <c r="T115" s="8">
        <f>AF115-AG115</f>
        <v>0</v>
      </c>
      <c r="U115" s="129">
        <v>149706</v>
      </c>
      <c r="V115" s="129">
        <v>0</v>
      </c>
      <c r="W115" s="8">
        <f>AD115-AE115</f>
        <v>149706</v>
      </c>
      <c r="X115" s="129">
        <v>0</v>
      </c>
      <c r="Y115" s="129">
        <v>0</v>
      </c>
      <c r="Z115" s="129">
        <f t="shared" ref="Z115:Z130" si="131">SUM(C115+F115+I115+L115+O115+R115+U115+X115)</f>
        <v>149706</v>
      </c>
      <c r="AA115" s="129">
        <f t="shared" ref="AA115:AA130" si="132">SUM(D115+G115+J115+M115+P115+S115+V115+Y115)</f>
        <v>0</v>
      </c>
      <c r="AB115" s="131">
        <f t="shared" ref="AB115:AB130" si="133">Z115-AA115</f>
        <v>149706</v>
      </c>
      <c r="AC115" s="62"/>
      <c r="AD115" s="26">
        <f t="shared" ref="AD115:AD130" si="134">SUM(B115+C115+F115+I115+L115+O115+R115+U115)</f>
        <v>149706</v>
      </c>
      <c r="AE115" s="19">
        <f t="shared" si="105"/>
        <v>0</v>
      </c>
      <c r="AF115" s="27">
        <f>SUM(B115+ C115+F115+I115+L115+O115+R115)</f>
        <v>0</v>
      </c>
      <c r="AG115" s="27">
        <f t="shared" si="123"/>
        <v>0</v>
      </c>
      <c r="AH115" s="19">
        <f t="shared" si="124"/>
        <v>0</v>
      </c>
      <c r="AI115" s="19">
        <f t="shared" si="125"/>
        <v>0</v>
      </c>
      <c r="AJ115" s="27">
        <f t="shared" si="126"/>
        <v>0</v>
      </c>
      <c r="AK115" s="27">
        <f t="shared" si="127"/>
        <v>0</v>
      </c>
      <c r="AL115" s="19">
        <f t="shared" ref="AL115:AL130" si="135">SUM(B115+C115+F115+I115)</f>
        <v>0</v>
      </c>
      <c r="AM115" s="19">
        <f t="shared" ref="AM115:AM130" si="136">SUM(D115+G115+J115)</f>
        <v>0</v>
      </c>
      <c r="AN115" s="27">
        <f t="shared" ref="AN115:AN130" si="137">SUM(B115+C115+F115)</f>
        <v>0</v>
      </c>
      <c r="AO115" s="27">
        <f t="shared" ref="AO115:AO130" si="138">SUM(D115+G115)</f>
        <v>0</v>
      </c>
      <c r="AP115" s="19">
        <f t="shared" ref="AP115:AP130" si="139">SUM(B115+C115)</f>
        <v>0</v>
      </c>
      <c r="AQ115" s="25">
        <f t="shared" ref="AQ115:AQ130" si="140">SUM(D115)</f>
        <v>0</v>
      </c>
    </row>
    <row r="116" spans="1:43" ht="48.75" customHeight="1" x14ac:dyDescent="0.25">
      <c r="A116" s="29" t="s">
        <v>120</v>
      </c>
      <c r="B116" s="19"/>
      <c r="C116" s="64">
        <v>461</v>
      </c>
      <c r="D116" s="129">
        <v>0</v>
      </c>
      <c r="E116" s="8">
        <f t="shared" ref="E116:E130" si="141">AP116-AQ116</f>
        <v>461</v>
      </c>
      <c r="F116" s="64">
        <v>0</v>
      </c>
      <c r="G116" s="129">
        <v>0</v>
      </c>
      <c r="H116" s="8">
        <f t="shared" ref="H116:H130" si="142">AN116-AO116</f>
        <v>461</v>
      </c>
      <c r="I116" s="64">
        <v>0</v>
      </c>
      <c r="J116" s="64">
        <v>0</v>
      </c>
      <c r="K116" s="8">
        <f t="shared" ref="K116:K130" si="143">AL116-AM116</f>
        <v>461</v>
      </c>
      <c r="L116" s="129">
        <v>0</v>
      </c>
      <c r="M116" s="129">
        <v>0</v>
      </c>
      <c r="N116" s="8">
        <f t="shared" ref="N116:N130" si="144">AJ116-AK116</f>
        <v>461</v>
      </c>
      <c r="O116" s="129">
        <v>0</v>
      </c>
      <c r="P116" s="129">
        <v>0</v>
      </c>
      <c r="Q116" s="8">
        <f t="shared" ref="Q116:Q130" si="145">AH116-AI116</f>
        <v>461</v>
      </c>
      <c r="R116" s="129">
        <v>0</v>
      </c>
      <c r="S116" s="129">
        <v>0</v>
      </c>
      <c r="T116" s="8">
        <f t="shared" ref="T116:T130" si="146">AF116-AG116</f>
        <v>461</v>
      </c>
      <c r="U116" s="132">
        <v>0</v>
      </c>
      <c r="V116" s="129">
        <v>0</v>
      </c>
      <c r="W116" s="8">
        <f t="shared" ref="W116:W130" si="147">AD116-AE116</f>
        <v>461</v>
      </c>
      <c r="X116" s="129">
        <v>0</v>
      </c>
      <c r="Y116" s="129">
        <v>0</v>
      </c>
      <c r="Z116" s="129">
        <f t="shared" si="131"/>
        <v>461</v>
      </c>
      <c r="AA116" s="129">
        <f t="shared" si="132"/>
        <v>0</v>
      </c>
      <c r="AB116" s="131">
        <f t="shared" si="133"/>
        <v>461</v>
      </c>
      <c r="AC116" s="62"/>
      <c r="AD116" s="26">
        <f t="shared" si="134"/>
        <v>461</v>
      </c>
      <c r="AE116" s="19">
        <f t="shared" si="105"/>
        <v>0</v>
      </c>
      <c r="AF116" s="27">
        <f t="shared" ref="AF116:AF130" si="148">SUM(C116+D116+F116+I116+L116+O116+R116)</f>
        <v>461</v>
      </c>
      <c r="AG116" s="27">
        <f t="shared" si="123"/>
        <v>0</v>
      </c>
      <c r="AH116" s="19">
        <f t="shared" si="124"/>
        <v>461</v>
      </c>
      <c r="AI116" s="19">
        <f t="shared" si="125"/>
        <v>0</v>
      </c>
      <c r="AJ116" s="27">
        <f t="shared" si="126"/>
        <v>461</v>
      </c>
      <c r="AK116" s="27">
        <f t="shared" si="127"/>
        <v>0</v>
      </c>
      <c r="AL116" s="19">
        <f t="shared" si="135"/>
        <v>461</v>
      </c>
      <c r="AM116" s="19">
        <f t="shared" si="136"/>
        <v>0</v>
      </c>
      <c r="AN116" s="27">
        <f t="shared" si="137"/>
        <v>461</v>
      </c>
      <c r="AO116" s="27">
        <f t="shared" si="138"/>
        <v>0</v>
      </c>
      <c r="AP116" s="19">
        <f t="shared" si="139"/>
        <v>461</v>
      </c>
      <c r="AQ116" s="25">
        <f t="shared" si="140"/>
        <v>0</v>
      </c>
    </row>
    <row r="117" spans="1:43" ht="48.75" customHeight="1" x14ac:dyDescent="0.25">
      <c r="A117" s="29" t="s">
        <v>121</v>
      </c>
      <c r="B117" s="19"/>
      <c r="C117" s="64">
        <v>350</v>
      </c>
      <c r="D117" s="129">
        <v>0</v>
      </c>
      <c r="E117" s="8">
        <f t="shared" si="141"/>
        <v>350</v>
      </c>
      <c r="F117" s="64">
        <v>0</v>
      </c>
      <c r="G117" s="64">
        <v>14000</v>
      </c>
      <c r="H117" s="8">
        <f t="shared" si="142"/>
        <v>-13650</v>
      </c>
      <c r="I117" s="64">
        <v>0</v>
      </c>
      <c r="J117" s="64">
        <v>0</v>
      </c>
      <c r="K117" s="8">
        <f t="shared" si="143"/>
        <v>-13650</v>
      </c>
      <c r="L117" s="129">
        <v>0</v>
      </c>
      <c r="M117" s="129">
        <v>0</v>
      </c>
      <c r="N117" s="8">
        <f t="shared" si="144"/>
        <v>-13650</v>
      </c>
      <c r="O117" s="129">
        <v>0</v>
      </c>
      <c r="P117" s="129">
        <v>0</v>
      </c>
      <c r="Q117" s="8">
        <f t="shared" si="145"/>
        <v>-13650</v>
      </c>
      <c r="R117" s="129">
        <v>0</v>
      </c>
      <c r="S117" s="129">
        <v>0</v>
      </c>
      <c r="T117" s="8">
        <f t="shared" si="146"/>
        <v>-13650</v>
      </c>
      <c r="U117" s="132">
        <v>0</v>
      </c>
      <c r="V117" s="129">
        <v>0</v>
      </c>
      <c r="W117" s="8">
        <f t="shared" si="147"/>
        <v>-13650</v>
      </c>
      <c r="X117" s="129">
        <v>0</v>
      </c>
      <c r="Y117" s="129">
        <v>0</v>
      </c>
      <c r="Z117" s="129">
        <f t="shared" si="131"/>
        <v>350</v>
      </c>
      <c r="AA117" s="129">
        <f t="shared" si="132"/>
        <v>14000</v>
      </c>
      <c r="AB117" s="131">
        <f t="shared" si="133"/>
        <v>-13650</v>
      </c>
      <c r="AC117" s="62"/>
      <c r="AD117" s="26">
        <f t="shared" si="134"/>
        <v>350</v>
      </c>
      <c r="AE117" s="19">
        <f t="shared" si="105"/>
        <v>14000</v>
      </c>
      <c r="AF117" s="27">
        <f t="shared" si="148"/>
        <v>350</v>
      </c>
      <c r="AG117" s="27">
        <f t="shared" si="123"/>
        <v>14000</v>
      </c>
      <c r="AH117" s="19">
        <f t="shared" si="124"/>
        <v>350</v>
      </c>
      <c r="AI117" s="19">
        <f t="shared" si="125"/>
        <v>14000</v>
      </c>
      <c r="AJ117" s="27">
        <f t="shared" si="126"/>
        <v>350</v>
      </c>
      <c r="AK117" s="27">
        <f t="shared" si="127"/>
        <v>14000</v>
      </c>
      <c r="AL117" s="19">
        <f t="shared" si="135"/>
        <v>350</v>
      </c>
      <c r="AM117" s="19">
        <f t="shared" si="136"/>
        <v>14000</v>
      </c>
      <c r="AN117" s="27">
        <f t="shared" si="137"/>
        <v>350</v>
      </c>
      <c r="AO117" s="27">
        <f t="shared" si="138"/>
        <v>14000</v>
      </c>
      <c r="AP117" s="19">
        <f t="shared" si="139"/>
        <v>350</v>
      </c>
      <c r="AQ117" s="25">
        <f t="shared" si="140"/>
        <v>0</v>
      </c>
    </row>
    <row r="118" spans="1:43" ht="48.75" customHeight="1" x14ac:dyDescent="0.25">
      <c r="A118" s="29" t="s">
        <v>122</v>
      </c>
      <c r="B118" s="19"/>
      <c r="C118" s="64">
        <v>2935</v>
      </c>
      <c r="D118" s="129">
        <v>0</v>
      </c>
      <c r="E118" s="8">
        <f t="shared" si="141"/>
        <v>2935</v>
      </c>
      <c r="F118" s="64">
        <v>0</v>
      </c>
      <c r="G118" s="64">
        <v>0</v>
      </c>
      <c r="H118" s="8">
        <f t="shared" si="142"/>
        <v>2935</v>
      </c>
      <c r="I118" s="64">
        <v>0</v>
      </c>
      <c r="J118" s="64">
        <v>0</v>
      </c>
      <c r="K118" s="8">
        <f t="shared" si="143"/>
        <v>2935</v>
      </c>
      <c r="L118" s="129">
        <v>0</v>
      </c>
      <c r="M118" s="129">
        <v>0</v>
      </c>
      <c r="N118" s="8">
        <f t="shared" si="144"/>
        <v>2935</v>
      </c>
      <c r="O118" s="129">
        <v>0</v>
      </c>
      <c r="P118" s="129">
        <v>0</v>
      </c>
      <c r="Q118" s="8">
        <f t="shared" si="145"/>
        <v>2935</v>
      </c>
      <c r="R118" s="129">
        <v>0</v>
      </c>
      <c r="S118" s="129">
        <v>0</v>
      </c>
      <c r="T118" s="8">
        <f t="shared" si="146"/>
        <v>2935</v>
      </c>
      <c r="U118" s="132">
        <v>0</v>
      </c>
      <c r="V118" s="129">
        <v>0</v>
      </c>
      <c r="W118" s="8">
        <f t="shared" si="147"/>
        <v>2935</v>
      </c>
      <c r="X118" s="129">
        <v>0</v>
      </c>
      <c r="Y118" s="129">
        <v>0</v>
      </c>
      <c r="Z118" s="129">
        <f t="shared" si="131"/>
        <v>2935</v>
      </c>
      <c r="AA118" s="129">
        <f t="shared" si="132"/>
        <v>0</v>
      </c>
      <c r="AB118" s="131">
        <f t="shared" si="133"/>
        <v>2935</v>
      </c>
      <c r="AC118" s="62"/>
      <c r="AD118" s="26">
        <f t="shared" si="134"/>
        <v>2935</v>
      </c>
      <c r="AE118" s="19">
        <f t="shared" si="105"/>
        <v>0</v>
      </c>
      <c r="AF118" s="27">
        <f t="shared" si="148"/>
        <v>2935</v>
      </c>
      <c r="AG118" s="27">
        <f t="shared" si="123"/>
        <v>0</v>
      </c>
      <c r="AH118" s="19">
        <f t="shared" si="124"/>
        <v>2935</v>
      </c>
      <c r="AI118" s="19">
        <f t="shared" si="125"/>
        <v>0</v>
      </c>
      <c r="AJ118" s="27">
        <f t="shared" si="126"/>
        <v>2935</v>
      </c>
      <c r="AK118" s="27">
        <f t="shared" si="127"/>
        <v>0</v>
      </c>
      <c r="AL118" s="19">
        <f t="shared" si="135"/>
        <v>2935</v>
      </c>
      <c r="AM118" s="19">
        <f t="shared" si="136"/>
        <v>0</v>
      </c>
      <c r="AN118" s="27">
        <f t="shared" si="137"/>
        <v>2935</v>
      </c>
      <c r="AO118" s="27">
        <f t="shared" si="138"/>
        <v>0</v>
      </c>
      <c r="AP118" s="19">
        <f t="shared" si="139"/>
        <v>2935</v>
      </c>
      <c r="AQ118" s="25">
        <f t="shared" si="140"/>
        <v>0</v>
      </c>
    </row>
    <row r="119" spans="1:43" ht="48.75" customHeight="1" x14ac:dyDescent="0.25">
      <c r="A119" s="29" t="s">
        <v>123</v>
      </c>
      <c r="B119" s="19"/>
      <c r="C119" s="64">
        <v>1840</v>
      </c>
      <c r="D119" s="129">
        <v>0</v>
      </c>
      <c r="E119" s="8">
        <f t="shared" si="141"/>
        <v>1840</v>
      </c>
      <c r="F119" s="64">
        <v>0</v>
      </c>
      <c r="G119" s="64">
        <v>0</v>
      </c>
      <c r="H119" s="8">
        <f t="shared" si="142"/>
        <v>1840</v>
      </c>
      <c r="I119" s="64">
        <v>0</v>
      </c>
      <c r="J119" s="64">
        <v>0</v>
      </c>
      <c r="K119" s="8">
        <f t="shared" si="143"/>
        <v>1840</v>
      </c>
      <c r="L119" s="129">
        <v>0</v>
      </c>
      <c r="M119" s="129">
        <v>0</v>
      </c>
      <c r="N119" s="8">
        <f t="shared" si="144"/>
        <v>1840</v>
      </c>
      <c r="O119" s="129">
        <v>0</v>
      </c>
      <c r="P119" s="64">
        <v>1840</v>
      </c>
      <c r="Q119" s="8">
        <f t="shared" si="145"/>
        <v>0</v>
      </c>
      <c r="R119" s="129">
        <v>0</v>
      </c>
      <c r="S119" s="129">
        <v>0</v>
      </c>
      <c r="T119" s="8">
        <f t="shared" si="146"/>
        <v>0</v>
      </c>
      <c r="U119" s="132">
        <v>0</v>
      </c>
      <c r="V119" s="129">
        <v>0</v>
      </c>
      <c r="W119" s="8">
        <f t="shared" si="147"/>
        <v>0</v>
      </c>
      <c r="X119" s="129">
        <v>0</v>
      </c>
      <c r="Y119" s="129">
        <v>0</v>
      </c>
      <c r="Z119" s="129">
        <f t="shared" si="131"/>
        <v>1840</v>
      </c>
      <c r="AA119" s="129">
        <f t="shared" si="132"/>
        <v>1840</v>
      </c>
      <c r="AB119" s="131">
        <f t="shared" si="133"/>
        <v>0</v>
      </c>
      <c r="AC119" s="62"/>
      <c r="AD119" s="26">
        <f t="shared" si="134"/>
        <v>1840</v>
      </c>
      <c r="AE119" s="19">
        <f t="shared" si="105"/>
        <v>1840</v>
      </c>
      <c r="AF119" s="27">
        <f t="shared" si="148"/>
        <v>1840</v>
      </c>
      <c r="AG119" s="27">
        <f t="shared" si="123"/>
        <v>1840</v>
      </c>
      <c r="AH119" s="19">
        <f t="shared" si="124"/>
        <v>1840</v>
      </c>
      <c r="AI119" s="19">
        <f t="shared" si="125"/>
        <v>1840</v>
      </c>
      <c r="AJ119" s="27">
        <f t="shared" si="126"/>
        <v>1840</v>
      </c>
      <c r="AK119" s="27">
        <f t="shared" si="127"/>
        <v>0</v>
      </c>
      <c r="AL119" s="19">
        <f t="shared" si="135"/>
        <v>1840</v>
      </c>
      <c r="AM119" s="19">
        <f t="shared" si="136"/>
        <v>0</v>
      </c>
      <c r="AN119" s="27">
        <f t="shared" si="137"/>
        <v>1840</v>
      </c>
      <c r="AO119" s="27">
        <f t="shared" si="138"/>
        <v>0</v>
      </c>
      <c r="AP119" s="19">
        <f t="shared" si="139"/>
        <v>1840</v>
      </c>
      <c r="AQ119" s="25">
        <f t="shared" si="140"/>
        <v>0</v>
      </c>
    </row>
    <row r="120" spans="1:43" ht="48.75" customHeight="1" x14ac:dyDescent="0.25">
      <c r="A120" s="29" t="s">
        <v>124</v>
      </c>
      <c r="B120" s="19"/>
      <c r="C120" s="64">
        <v>1853</v>
      </c>
      <c r="D120" s="129">
        <v>0</v>
      </c>
      <c r="E120" s="8">
        <f t="shared" si="141"/>
        <v>1853</v>
      </c>
      <c r="F120" s="64">
        <v>0</v>
      </c>
      <c r="G120" s="64">
        <v>0</v>
      </c>
      <c r="H120" s="8">
        <f t="shared" si="142"/>
        <v>1853</v>
      </c>
      <c r="I120" s="64">
        <v>0</v>
      </c>
      <c r="J120" s="64">
        <v>0</v>
      </c>
      <c r="K120" s="8">
        <f t="shared" si="143"/>
        <v>1853</v>
      </c>
      <c r="L120" s="129">
        <v>0</v>
      </c>
      <c r="M120" s="129">
        <v>0</v>
      </c>
      <c r="N120" s="8">
        <f t="shared" si="144"/>
        <v>1853</v>
      </c>
      <c r="O120" s="129">
        <v>0</v>
      </c>
      <c r="P120" s="64">
        <v>0</v>
      </c>
      <c r="Q120" s="8">
        <f t="shared" si="145"/>
        <v>1853</v>
      </c>
      <c r="R120" s="129">
        <v>0</v>
      </c>
      <c r="S120" s="129">
        <v>0</v>
      </c>
      <c r="T120" s="8">
        <f t="shared" si="146"/>
        <v>1853</v>
      </c>
      <c r="U120" s="132">
        <v>0</v>
      </c>
      <c r="V120" s="129">
        <v>0</v>
      </c>
      <c r="W120" s="8">
        <f t="shared" si="147"/>
        <v>1853</v>
      </c>
      <c r="X120" s="129">
        <v>0</v>
      </c>
      <c r="Y120" s="129">
        <v>0</v>
      </c>
      <c r="Z120" s="129">
        <f t="shared" si="131"/>
        <v>1853</v>
      </c>
      <c r="AA120" s="129">
        <f t="shared" si="132"/>
        <v>0</v>
      </c>
      <c r="AB120" s="131">
        <f t="shared" si="133"/>
        <v>1853</v>
      </c>
      <c r="AC120" s="62"/>
      <c r="AD120" s="26">
        <f t="shared" si="134"/>
        <v>1853</v>
      </c>
      <c r="AE120" s="19">
        <f t="shared" si="105"/>
        <v>0</v>
      </c>
      <c r="AF120" s="27">
        <f t="shared" si="148"/>
        <v>1853</v>
      </c>
      <c r="AG120" s="27">
        <f t="shared" si="123"/>
        <v>0</v>
      </c>
      <c r="AH120" s="19">
        <f t="shared" si="124"/>
        <v>1853</v>
      </c>
      <c r="AI120" s="19">
        <f t="shared" si="125"/>
        <v>0</v>
      </c>
      <c r="AJ120" s="27">
        <f t="shared" si="126"/>
        <v>1853</v>
      </c>
      <c r="AK120" s="27">
        <f t="shared" si="127"/>
        <v>0</v>
      </c>
      <c r="AL120" s="19">
        <f t="shared" si="135"/>
        <v>1853</v>
      </c>
      <c r="AM120" s="19">
        <f t="shared" si="136"/>
        <v>0</v>
      </c>
      <c r="AN120" s="27">
        <f t="shared" si="137"/>
        <v>1853</v>
      </c>
      <c r="AO120" s="27">
        <f t="shared" si="138"/>
        <v>0</v>
      </c>
      <c r="AP120" s="19">
        <f t="shared" si="139"/>
        <v>1853</v>
      </c>
      <c r="AQ120" s="25">
        <f t="shared" si="140"/>
        <v>0</v>
      </c>
    </row>
    <row r="121" spans="1:43" ht="48.75" customHeight="1" x14ac:dyDescent="0.25">
      <c r="A121" s="29" t="s">
        <v>125</v>
      </c>
      <c r="B121" s="19"/>
      <c r="C121" s="64">
        <v>1632</v>
      </c>
      <c r="D121" s="129">
        <v>0</v>
      </c>
      <c r="E121" s="8">
        <f t="shared" si="141"/>
        <v>1632</v>
      </c>
      <c r="F121" s="64">
        <v>0</v>
      </c>
      <c r="G121" s="64">
        <v>0</v>
      </c>
      <c r="H121" s="8">
        <f t="shared" si="142"/>
        <v>1632</v>
      </c>
      <c r="I121" s="64">
        <v>0</v>
      </c>
      <c r="J121" s="64">
        <v>0</v>
      </c>
      <c r="K121" s="8">
        <f t="shared" si="143"/>
        <v>1632</v>
      </c>
      <c r="L121" s="129">
        <v>0</v>
      </c>
      <c r="M121" s="129">
        <v>0</v>
      </c>
      <c r="N121" s="8">
        <f t="shared" si="144"/>
        <v>1632</v>
      </c>
      <c r="O121" s="129">
        <v>0</v>
      </c>
      <c r="P121" s="64">
        <v>0</v>
      </c>
      <c r="Q121" s="8">
        <f t="shared" si="145"/>
        <v>1632</v>
      </c>
      <c r="R121" s="129">
        <v>0</v>
      </c>
      <c r="S121" s="129">
        <v>0</v>
      </c>
      <c r="T121" s="8">
        <f t="shared" si="146"/>
        <v>1632</v>
      </c>
      <c r="U121" s="132">
        <v>0</v>
      </c>
      <c r="V121" s="129">
        <v>0</v>
      </c>
      <c r="W121" s="8">
        <f t="shared" si="147"/>
        <v>1632</v>
      </c>
      <c r="X121" s="129">
        <v>0</v>
      </c>
      <c r="Y121" s="129">
        <v>0</v>
      </c>
      <c r="Z121" s="129">
        <f t="shared" si="131"/>
        <v>1632</v>
      </c>
      <c r="AA121" s="129">
        <f t="shared" si="132"/>
        <v>0</v>
      </c>
      <c r="AB121" s="131">
        <f t="shared" si="133"/>
        <v>1632</v>
      </c>
      <c r="AC121" s="62"/>
      <c r="AD121" s="26">
        <f t="shared" si="134"/>
        <v>1632</v>
      </c>
      <c r="AE121" s="19">
        <f t="shared" si="105"/>
        <v>0</v>
      </c>
      <c r="AF121" s="27">
        <f t="shared" si="148"/>
        <v>1632</v>
      </c>
      <c r="AG121" s="27">
        <f t="shared" si="123"/>
        <v>0</v>
      </c>
      <c r="AH121" s="19">
        <f t="shared" si="124"/>
        <v>1632</v>
      </c>
      <c r="AI121" s="19">
        <f t="shared" si="125"/>
        <v>0</v>
      </c>
      <c r="AJ121" s="27">
        <f t="shared" si="126"/>
        <v>1632</v>
      </c>
      <c r="AK121" s="27">
        <f t="shared" si="127"/>
        <v>0</v>
      </c>
      <c r="AL121" s="19">
        <f t="shared" si="135"/>
        <v>1632</v>
      </c>
      <c r="AM121" s="19">
        <f t="shared" si="136"/>
        <v>0</v>
      </c>
      <c r="AN121" s="27">
        <f t="shared" si="137"/>
        <v>1632</v>
      </c>
      <c r="AO121" s="27">
        <f t="shared" si="138"/>
        <v>0</v>
      </c>
      <c r="AP121" s="19">
        <f t="shared" si="139"/>
        <v>1632</v>
      </c>
      <c r="AQ121" s="25">
        <f t="shared" si="140"/>
        <v>0</v>
      </c>
    </row>
    <row r="122" spans="1:43" ht="48.75" customHeight="1" x14ac:dyDescent="0.25">
      <c r="A122" s="29" t="s">
        <v>126</v>
      </c>
      <c r="B122" s="19"/>
      <c r="C122" s="64">
        <v>1898</v>
      </c>
      <c r="D122" s="129">
        <v>0</v>
      </c>
      <c r="E122" s="8">
        <f t="shared" si="141"/>
        <v>1898</v>
      </c>
      <c r="F122" s="64">
        <v>0</v>
      </c>
      <c r="G122" s="64">
        <v>0</v>
      </c>
      <c r="H122" s="8">
        <f t="shared" si="142"/>
        <v>1898</v>
      </c>
      <c r="I122" s="64">
        <v>0</v>
      </c>
      <c r="J122" s="64">
        <v>0</v>
      </c>
      <c r="K122" s="8">
        <f t="shared" si="143"/>
        <v>1898</v>
      </c>
      <c r="L122" s="129">
        <v>0</v>
      </c>
      <c r="M122" s="129">
        <v>0</v>
      </c>
      <c r="N122" s="8">
        <f t="shared" si="144"/>
        <v>1898</v>
      </c>
      <c r="O122" s="129">
        <v>0</v>
      </c>
      <c r="P122" s="64">
        <v>0</v>
      </c>
      <c r="Q122" s="8">
        <f t="shared" si="145"/>
        <v>1898</v>
      </c>
      <c r="R122" s="129">
        <v>0</v>
      </c>
      <c r="S122" s="129">
        <v>0</v>
      </c>
      <c r="T122" s="8">
        <f t="shared" si="146"/>
        <v>1898</v>
      </c>
      <c r="U122" s="132">
        <v>0</v>
      </c>
      <c r="V122" s="129">
        <v>0</v>
      </c>
      <c r="W122" s="8">
        <f t="shared" si="147"/>
        <v>1898</v>
      </c>
      <c r="X122" s="129">
        <v>0</v>
      </c>
      <c r="Y122" s="129">
        <v>0</v>
      </c>
      <c r="Z122" s="129">
        <f t="shared" si="131"/>
        <v>1898</v>
      </c>
      <c r="AA122" s="129">
        <f t="shared" si="132"/>
        <v>0</v>
      </c>
      <c r="AB122" s="131">
        <f t="shared" si="133"/>
        <v>1898</v>
      </c>
      <c r="AC122" s="62"/>
      <c r="AD122" s="26">
        <f t="shared" si="134"/>
        <v>1898</v>
      </c>
      <c r="AE122" s="19">
        <f t="shared" si="105"/>
        <v>0</v>
      </c>
      <c r="AF122" s="27">
        <f t="shared" si="148"/>
        <v>1898</v>
      </c>
      <c r="AG122" s="27">
        <f t="shared" si="123"/>
        <v>0</v>
      </c>
      <c r="AH122" s="19">
        <f t="shared" si="124"/>
        <v>1898</v>
      </c>
      <c r="AI122" s="19">
        <f t="shared" si="125"/>
        <v>0</v>
      </c>
      <c r="AJ122" s="27">
        <f t="shared" si="126"/>
        <v>1898</v>
      </c>
      <c r="AK122" s="27">
        <f t="shared" si="127"/>
        <v>0</v>
      </c>
      <c r="AL122" s="19">
        <f t="shared" si="135"/>
        <v>1898</v>
      </c>
      <c r="AM122" s="19">
        <f t="shared" si="136"/>
        <v>0</v>
      </c>
      <c r="AN122" s="27">
        <f t="shared" si="137"/>
        <v>1898</v>
      </c>
      <c r="AO122" s="27">
        <f t="shared" si="138"/>
        <v>0</v>
      </c>
      <c r="AP122" s="19">
        <f t="shared" si="139"/>
        <v>1898</v>
      </c>
      <c r="AQ122" s="25">
        <f t="shared" si="140"/>
        <v>0</v>
      </c>
    </row>
    <row r="123" spans="1:43" ht="48.75" customHeight="1" x14ac:dyDescent="0.25">
      <c r="A123" s="29" t="s">
        <v>127</v>
      </c>
      <c r="B123" s="19"/>
      <c r="C123" s="64">
        <v>1462</v>
      </c>
      <c r="D123" s="129">
        <v>0</v>
      </c>
      <c r="E123" s="8">
        <f t="shared" si="141"/>
        <v>1462</v>
      </c>
      <c r="F123" s="64">
        <v>0</v>
      </c>
      <c r="G123" s="64">
        <v>0</v>
      </c>
      <c r="H123" s="8">
        <f t="shared" si="142"/>
        <v>1462</v>
      </c>
      <c r="I123" s="64">
        <v>0</v>
      </c>
      <c r="J123" s="64">
        <v>0</v>
      </c>
      <c r="K123" s="8">
        <f t="shared" si="143"/>
        <v>1462</v>
      </c>
      <c r="L123" s="129">
        <v>0</v>
      </c>
      <c r="M123" s="129">
        <v>0</v>
      </c>
      <c r="N123" s="8">
        <f t="shared" si="144"/>
        <v>1462</v>
      </c>
      <c r="O123" s="129">
        <v>0</v>
      </c>
      <c r="P123" s="64">
        <v>0</v>
      </c>
      <c r="Q123" s="8">
        <f t="shared" si="145"/>
        <v>1462</v>
      </c>
      <c r="R123" s="129">
        <v>0</v>
      </c>
      <c r="S123" s="129">
        <v>0</v>
      </c>
      <c r="T123" s="8">
        <f t="shared" si="146"/>
        <v>1462</v>
      </c>
      <c r="U123" s="132">
        <v>0</v>
      </c>
      <c r="V123" s="129">
        <v>0</v>
      </c>
      <c r="W123" s="8">
        <f t="shared" si="147"/>
        <v>1462</v>
      </c>
      <c r="X123" s="129">
        <v>0</v>
      </c>
      <c r="Y123" s="129">
        <v>0</v>
      </c>
      <c r="Z123" s="129">
        <f t="shared" si="131"/>
        <v>1462</v>
      </c>
      <c r="AA123" s="129">
        <f t="shared" si="132"/>
        <v>0</v>
      </c>
      <c r="AB123" s="131">
        <f t="shared" si="133"/>
        <v>1462</v>
      </c>
      <c r="AC123" s="62"/>
      <c r="AD123" s="26">
        <f t="shared" si="134"/>
        <v>1462</v>
      </c>
      <c r="AE123" s="19">
        <f t="shared" si="105"/>
        <v>0</v>
      </c>
      <c r="AF123" s="27">
        <f t="shared" si="148"/>
        <v>1462</v>
      </c>
      <c r="AG123" s="27">
        <f t="shared" si="123"/>
        <v>0</v>
      </c>
      <c r="AH123" s="19">
        <f t="shared" si="124"/>
        <v>1462</v>
      </c>
      <c r="AI123" s="19">
        <f t="shared" si="125"/>
        <v>0</v>
      </c>
      <c r="AJ123" s="27">
        <f t="shared" si="126"/>
        <v>1462</v>
      </c>
      <c r="AK123" s="27">
        <f t="shared" si="127"/>
        <v>0</v>
      </c>
      <c r="AL123" s="19">
        <f t="shared" si="135"/>
        <v>1462</v>
      </c>
      <c r="AM123" s="19">
        <f t="shared" si="136"/>
        <v>0</v>
      </c>
      <c r="AN123" s="27">
        <f t="shared" si="137"/>
        <v>1462</v>
      </c>
      <c r="AO123" s="27">
        <f t="shared" si="138"/>
        <v>0</v>
      </c>
      <c r="AP123" s="19">
        <f t="shared" si="139"/>
        <v>1462</v>
      </c>
      <c r="AQ123" s="25">
        <f t="shared" si="140"/>
        <v>0</v>
      </c>
    </row>
    <row r="124" spans="1:43" ht="48.75" customHeight="1" x14ac:dyDescent="0.25">
      <c r="A124" s="29" t="s">
        <v>128</v>
      </c>
      <c r="B124" s="19"/>
      <c r="C124" s="64">
        <v>1683</v>
      </c>
      <c r="D124" s="129">
        <v>0</v>
      </c>
      <c r="E124" s="8">
        <f t="shared" si="141"/>
        <v>1683</v>
      </c>
      <c r="F124" s="64">
        <v>0</v>
      </c>
      <c r="G124" s="64">
        <v>0</v>
      </c>
      <c r="H124" s="8">
        <f t="shared" si="142"/>
        <v>1683</v>
      </c>
      <c r="I124" s="64">
        <v>0</v>
      </c>
      <c r="J124" s="64">
        <v>0</v>
      </c>
      <c r="K124" s="8">
        <f t="shared" si="143"/>
        <v>1683</v>
      </c>
      <c r="L124" s="129">
        <v>0</v>
      </c>
      <c r="M124" s="129">
        <v>0</v>
      </c>
      <c r="N124" s="8">
        <f t="shared" si="144"/>
        <v>1683</v>
      </c>
      <c r="O124" s="129">
        <v>0</v>
      </c>
      <c r="P124" s="64">
        <v>0</v>
      </c>
      <c r="Q124" s="8">
        <f t="shared" si="145"/>
        <v>1683</v>
      </c>
      <c r="R124" s="129">
        <v>0</v>
      </c>
      <c r="S124" s="129">
        <v>0</v>
      </c>
      <c r="T124" s="8">
        <f t="shared" si="146"/>
        <v>1683</v>
      </c>
      <c r="U124" s="132">
        <v>0</v>
      </c>
      <c r="V124" s="129">
        <v>0</v>
      </c>
      <c r="W124" s="8">
        <f t="shared" si="147"/>
        <v>1683</v>
      </c>
      <c r="X124" s="129">
        <v>0</v>
      </c>
      <c r="Y124" s="129">
        <v>0</v>
      </c>
      <c r="Z124" s="129">
        <f t="shared" si="131"/>
        <v>1683</v>
      </c>
      <c r="AA124" s="129">
        <f t="shared" si="132"/>
        <v>0</v>
      </c>
      <c r="AB124" s="131">
        <f t="shared" si="133"/>
        <v>1683</v>
      </c>
      <c r="AC124" s="62"/>
      <c r="AD124" s="26">
        <f t="shared" si="134"/>
        <v>1683</v>
      </c>
      <c r="AE124" s="19">
        <f t="shared" si="105"/>
        <v>0</v>
      </c>
      <c r="AF124" s="27">
        <f t="shared" si="148"/>
        <v>1683</v>
      </c>
      <c r="AG124" s="27">
        <f t="shared" si="123"/>
        <v>0</v>
      </c>
      <c r="AH124" s="19">
        <f t="shared" si="124"/>
        <v>1683</v>
      </c>
      <c r="AI124" s="19">
        <f t="shared" si="125"/>
        <v>0</v>
      </c>
      <c r="AJ124" s="27">
        <f t="shared" si="126"/>
        <v>1683</v>
      </c>
      <c r="AK124" s="27">
        <f t="shared" si="127"/>
        <v>0</v>
      </c>
      <c r="AL124" s="19">
        <f t="shared" si="135"/>
        <v>1683</v>
      </c>
      <c r="AM124" s="19">
        <f t="shared" si="136"/>
        <v>0</v>
      </c>
      <c r="AN124" s="27">
        <f t="shared" si="137"/>
        <v>1683</v>
      </c>
      <c r="AO124" s="27">
        <f t="shared" si="138"/>
        <v>0</v>
      </c>
      <c r="AP124" s="19">
        <f t="shared" si="139"/>
        <v>1683</v>
      </c>
      <c r="AQ124" s="25">
        <f t="shared" si="140"/>
        <v>0</v>
      </c>
    </row>
    <row r="125" spans="1:43" ht="48.75" customHeight="1" x14ac:dyDescent="0.25">
      <c r="A125" s="29" t="s">
        <v>129</v>
      </c>
      <c r="B125" s="19"/>
      <c r="C125" s="64">
        <v>1394</v>
      </c>
      <c r="D125" s="129">
        <v>0</v>
      </c>
      <c r="E125" s="8">
        <f t="shared" si="141"/>
        <v>1394</v>
      </c>
      <c r="F125" s="64">
        <v>0</v>
      </c>
      <c r="G125" s="64">
        <v>0</v>
      </c>
      <c r="H125" s="8">
        <f t="shared" si="142"/>
        <v>1394</v>
      </c>
      <c r="I125" s="64">
        <v>0</v>
      </c>
      <c r="J125" s="64">
        <v>0</v>
      </c>
      <c r="K125" s="8">
        <f t="shared" si="143"/>
        <v>1394</v>
      </c>
      <c r="L125" s="129">
        <v>0</v>
      </c>
      <c r="M125" s="129">
        <v>0</v>
      </c>
      <c r="N125" s="8">
        <f t="shared" si="144"/>
        <v>1394</v>
      </c>
      <c r="O125" s="129">
        <v>0</v>
      </c>
      <c r="P125" s="64">
        <v>0</v>
      </c>
      <c r="Q125" s="8">
        <f t="shared" si="145"/>
        <v>1394</v>
      </c>
      <c r="R125" s="129">
        <v>0</v>
      </c>
      <c r="S125" s="129">
        <v>0</v>
      </c>
      <c r="T125" s="8">
        <f t="shared" si="146"/>
        <v>1394</v>
      </c>
      <c r="U125" s="132">
        <v>0</v>
      </c>
      <c r="V125" s="129">
        <v>0</v>
      </c>
      <c r="W125" s="8">
        <f t="shared" si="147"/>
        <v>1394</v>
      </c>
      <c r="X125" s="129">
        <v>0</v>
      </c>
      <c r="Y125" s="129">
        <v>0</v>
      </c>
      <c r="Z125" s="129">
        <f t="shared" si="131"/>
        <v>1394</v>
      </c>
      <c r="AA125" s="129">
        <f t="shared" si="132"/>
        <v>0</v>
      </c>
      <c r="AB125" s="131">
        <f t="shared" si="133"/>
        <v>1394</v>
      </c>
      <c r="AC125" s="62"/>
      <c r="AD125" s="26">
        <f t="shared" si="134"/>
        <v>1394</v>
      </c>
      <c r="AE125" s="19">
        <f t="shared" si="105"/>
        <v>0</v>
      </c>
      <c r="AF125" s="27">
        <f t="shared" si="148"/>
        <v>1394</v>
      </c>
      <c r="AG125" s="27">
        <f t="shared" si="123"/>
        <v>0</v>
      </c>
      <c r="AH125" s="19">
        <f t="shared" si="124"/>
        <v>1394</v>
      </c>
      <c r="AI125" s="19">
        <f t="shared" si="125"/>
        <v>0</v>
      </c>
      <c r="AJ125" s="27">
        <f t="shared" si="126"/>
        <v>1394</v>
      </c>
      <c r="AK125" s="27">
        <f t="shared" si="127"/>
        <v>0</v>
      </c>
      <c r="AL125" s="19">
        <f t="shared" si="135"/>
        <v>1394</v>
      </c>
      <c r="AM125" s="19">
        <f t="shared" si="136"/>
        <v>0</v>
      </c>
      <c r="AN125" s="27">
        <f t="shared" si="137"/>
        <v>1394</v>
      </c>
      <c r="AO125" s="27">
        <f t="shared" si="138"/>
        <v>0</v>
      </c>
      <c r="AP125" s="19">
        <f t="shared" si="139"/>
        <v>1394</v>
      </c>
      <c r="AQ125" s="25">
        <f t="shared" si="140"/>
        <v>0</v>
      </c>
    </row>
    <row r="126" spans="1:43" ht="48.75" customHeight="1" x14ac:dyDescent="0.25">
      <c r="A126" s="29" t="s">
        <v>130</v>
      </c>
      <c r="B126" s="19"/>
      <c r="C126" s="64">
        <v>449</v>
      </c>
      <c r="D126" s="129">
        <v>0</v>
      </c>
      <c r="E126" s="8">
        <f t="shared" si="141"/>
        <v>449</v>
      </c>
      <c r="F126" s="64">
        <v>0</v>
      </c>
      <c r="G126" s="64">
        <v>0</v>
      </c>
      <c r="H126" s="8">
        <f t="shared" si="142"/>
        <v>449</v>
      </c>
      <c r="I126" s="64">
        <v>0</v>
      </c>
      <c r="J126" s="64">
        <v>0</v>
      </c>
      <c r="K126" s="8">
        <f t="shared" si="143"/>
        <v>449</v>
      </c>
      <c r="L126" s="129">
        <v>0</v>
      </c>
      <c r="M126" s="129">
        <v>0</v>
      </c>
      <c r="N126" s="8">
        <f t="shared" si="144"/>
        <v>449</v>
      </c>
      <c r="O126" s="129">
        <v>0</v>
      </c>
      <c r="P126" s="64">
        <v>0</v>
      </c>
      <c r="Q126" s="8">
        <f t="shared" si="145"/>
        <v>449</v>
      </c>
      <c r="R126" s="129">
        <v>0</v>
      </c>
      <c r="S126" s="129">
        <v>0</v>
      </c>
      <c r="T126" s="8">
        <f t="shared" si="146"/>
        <v>449</v>
      </c>
      <c r="U126" s="132">
        <v>0</v>
      </c>
      <c r="V126" s="129">
        <v>0</v>
      </c>
      <c r="W126" s="8">
        <f t="shared" si="147"/>
        <v>449</v>
      </c>
      <c r="X126" s="129">
        <v>0</v>
      </c>
      <c r="Y126" s="129">
        <v>0</v>
      </c>
      <c r="Z126" s="129">
        <f t="shared" si="131"/>
        <v>449</v>
      </c>
      <c r="AA126" s="129">
        <f t="shared" si="132"/>
        <v>0</v>
      </c>
      <c r="AB126" s="131">
        <f t="shared" si="133"/>
        <v>449</v>
      </c>
      <c r="AC126" s="62"/>
      <c r="AD126" s="26">
        <f t="shared" si="134"/>
        <v>449</v>
      </c>
      <c r="AE126" s="19">
        <f t="shared" si="105"/>
        <v>0</v>
      </c>
      <c r="AF126" s="27">
        <f t="shared" si="148"/>
        <v>449</v>
      </c>
      <c r="AG126" s="27">
        <f t="shared" si="123"/>
        <v>0</v>
      </c>
      <c r="AH126" s="19">
        <f t="shared" si="124"/>
        <v>449</v>
      </c>
      <c r="AI126" s="19">
        <f t="shared" si="125"/>
        <v>0</v>
      </c>
      <c r="AJ126" s="27">
        <f t="shared" si="126"/>
        <v>449</v>
      </c>
      <c r="AK126" s="27">
        <f t="shared" si="127"/>
        <v>0</v>
      </c>
      <c r="AL126" s="19">
        <f t="shared" si="135"/>
        <v>449</v>
      </c>
      <c r="AM126" s="19">
        <f t="shared" si="136"/>
        <v>0</v>
      </c>
      <c r="AN126" s="27">
        <f t="shared" si="137"/>
        <v>449</v>
      </c>
      <c r="AO126" s="27">
        <f t="shared" si="138"/>
        <v>0</v>
      </c>
      <c r="AP126" s="19">
        <f t="shared" si="139"/>
        <v>449</v>
      </c>
      <c r="AQ126" s="25">
        <f t="shared" si="140"/>
        <v>0</v>
      </c>
    </row>
    <row r="127" spans="1:43" ht="48.75" customHeight="1" x14ac:dyDescent="0.25">
      <c r="A127" s="29" t="s">
        <v>131</v>
      </c>
      <c r="B127" s="19"/>
      <c r="C127" s="64">
        <v>2592</v>
      </c>
      <c r="D127" s="129">
        <v>0</v>
      </c>
      <c r="E127" s="8">
        <f t="shared" si="141"/>
        <v>2592</v>
      </c>
      <c r="F127" s="64">
        <v>0</v>
      </c>
      <c r="G127" s="64">
        <v>0</v>
      </c>
      <c r="H127" s="8">
        <f t="shared" si="142"/>
        <v>2592</v>
      </c>
      <c r="I127" s="64">
        <v>0</v>
      </c>
      <c r="J127" s="64">
        <v>0</v>
      </c>
      <c r="K127" s="8">
        <f t="shared" si="143"/>
        <v>2592</v>
      </c>
      <c r="L127" s="129">
        <v>0</v>
      </c>
      <c r="M127" s="129">
        <v>0</v>
      </c>
      <c r="N127" s="8">
        <f t="shared" si="144"/>
        <v>2592</v>
      </c>
      <c r="O127" s="129">
        <v>0</v>
      </c>
      <c r="P127" s="64">
        <v>0</v>
      </c>
      <c r="Q127" s="8">
        <f t="shared" si="145"/>
        <v>2592</v>
      </c>
      <c r="R127" s="129">
        <v>0</v>
      </c>
      <c r="S127" s="129">
        <v>0</v>
      </c>
      <c r="T127" s="8">
        <f t="shared" si="146"/>
        <v>2592</v>
      </c>
      <c r="U127" s="132">
        <v>0</v>
      </c>
      <c r="V127" s="129">
        <v>0</v>
      </c>
      <c r="W127" s="8">
        <f t="shared" si="147"/>
        <v>2592</v>
      </c>
      <c r="X127" s="129">
        <v>0</v>
      </c>
      <c r="Y127" s="129">
        <v>0</v>
      </c>
      <c r="Z127" s="129">
        <f t="shared" si="131"/>
        <v>2592</v>
      </c>
      <c r="AA127" s="129">
        <f t="shared" si="132"/>
        <v>0</v>
      </c>
      <c r="AB127" s="131">
        <f t="shared" si="133"/>
        <v>2592</v>
      </c>
      <c r="AC127" s="62"/>
      <c r="AD127" s="26">
        <f t="shared" si="134"/>
        <v>2592</v>
      </c>
      <c r="AE127" s="19">
        <f t="shared" si="105"/>
        <v>0</v>
      </c>
      <c r="AF127" s="27">
        <f t="shared" si="148"/>
        <v>2592</v>
      </c>
      <c r="AG127" s="27">
        <f t="shared" si="123"/>
        <v>0</v>
      </c>
      <c r="AH127" s="19">
        <f t="shared" si="124"/>
        <v>2592</v>
      </c>
      <c r="AI127" s="19">
        <f t="shared" si="125"/>
        <v>0</v>
      </c>
      <c r="AJ127" s="27">
        <f t="shared" si="126"/>
        <v>2592</v>
      </c>
      <c r="AK127" s="27">
        <f t="shared" si="127"/>
        <v>0</v>
      </c>
      <c r="AL127" s="19">
        <f t="shared" si="135"/>
        <v>2592</v>
      </c>
      <c r="AM127" s="19">
        <f t="shared" si="136"/>
        <v>0</v>
      </c>
      <c r="AN127" s="27">
        <f t="shared" si="137"/>
        <v>2592</v>
      </c>
      <c r="AO127" s="27">
        <f t="shared" si="138"/>
        <v>0</v>
      </c>
      <c r="AP127" s="19">
        <f t="shared" si="139"/>
        <v>2592</v>
      </c>
      <c r="AQ127" s="25">
        <f t="shared" si="140"/>
        <v>0</v>
      </c>
    </row>
    <row r="128" spans="1:43" ht="48.75" customHeight="1" x14ac:dyDescent="0.25">
      <c r="A128" s="29" t="s">
        <v>132</v>
      </c>
      <c r="B128" s="19"/>
      <c r="C128" s="64">
        <v>10314</v>
      </c>
      <c r="D128" s="129">
        <v>0</v>
      </c>
      <c r="E128" s="8">
        <f t="shared" si="141"/>
        <v>10314</v>
      </c>
      <c r="F128" s="64">
        <v>0</v>
      </c>
      <c r="G128" s="64">
        <v>0</v>
      </c>
      <c r="H128" s="8">
        <f t="shared" si="142"/>
        <v>10314</v>
      </c>
      <c r="I128" s="64">
        <v>0</v>
      </c>
      <c r="J128" s="64">
        <v>0</v>
      </c>
      <c r="K128" s="8">
        <f t="shared" si="143"/>
        <v>10314</v>
      </c>
      <c r="L128" s="129">
        <v>0</v>
      </c>
      <c r="M128" s="129">
        <v>0</v>
      </c>
      <c r="N128" s="8">
        <f t="shared" si="144"/>
        <v>10314</v>
      </c>
      <c r="O128" s="129">
        <v>0</v>
      </c>
      <c r="P128" s="64">
        <v>0</v>
      </c>
      <c r="Q128" s="8">
        <f t="shared" si="145"/>
        <v>10314</v>
      </c>
      <c r="R128" s="129">
        <v>0</v>
      </c>
      <c r="S128" s="129">
        <v>0</v>
      </c>
      <c r="T128" s="8">
        <f t="shared" si="146"/>
        <v>10314</v>
      </c>
      <c r="U128" s="132">
        <v>0</v>
      </c>
      <c r="V128" s="129">
        <v>0</v>
      </c>
      <c r="W128" s="8">
        <f t="shared" si="147"/>
        <v>10314</v>
      </c>
      <c r="X128" s="129">
        <v>0</v>
      </c>
      <c r="Y128" s="129">
        <v>0</v>
      </c>
      <c r="Z128" s="129">
        <f t="shared" si="131"/>
        <v>10314</v>
      </c>
      <c r="AA128" s="129">
        <f t="shared" si="132"/>
        <v>0</v>
      </c>
      <c r="AB128" s="131">
        <f t="shared" si="133"/>
        <v>10314</v>
      </c>
      <c r="AC128" s="62"/>
      <c r="AD128" s="26">
        <f t="shared" si="134"/>
        <v>10314</v>
      </c>
      <c r="AE128" s="19">
        <f t="shared" si="105"/>
        <v>0</v>
      </c>
      <c r="AF128" s="27">
        <f t="shared" si="148"/>
        <v>10314</v>
      </c>
      <c r="AG128" s="27">
        <f t="shared" si="123"/>
        <v>0</v>
      </c>
      <c r="AH128" s="19">
        <f t="shared" si="124"/>
        <v>10314</v>
      </c>
      <c r="AI128" s="19">
        <f t="shared" si="125"/>
        <v>0</v>
      </c>
      <c r="AJ128" s="27">
        <f t="shared" si="126"/>
        <v>10314</v>
      </c>
      <c r="AK128" s="27">
        <f t="shared" si="127"/>
        <v>0</v>
      </c>
      <c r="AL128" s="19">
        <f t="shared" si="135"/>
        <v>10314</v>
      </c>
      <c r="AM128" s="19">
        <f t="shared" si="136"/>
        <v>0</v>
      </c>
      <c r="AN128" s="27">
        <f t="shared" si="137"/>
        <v>10314</v>
      </c>
      <c r="AO128" s="27">
        <f t="shared" si="138"/>
        <v>0</v>
      </c>
      <c r="AP128" s="19">
        <f t="shared" si="139"/>
        <v>10314</v>
      </c>
      <c r="AQ128" s="25">
        <f t="shared" si="140"/>
        <v>0</v>
      </c>
    </row>
    <row r="129" spans="1:43" ht="48.75" customHeight="1" x14ac:dyDescent="0.25">
      <c r="A129" s="29" t="s">
        <v>133</v>
      </c>
      <c r="B129" s="19"/>
      <c r="C129" s="64">
        <v>945</v>
      </c>
      <c r="D129" s="129">
        <v>0</v>
      </c>
      <c r="E129" s="8">
        <f t="shared" si="141"/>
        <v>945</v>
      </c>
      <c r="F129" s="64">
        <v>0</v>
      </c>
      <c r="G129" s="64">
        <v>0</v>
      </c>
      <c r="H129" s="8">
        <f t="shared" si="142"/>
        <v>945</v>
      </c>
      <c r="I129" s="64">
        <v>0</v>
      </c>
      <c r="J129" s="64">
        <v>0</v>
      </c>
      <c r="K129" s="8">
        <f t="shared" si="143"/>
        <v>945</v>
      </c>
      <c r="L129" s="129">
        <v>0</v>
      </c>
      <c r="M129" s="129">
        <v>0</v>
      </c>
      <c r="N129" s="8">
        <f t="shared" si="144"/>
        <v>945</v>
      </c>
      <c r="O129" s="129">
        <v>0</v>
      </c>
      <c r="P129" s="64">
        <v>0</v>
      </c>
      <c r="Q129" s="8">
        <f t="shared" si="145"/>
        <v>945</v>
      </c>
      <c r="R129" s="129">
        <v>0</v>
      </c>
      <c r="S129" s="129">
        <v>0</v>
      </c>
      <c r="T129" s="8">
        <f t="shared" si="146"/>
        <v>945</v>
      </c>
      <c r="U129" s="132">
        <v>0</v>
      </c>
      <c r="V129" s="129">
        <v>0</v>
      </c>
      <c r="W129" s="8">
        <f t="shared" si="147"/>
        <v>945</v>
      </c>
      <c r="X129" s="129">
        <v>0</v>
      </c>
      <c r="Y129" s="129">
        <v>0</v>
      </c>
      <c r="Z129" s="129">
        <f t="shared" si="131"/>
        <v>945</v>
      </c>
      <c r="AA129" s="129">
        <f t="shared" si="132"/>
        <v>0</v>
      </c>
      <c r="AB129" s="131">
        <f t="shared" si="133"/>
        <v>945</v>
      </c>
      <c r="AC129" s="62"/>
      <c r="AD129" s="26">
        <f t="shared" si="134"/>
        <v>945</v>
      </c>
      <c r="AE129" s="19">
        <f t="shared" si="105"/>
        <v>0</v>
      </c>
      <c r="AF129" s="27">
        <f t="shared" si="148"/>
        <v>945</v>
      </c>
      <c r="AG129" s="27">
        <f t="shared" si="123"/>
        <v>0</v>
      </c>
      <c r="AH129" s="19">
        <f t="shared" si="124"/>
        <v>945</v>
      </c>
      <c r="AI129" s="19">
        <f t="shared" si="125"/>
        <v>0</v>
      </c>
      <c r="AJ129" s="27">
        <f t="shared" si="126"/>
        <v>945</v>
      </c>
      <c r="AK129" s="27">
        <f t="shared" si="127"/>
        <v>0</v>
      </c>
      <c r="AL129" s="19">
        <f t="shared" si="135"/>
        <v>945</v>
      </c>
      <c r="AM129" s="19">
        <f t="shared" si="136"/>
        <v>0</v>
      </c>
      <c r="AN129" s="27">
        <f t="shared" si="137"/>
        <v>945</v>
      </c>
      <c r="AO129" s="27">
        <f t="shared" si="138"/>
        <v>0</v>
      </c>
      <c r="AP129" s="19">
        <f t="shared" si="139"/>
        <v>945</v>
      </c>
      <c r="AQ129" s="25">
        <f t="shared" si="140"/>
        <v>0</v>
      </c>
    </row>
    <row r="130" spans="1:43" ht="48.75" customHeight="1" x14ac:dyDescent="0.25">
      <c r="A130" s="29" t="s">
        <v>134</v>
      </c>
      <c r="B130" s="19"/>
      <c r="C130" s="64">
        <v>4692</v>
      </c>
      <c r="D130" s="129">
        <v>0</v>
      </c>
      <c r="E130" s="8">
        <f t="shared" si="141"/>
        <v>4692</v>
      </c>
      <c r="F130" s="64">
        <v>0</v>
      </c>
      <c r="G130" s="64">
        <v>0</v>
      </c>
      <c r="H130" s="8">
        <f t="shared" si="142"/>
        <v>4692</v>
      </c>
      <c r="I130" s="64">
        <v>0</v>
      </c>
      <c r="J130" s="64">
        <v>0</v>
      </c>
      <c r="K130" s="8">
        <f t="shared" si="143"/>
        <v>4692</v>
      </c>
      <c r="L130" s="129">
        <v>0</v>
      </c>
      <c r="M130" s="64">
        <v>0</v>
      </c>
      <c r="N130" s="8">
        <f t="shared" si="144"/>
        <v>4692</v>
      </c>
      <c r="O130" s="129">
        <v>0</v>
      </c>
      <c r="P130" s="64">
        <v>0</v>
      </c>
      <c r="Q130" s="8">
        <f t="shared" si="145"/>
        <v>4692</v>
      </c>
      <c r="R130" s="129">
        <v>0</v>
      </c>
      <c r="S130" s="129">
        <v>0</v>
      </c>
      <c r="T130" s="8">
        <f t="shared" si="146"/>
        <v>4692</v>
      </c>
      <c r="U130" s="132">
        <v>0</v>
      </c>
      <c r="V130" s="129">
        <v>0</v>
      </c>
      <c r="W130" s="8">
        <f t="shared" si="147"/>
        <v>4692</v>
      </c>
      <c r="X130" s="129">
        <v>0</v>
      </c>
      <c r="Y130" s="129">
        <v>0</v>
      </c>
      <c r="Z130" s="129">
        <f t="shared" si="131"/>
        <v>4692</v>
      </c>
      <c r="AA130" s="129">
        <f t="shared" si="132"/>
        <v>0</v>
      </c>
      <c r="AB130" s="131">
        <f t="shared" si="133"/>
        <v>4692</v>
      </c>
      <c r="AC130" s="62"/>
      <c r="AD130" s="26">
        <f t="shared" si="134"/>
        <v>4692</v>
      </c>
      <c r="AE130" s="19">
        <f t="shared" si="105"/>
        <v>0</v>
      </c>
      <c r="AF130" s="27">
        <f t="shared" si="148"/>
        <v>4692</v>
      </c>
      <c r="AG130" s="27">
        <f t="shared" si="123"/>
        <v>0</v>
      </c>
      <c r="AH130" s="19">
        <f t="shared" si="124"/>
        <v>4692</v>
      </c>
      <c r="AI130" s="19">
        <f t="shared" si="125"/>
        <v>0</v>
      </c>
      <c r="AJ130" s="27">
        <f t="shared" si="126"/>
        <v>4692</v>
      </c>
      <c r="AK130" s="27">
        <f t="shared" si="127"/>
        <v>0</v>
      </c>
      <c r="AL130" s="19">
        <f t="shared" si="135"/>
        <v>4692</v>
      </c>
      <c r="AM130" s="19">
        <f t="shared" si="136"/>
        <v>0</v>
      </c>
      <c r="AN130" s="27">
        <f t="shared" si="137"/>
        <v>4692</v>
      </c>
      <c r="AO130" s="27">
        <f t="shared" si="138"/>
        <v>0</v>
      </c>
      <c r="AP130" s="19">
        <f t="shared" si="139"/>
        <v>4692</v>
      </c>
      <c r="AQ130" s="25">
        <f t="shared" si="140"/>
        <v>0</v>
      </c>
    </row>
    <row r="131" spans="1:43" ht="24.75" customHeight="1" thickBot="1" x14ac:dyDescent="0.25">
      <c r="A131" s="75" t="s">
        <v>35</v>
      </c>
      <c r="B131" s="133">
        <v>0</v>
      </c>
      <c r="C131" s="133">
        <f>SUM(C115:C130)</f>
        <v>34500</v>
      </c>
      <c r="D131" s="133">
        <f t="shared" ref="D131:Y131" si="149">SUM(D115:D130)</f>
        <v>0</v>
      </c>
      <c r="E131" s="133">
        <f t="shared" si="149"/>
        <v>34500</v>
      </c>
      <c r="F131" s="133">
        <f t="shared" si="149"/>
        <v>0</v>
      </c>
      <c r="G131" s="133">
        <f t="shared" si="149"/>
        <v>14000</v>
      </c>
      <c r="H131" s="133">
        <f t="shared" si="149"/>
        <v>20500</v>
      </c>
      <c r="I131" s="133">
        <f t="shared" si="149"/>
        <v>0</v>
      </c>
      <c r="J131" s="133">
        <f t="shared" si="149"/>
        <v>0</v>
      </c>
      <c r="K131" s="133">
        <f t="shared" si="149"/>
        <v>20500</v>
      </c>
      <c r="L131" s="133">
        <f t="shared" si="149"/>
        <v>0</v>
      </c>
      <c r="M131" s="133">
        <f t="shared" si="149"/>
        <v>0</v>
      </c>
      <c r="N131" s="133">
        <f t="shared" si="149"/>
        <v>20500</v>
      </c>
      <c r="O131" s="133">
        <f t="shared" si="149"/>
        <v>0</v>
      </c>
      <c r="P131" s="133">
        <f t="shared" si="149"/>
        <v>1840</v>
      </c>
      <c r="Q131" s="133">
        <f t="shared" si="149"/>
        <v>18660</v>
      </c>
      <c r="R131" s="133">
        <f t="shared" si="149"/>
        <v>0</v>
      </c>
      <c r="S131" s="133">
        <f t="shared" si="149"/>
        <v>0</v>
      </c>
      <c r="T131" s="133">
        <f t="shared" si="149"/>
        <v>18660</v>
      </c>
      <c r="U131" s="133">
        <f t="shared" si="149"/>
        <v>149706</v>
      </c>
      <c r="V131" s="133">
        <f t="shared" si="149"/>
        <v>0</v>
      </c>
      <c r="W131" s="133">
        <f t="shared" si="149"/>
        <v>168366</v>
      </c>
      <c r="X131" s="133">
        <f t="shared" si="149"/>
        <v>0</v>
      </c>
      <c r="Y131" s="133">
        <f t="shared" si="149"/>
        <v>0</v>
      </c>
      <c r="Z131" s="133">
        <f t="shared" ref="Z131:AA131" si="150">SUM(Z115:Z130)</f>
        <v>184206</v>
      </c>
      <c r="AA131" s="133">
        <f t="shared" si="150"/>
        <v>15840</v>
      </c>
      <c r="AB131" s="134">
        <f t="shared" ref="AB131" si="151">SUM(AB115:AB130)</f>
        <v>168366</v>
      </c>
      <c r="AC131" s="62"/>
      <c r="AD131" s="26"/>
      <c r="AE131" s="19"/>
      <c r="AF131" s="27"/>
      <c r="AG131" s="27"/>
      <c r="AH131" s="19"/>
      <c r="AI131" s="19"/>
      <c r="AJ131" s="27"/>
      <c r="AK131" s="27"/>
      <c r="AL131" s="19"/>
      <c r="AM131" s="19"/>
      <c r="AN131" s="27"/>
      <c r="AO131" s="27"/>
      <c r="AP131" s="19"/>
      <c r="AQ131" s="25"/>
    </row>
    <row r="132" spans="1:43" ht="24.75" customHeight="1" thickBot="1" x14ac:dyDescent="0.3">
      <c r="A132" s="176"/>
      <c r="B132" s="177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48"/>
      <c r="AA132" s="148"/>
      <c r="AB132" s="148"/>
      <c r="AC132" s="62"/>
    </row>
    <row r="133" spans="1:43" ht="24.75" customHeight="1" thickBot="1" x14ac:dyDescent="0.25">
      <c r="A133" s="161"/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63"/>
    </row>
    <row r="137" spans="1:43" ht="24.75" customHeight="1" x14ac:dyDescent="0.2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</row>
    <row r="138" spans="1:43" ht="24.75" customHeight="1" x14ac:dyDescent="0.2">
      <c r="A138" s="143"/>
      <c r="B138" s="143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0"/>
      <c r="T138" s="140"/>
      <c r="U138" s="140"/>
    </row>
    <row r="139" spans="1:43" ht="24.75" customHeight="1" x14ac:dyDescent="0.2">
      <c r="A139" s="143"/>
      <c r="B139" s="143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140"/>
      <c r="T139" s="140"/>
      <c r="U139" s="140"/>
    </row>
    <row r="140" spans="1:43" ht="24.75" customHeight="1" x14ac:dyDescent="0.2">
      <c r="A140" s="141"/>
      <c r="B140" s="52"/>
      <c r="C140" s="53"/>
      <c r="D140" s="53"/>
      <c r="E140" s="53"/>
      <c r="F140" s="53"/>
      <c r="G140" s="53"/>
      <c r="H140" s="53"/>
      <c r="I140" s="54"/>
      <c r="J140" s="54"/>
      <c r="K140" s="54"/>
      <c r="L140" s="54"/>
      <c r="M140" s="54"/>
      <c r="N140" s="54"/>
      <c r="O140" s="53"/>
      <c r="P140" s="54"/>
      <c r="Q140" s="54"/>
      <c r="R140" s="54"/>
      <c r="S140" s="54"/>
      <c r="T140" s="54"/>
      <c r="U140" s="54"/>
    </row>
    <row r="141" spans="1:43" ht="24.75" customHeight="1" x14ac:dyDescent="0.2">
      <c r="A141" s="141"/>
      <c r="B141" s="52"/>
      <c r="C141" s="53"/>
      <c r="D141" s="53"/>
      <c r="E141" s="53"/>
      <c r="F141" s="53"/>
      <c r="G141" s="53"/>
      <c r="H141" s="53"/>
      <c r="I141" s="54"/>
      <c r="J141" s="54"/>
      <c r="K141" s="54"/>
      <c r="L141" s="54"/>
      <c r="M141" s="54"/>
      <c r="N141" s="54"/>
      <c r="O141" s="53"/>
      <c r="P141" s="54"/>
      <c r="Q141" s="54"/>
      <c r="R141" s="54"/>
      <c r="S141" s="54"/>
      <c r="T141" s="54"/>
      <c r="U141" s="54"/>
    </row>
    <row r="142" spans="1:43" ht="24.75" customHeight="1" x14ac:dyDescent="0.2">
      <c r="A142" s="141"/>
      <c r="B142" s="52"/>
      <c r="C142" s="53"/>
      <c r="D142" s="53"/>
      <c r="E142" s="53"/>
      <c r="F142" s="53"/>
      <c r="G142" s="53"/>
      <c r="H142" s="53"/>
      <c r="I142" s="54"/>
      <c r="J142" s="54"/>
      <c r="K142" s="54"/>
      <c r="L142" s="54"/>
      <c r="M142" s="54"/>
      <c r="N142" s="54"/>
      <c r="O142" s="53"/>
      <c r="P142" s="54"/>
      <c r="Q142" s="54"/>
      <c r="R142" s="54"/>
      <c r="S142" s="54"/>
      <c r="T142" s="54"/>
      <c r="U142" s="54"/>
    </row>
    <row r="143" spans="1:43" ht="24.75" customHeight="1" x14ac:dyDescent="0.2">
      <c r="A143" s="141"/>
      <c r="B143" s="52"/>
      <c r="C143" s="53"/>
      <c r="D143" s="53"/>
      <c r="E143" s="53"/>
      <c r="F143" s="53"/>
      <c r="G143" s="53"/>
      <c r="H143" s="53"/>
      <c r="I143" s="54"/>
      <c r="J143" s="54"/>
      <c r="K143" s="54"/>
      <c r="L143" s="54"/>
      <c r="M143" s="54"/>
      <c r="N143" s="54"/>
      <c r="O143" s="53"/>
      <c r="P143" s="54"/>
      <c r="Q143" s="54"/>
      <c r="R143" s="54"/>
      <c r="S143" s="54"/>
      <c r="T143" s="54"/>
      <c r="U143" s="54"/>
    </row>
    <row r="144" spans="1:43" ht="24.75" customHeight="1" x14ac:dyDescent="0.2">
      <c r="A144" s="141"/>
      <c r="B144" s="52"/>
      <c r="C144" s="53"/>
      <c r="D144" s="53"/>
      <c r="E144" s="53"/>
      <c r="F144" s="53"/>
      <c r="G144" s="53"/>
      <c r="H144" s="53"/>
      <c r="I144" s="54"/>
      <c r="J144" s="54"/>
      <c r="K144" s="54"/>
      <c r="L144" s="54"/>
      <c r="M144" s="54"/>
      <c r="N144" s="54"/>
      <c r="O144" s="53"/>
      <c r="P144" s="54"/>
      <c r="Q144" s="54"/>
      <c r="R144" s="54"/>
      <c r="S144" s="54"/>
      <c r="T144" s="54"/>
      <c r="U144" s="54"/>
    </row>
    <row r="145" spans="1:21" ht="24.75" customHeight="1" x14ac:dyDescent="0.2">
      <c r="A145" s="141"/>
      <c r="B145" s="52"/>
      <c r="C145" s="53"/>
      <c r="D145" s="53"/>
      <c r="E145" s="53"/>
      <c r="F145" s="53"/>
      <c r="G145" s="53"/>
      <c r="H145" s="53"/>
      <c r="I145" s="54"/>
      <c r="J145" s="54"/>
      <c r="K145" s="54"/>
      <c r="L145" s="54"/>
      <c r="M145" s="54"/>
      <c r="N145" s="54"/>
      <c r="O145" s="53"/>
      <c r="P145" s="54"/>
      <c r="Q145" s="54"/>
      <c r="R145" s="54"/>
      <c r="S145" s="54"/>
      <c r="T145" s="54"/>
      <c r="U145" s="54"/>
    </row>
    <row r="146" spans="1:21" ht="24.75" customHeight="1" x14ac:dyDescent="0.2">
      <c r="A146" s="141"/>
      <c r="B146" s="52"/>
      <c r="C146" s="53"/>
      <c r="D146" s="53"/>
      <c r="E146" s="53"/>
      <c r="F146" s="53"/>
      <c r="G146" s="53"/>
      <c r="H146" s="53"/>
      <c r="I146" s="54"/>
      <c r="J146" s="54"/>
      <c r="K146" s="54"/>
      <c r="L146" s="54"/>
      <c r="M146" s="54"/>
      <c r="N146" s="54"/>
      <c r="O146" s="53"/>
      <c r="P146" s="54"/>
      <c r="Q146" s="54"/>
      <c r="R146" s="54"/>
      <c r="S146" s="54"/>
      <c r="T146" s="54"/>
      <c r="U146" s="54"/>
    </row>
    <row r="147" spans="1:21" ht="24.75" customHeight="1" x14ac:dyDescent="0.2">
      <c r="A147" s="141"/>
      <c r="B147" s="52"/>
      <c r="C147" s="53"/>
      <c r="D147" s="53"/>
      <c r="E147" s="53"/>
      <c r="F147" s="53"/>
      <c r="G147" s="53"/>
      <c r="H147" s="53"/>
      <c r="I147" s="54"/>
      <c r="J147" s="54"/>
      <c r="K147" s="54"/>
      <c r="L147" s="54"/>
      <c r="M147" s="54"/>
      <c r="N147" s="54"/>
      <c r="O147" s="53"/>
      <c r="P147" s="54"/>
      <c r="Q147" s="54"/>
      <c r="R147" s="54"/>
      <c r="S147" s="54"/>
      <c r="T147" s="54"/>
      <c r="U147" s="54"/>
    </row>
    <row r="148" spans="1:21" ht="24.75" customHeight="1" x14ac:dyDescent="0.2">
      <c r="A148" s="141"/>
      <c r="B148" s="52"/>
      <c r="C148" s="53"/>
      <c r="D148" s="53"/>
      <c r="E148" s="53"/>
      <c r="F148" s="53"/>
      <c r="G148" s="53"/>
      <c r="H148" s="53"/>
      <c r="I148" s="54"/>
      <c r="J148" s="54"/>
      <c r="K148" s="54"/>
      <c r="L148" s="54"/>
      <c r="M148" s="54"/>
      <c r="N148" s="54"/>
      <c r="O148" s="53"/>
      <c r="P148" s="54"/>
      <c r="Q148" s="54"/>
      <c r="R148" s="54"/>
      <c r="S148" s="54"/>
      <c r="T148" s="54"/>
      <c r="U148" s="54"/>
    </row>
    <row r="149" spans="1:21" ht="24.75" customHeight="1" x14ac:dyDescent="0.2">
      <c r="A149" s="141"/>
      <c r="B149" s="52"/>
      <c r="C149" s="53"/>
      <c r="D149" s="53"/>
      <c r="E149" s="53"/>
      <c r="F149" s="53"/>
      <c r="G149" s="53"/>
      <c r="H149" s="53"/>
      <c r="I149" s="54"/>
      <c r="J149" s="54"/>
      <c r="K149" s="54"/>
      <c r="L149" s="54"/>
      <c r="M149" s="54"/>
      <c r="N149" s="54"/>
      <c r="O149" s="53"/>
      <c r="P149" s="54"/>
      <c r="Q149" s="54"/>
      <c r="R149" s="54"/>
      <c r="S149" s="54"/>
      <c r="T149" s="54"/>
      <c r="U149" s="54"/>
    </row>
    <row r="150" spans="1:21" ht="24.75" customHeight="1" x14ac:dyDescent="0.2">
      <c r="A150" s="141"/>
      <c r="B150" s="52"/>
      <c r="C150" s="55"/>
      <c r="D150" s="55"/>
      <c r="E150" s="55"/>
      <c r="F150" s="55"/>
      <c r="G150" s="55"/>
      <c r="H150" s="55"/>
      <c r="I150" s="54"/>
      <c r="J150" s="54"/>
      <c r="K150" s="54"/>
      <c r="L150" s="54"/>
      <c r="M150" s="54"/>
      <c r="N150" s="54"/>
      <c r="O150" s="53"/>
      <c r="P150" s="54"/>
      <c r="Q150" s="54"/>
      <c r="R150" s="54"/>
      <c r="S150" s="54"/>
      <c r="T150" s="54"/>
      <c r="U150" s="54"/>
    </row>
    <row r="151" spans="1:21" ht="24.75" customHeight="1" x14ac:dyDescent="0.2">
      <c r="A151" s="141"/>
      <c r="B151" s="52"/>
      <c r="C151" s="53"/>
      <c r="D151" s="53"/>
      <c r="E151" s="53"/>
      <c r="F151" s="53"/>
      <c r="G151" s="53"/>
      <c r="H151" s="53"/>
      <c r="I151" s="54"/>
      <c r="J151" s="54"/>
      <c r="K151" s="54"/>
      <c r="L151" s="54"/>
      <c r="M151" s="54"/>
      <c r="N151" s="54"/>
      <c r="O151" s="53"/>
      <c r="P151" s="54"/>
      <c r="Q151" s="54"/>
      <c r="R151" s="54"/>
      <c r="S151" s="54"/>
      <c r="T151" s="54"/>
      <c r="U151" s="54"/>
    </row>
    <row r="152" spans="1:21" ht="24.75" customHeight="1" x14ac:dyDescent="0.2">
      <c r="A152" s="141"/>
      <c r="B152" s="52"/>
      <c r="C152" s="53"/>
      <c r="D152" s="53"/>
      <c r="E152" s="53"/>
      <c r="F152" s="53"/>
      <c r="G152" s="53"/>
      <c r="H152" s="53"/>
      <c r="I152" s="54"/>
      <c r="J152" s="54"/>
      <c r="K152" s="54"/>
      <c r="L152" s="54"/>
      <c r="M152" s="54"/>
      <c r="N152" s="54"/>
      <c r="O152" s="53"/>
      <c r="P152" s="54"/>
      <c r="Q152" s="54"/>
      <c r="R152" s="54"/>
      <c r="S152" s="54"/>
      <c r="T152" s="54"/>
      <c r="U152" s="54"/>
    </row>
    <row r="153" spans="1:21" ht="24.75" customHeight="1" x14ac:dyDescent="0.2">
      <c r="A153" s="141"/>
      <c r="B153" s="52"/>
      <c r="C153" s="53"/>
      <c r="D153" s="53"/>
      <c r="E153" s="53"/>
      <c r="F153" s="53"/>
      <c r="G153" s="53"/>
      <c r="H153" s="53"/>
      <c r="I153" s="54"/>
      <c r="J153" s="54"/>
      <c r="K153" s="54"/>
      <c r="L153" s="54"/>
      <c r="M153" s="54"/>
      <c r="N153" s="54"/>
      <c r="O153" s="53"/>
      <c r="P153" s="54"/>
      <c r="Q153" s="54"/>
      <c r="R153" s="54"/>
      <c r="S153" s="54"/>
      <c r="T153" s="54"/>
      <c r="U153" s="54"/>
    </row>
    <row r="154" spans="1:21" ht="24.75" customHeight="1" x14ac:dyDescent="0.2">
      <c r="A154" s="141"/>
      <c r="B154" s="52"/>
      <c r="C154" s="53"/>
      <c r="D154" s="53"/>
      <c r="E154" s="53"/>
      <c r="F154" s="53"/>
      <c r="G154" s="53"/>
      <c r="H154" s="53"/>
      <c r="I154" s="54"/>
      <c r="J154" s="54"/>
      <c r="K154" s="54"/>
      <c r="L154" s="54"/>
      <c r="M154" s="54"/>
      <c r="N154" s="54"/>
      <c r="O154" s="53"/>
      <c r="P154" s="54"/>
      <c r="Q154" s="54"/>
      <c r="R154" s="54"/>
      <c r="S154" s="54"/>
      <c r="T154" s="54"/>
      <c r="U154" s="54"/>
    </row>
    <row r="155" spans="1:21" ht="24.75" customHeight="1" x14ac:dyDescent="0.2">
      <c r="A155" s="141"/>
      <c r="B155" s="52"/>
      <c r="C155" s="53"/>
      <c r="D155" s="53"/>
      <c r="E155" s="53"/>
      <c r="F155" s="53"/>
      <c r="G155" s="53"/>
      <c r="H155" s="53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</row>
    <row r="156" spans="1:21" ht="24.75" customHeight="1" x14ac:dyDescent="0.2">
      <c r="A156" s="141"/>
      <c r="B156" s="52"/>
      <c r="C156" s="53"/>
      <c r="D156" s="53"/>
      <c r="E156" s="53"/>
      <c r="F156" s="53"/>
      <c r="G156" s="53"/>
      <c r="H156" s="53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</row>
    <row r="157" spans="1:21" ht="24.75" customHeight="1" x14ac:dyDescent="0.2">
      <c r="A157" s="141"/>
      <c r="B157" s="52"/>
      <c r="C157" s="53"/>
      <c r="D157" s="53"/>
      <c r="E157" s="53"/>
      <c r="F157" s="53"/>
      <c r="G157" s="53"/>
      <c r="H157" s="53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</row>
    <row r="158" spans="1:21" ht="24.75" customHeight="1" x14ac:dyDescent="0.2">
      <c r="A158" s="141"/>
      <c r="B158" s="52"/>
      <c r="C158" s="53"/>
      <c r="D158" s="53"/>
      <c r="E158" s="53"/>
      <c r="F158" s="53"/>
      <c r="G158" s="53"/>
      <c r="H158" s="53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</row>
    <row r="159" spans="1:21" ht="24.75" customHeight="1" x14ac:dyDescent="0.2">
      <c r="A159" s="141"/>
      <c r="B159" s="52"/>
      <c r="C159" s="53"/>
      <c r="D159" s="53"/>
      <c r="E159" s="53"/>
      <c r="F159" s="53"/>
      <c r="G159" s="53"/>
      <c r="H159" s="53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</row>
    <row r="160" spans="1:21" ht="24.75" customHeight="1" x14ac:dyDescent="0.2">
      <c r="A160" s="141"/>
      <c r="B160" s="52"/>
      <c r="C160" s="53"/>
      <c r="D160" s="53"/>
      <c r="E160" s="53"/>
      <c r="F160" s="53"/>
      <c r="G160" s="53"/>
      <c r="H160" s="53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</row>
    <row r="161" spans="1:21" ht="24.75" customHeight="1" x14ac:dyDescent="0.2">
      <c r="A161" s="141"/>
      <c r="B161" s="52"/>
      <c r="C161" s="53"/>
      <c r="D161" s="53"/>
      <c r="E161" s="53"/>
      <c r="F161" s="53"/>
      <c r="G161" s="53"/>
      <c r="H161" s="53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</row>
    <row r="162" spans="1:21" ht="24.75" customHeight="1" x14ac:dyDescent="0.2">
      <c r="A162" s="141"/>
      <c r="B162" s="52"/>
      <c r="C162" s="53"/>
      <c r="D162" s="53"/>
      <c r="E162" s="53"/>
      <c r="F162" s="53"/>
      <c r="G162" s="53"/>
      <c r="H162" s="53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</row>
    <row r="163" spans="1:21" ht="24.75" customHeight="1" x14ac:dyDescent="0.2">
      <c r="A163" s="141"/>
      <c r="B163" s="52"/>
      <c r="C163" s="53"/>
      <c r="D163" s="53"/>
      <c r="E163" s="53"/>
      <c r="F163" s="53"/>
      <c r="G163" s="53"/>
      <c r="H163" s="53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</row>
    <row r="164" spans="1:21" ht="24.75" customHeight="1" x14ac:dyDescent="0.2">
      <c r="A164" s="141"/>
      <c r="B164" s="52"/>
      <c r="C164" s="53"/>
      <c r="D164" s="53"/>
      <c r="E164" s="53"/>
      <c r="F164" s="53"/>
      <c r="G164" s="53"/>
      <c r="H164" s="53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</row>
    <row r="165" spans="1:21" ht="24.75" customHeight="1" x14ac:dyDescent="0.2">
      <c r="A165" s="141"/>
      <c r="B165" s="52"/>
      <c r="C165" s="53"/>
      <c r="D165" s="53"/>
      <c r="E165" s="53"/>
      <c r="F165" s="53"/>
      <c r="G165" s="53"/>
      <c r="H165" s="53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</row>
    <row r="166" spans="1:21" ht="24.75" customHeight="1" x14ac:dyDescent="0.2">
      <c r="A166" s="141"/>
      <c r="B166" s="52"/>
      <c r="C166" s="53"/>
      <c r="D166" s="53"/>
      <c r="E166" s="53"/>
      <c r="F166" s="53"/>
      <c r="G166" s="53"/>
      <c r="H166" s="53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</row>
    <row r="167" spans="1:21" ht="24.75" customHeight="1" x14ac:dyDescent="0.2">
      <c r="A167" s="50"/>
      <c r="B167" s="56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</row>
    <row r="168" spans="1:21" ht="24.75" customHeight="1" x14ac:dyDescent="0.2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</row>
    <row r="169" spans="1:21" ht="24.7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1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</row>
    <row r="170" spans="1:21" ht="24.75" customHeight="1" x14ac:dyDescent="0.35">
      <c r="A170" s="57"/>
      <c r="B170" s="57"/>
      <c r="C170" s="142"/>
      <c r="D170" s="142"/>
      <c r="E170" s="142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</row>
  </sheetData>
  <mergeCells count="120">
    <mergeCell ref="A132:AB132"/>
    <mergeCell ref="A133:AB133"/>
    <mergeCell ref="Z37:Z38"/>
    <mergeCell ref="AA37:AA38"/>
    <mergeCell ref="B113:E113"/>
    <mergeCell ref="F113:H113"/>
    <mergeCell ref="I113:K113"/>
    <mergeCell ref="L113:N113"/>
    <mergeCell ref="O113:Q113"/>
    <mergeCell ref="R113:T113"/>
    <mergeCell ref="U113:W113"/>
    <mergeCell ref="X113:Y113"/>
    <mergeCell ref="A112:AB112"/>
    <mergeCell ref="AB113:AB114"/>
    <mergeCell ref="A113:A114"/>
    <mergeCell ref="A59:A60"/>
    <mergeCell ref="B52:E52"/>
    <mergeCell ref="F52:H52"/>
    <mergeCell ref="I52:K52"/>
    <mergeCell ref="L52:N52"/>
    <mergeCell ref="O52:Q52"/>
    <mergeCell ref="R52:T52"/>
    <mergeCell ref="U52:W52"/>
    <mergeCell ref="X52:Y52"/>
    <mergeCell ref="A98:AB98"/>
    <mergeCell ref="A99:AB99"/>
    <mergeCell ref="A111:AB111"/>
    <mergeCell ref="X59:Y59"/>
    <mergeCell ref="B100:E100"/>
    <mergeCell ref="F100:H100"/>
    <mergeCell ref="I100:K100"/>
    <mergeCell ref="L100:N100"/>
    <mergeCell ref="O100:Q100"/>
    <mergeCell ref="R100:T100"/>
    <mergeCell ref="U100:W100"/>
    <mergeCell ref="X100:Y100"/>
    <mergeCell ref="AB59:AB60"/>
    <mergeCell ref="AB100:AB101"/>
    <mergeCell ref="A100:A101"/>
    <mergeCell ref="B59:E59"/>
    <mergeCell ref="F59:H59"/>
    <mergeCell ref="I59:K59"/>
    <mergeCell ref="L59:N59"/>
    <mergeCell ref="O59:Q59"/>
    <mergeCell ref="R59:T59"/>
    <mergeCell ref="U59:W59"/>
    <mergeCell ref="AJ29:AK29"/>
    <mergeCell ref="A35:AB35"/>
    <mergeCell ref="A36:AB36"/>
    <mergeCell ref="A37:A38"/>
    <mergeCell ref="B37:E37"/>
    <mergeCell ref="F37:H37"/>
    <mergeCell ref="I37:K37"/>
    <mergeCell ref="L37:N37"/>
    <mergeCell ref="O37:Q37"/>
    <mergeCell ref="R37:T37"/>
    <mergeCell ref="U37:W37"/>
    <mergeCell ref="A51:AB51"/>
    <mergeCell ref="A57:AB57"/>
    <mergeCell ref="A58:AB58"/>
    <mergeCell ref="AB37:AB38"/>
    <mergeCell ref="AB52:AB53"/>
    <mergeCell ref="A52:A53"/>
    <mergeCell ref="X37:Y37"/>
    <mergeCell ref="A50:AB50"/>
    <mergeCell ref="I1:K1"/>
    <mergeCell ref="L1:N1"/>
    <mergeCell ref="O1:Q1"/>
    <mergeCell ref="R1:T1"/>
    <mergeCell ref="U1:W1"/>
    <mergeCell ref="X1:Y1"/>
    <mergeCell ref="R28:T28"/>
    <mergeCell ref="U28:W28"/>
    <mergeCell ref="X28:Y28"/>
    <mergeCell ref="A1:A2"/>
    <mergeCell ref="B28:E28"/>
    <mergeCell ref="F28:H28"/>
    <mergeCell ref="I28:K28"/>
    <mergeCell ref="L28:N28"/>
    <mergeCell ref="O28:Q28"/>
    <mergeCell ref="AN29:AO29"/>
    <mergeCell ref="AP29:AQ29"/>
    <mergeCell ref="A27:AB27"/>
    <mergeCell ref="AD29:AE29"/>
    <mergeCell ref="AF29:AG29"/>
    <mergeCell ref="AH29:AI29"/>
    <mergeCell ref="AN2:AO2"/>
    <mergeCell ref="A26:AB26"/>
    <mergeCell ref="AP2:AQ2"/>
    <mergeCell ref="AD2:AE2"/>
    <mergeCell ref="AF2:AG2"/>
    <mergeCell ref="AH2:AI2"/>
    <mergeCell ref="AJ2:AK2"/>
    <mergeCell ref="AL2:AM2"/>
    <mergeCell ref="AB28:AB29"/>
    <mergeCell ref="A28:A29"/>
    <mergeCell ref="Z28:Z29"/>
    <mergeCell ref="AA28:AA29"/>
    <mergeCell ref="AB1:AB2"/>
    <mergeCell ref="AL29:AM29"/>
    <mergeCell ref="Z1:Z2"/>
    <mergeCell ref="AA1:AA2"/>
    <mergeCell ref="B1:E1"/>
    <mergeCell ref="F1:H1"/>
    <mergeCell ref="U138:U139"/>
    <mergeCell ref="A140:A148"/>
    <mergeCell ref="A149:A161"/>
    <mergeCell ref="A162:A166"/>
    <mergeCell ref="C170:E170"/>
    <mergeCell ref="A138:B139"/>
    <mergeCell ref="C138:D138"/>
    <mergeCell ref="E138:F138"/>
    <mergeCell ref="G138:H138"/>
    <mergeCell ref="I138:J138"/>
    <mergeCell ref="K138:L138"/>
    <mergeCell ref="M138:N138"/>
    <mergeCell ref="O138:P138"/>
    <mergeCell ref="Q138:R138"/>
    <mergeCell ref="S138:S139"/>
    <mergeCell ref="T138:T139"/>
  </mergeCells>
  <pageMargins left="3.937007874015748E-2" right="3.937007874015748E-2" top="0.78740157480314965" bottom="0" header="0.31496062992125984" footer="0.31496062992125984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70"/>
  <sheetViews>
    <sheetView zoomScaleNormal="100" workbookViewId="0">
      <selection activeCell="G31" sqref="G31"/>
    </sheetView>
  </sheetViews>
  <sheetFormatPr defaultRowHeight="15" x14ac:dyDescent="0.25"/>
  <cols>
    <col min="1" max="1" width="15.28515625" customWidth="1"/>
    <col min="5" max="5" width="9.140625" style="1"/>
    <col min="8" max="8" width="9.140625" style="1"/>
    <col min="11" max="11" width="9.140625" style="1"/>
    <col min="14" max="14" width="9.140625" style="1"/>
    <col min="17" max="17" width="9.140625" style="1"/>
    <col min="20" max="20" width="9.140625" style="1"/>
    <col min="23" max="23" width="9.5703125" style="1" bestFit="1" customWidth="1"/>
    <col min="26" max="26" width="9.140625" hidden="1" customWidth="1"/>
    <col min="27" max="27" width="10.7109375" hidden="1" customWidth="1"/>
    <col min="28" max="28" width="10.7109375" customWidth="1"/>
  </cols>
  <sheetData>
    <row r="2" spans="1:48" x14ac:dyDescent="0.25">
      <c r="A2" s="183" t="s">
        <v>135</v>
      </c>
      <c r="B2" s="183"/>
      <c r="C2" s="181" t="s">
        <v>72</v>
      </c>
      <c r="D2" s="181"/>
      <c r="E2" s="184" t="s">
        <v>47</v>
      </c>
      <c r="F2" s="181" t="s">
        <v>2</v>
      </c>
      <c r="G2" s="181"/>
      <c r="H2" s="184" t="s">
        <v>46</v>
      </c>
      <c r="I2" s="181" t="s">
        <v>3</v>
      </c>
      <c r="J2" s="181"/>
      <c r="K2" s="184" t="s">
        <v>45</v>
      </c>
      <c r="L2" s="181" t="s">
        <v>4</v>
      </c>
      <c r="M2" s="181"/>
      <c r="N2" s="184" t="s">
        <v>44</v>
      </c>
      <c r="O2" s="181" t="s">
        <v>5</v>
      </c>
      <c r="P2" s="181"/>
      <c r="Q2" s="184" t="s">
        <v>43</v>
      </c>
      <c r="R2" s="181" t="s">
        <v>6</v>
      </c>
      <c r="S2" s="181"/>
      <c r="T2" s="184" t="s">
        <v>42</v>
      </c>
      <c r="U2" s="181" t="s">
        <v>7</v>
      </c>
      <c r="V2" s="181"/>
      <c r="W2" s="184" t="s">
        <v>41</v>
      </c>
      <c r="X2" s="181" t="s">
        <v>8</v>
      </c>
      <c r="Y2" s="181"/>
      <c r="Z2" s="182" t="s">
        <v>9</v>
      </c>
      <c r="AA2" s="182" t="s">
        <v>10</v>
      </c>
      <c r="AB2" s="182" t="s">
        <v>11</v>
      </c>
    </row>
    <row r="3" spans="1:48" x14ac:dyDescent="0.25">
      <c r="A3" s="183"/>
      <c r="B3" s="183"/>
      <c r="C3" s="38" t="s">
        <v>13</v>
      </c>
      <c r="D3" s="38" t="s">
        <v>14</v>
      </c>
      <c r="E3" s="185"/>
      <c r="F3" s="38" t="s">
        <v>13</v>
      </c>
      <c r="G3" s="38" t="s">
        <v>14</v>
      </c>
      <c r="H3" s="185"/>
      <c r="I3" s="38" t="s">
        <v>13</v>
      </c>
      <c r="J3" s="38" t="s">
        <v>14</v>
      </c>
      <c r="K3" s="185"/>
      <c r="L3" s="38" t="s">
        <v>13</v>
      </c>
      <c r="M3" s="38" t="s">
        <v>14</v>
      </c>
      <c r="N3" s="185"/>
      <c r="O3" s="38" t="s">
        <v>13</v>
      </c>
      <c r="P3" s="38" t="s">
        <v>14</v>
      </c>
      <c r="Q3" s="185"/>
      <c r="R3" s="38" t="s">
        <v>13</v>
      </c>
      <c r="S3" s="38" t="s">
        <v>14</v>
      </c>
      <c r="T3" s="185"/>
      <c r="U3" s="38" t="s">
        <v>13</v>
      </c>
      <c r="V3" s="38" t="s">
        <v>14</v>
      </c>
      <c r="W3" s="185"/>
      <c r="X3" s="38" t="s">
        <v>13</v>
      </c>
      <c r="Y3" s="38" t="s">
        <v>14</v>
      </c>
      <c r="Z3" s="182"/>
      <c r="AA3" s="182"/>
      <c r="AB3" s="182"/>
    </row>
    <row r="4" spans="1:48" ht="89.25" x14ac:dyDescent="0.25">
      <c r="A4" s="187" t="s">
        <v>136</v>
      </c>
      <c r="B4" s="39" t="s">
        <v>137</v>
      </c>
      <c r="C4" s="34">
        <v>2723615</v>
      </c>
      <c r="D4" s="34">
        <v>0</v>
      </c>
      <c r="E4" s="34">
        <f>AU4-AV4</f>
        <v>2723615</v>
      </c>
      <c r="F4" s="34">
        <v>2613604</v>
      </c>
      <c r="G4" s="34">
        <v>0</v>
      </c>
      <c r="H4" s="34">
        <f>AS4-AT4</f>
        <v>5337219</v>
      </c>
      <c r="I4" s="34">
        <v>2770713</v>
      </c>
      <c r="J4" s="34">
        <v>2723615</v>
      </c>
      <c r="K4" s="34">
        <f>AQ4-AR4</f>
        <v>5384317</v>
      </c>
      <c r="L4" s="35">
        <v>2850218</v>
      </c>
      <c r="M4" s="35">
        <v>5384217</v>
      </c>
      <c r="N4" s="35">
        <f>AO4-AP4</f>
        <v>2850318</v>
      </c>
      <c r="O4" s="35">
        <v>2975342</v>
      </c>
      <c r="P4" s="35">
        <v>0</v>
      </c>
      <c r="Q4" s="35">
        <f>AM4-AN4</f>
        <v>5825660</v>
      </c>
      <c r="R4" s="35">
        <v>2998150</v>
      </c>
      <c r="S4" s="35">
        <v>3707000</v>
      </c>
      <c r="T4" s="35">
        <f>AK4-AL4</f>
        <v>5116810</v>
      </c>
      <c r="U4" s="36">
        <v>3275763</v>
      </c>
      <c r="V4" s="35">
        <v>7999255</v>
      </c>
      <c r="W4" s="35">
        <f>AI4-AJ4</f>
        <v>393318</v>
      </c>
      <c r="X4" s="35">
        <v>3413918</v>
      </c>
      <c r="Y4" s="35">
        <v>0</v>
      </c>
      <c r="Z4" s="35">
        <f t="shared" ref="Z4:Z30" si="0">SUM(C4+F4+I4+L4+O4+R4+U4+X4)</f>
        <v>23621323</v>
      </c>
      <c r="AA4" s="35">
        <f t="shared" ref="AA4:AA30" si="1">SUM(D4+G4+J4+M4+P4+S4+V4+Y4)</f>
        <v>19814087</v>
      </c>
      <c r="AB4" s="35">
        <f>Z4-AA4</f>
        <v>3807236</v>
      </c>
      <c r="AI4" s="19">
        <f>SUM(C4+F4+I4+L4+O4+R4+U4)</f>
        <v>20207405</v>
      </c>
      <c r="AJ4" s="19">
        <f>SUM(D4+G4+J4+M4+P4+S4+V4)</f>
        <v>19814087</v>
      </c>
      <c r="AK4" s="19">
        <f>SUM(C4+F4+I4+L4+O4+R4)</f>
        <v>16931642</v>
      </c>
      <c r="AL4" s="19">
        <f>SUM(D4+G4+J4+M4+P4+S4)</f>
        <v>11814832</v>
      </c>
      <c r="AM4" s="19">
        <f>SUM(C4+F4+I4+L4+O4)</f>
        <v>13933492</v>
      </c>
      <c r="AN4" s="19">
        <f>SUM(D4+G4+J4+M4+P4)</f>
        <v>8107832</v>
      </c>
      <c r="AO4" s="19">
        <f>SUM(C4+F4+I4+L4)</f>
        <v>10958150</v>
      </c>
      <c r="AP4" s="19">
        <f>SUM(D4+G4+J4+M4)</f>
        <v>8107832</v>
      </c>
      <c r="AQ4" s="19">
        <f>SUM(C4+F4+I4)</f>
        <v>8107932</v>
      </c>
      <c r="AR4" s="19">
        <f>SUM(D4+G4+J4)</f>
        <v>2723615</v>
      </c>
      <c r="AS4" s="26">
        <f>SUM(C4+F4)</f>
        <v>5337219</v>
      </c>
      <c r="AT4" s="19">
        <f>SUM(D4+G4)</f>
        <v>0</v>
      </c>
      <c r="AU4" s="26">
        <f>SUM(C4)</f>
        <v>2723615</v>
      </c>
      <c r="AV4" s="19">
        <f>SUM(D4)</f>
        <v>0</v>
      </c>
    </row>
    <row r="5" spans="1:48" ht="76.5" x14ac:dyDescent="0.25">
      <c r="A5" s="188"/>
      <c r="B5" s="39" t="s">
        <v>138</v>
      </c>
      <c r="C5" s="34">
        <v>1708681</v>
      </c>
      <c r="D5" s="34">
        <v>0</v>
      </c>
      <c r="E5" s="34">
        <f t="shared" ref="E5:E30" si="2">AU5-AV5</f>
        <v>1708681</v>
      </c>
      <c r="F5" s="34">
        <v>2613604</v>
      </c>
      <c r="G5" s="34">
        <v>0</v>
      </c>
      <c r="H5" s="34">
        <f t="shared" ref="H5:H30" si="3">AS5-AT5</f>
        <v>4322285</v>
      </c>
      <c r="I5" s="34">
        <v>2770713</v>
      </c>
      <c r="J5" s="34">
        <v>0</v>
      </c>
      <c r="K5" s="34">
        <f t="shared" ref="K5:K30" si="4">AQ5-AR5</f>
        <v>7092998</v>
      </c>
      <c r="L5" s="35">
        <v>2850218</v>
      </c>
      <c r="M5" s="35">
        <v>5384317</v>
      </c>
      <c r="N5" s="35">
        <f t="shared" ref="N5:N30" si="5">AO5-AP5</f>
        <v>4558899</v>
      </c>
      <c r="O5" s="35">
        <v>2975342</v>
      </c>
      <c r="P5" s="35">
        <v>0</v>
      </c>
      <c r="Q5" s="35">
        <f t="shared" ref="Q5:Q30" si="6">AM5-AN5</f>
        <v>7534241</v>
      </c>
      <c r="R5" s="35">
        <v>2998150</v>
      </c>
      <c r="S5" s="35">
        <v>1207000</v>
      </c>
      <c r="T5" s="35">
        <f t="shared" ref="T5:T30" si="7">AK5-AL5</f>
        <v>9325391</v>
      </c>
      <c r="U5" s="36">
        <v>3275763</v>
      </c>
      <c r="V5" s="35">
        <v>10499255</v>
      </c>
      <c r="W5" s="35">
        <f t="shared" ref="W5:W30" si="8">AI5-AJ5</f>
        <v>2101899</v>
      </c>
      <c r="X5" s="35">
        <v>3413918</v>
      </c>
      <c r="Y5" s="35">
        <v>0</v>
      </c>
      <c r="Z5" s="35">
        <f t="shared" si="0"/>
        <v>22606389</v>
      </c>
      <c r="AA5" s="35">
        <f t="shared" si="1"/>
        <v>17090572</v>
      </c>
      <c r="AB5" s="35">
        <f t="shared" ref="AB5:AB19" si="9">Z5-AA5</f>
        <v>5515817</v>
      </c>
      <c r="AC5" s="150" t="s">
        <v>183</v>
      </c>
      <c r="AD5" s="186"/>
      <c r="AE5" s="186"/>
      <c r="AF5" s="186"/>
      <c r="AG5" s="186"/>
      <c r="AI5" s="19">
        <f t="shared" ref="AI5:AI30" si="10">SUM(C5+F5+I5+L5+O5+R5+U5)</f>
        <v>19192471</v>
      </c>
      <c r="AJ5" s="19">
        <f t="shared" ref="AJ5:AJ30" si="11">SUM(D5+G5+J5+M5+P5+S5+V5)</f>
        <v>17090572</v>
      </c>
      <c r="AK5" s="19">
        <f t="shared" ref="AK5:AK30" si="12">SUM(C5+F5+I5+L5+O5+R5)</f>
        <v>15916708</v>
      </c>
      <c r="AL5" s="19">
        <f t="shared" ref="AL5:AL30" si="13">SUM(D5+G5+J5+M5+P5+S5)</f>
        <v>6591317</v>
      </c>
      <c r="AM5" s="19">
        <f t="shared" ref="AM5:AM30" si="14">SUM(C5+F5+I5+L5+O5)</f>
        <v>12918558</v>
      </c>
      <c r="AN5" s="19">
        <f t="shared" ref="AN5:AN30" si="15">SUM(D5+G5+J5+M5+P5)</f>
        <v>5384317</v>
      </c>
      <c r="AO5" s="19">
        <f t="shared" ref="AO5:AO30" si="16">SUM(C5+F5+I5+L5)</f>
        <v>9943216</v>
      </c>
      <c r="AP5" s="19">
        <f t="shared" ref="AP5:AP30" si="17">SUM(D5+G5+J5+M5)</f>
        <v>5384317</v>
      </c>
      <c r="AQ5" s="19">
        <f t="shared" ref="AQ5:AQ30" si="18">SUM(C5+F5+I5)</f>
        <v>7092998</v>
      </c>
      <c r="AR5" s="19">
        <f t="shared" ref="AR5:AR30" si="19">SUM(D5+G5+J5)</f>
        <v>0</v>
      </c>
      <c r="AS5" s="26">
        <f t="shared" ref="AS5:AS30" si="20">SUM(C5+F5)</f>
        <v>4322285</v>
      </c>
      <c r="AT5" s="19">
        <f t="shared" ref="AT5:AT30" si="21">SUM(D5+G5)</f>
        <v>0</v>
      </c>
      <c r="AU5" s="26">
        <f t="shared" ref="AU5:AU30" si="22">SUM(C5)</f>
        <v>1708681</v>
      </c>
      <c r="AV5" s="19">
        <f t="shared" ref="AV5:AV30" si="23">SUM(D5)</f>
        <v>0</v>
      </c>
    </row>
    <row r="6" spans="1:48" ht="153" x14ac:dyDescent="0.25">
      <c r="A6" s="188"/>
      <c r="B6" s="40" t="s">
        <v>139</v>
      </c>
      <c r="C6" s="41">
        <v>4865838</v>
      </c>
      <c r="D6" s="41">
        <v>4865838</v>
      </c>
      <c r="E6" s="41">
        <f t="shared" si="2"/>
        <v>0</v>
      </c>
      <c r="F6" s="41">
        <v>2615004</v>
      </c>
      <c r="G6" s="41">
        <v>2615004</v>
      </c>
      <c r="H6" s="41">
        <f t="shared" si="3"/>
        <v>0</v>
      </c>
      <c r="I6" s="41">
        <v>2772113</v>
      </c>
      <c r="J6" s="41">
        <v>0</v>
      </c>
      <c r="K6" s="41">
        <f t="shared" si="4"/>
        <v>2772113</v>
      </c>
      <c r="L6" s="42">
        <v>2851618</v>
      </c>
      <c r="M6" s="42">
        <v>2772113</v>
      </c>
      <c r="N6" s="42">
        <f t="shared" si="5"/>
        <v>2851618</v>
      </c>
      <c r="O6" s="42">
        <v>-712529</v>
      </c>
      <c r="P6" s="42">
        <v>2139089</v>
      </c>
      <c r="Q6" s="42">
        <f t="shared" si="6"/>
        <v>0</v>
      </c>
      <c r="R6" s="42">
        <v>0</v>
      </c>
      <c r="S6" s="42">
        <v>0</v>
      </c>
      <c r="T6" s="42">
        <f t="shared" si="7"/>
        <v>0</v>
      </c>
      <c r="U6" s="41">
        <v>0</v>
      </c>
      <c r="V6" s="42">
        <v>0</v>
      </c>
      <c r="W6" s="42">
        <f t="shared" si="8"/>
        <v>0</v>
      </c>
      <c r="X6" s="42">
        <v>0</v>
      </c>
      <c r="Y6" s="42">
        <v>0</v>
      </c>
      <c r="Z6" s="35">
        <f t="shared" si="0"/>
        <v>12392044</v>
      </c>
      <c r="AA6" s="35">
        <f t="shared" si="1"/>
        <v>12392044</v>
      </c>
      <c r="AB6" s="35">
        <f t="shared" si="9"/>
        <v>0</v>
      </c>
      <c r="AI6" s="19">
        <f t="shared" si="10"/>
        <v>12392044</v>
      </c>
      <c r="AJ6" s="19">
        <f t="shared" si="11"/>
        <v>12392044</v>
      </c>
      <c r="AK6" s="19">
        <f t="shared" si="12"/>
        <v>12392044</v>
      </c>
      <c r="AL6" s="19">
        <f t="shared" si="13"/>
        <v>12392044</v>
      </c>
      <c r="AM6" s="19">
        <f t="shared" si="14"/>
        <v>12392044</v>
      </c>
      <c r="AN6" s="19">
        <f t="shared" si="15"/>
        <v>12392044</v>
      </c>
      <c r="AO6" s="19">
        <f t="shared" si="16"/>
        <v>13104573</v>
      </c>
      <c r="AP6" s="19">
        <f t="shared" si="17"/>
        <v>10252955</v>
      </c>
      <c r="AQ6" s="19">
        <f t="shared" si="18"/>
        <v>10252955</v>
      </c>
      <c r="AR6" s="19">
        <f t="shared" si="19"/>
        <v>7480842</v>
      </c>
      <c r="AS6" s="26">
        <f t="shared" si="20"/>
        <v>7480842</v>
      </c>
      <c r="AT6" s="19">
        <f t="shared" si="21"/>
        <v>7480842</v>
      </c>
      <c r="AU6" s="26">
        <f t="shared" si="22"/>
        <v>4865838</v>
      </c>
      <c r="AV6" s="19">
        <f t="shared" si="23"/>
        <v>4865838</v>
      </c>
    </row>
    <row r="7" spans="1:48" ht="114.75" x14ac:dyDescent="0.25">
      <c r="A7" s="188"/>
      <c r="B7" s="40" t="s">
        <v>140</v>
      </c>
      <c r="C7" s="41">
        <v>4863660</v>
      </c>
      <c r="D7" s="41">
        <v>0</v>
      </c>
      <c r="E7" s="41">
        <f t="shared" si="2"/>
        <v>4863660</v>
      </c>
      <c r="F7" s="41">
        <v>2614278</v>
      </c>
      <c r="G7" s="41">
        <v>0</v>
      </c>
      <c r="H7" s="41">
        <f t="shared" si="3"/>
        <v>7477938</v>
      </c>
      <c r="I7" s="41">
        <v>0</v>
      </c>
      <c r="J7" s="41">
        <v>0</v>
      </c>
      <c r="K7" s="41">
        <f t="shared" si="4"/>
        <v>7477938</v>
      </c>
      <c r="L7" s="42">
        <v>0</v>
      </c>
      <c r="M7" s="42">
        <v>0</v>
      </c>
      <c r="N7" s="42">
        <f t="shared" si="5"/>
        <v>7477938</v>
      </c>
      <c r="O7" s="42">
        <v>0</v>
      </c>
      <c r="P7" s="42">
        <v>0</v>
      </c>
      <c r="Q7" s="42">
        <f t="shared" si="6"/>
        <v>7477938</v>
      </c>
      <c r="R7" s="42">
        <v>0</v>
      </c>
      <c r="S7" s="42">
        <v>0</v>
      </c>
      <c r="T7" s="42">
        <f t="shared" si="7"/>
        <v>7477938</v>
      </c>
      <c r="U7" s="41">
        <v>0</v>
      </c>
      <c r="V7" s="42">
        <v>0</v>
      </c>
      <c r="W7" s="42">
        <f t="shared" si="8"/>
        <v>7477938</v>
      </c>
      <c r="X7" s="42">
        <v>0</v>
      </c>
      <c r="Y7" s="42">
        <v>0</v>
      </c>
      <c r="Z7" s="35">
        <f t="shared" si="0"/>
        <v>7477938</v>
      </c>
      <c r="AA7" s="35">
        <f t="shared" si="1"/>
        <v>0</v>
      </c>
      <c r="AB7" s="35">
        <f t="shared" si="9"/>
        <v>7477938</v>
      </c>
      <c r="AI7" s="19">
        <f t="shared" si="10"/>
        <v>7477938</v>
      </c>
      <c r="AJ7" s="19">
        <f t="shared" si="11"/>
        <v>0</v>
      </c>
      <c r="AK7" s="19">
        <f t="shared" si="12"/>
        <v>7477938</v>
      </c>
      <c r="AL7" s="19">
        <f t="shared" si="13"/>
        <v>0</v>
      </c>
      <c r="AM7" s="19">
        <f t="shared" si="14"/>
        <v>7477938</v>
      </c>
      <c r="AN7" s="19">
        <f t="shared" si="15"/>
        <v>0</v>
      </c>
      <c r="AO7" s="19">
        <f t="shared" si="16"/>
        <v>7477938</v>
      </c>
      <c r="AP7" s="19">
        <f t="shared" si="17"/>
        <v>0</v>
      </c>
      <c r="AQ7" s="19">
        <f t="shared" si="18"/>
        <v>7477938</v>
      </c>
      <c r="AR7" s="19">
        <f t="shared" si="19"/>
        <v>0</v>
      </c>
      <c r="AS7" s="26">
        <f t="shared" si="20"/>
        <v>7477938</v>
      </c>
      <c r="AT7" s="19">
        <f t="shared" si="21"/>
        <v>0</v>
      </c>
      <c r="AU7" s="26">
        <f t="shared" si="22"/>
        <v>4863660</v>
      </c>
      <c r="AV7" s="19">
        <f t="shared" si="23"/>
        <v>0</v>
      </c>
    </row>
    <row r="8" spans="1:48" ht="229.5" x14ac:dyDescent="0.25">
      <c r="A8" s="188"/>
      <c r="B8" s="39" t="s">
        <v>141</v>
      </c>
      <c r="C8" s="34">
        <v>10192</v>
      </c>
      <c r="D8" s="34">
        <v>0</v>
      </c>
      <c r="E8" s="34">
        <f t="shared" si="2"/>
        <v>10192</v>
      </c>
      <c r="F8" s="34">
        <v>728</v>
      </c>
      <c r="G8" s="34">
        <v>0</v>
      </c>
      <c r="H8" s="34">
        <f t="shared" si="3"/>
        <v>10920</v>
      </c>
      <c r="I8" s="34">
        <v>728</v>
      </c>
      <c r="J8" s="34">
        <v>0</v>
      </c>
      <c r="K8" s="34">
        <f t="shared" si="4"/>
        <v>11648</v>
      </c>
      <c r="L8" s="35">
        <v>728</v>
      </c>
      <c r="M8" s="35">
        <v>0</v>
      </c>
      <c r="N8" s="35">
        <f t="shared" si="5"/>
        <v>12376</v>
      </c>
      <c r="O8" s="35">
        <v>728</v>
      </c>
      <c r="P8" s="35">
        <v>0</v>
      </c>
      <c r="Q8" s="35">
        <f t="shared" si="6"/>
        <v>13104</v>
      </c>
      <c r="R8" s="35">
        <v>728</v>
      </c>
      <c r="S8" s="35">
        <v>0</v>
      </c>
      <c r="T8" s="35">
        <f t="shared" si="7"/>
        <v>13832</v>
      </c>
      <c r="U8" s="36">
        <v>728</v>
      </c>
      <c r="V8" s="35">
        <v>0</v>
      </c>
      <c r="W8" s="35">
        <f t="shared" si="8"/>
        <v>14560</v>
      </c>
      <c r="X8" s="35">
        <v>728</v>
      </c>
      <c r="Y8" s="35">
        <v>0</v>
      </c>
      <c r="Z8" s="35">
        <f t="shared" si="0"/>
        <v>15288</v>
      </c>
      <c r="AA8" s="35">
        <f t="shared" si="1"/>
        <v>0</v>
      </c>
      <c r="AB8" s="35">
        <f t="shared" si="9"/>
        <v>15288</v>
      </c>
      <c r="AI8" s="19">
        <f t="shared" si="10"/>
        <v>14560</v>
      </c>
      <c r="AJ8" s="19">
        <f t="shared" si="11"/>
        <v>0</v>
      </c>
      <c r="AK8" s="19">
        <f t="shared" si="12"/>
        <v>13832</v>
      </c>
      <c r="AL8" s="19">
        <f t="shared" si="13"/>
        <v>0</v>
      </c>
      <c r="AM8" s="19">
        <f t="shared" si="14"/>
        <v>13104</v>
      </c>
      <c r="AN8" s="19">
        <f t="shared" si="15"/>
        <v>0</v>
      </c>
      <c r="AO8" s="19">
        <f t="shared" si="16"/>
        <v>12376</v>
      </c>
      <c r="AP8" s="19">
        <f t="shared" si="17"/>
        <v>0</v>
      </c>
      <c r="AQ8" s="19">
        <f t="shared" si="18"/>
        <v>11648</v>
      </c>
      <c r="AR8" s="19">
        <f t="shared" si="19"/>
        <v>0</v>
      </c>
      <c r="AS8" s="26">
        <f t="shared" si="20"/>
        <v>10920</v>
      </c>
      <c r="AT8" s="19">
        <f t="shared" si="21"/>
        <v>0</v>
      </c>
      <c r="AU8" s="26">
        <f t="shared" si="22"/>
        <v>10192</v>
      </c>
      <c r="AV8" s="19">
        <f t="shared" si="23"/>
        <v>0</v>
      </c>
    </row>
    <row r="9" spans="1:48" ht="114.75" x14ac:dyDescent="0.25">
      <c r="A9" s="188"/>
      <c r="B9" s="40" t="s">
        <v>142</v>
      </c>
      <c r="C9" s="41">
        <v>4862805</v>
      </c>
      <c r="D9" s="41">
        <v>0</v>
      </c>
      <c r="E9" s="41">
        <f t="shared" si="2"/>
        <v>4862805</v>
      </c>
      <c r="F9" s="41">
        <v>2613993</v>
      </c>
      <c r="G9" s="41">
        <v>0</v>
      </c>
      <c r="H9" s="41">
        <f t="shared" si="3"/>
        <v>7476798</v>
      </c>
      <c r="I9" s="41">
        <v>0</v>
      </c>
      <c r="J9" s="41">
        <v>0</v>
      </c>
      <c r="K9" s="41">
        <f t="shared" si="4"/>
        <v>7476798</v>
      </c>
      <c r="L9" s="42">
        <v>0</v>
      </c>
      <c r="M9" s="42">
        <v>0</v>
      </c>
      <c r="N9" s="42">
        <f t="shared" si="5"/>
        <v>7476798</v>
      </c>
      <c r="O9" s="42">
        <v>0</v>
      </c>
      <c r="P9" s="42">
        <v>0</v>
      </c>
      <c r="Q9" s="42">
        <f t="shared" si="6"/>
        <v>7476798</v>
      </c>
      <c r="R9" s="42">
        <v>0</v>
      </c>
      <c r="S9" s="42">
        <v>0</v>
      </c>
      <c r="T9" s="42">
        <f t="shared" si="7"/>
        <v>7476798</v>
      </c>
      <c r="U9" s="41">
        <v>0</v>
      </c>
      <c r="V9" s="42">
        <v>0</v>
      </c>
      <c r="W9" s="42">
        <f t="shared" si="8"/>
        <v>7476798</v>
      </c>
      <c r="X9" s="42">
        <v>0</v>
      </c>
      <c r="Y9" s="42">
        <v>0</v>
      </c>
      <c r="Z9" s="35">
        <f t="shared" si="0"/>
        <v>7476798</v>
      </c>
      <c r="AA9" s="35">
        <f t="shared" si="1"/>
        <v>0</v>
      </c>
      <c r="AB9" s="35">
        <f t="shared" si="9"/>
        <v>7476798</v>
      </c>
      <c r="AI9" s="19">
        <f t="shared" si="10"/>
        <v>7476798</v>
      </c>
      <c r="AJ9" s="19">
        <f t="shared" si="11"/>
        <v>0</v>
      </c>
      <c r="AK9" s="19">
        <f t="shared" si="12"/>
        <v>7476798</v>
      </c>
      <c r="AL9" s="19">
        <f t="shared" si="13"/>
        <v>0</v>
      </c>
      <c r="AM9" s="19">
        <f t="shared" si="14"/>
        <v>7476798</v>
      </c>
      <c r="AN9" s="19">
        <f t="shared" si="15"/>
        <v>0</v>
      </c>
      <c r="AO9" s="19">
        <f t="shared" si="16"/>
        <v>7476798</v>
      </c>
      <c r="AP9" s="19">
        <f t="shared" si="17"/>
        <v>0</v>
      </c>
      <c r="AQ9" s="19">
        <f t="shared" si="18"/>
        <v>7476798</v>
      </c>
      <c r="AR9" s="19">
        <f t="shared" si="19"/>
        <v>0</v>
      </c>
      <c r="AS9" s="26">
        <f t="shared" si="20"/>
        <v>7476798</v>
      </c>
      <c r="AT9" s="19">
        <f t="shared" si="21"/>
        <v>0</v>
      </c>
      <c r="AU9" s="26">
        <f t="shared" si="22"/>
        <v>4862805</v>
      </c>
      <c r="AV9" s="19">
        <f t="shared" si="23"/>
        <v>0</v>
      </c>
    </row>
    <row r="10" spans="1:48" ht="89.25" x14ac:dyDescent="0.25">
      <c r="A10" s="188"/>
      <c r="B10" s="43" t="s">
        <v>143</v>
      </c>
      <c r="C10" s="44">
        <v>0</v>
      </c>
      <c r="D10" s="44">
        <v>0</v>
      </c>
      <c r="E10" s="44">
        <f t="shared" si="2"/>
        <v>0</v>
      </c>
      <c r="F10" s="44">
        <v>0</v>
      </c>
      <c r="G10" s="44">
        <v>0</v>
      </c>
      <c r="H10" s="44">
        <f t="shared" si="3"/>
        <v>0</v>
      </c>
      <c r="I10" s="44">
        <v>0</v>
      </c>
      <c r="J10" s="44">
        <v>0</v>
      </c>
      <c r="K10" s="44">
        <f t="shared" si="4"/>
        <v>0</v>
      </c>
      <c r="L10" s="45">
        <v>0</v>
      </c>
      <c r="M10" s="45">
        <v>0</v>
      </c>
      <c r="N10" s="45">
        <f t="shared" si="5"/>
        <v>0</v>
      </c>
      <c r="O10" s="45">
        <v>0</v>
      </c>
      <c r="P10" s="45">
        <v>0</v>
      </c>
      <c r="Q10" s="45">
        <f t="shared" si="6"/>
        <v>0</v>
      </c>
      <c r="R10" s="45">
        <v>0</v>
      </c>
      <c r="S10" s="45">
        <v>0</v>
      </c>
      <c r="T10" s="45">
        <f t="shared" si="7"/>
        <v>0</v>
      </c>
      <c r="U10" s="44">
        <v>0</v>
      </c>
      <c r="V10" s="45">
        <v>0</v>
      </c>
      <c r="W10" s="45">
        <f t="shared" si="8"/>
        <v>0</v>
      </c>
      <c r="X10" s="45">
        <v>17799127</v>
      </c>
      <c r="Y10" s="45">
        <v>0</v>
      </c>
      <c r="Z10" s="35">
        <f t="shared" si="0"/>
        <v>17799127</v>
      </c>
      <c r="AA10" s="35">
        <f t="shared" si="1"/>
        <v>0</v>
      </c>
      <c r="AB10" s="35">
        <f t="shared" si="9"/>
        <v>17799127</v>
      </c>
      <c r="AI10" s="19">
        <f t="shared" si="10"/>
        <v>0</v>
      </c>
      <c r="AJ10" s="19">
        <f t="shared" si="11"/>
        <v>0</v>
      </c>
      <c r="AK10" s="19">
        <f t="shared" si="12"/>
        <v>0</v>
      </c>
      <c r="AL10" s="19">
        <f t="shared" si="13"/>
        <v>0</v>
      </c>
      <c r="AM10" s="19">
        <f t="shared" si="14"/>
        <v>0</v>
      </c>
      <c r="AN10" s="19">
        <f t="shared" si="15"/>
        <v>0</v>
      </c>
      <c r="AO10" s="19">
        <f t="shared" si="16"/>
        <v>0</v>
      </c>
      <c r="AP10" s="19">
        <f t="shared" si="17"/>
        <v>0</v>
      </c>
      <c r="AQ10" s="19">
        <f t="shared" si="18"/>
        <v>0</v>
      </c>
      <c r="AR10" s="19">
        <f t="shared" si="19"/>
        <v>0</v>
      </c>
      <c r="AS10" s="26">
        <f t="shared" si="20"/>
        <v>0</v>
      </c>
      <c r="AT10" s="19">
        <f t="shared" si="21"/>
        <v>0</v>
      </c>
      <c r="AU10" s="26">
        <f t="shared" si="22"/>
        <v>0</v>
      </c>
      <c r="AV10" s="19">
        <f t="shared" si="23"/>
        <v>0</v>
      </c>
    </row>
    <row r="11" spans="1:48" ht="89.25" x14ac:dyDescent="0.25">
      <c r="A11" s="188"/>
      <c r="B11" s="39" t="s">
        <v>144</v>
      </c>
      <c r="C11" s="34">
        <v>1738842</v>
      </c>
      <c r="D11" s="34">
        <v>1738842</v>
      </c>
      <c r="E11" s="34">
        <f t="shared" si="2"/>
        <v>0</v>
      </c>
      <c r="F11" s="34">
        <v>2613604</v>
      </c>
      <c r="G11" s="34">
        <v>0</v>
      </c>
      <c r="H11" s="34">
        <f t="shared" si="3"/>
        <v>2613604</v>
      </c>
      <c r="I11" s="34">
        <v>2770713</v>
      </c>
      <c r="J11" s="34">
        <v>2613604</v>
      </c>
      <c r="K11" s="34">
        <f t="shared" si="4"/>
        <v>2770713</v>
      </c>
      <c r="L11" s="35">
        <v>2850218</v>
      </c>
      <c r="M11" s="35">
        <v>3369000</v>
      </c>
      <c r="N11" s="35">
        <f t="shared" si="5"/>
        <v>2251931</v>
      </c>
      <c r="O11" s="35">
        <v>2975342</v>
      </c>
      <c r="P11" s="35">
        <v>2054000</v>
      </c>
      <c r="Q11" s="35">
        <f t="shared" si="6"/>
        <v>3173273</v>
      </c>
      <c r="R11" s="35">
        <v>2998150</v>
      </c>
      <c r="S11" s="35">
        <v>0</v>
      </c>
      <c r="T11" s="35">
        <f t="shared" si="7"/>
        <v>6171423</v>
      </c>
      <c r="U11" s="36">
        <v>3275763</v>
      </c>
      <c r="V11" s="35">
        <v>6171423</v>
      </c>
      <c r="W11" s="35">
        <f t="shared" si="8"/>
        <v>3275763</v>
      </c>
      <c r="X11" s="35">
        <v>3413918</v>
      </c>
      <c r="Y11" s="35">
        <v>3275763</v>
      </c>
      <c r="Z11" s="35">
        <f t="shared" si="0"/>
        <v>22636550</v>
      </c>
      <c r="AA11" s="35">
        <f t="shared" si="1"/>
        <v>19222632</v>
      </c>
      <c r="AB11" s="35">
        <f t="shared" si="9"/>
        <v>3413918</v>
      </c>
      <c r="AI11" s="19">
        <f t="shared" si="10"/>
        <v>19222632</v>
      </c>
      <c r="AJ11" s="19">
        <f t="shared" si="11"/>
        <v>15946869</v>
      </c>
      <c r="AK11" s="19">
        <f t="shared" si="12"/>
        <v>15946869</v>
      </c>
      <c r="AL11" s="19">
        <f t="shared" si="13"/>
        <v>9775446</v>
      </c>
      <c r="AM11" s="19">
        <f t="shared" si="14"/>
        <v>12948719</v>
      </c>
      <c r="AN11" s="19">
        <f t="shared" si="15"/>
        <v>9775446</v>
      </c>
      <c r="AO11" s="19">
        <f t="shared" si="16"/>
        <v>9973377</v>
      </c>
      <c r="AP11" s="19">
        <f t="shared" si="17"/>
        <v>7721446</v>
      </c>
      <c r="AQ11" s="19">
        <f t="shared" si="18"/>
        <v>7123159</v>
      </c>
      <c r="AR11" s="19">
        <f t="shared" si="19"/>
        <v>4352446</v>
      </c>
      <c r="AS11" s="26">
        <f t="shared" si="20"/>
        <v>4352446</v>
      </c>
      <c r="AT11" s="19">
        <f t="shared" si="21"/>
        <v>1738842</v>
      </c>
      <c r="AU11" s="26">
        <f t="shared" si="22"/>
        <v>1738842</v>
      </c>
      <c r="AV11" s="19">
        <f t="shared" si="23"/>
        <v>1738842</v>
      </c>
    </row>
    <row r="12" spans="1:48" ht="114.75" x14ac:dyDescent="0.25">
      <c r="A12" s="189"/>
      <c r="B12" s="40" t="s">
        <v>145</v>
      </c>
      <c r="C12" s="41">
        <v>4861338</v>
      </c>
      <c r="D12" s="41">
        <v>0</v>
      </c>
      <c r="E12" s="41">
        <f t="shared" si="2"/>
        <v>4861338</v>
      </c>
      <c r="F12" s="41">
        <v>2613504</v>
      </c>
      <c r="G12" s="41">
        <v>1708681</v>
      </c>
      <c r="H12" s="41">
        <f t="shared" si="3"/>
        <v>5766161</v>
      </c>
      <c r="I12" s="41">
        <v>1620602</v>
      </c>
      <c r="J12" s="41">
        <v>0</v>
      </c>
      <c r="K12" s="41">
        <f t="shared" si="4"/>
        <v>7386763</v>
      </c>
      <c r="L12" s="42">
        <v>0</v>
      </c>
      <c r="M12" s="42">
        <v>1268913</v>
      </c>
      <c r="N12" s="42">
        <f t="shared" si="5"/>
        <v>6117850</v>
      </c>
      <c r="O12" s="42">
        <v>0</v>
      </c>
      <c r="P12" s="42">
        <v>0</v>
      </c>
      <c r="Q12" s="42">
        <f t="shared" si="6"/>
        <v>6117850</v>
      </c>
      <c r="R12" s="42">
        <v>0</v>
      </c>
      <c r="S12" s="42">
        <v>0</v>
      </c>
      <c r="T12" s="42">
        <f t="shared" si="7"/>
        <v>6117850</v>
      </c>
      <c r="U12" s="41">
        <v>0</v>
      </c>
      <c r="V12" s="42">
        <v>0</v>
      </c>
      <c r="W12" s="42">
        <f t="shared" si="8"/>
        <v>6117850</v>
      </c>
      <c r="X12" s="42">
        <v>0</v>
      </c>
      <c r="Y12" s="42">
        <v>0</v>
      </c>
      <c r="Z12" s="35">
        <f t="shared" si="0"/>
        <v>9095444</v>
      </c>
      <c r="AA12" s="35">
        <f t="shared" si="1"/>
        <v>2977594</v>
      </c>
      <c r="AB12" s="35">
        <f t="shared" si="9"/>
        <v>6117850</v>
      </c>
      <c r="AI12" s="19">
        <f t="shared" si="10"/>
        <v>9095444</v>
      </c>
      <c r="AJ12" s="19">
        <f t="shared" si="11"/>
        <v>2977594</v>
      </c>
      <c r="AK12" s="19">
        <f t="shared" si="12"/>
        <v>9095444</v>
      </c>
      <c r="AL12" s="19">
        <f t="shared" si="13"/>
        <v>2977594</v>
      </c>
      <c r="AM12" s="19">
        <f t="shared" si="14"/>
        <v>9095444</v>
      </c>
      <c r="AN12" s="19">
        <f t="shared" si="15"/>
        <v>2977594</v>
      </c>
      <c r="AO12" s="19">
        <f t="shared" si="16"/>
        <v>9095444</v>
      </c>
      <c r="AP12" s="19">
        <f t="shared" si="17"/>
        <v>2977594</v>
      </c>
      <c r="AQ12" s="19">
        <f t="shared" si="18"/>
        <v>9095444</v>
      </c>
      <c r="AR12" s="19">
        <f t="shared" si="19"/>
        <v>1708681</v>
      </c>
      <c r="AS12" s="26">
        <f t="shared" si="20"/>
        <v>7474842</v>
      </c>
      <c r="AT12" s="19">
        <f t="shared" si="21"/>
        <v>1708681</v>
      </c>
      <c r="AU12" s="26">
        <f t="shared" si="22"/>
        <v>4861338</v>
      </c>
      <c r="AV12" s="19">
        <f t="shared" si="23"/>
        <v>0</v>
      </c>
    </row>
    <row r="13" spans="1:48" ht="114.75" x14ac:dyDescent="0.25">
      <c r="A13" s="187" t="s">
        <v>146</v>
      </c>
      <c r="B13" s="40" t="s">
        <v>147</v>
      </c>
      <c r="C13" s="41">
        <v>-982</v>
      </c>
      <c r="D13" s="41">
        <v>0</v>
      </c>
      <c r="E13" s="41">
        <f t="shared" si="2"/>
        <v>-982</v>
      </c>
      <c r="F13" s="41">
        <v>0</v>
      </c>
      <c r="G13" s="41">
        <v>0</v>
      </c>
      <c r="H13" s="41">
        <f t="shared" si="3"/>
        <v>-982</v>
      </c>
      <c r="I13" s="41">
        <v>0</v>
      </c>
      <c r="J13" s="41">
        <v>0</v>
      </c>
      <c r="K13" s="41">
        <f t="shared" si="4"/>
        <v>-982</v>
      </c>
      <c r="L13" s="42">
        <v>0</v>
      </c>
      <c r="M13" s="42">
        <v>0</v>
      </c>
      <c r="N13" s="42">
        <f t="shared" si="5"/>
        <v>-982</v>
      </c>
      <c r="O13" s="42">
        <v>0</v>
      </c>
      <c r="P13" s="42">
        <v>0</v>
      </c>
      <c r="Q13" s="42">
        <f t="shared" si="6"/>
        <v>-982</v>
      </c>
      <c r="R13" s="42">
        <v>0</v>
      </c>
      <c r="S13" s="42">
        <v>0</v>
      </c>
      <c r="T13" s="42">
        <f t="shared" si="7"/>
        <v>-982</v>
      </c>
      <c r="U13" s="41">
        <v>0</v>
      </c>
      <c r="V13" s="42">
        <v>0</v>
      </c>
      <c r="W13" s="42">
        <f t="shared" si="8"/>
        <v>-982</v>
      </c>
      <c r="X13" s="42">
        <v>0</v>
      </c>
      <c r="Y13" s="42">
        <v>0</v>
      </c>
      <c r="Z13" s="35">
        <f t="shared" si="0"/>
        <v>-982</v>
      </c>
      <c r="AA13" s="35">
        <f t="shared" si="1"/>
        <v>0</v>
      </c>
      <c r="AB13" s="35">
        <f t="shared" si="9"/>
        <v>-982</v>
      </c>
      <c r="AI13" s="19">
        <f t="shared" si="10"/>
        <v>-982</v>
      </c>
      <c r="AJ13" s="19">
        <f t="shared" si="11"/>
        <v>0</v>
      </c>
      <c r="AK13" s="19">
        <f t="shared" si="12"/>
        <v>-982</v>
      </c>
      <c r="AL13" s="19">
        <f t="shared" si="13"/>
        <v>0</v>
      </c>
      <c r="AM13" s="19">
        <f t="shared" si="14"/>
        <v>-982</v>
      </c>
      <c r="AN13" s="19">
        <f t="shared" si="15"/>
        <v>0</v>
      </c>
      <c r="AO13" s="19">
        <f t="shared" si="16"/>
        <v>-982</v>
      </c>
      <c r="AP13" s="19">
        <f t="shared" si="17"/>
        <v>0</v>
      </c>
      <c r="AQ13" s="19">
        <f t="shared" si="18"/>
        <v>-982</v>
      </c>
      <c r="AR13" s="19">
        <f t="shared" si="19"/>
        <v>0</v>
      </c>
      <c r="AS13" s="26">
        <f t="shared" si="20"/>
        <v>-982</v>
      </c>
      <c r="AT13" s="19">
        <f t="shared" si="21"/>
        <v>0</v>
      </c>
      <c r="AU13" s="26">
        <f t="shared" si="22"/>
        <v>-982</v>
      </c>
      <c r="AV13" s="19">
        <f t="shared" si="23"/>
        <v>0</v>
      </c>
    </row>
    <row r="14" spans="1:48" ht="114.75" x14ac:dyDescent="0.25">
      <c r="A14" s="188"/>
      <c r="B14" s="40" t="s">
        <v>148</v>
      </c>
      <c r="C14" s="46">
        <v>2629724</v>
      </c>
      <c r="D14" s="46">
        <v>0</v>
      </c>
      <c r="E14" s="41">
        <f t="shared" si="2"/>
        <v>2629724</v>
      </c>
      <c r="F14" s="46">
        <v>0</v>
      </c>
      <c r="G14" s="46">
        <v>0</v>
      </c>
      <c r="H14" s="41">
        <f t="shared" si="3"/>
        <v>2629724</v>
      </c>
      <c r="I14" s="46">
        <v>0</v>
      </c>
      <c r="J14" s="46">
        <v>0</v>
      </c>
      <c r="K14" s="41">
        <f t="shared" si="4"/>
        <v>2629724</v>
      </c>
      <c r="L14" s="42">
        <v>0</v>
      </c>
      <c r="M14" s="42">
        <v>0</v>
      </c>
      <c r="N14" s="42">
        <f t="shared" si="5"/>
        <v>2629724</v>
      </c>
      <c r="O14" s="42">
        <v>0</v>
      </c>
      <c r="P14" s="42">
        <v>0</v>
      </c>
      <c r="Q14" s="42">
        <f t="shared" si="6"/>
        <v>2629724</v>
      </c>
      <c r="R14" s="42">
        <v>0</v>
      </c>
      <c r="S14" s="42">
        <v>0</v>
      </c>
      <c r="T14" s="42">
        <f t="shared" si="7"/>
        <v>2629724</v>
      </c>
      <c r="U14" s="41">
        <v>0</v>
      </c>
      <c r="V14" s="42">
        <v>2629724</v>
      </c>
      <c r="W14" s="42">
        <f t="shared" si="8"/>
        <v>0</v>
      </c>
      <c r="X14" s="42">
        <v>0</v>
      </c>
      <c r="Y14" s="42">
        <v>0</v>
      </c>
      <c r="Z14" s="35">
        <f t="shared" si="0"/>
        <v>2629724</v>
      </c>
      <c r="AA14" s="35">
        <f t="shared" si="1"/>
        <v>2629724</v>
      </c>
      <c r="AB14" s="35">
        <f t="shared" si="9"/>
        <v>0</v>
      </c>
      <c r="AI14" s="19">
        <f t="shared" si="10"/>
        <v>2629724</v>
      </c>
      <c r="AJ14" s="19">
        <f t="shared" si="11"/>
        <v>2629724</v>
      </c>
      <c r="AK14" s="19">
        <f t="shared" si="12"/>
        <v>2629724</v>
      </c>
      <c r="AL14" s="19">
        <f t="shared" si="13"/>
        <v>0</v>
      </c>
      <c r="AM14" s="19">
        <f t="shared" si="14"/>
        <v>2629724</v>
      </c>
      <c r="AN14" s="19">
        <f t="shared" si="15"/>
        <v>0</v>
      </c>
      <c r="AO14" s="19">
        <f t="shared" si="16"/>
        <v>2629724</v>
      </c>
      <c r="AP14" s="19">
        <f t="shared" si="17"/>
        <v>0</v>
      </c>
      <c r="AQ14" s="19">
        <f t="shared" si="18"/>
        <v>2629724</v>
      </c>
      <c r="AR14" s="19">
        <f t="shared" si="19"/>
        <v>0</v>
      </c>
      <c r="AS14" s="26">
        <f t="shared" si="20"/>
        <v>2629724</v>
      </c>
      <c r="AT14" s="19">
        <f t="shared" si="21"/>
        <v>0</v>
      </c>
      <c r="AU14" s="26">
        <f t="shared" si="22"/>
        <v>2629724</v>
      </c>
      <c r="AV14" s="19">
        <f t="shared" si="23"/>
        <v>0</v>
      </c>
    </row>
    <row r="15" spans="1:48" ht="63.75" x14ac:dyDescent="0.25">
      <c r="A15" s="188"/>
      <c r="B15" s="39" t="s">
        <v>149</v>
      </c>
      <c r="C15" s="34">
        <v>3341389</v>
      </c>
      <c r="D15" s="34">
        <v>0</v>
      </c>
      <c r="E15" s="34">
        <f t="shared" si="2"/>
        <v>3341389</v>
      </c>
      <c r="F15" s="34">
        <v>2614878</v>
      </c>
      <c r="G15" s="34">
        <v>0</v>
      </c>
      <c r="H15" s="34">
        <f t="shared" si="3"/>
        <v>5956267</v>
      </c>
      <c r="I15" s="34">
        <v>2771987</v>
      </c>
      <c r="J15" s="34">
        <v>5956268</v>
      </c>
      <c r="K15" s="34">
        <f t="shared" si="4"/>
        <v>2771986</v>
      </c>
      <c r="L15" s="35">
        <v>2851492</v>
      </c>
      <c r="M15" s="35">
        <v>2771987</v>
      </c>
      <c r="N15" s="35">
        <f t="shared" si="5"/>
        <v>2851491</v>
      </c>
      <c r="O15" s="35">
        <v>2976616</v>
      </c>
      <c r="P15" s="35">
        <v>0</v>
      </c>
      <c r="Q15" s="35">
        <f t="shared" si="6"/>
        <v>5828107</v>
      </c>
      <c r="R15" s="35">
        <v>2999424</v>
      </c>
      <c r="S15" s="35">
        <v>0</v>
      </c>
      <c r="T15" s="35">
        <f t="shared" si="7"/>
        <v>8827531</v>
      </c>
      <c r="U15" s="36">
        <v>3277037</v>
      </c>
      <c r="V15" s="35">
        <v>0</v>
      </c>
      <c r="W15" s="35">
        <f t="shared" si="8"/>
        <v>12104568</v>
      </c>
      <c r="X15" s="35">
        <v>3415192</v>
      </c>
      <c r="Y15" s="35">
        <v>0</v>
      </c>
      <c r="Z15" s="35">
        <f t="shared" si="0"/>
        <v>24248015</v>
      </c>
      <c r="AA15" s="35">
        <f t="shared" si="1"/>
        <v>8728255</v>
      </c>
      <c r="AB15" s="35">
        <f t="shared" si="9"/>
        <v>15519760</v>
      </c>
      <c r="AI15" s="19">
        <f t="shared" si="10"/>
        <v>20832823</v>
      </c>
      <c r="AJ15" s="19">
        <f t="shared" si="11"/>
        <v>8728255</v>
      </c>
      <c r="AK15" s="19">
        <f t="shared" si="12"/>
        <v>17555786</v>
      </c>
      <c r="AL15" s="19">
        <f t="shared" si="13"/>
        <v>8728255</v>
      </c>
      <c r="AM15" s="19">
        <f t="shared" si="14"/>
        <v>14556362</v>
      </c>
      <c r="AN15" s="19">
        <f t="shared" si="15"/>
        <v>8728255</v>
      </c>
      <c r="AO15" s="19">
        <f t="shared" si="16"/>
        <v>11579746</v>
      </c>
      <c r="AP15" s="19">
        <f t="shared" si="17"/>
        <v>8728255</v>
      </c>
      <c r="AQ15" s="19">
        <f t="shared" si="18"/>
        <v>8728254</v>
      </c>
      <c r="AR15" s="19">
        <f t="shared" si="19"/>
        <v>5956268</v>
      </c>
      <c r="AS15" s="26">
        <f t="shared" si="20"/>
        <v>5956267</v>
      </c>
      <c r="AT15" s="19">
        <f t="shared" si="21"/>
        <v>0</v>
      </c>
      <c r="AU15" s="26">
        <f t="shared" si="22"/>
        <v>3341389</v>
      </c>
      <c r="AV15" s="19">
        <f t="shared" si="23"/>
        <v>0</v>
      </c>
    </row>
    <row r="16" spans="1:48" ht="76.5" x14ac:dyDescent="0.25">
      <c r="A16" s="188"/>
      <c r="B16" s="39" t="s">
        <v>150</v>
      </c>
      <c r="C16" s="34">
        <v>1663338</v>
      </c>
      <c r="D16" s="34">
        <v>0</v>
      </c>
      <c r="E16" s="34">
        <f t="shared" si="2"/>
        <v>1663338</v>
      </c>
      <c r="F16" s="34">
        <v>2613504</v>
      </c>
      <c r="G16" s="34">
        <v>0</v>
      </c>
      <c r="H16" s="34">
        <f t="shared" si="3"/>
        <v>4276842</v>
      </c>
      <c r="I16" s="34">
        <v>2770613</v>
      </c>
      <c r="J16" s="34">
        <v>1664000</v>
      </c>
      <c r="K16" s="34">
        <f t="shared" si="4"/>
        <v>5383455</v>
      </c>
      <c r="L16" s="35">
        <v>2850118</v>
      </c>
      <c r="M16" s="35">
        <v>5384829</v>
      </c>
      <c r="N16" s="35">
        <f t="shared" si="5"/>
        <v>2848744</v>
      </c>
      <c r="O16" s="35">
        <v>2975242</v>
      </c>
      <c r="P16" s="35">
        <v>0</v>
      </c>
      <c r="Q16" s="35">
        <f t="shared" si="6"/>
        <v>5823986</v>
      </c>
      <c r="R16" s="35">
        <v>2998050</v>
      </c>
      <c r="S16" s="35">
        <v>2975242</v>
      </c>
      <c r="T16" s="35">
        <f t="shared" si="7"/>
        <v>5846794</v>
      </c>
      <c r="U16" s="36">
        <v>3275663</v>
      </c>
      <c r="V16" s="35">
        <v>8846218</v>
      </c>
      <c r="W16" s="35">
        <f t="shared" si="8"/>
        <v>276239</v>
      </c>
      <c r="X16" s="35">
        <v>3413818</v>
      </c>
      <c r="Y16" s="35">
        <v>0</v>
      </c>
      <c r="Z16" s="35">
        <f t="shared" si="0"/>
        <v>22560346</v>
      </c>
      <c r="AA16" s="35">
        <f t="shared" si="1"/>
        <v>18870289</v>
      </c>
      <c r="AB16" s="35">
        <f t="shared" si="9"/>
        <v>3690057</v>
      </c>
      <c r="AI16" s="19">
        <f t="shared" si="10"/>
        <v>19146528</v>
      </c>
      <c r="AJ16" s="19">
        <f t="shared" si="11"/>
        <v>18870289</v>
      </c>
      <c r="AK16" s="19">
        <f t="shared" si="12"/>
        <v>15870865</v>
      </c>
      <c r="AL16" s="19">
        <f t="shared" si="13"/>
        <v>10024071</v>
      </c>
      <c r="AM16" s="19">
        <f t="shared" si="14"/>
        <v>12872815</v>
      </c>
      <c r="AN16" s="19">
        <f t="shared" si="15"/>
        <v>7048829</v>
      </c>
      <c r="AO16" s="19">
        <f t="shared" si="16"/>
        <v>9897573</v>
      </c>
      <c r="AP16" s="19">
        <f t="shared" si="17"/>
        <v>7048829</v>
      </c>
      <c r="AQ16" s="19">
        <f t="shared" si="18"/>
        <v>7047455</v>
      </c>
      <c r="AR16" s="19">
        <f t="shared" si="19"/>
        <v>1664000</v>
      </c>
      <c r="AS16" s="26">
        <f t="shared" si="20"/>
        <v>4276842</v>
      </c>
      <c r="AT16" s="19">
        <f t="shared" si="21"/>
        <v>0</v>
      </c>
      <c r="AU16" s="26">
        <f t="shared" si="22"/>
        <v>1663338</v>
      </c>
      <c r="AV16" s="19">
        <f t="shared" si="23"/>
        <v>0</v>
      </c>
    </row>
    <row r="17" spans="1:48" ht="102" x14ac:dyDescent="0.25">
      <c r="A17" s="188"/>
      <c r="B17" s="40" t="s">
        <v>151</v>
      </c>
      <c r="C17" s="41">
        <v>1709381</v>
      </c>
      <c r="D17" s="41">
        <v>0</v>
      </c>
      <c r="E17" s="41">
        <f t="shared" si="2"/>
        <v>1709381</v>
      </c>
      <c r="F17" s="41">
        <v>0</v>
      </c>
      <c r="G17" s="41">
        <v>0</v>
      </c>
      <c r="H17" s="41">
        <f t="shared" si="3"/>
        <v>1709381</v>
      </c>
      <c r="I17" s="41">
        <v>0</v>
      </c>
      <c r="J17" s="41">
        <v>0</v>
      </c>
      <c r="K17" s="41">
        <f t="shared" si="4"/>
        <v>1709381</v>
      </c>
      <c r="L17" s="42">
        <v>0</v>
      </c>
      <c r="M17" s="42">
        <v>0</v>
      </c>
      <c r="N17" s="42">
        <f t="shared" si="5"/>
        <v>1709381</v>
      </c>
      <c r="O17" s="42">
        <v>0</v>
      </c>
      <c r="P17" s="42">
        <v>1709381</v>
      </c>
      <c r="Q17" s="42">
        <f t="shared" si="6"/>
        <v>0</v>
      </c>
      <c r="R17" s="42">
        <v>0</v>
      </c>
      <c r="S17" s="42">
        <v>0</v>
      </c>
      <c r="T17" s="42">
        <f t="shared" si="7"/>
        <v>0</v>
      </c>
      <c r="U17" s="41">
        <v>0</v>
      </c>
      <c r="V17" s="42">
        <v>0</v>
      </c>
      <c r="W17" s="42">
        <f t="shared" si="8"/>
        <v>0</v>
      </c>
      <c r="X17" s="42">
        <v>0</v>
      </c>
      <c r="Y17" s="42">
        <v>0</v>
      </c>
      <c r="Z17" s="35">
        <f t="shared" si="0"/>
        <v>1709381</v>
      </c>
      <c r="AA17" s="35">
        <f t="shared" si="1"/>
        <v>1709381</v>
      </c>
      <c r="AB17" s="35">
        <f t="shared" si="9"/>
        <v>0</v>
      </c>
      <c r="AI17" s="19">
        <f t="shared" si="10"/>
        <v>1709381</v>
      </c>
      <c r="AJ17" s="19">
        <f t="shared" si="11"/>
        <v>1709381</v>
      </c>
      <c r="AK17" s="19">
        <f t="shared" si="12"/>
        <v>1709381</v>
      </c>
      <c r="AL17" s="19">
        <f t="shared" si="13"/>
        <v>1709381</v>
      </c>
      <c r="AM17" s="19">
        <f t="shared" si="14"/>
        <v>1709381</v>
      </c>
      <c r="AN17" s="19">
        <f t="shared" si="15"/>
        <v>1709381</v>
      </c>
      <c r="AO17" s="19">
        <f t="shared" si="16"/>
        <v>1709381</v>
      </c>
      <c r="AP17" s="19">
        <f t="shared" si="17"/>
        <v>0</v>
      </c>
      <c r="AQ17" s="19">
        <f t="shared" si="18"/>
        <v>1709381</v>
      </c>
      <c r="AR17" s="19">
        <f t="shared" si="19"/>
        <v>0</v>
      </c>
      <c r="AS17" s="26">
        <f t="shared" si="20"/>
        <v>1709381</v>
      </c>
      <c r="AT17" s="19">
        <f t="shared" si="21"/>
        <v>0</v>
      </c>
      <c r="AU17" s="26">
        <f t="shared" si="22"/>
        <v>1709381</v>
      </c>
      <c r="AV17" s="19">
        <f t="shared" si="23"/>
        <v>0</v>
      </c>
    </row>
    <row r="18" spans="1:48" ht="153" x14ac:dyDescent="0.25">
      <c r="A18" s="188"/>
      <c r="B18" s="39" t="s">
        <v>152</v>
      </c>
      <c r="C18" s="34">
        <v>1709919</v>
      </c>
      <c r="D18" s="34">
        <v>0</v>
      </c>
      <c r="E18" s="34">
        <f t="shared" si="2"/>
        <v>1709919</v>
      </c>
      <c r="F18" s="34">
        <v>2614842</v>
      </c>
      <c r="G18" s="34">
        <v>0</v>
      </c>
      <c r="H18" s="34">
        <f t="shared" si="3"/>
        <v>4324761</v>
      </c>
      <c r="I18" s="34">
        <v>2771951</v>
      </c>
      <c r="J18" s="34">
        <v>0</v>
      </c>
      <c r="K18" s="34">
        <f t="shared" si="4"/>
        <v>7096712</v>
      </c>
      <c r="L18" s="35">
        <v>2851456</v>
      </c>
      <c r="M18" s="35">
        <v>0</v>
      </c>
      <c r="N18" s="35">
        <f t="shared" si="5"/>
        <v>9948168</v>
      </c>
      <c r="O18" s="35">
        <v>2976580</v>
      </c>
      <c r="P18" s="35">
        <v>7176217</v>
      </c>
      <c r="Q18" s="35">
        <f t="shared" si="6"/>
        <v>5748531</v>
      </c>
      <c r="R18" s="35">
        <v>2999388</v>
      </c>
      <c r="S18" s="35">
        <v>2976580</v>
      </c>
      <c r="T18" s="35">
        <f t="shared" si="7"/>
        <v>5771339</v>
      </c>
      <c r="U18" s="36">
        <v>3277001</v>
      </c>
      <c r="V18" s="35">
        <v>0</v>
      </c>
      <c r="W18" s="35">
        <f t="shared" si="8"/>
        <v>9048340</v>
      </c>
      <c r="X18" s="35">
        <v>3415156</v>
      </c>
      <c r="Y18" s="35">
        <v>0</v>
      </c>
      <c r="Z18" s="35">
        <f t="shared" si="0"/>
        <v>22616293</v>
      </c>
      <c r="AA18" s="35">
        <f t="shared" si="1"/>
        <v>10152797</v>
      </c>
      <c r="AB18" s="35">
        <f t="shared" si="9"/>
        <v>12463496</v>
      </c>
      <c r="AI18" s="19">
        <f t="shared" si="10"/>
        <v>19201137</v>
      </c>
      <c r="AJ18" s="19">
        <f t="shared" si="11"/>
        <v>10152797</v>
      </c>
      <c r="AK18" s="19">
        <f t="shared" si="12"/>
        <v>15924136</v>
      </c>
      <c r="AL18" s="19">
        <f t="shared" si="13"/>
        <v>10152797</v>
      </c>
      <c r="AM18" s="19">
        <f t="shared" si="14"/>
        <v>12924748</v>
      </c>
      <c r="AN18" s="19">
        <f t="shared" si="15"/>
        <v>7176217</v>
      </c>
      <c r="AO18" s="19">
        <f t="shared" si="16"/>
        <v>9948168</v>
      </c>
      <c r="AP18" s="19">
        <f t="shared" si="17"/>
        <v>0</v>
      </c>
      <c r="AQ18" s="19">
        <f t="shared" si="18"/>
        <v>7096712</v>
      </c>
      <c r="AR18" s="19">
        <f t="shared" si="19"/>
        <v>0</v>
      </c>
      <c r="AS18" s="26">
        <f t="shared" si="20"/>
        <v>4324761</v>
      </c>
      <c r="AT18" s="19">
        <f t="shared" si="21"/>
        <v>0</v>
      </c>
      <c r="AU18" s="26">
        <f t="shared" si="22"/>
        <v>1709919</v>
      </c>
      <c r="AV18" s="19">
        <f t="shared" si="23"/>
        <v>0</v>
      </c>
    </row>
    <row r="19" spans="1:48" ht="89.25" x14ac:dyDescent="0.25">
      <c r="A19" s="188"/>
      <c r="B19" s="39" t="s">
        <v>153</v>
      </c>
      <c r="C19" s="34">
        <v>1708581</v>
      </c>
      <c r="D19" s="34">
        <v>0</v>
      </c>
      <c r="E19" s="34">
        <f t="shared" si="2"/>
        <v>1708581</v>
      </c>
      <c r="F19" s="34">
        <v>2613504</v>
      </c>
      <c r="G19" s="34">
        <v>0</v>
      </c>
      <c r="H19" s="34">
        <f t="shared" si="3"/>
        <v>4322085</v>
      </c>
      <c r="I19" s="34">
        <v>2770613</v>
      </c>
      <c r="J19" s="34">
        <v>0</v>
      </c>
      <c r="K19" s="34">
        <f t="shared" si="4"/>
        <v>7092698</v>
      </c>
      <c r="L19" s="35">
        <v>2850118</v>
      </c>
      <c r="M19" s="35">
        <v>0</v>
      </c>
      <c r="N19" s="35">
        <f t="shared" si="5"/>
        <v>9942816</v>
      </c>
      <c r="O19" s="35">
        <v>2948992</v>
      </c>
      <c r="P19" s="35">
        <v>0</v>
      </c>
      <c r="Q19" s="35">
        <f t="shared" si="6"/>
        <v>12891808</v>
      </c>
      <c r="R19" s="35">
        <v>2971800</v>
      </c>
      <c r="S19" s="35">
        <v>0</v>
      </c>
      <c r="T19" s="35">
        <f t="shared" si="7"/>
        <v>15863608</v>
      </c>
      <c r="U19" s="35">
        <v>3275663</v>
      </c>
      <c r="V19" s="35">
        <v>0</v>
      </c>
      <c r="W19" s="35">
        <f t="shared" si="8"/>
        <v>19139271</v>
      </c>
      <c r="X19" s="35">
        <v>3413818</v>
      </c>
      <c r="Y19" s="35">
        <v>0</v>
      </c>
      <c r="Z19" s="35">
        <f t="shared" si="0"/>
        <v>22553089</v>
      </c>
      <c r="AA19" s="35">
        <f t="shared" si="1"/>
        <v>0</v>
      </c>
      <c r="AB19" s="35">
        <f t="shared" si="9"/>
        <v>22553089</v>
      </c>
      <c r="AI19" s="19">
        <f t="shared" si="10"/>
        <v>19139271</v>
      </c>
      <c r="AJ19" s="19">
        <f t="shared" si="11"/>
        <v>0</v>
      </c>
      <c r="AK19" s="19">
        <f t="shared" si="12"/>
        <v>15863608</v>
      </c>
      <c r="AL19" s="19">
        <f t="shared" si="13"/>
        <v>0</v>
      </c>
      <c r="AM19" s="19">
        <f t="shared" si="14"/>
        <v>12891808</v>
      </c>
      <c r="AN19" s="19">
        <f t="shared" si="15"/>
        <v>0</v>
      </c>
      <c r="AO19" s="19">
        <f t="shared" si="16"/>
        <v>9942816</v>
      </c>
      <c r="AP19" s="19">
        <f t="shared" si="17"/>
        <v>0</v>
      </c>
      <c r="AQ19" s="19">
        <f t="shared" si="18"/>
        <v>7092698</v>
      </c>
      <c r="AR19" s="19">
        <f t="shared" si="19"/>
        <v>0</v>
      </c>
      <c r="AS19" s="26">
        <f t="shared" si="20"/>
        <v>4322085</v>
      </c>
      <c r="AT19" s="19">
        <f t="shared" si="21"/>
        <v>0</v>
      </c>
      <c r="AU19" s="26">
        <f t="shared" si="22"/>
        <v>1708581</v>
      </c>
      <c r="AV19" s="19">
        <f t="shared" si="23"/>
        <v>0</v>
      </c>
    </row>
    <row r="20" spans="1:48" ht="114.75" x14ac:dyDescent="0.25">
      <c r="A20" s="188"/>
      <c r="B20" s="40" t="s">
        <v>154</v>
      </c>
      <c r="C20" s="41">
        <v>2841</v>
      </c>
      <c r="D20" s="41">
        <v>0</v>
      </c>
      <c r="E20" s="41">
        <f t="shared" si="2"/>
        <v>2841</v>
      </c>
      <c r="F20" s="41">
        <v>2841</v>
      </c>
      <c r="G20" s="41">
        <v>2841</v>
      </c>
      <c r="H20" s="41">
        <f t="shared" si="3"/>
        <v>2841</v>
      </c>
      <c r="I20" s="41">
        <v>2841</v>
      </c>
      <c r="J20" s="41">
        <v>0</v>
      </c>
      <c r="K20" s="41">
        <f t="shared" si="4"/>
        <v>5682</v>
      </c>
      <c r="L20" s="42">
        <v>2841</v>
      </c>
      <c r="M20" s="42">
        <v>2841</v>
      </c>
      <c r="N20" s="42">
        <f t="shared" si="5"/>
        <v>5682</v>
      </c>
      <c r="O20" s="42">
        <v>2841</v>
      </c>
      <c r="P20" s="42">
        <v>2841</v>
      </c>
      <c r="Q20" s="42">
        <f t="shared" si="6"/>
        <v>5682</v>
      </c>
      <c r="R20" s="42">
        <v>0</v>
      </c>
      <c r="S20" s="42">
        <v>0</v>
      </c>
      <c r="T20" s="42">
        <f t="shared" si="7"/>
        <v>5682</v>
      </c>
      <c r="U20" s="42">
        <v>0</v>
      </c>
      <c r="V20" s="42">
        <v>0</v>
      </c>
      <c r="W20" s="42">
        <f t="shared" si="8"/>
        <v>5682</v>
      </c>
      <c r="X20" s="42">
        <v>0</v>
      </c>
      <c r="Y20" s="42">
        <v>0</v>
      </c>
      <c r="Z20" s="35">
        <f t="shared" si="0"/>
        <v>14205</v>
      </c>
      <c r="AA20" s="35">
        <f t="shared" si="1"/>
        <v>8523</v>
      </c>
      <c r="AB20" s="35">
        <f>Z20-AA20</f>
        <v>5682</v>
      </c>
      <c r="AI20" s="19">
        <f t="shared" si="10"/>
        <v>14205</v>
      </c>
      <c r="AJ20" s="19">
        <f t="shared" si="11"/>
        <v>8523</v>
      </c>
      <c r="AK20" s="19">
        <f t="shared" si="12"/>
        <v>14205</v>
      </c>
      <c r="AL20" s="19">
        <f t="shared" si="13"/>
        <v>8523</v>
      </c>
      <c r="AM20" s="19">
        <f t="shared" si="14"/>
        <v>14205</v>
      </c>
      <c r="AN20" s="19">
        <f t="shared" si="15"/>
        <v>8523</v>
      </c>
      <c r="AO20" s="19">
        <f t="shared" si="16"/>
        <v>11364</v>
      </c>
      <c r="AP20" s="19">
        <f t="shared" si="17"/>
        <v>5682</v>
      </c>
      <c r="AQ20" s="19">
        <f t="shared" si="18"/>
        <v>8523</v>
      </c>
      <c r="AR20" s="19">
        <f t="shared" si="19"/>
        <v>2841</v>
      </c>
      <c r="AS20" s="26">
        <f t="shared" si="20"/>
        <v>5682</v>
      </c>
      <c r="AT20" s="19">
        <f t="shared" si="21"/>
        <v>2841</v>
      </c>
      <c r="AU20" s="26">
        <f t="shared" si="22"/>
        <v>2841</v>
      </c>
      <c r="AV20" s="19">
        <f t="shared" si="23"/>
        <v>0</v>
      </c>
    </row>
    <row r="21" spans="1:48" ht="127.5" x14ac:dyDescent="0.25">
      <c r="A21" s="188"/>
      <c r="B21" s="39" t="s">
        <v>155</v>
      </c>
      <c r="C21" s="34">
        <v>4654210</v>
      </c>
      <c r="D21" s="34">
        <v>1634732</v>
      </c>
      <c r="E21" s="34">
        <f t="shared" si="2"/>
        <v>3019478</v>
      </c>
      <c r="F21" s="34">
        <v>4252907</v>
      </c>
      <c r="G21" s="34">
        <v>0</v>
      </c>
      <c r="H21" s="34">
        <f t="shared" si="3"/>
        <v>7272385</v>
      </c>
      <c r="I21" s="34">
        <v>2778284</v>
      </c>
      <c r="J21" s="34">
        <v>0</v>
      </c>
      <c r="K21" s="34">
        <f t="shared" si="4"/>
        <v>10050669</v>
      </c>
      <c r="L21" s="35">
        <v>1220057</v>
      </c>
      <c r="M21" s="35">
        <v>4654210</v>
      </c>
      <c r="N21" s="35">
        <f t="shared" si="5"/>
        <v>6616516</v>
      </c>
      <c r="O21" s="35">
        <v>2979913</v>
      </c>
      <c r="P21" s="35">
        <v>5393459</v>
      </c>
      <c r="Q21" s="35">
        <f t="shared" si="6"/>
        <v>4202970</v>
      </c>
      <c r="R21" s="35">
        <v>3002721</v>
      </c>
      <c r="S21" s="35">
        <v>2854789</v>
      </c>
      <c r="T21" s="35">
        <f t="shared" si="7"/>
        <v>4350902</v>
      </c>
      <c r="U21" s="35">
        <v>3280334</v>
      </c>
      <c r="V21" s="35">
        <v>5982634</v>
      </c>
      <c r="W21" s="35">
        <f t="shared" si="8"/>
        <v>1648602</v>
      </c>
      <c r="X21" s="35">
        <v>3418489</v>
      </c>
      <c r="Y21" s="35">
        <v>0</v>
      </c>
      <c r="Z21" s="35">
        <f t="shared" si="0"/>
        <v>25586915</v>
      </c>
      <c r="AA21" s="35">
        <f t="shared" si="1"/>
        <v>20519824</v>
      </c>
      <c r="AB21" s="35">
        <f>Z21-AA21</f>
        <v>5067091</v>
      </c>
      <c r="AI21" s="19">
        <f t="shared" si="10"/>
        <v>22168426</v>
      </c>
      <c r="AJ21" s="19">
        <f t="shared" si="11"/>
        <v>20519824</v>
      </c>
      <c r="AK21" s="19">
        <f t="shared" si="12"/>
        <v>18888092</v>
      </c>
      <c r="AL21" s="19">
        <f t="shared" si="13"/>
        <v>14537190</v>
      </c>
      <c r="AM21" s="19">
        <f t="shared" si="14"/>
        <v>15885371</v>
      </c>
      <c r="AN21" s="19">
        <f t="shared" si="15"/>
        <v>11682401</v>
      </c>
      <c r="AO21" s="19">
        <f t="shared" si="16"/>
        <v>12905458</v>
      </c>
      <c r="AP21" s="19">
        <f t="shared" si="17"/>
        <v>6288942</v>
      </c>
      <c r="AQ21" s="19">
        <f t="shared" si="18"/>
        <v>11685401</v>
      </c>
      <c r="AR21" s="19">
        <f t="shared" si="19"/>
        <v>1634732</v>
      </c>
      <c r="AS21" s="26">
        <f t="shared" si="20"/>
        <v>8907117</v>
      </c>
      <c r="AT21" s="19">
        <f t="shared" si="21"/>
        <v>1634732</v>
      </c>
      <c r="AU21" s="26">
        <f t="shared" si="22"/>
        <v>4654210</v>
      </c>
      <c r="AV21" s="19">
        <f t="shared" si="23"/>
        <v>1634732</v>
      </c>
    </row>
    <row r="22" spans="1:48" ht="76.5" x14ac:dyDescent="0.25">
      <c r="A22" s="188"/>
      <c r="B22" s="39" t="s">
        <v>156</v>
      </c>
      <c r="C22" s="34">
        <v>155</v>
      </c>
      <c r="D22" s="34">
        <v>0</v>
      </c>
      <c r="E22" s="34">
        <f t="shared" si="2"/>
        <v>155</v>
      </c>
      <c r="F22" s="34">
        <v>31</v>
      </c>
      <c r="G22" s="34">
        <v>0</v>
      </c>
      <c r="H22" s="34">
        <f t="shared" si="3"/>
        <v>186</v>
      </c>
      <c r="I22" s="34">
        <v>31</v>
      </c>
      <c r="J22" s="34">
        <v>0</v>
      </c>
      <c r="K22" s="34">
        <f t="shared" si="4"/>
        <v>217</v>
      </c>
      <c r="L22" s="35">
        <v>31</v>
      </c>
      <c r="M22" s="35">
        <v>248</v>
      </c>
      <c r="N22" s="35">
        <f t="shared" si="5"/>
        <v>0</v>
      </c>
      <c r="O22" s="35">
        <v>31</v>
      </c>
      <c r="P22" s="35">
        <v>0</v>
      </c>
      <c r="Q22" s="35">
        <f t="shared" si="6"/>
        <v>31</v>
      </c>
      <c r="R22" s="35">
        <v>31</v>
      </c>
      <c r="S22" s="35">
        <v>0</v>
      </c>
      <c r="T22" s="35">
        <f t="shared" si="7"/>
        <v>62</v>
      </c>
      <c r="U22" s="35">
        <v>31</v>
      </c>
      <c r="V22" s="35">
        <v>0</v>
      </c>
      <c r="W22" s="35">
        <f t="shared" si="8"/>
        <v>93</v>
      </c>
      <c r="X22" s="35">
        <v>31</v>
      </c>
      <c r="Y22" s="35">
        <v>0</v>
      </c>
      <c r="Z22" s="35">
        <f t="shared" si="0"/>
        <v>372</v>
      </c>
      <c r="AA22" s="35">
        <f t="shared" si="1"/>
        <v>248</v>
      </c>
      <c r="AB22" s="35">
        <f>Z22-AA22</f>
        <v>124</v>
      </c>
      <c r="AI22" s="19">
        <f t="shared" si="10"/>
        <v>341</v>
      </c>
      <c r="AJ22" s="19">
        <f t="shared" si="11"/>
        <v>248</v>
      </c>
      <c r="AK22" s="19">
        <f t="shared" si="12"/>
        <v>310</v>
      </c>
      <c r="AL22" s="19">
        <f t="shared" si="13"/>
        <v>248</v>
      </c>
      <c r="AM22" s="19">
        <f t="shared" si="14"/>
        <v>279</v>
      </c>
      <c r="AN22" s="19">
        <f t="shared" si="15"/>
        <v>248</v>
      </c>
      <c r="AO22" s="19">
        <f t="shared" si="16"/>
        <v>248</v>
      </c>
      <c r="AP22" s="19">
        <f t="shared" si="17"/>
        <v>248</v>
      </c>
      <c r="AQ22" s="19">
        <f t="shared" si="18"/>
        <v>217</v>
      </c>
      <c r="AR22" s="19">
        <f t="shared" si="19"/>
        <v>0</v>
      </c>
      <c r="AS22" s="26">
        <f t="shared" si="20"/>
        <v>186</v>
      </c>
      <c r="AT22" s="19">
        <f t="shared" si="21"/>
        <v>0</v>
      </c>
      <c r="AU22" s="26">
        <f t="shared" si="22"/>
        <v>155</v>
      </c>
      <c r="AV22" s="19">
        <f t="shared" si="23"/>
        <v>0</v>
      </c>
    </row>
    <row r="23" spans="1:48" ht="102" x14ac:dyDescent="0.25">
      <c r="A23" s="188"/>
      <c r="B23" s="40" t="s">
        <v>157</v>
      </c>
      <c r="C23" s="41">
        <v>5775340</v>
      </c>
      <c r="D23" s="41">
        <v>821928</v>
      </c>
      <c r="E23" s="41">
        <f t="shared" si="2"/>
        <v>4953412</v>
      </c>
      <c r="F23" s="41">
        <v>0</v>
      </c>
      <c r="G23" s="41">
        <v>0</v>
      </c>
      <c r="H23" s="41">
        <f t="shared" si="3"/>
        <v>4953412</v>
      </c>
      <c r="I23" s="41">
        <v>0</v>
      </c>
      <c r="J23" s="41">
        <v>0</v>
      </c>
      <c r="K23" s="41">
        <f t="shared" si="4"/>
        <v>4953412</v>
      </c>
      <c r="L23" s="42">
        <v>0</v>
      </c>
      <c r="M23" s="42">
        <v>0</v>
      </c>
      <c r="N23" s="42">
        <f t="shared" si="5"/>
        <v>4953412</v>
      </c>
      <c r="O23" s="42">
        <v>0</v>
      </c>
      <c r="P23" s="42">
        <v>0</v>
      </c>
      <c r="Q23" s="42">
        <f t="shared" si="6"/>
        <v>4953412</v>
      </c>
      <c r="R23" s="42">
        <v>0</v>
      </c>
      <c r="S23" s="42">
        <v>0</v>
      </c>
      <c r="T23" s="42">
        <f t="shared" si="7"/>
        <v>4953412</v>
      </c>
      <c r="U23" s="42">
        <v>0</v>
      </c>
      <c r="V23" s="42">
        <v>0</v>
      </c>
      <c r="W23" s="42">
        <f t="shared" si="8"/>
        <v>4953412</v>
      </c>
      <c r="X23" s="42">
        <v>0</v>
      </c>
      <c r="Y23" s="42">
        <v>0</v>
      </c>
      <c r="Z23" s="35">
        <f t="shared" si="0"/>
        <v>5775340</v>
      </c>
      <c r="AA23" s="35">
        <f t="shared" si="1"/>
        <v>821928</v>
      </c>
      <c r="AB23" s="35">
        <f>Z23-AA23</f>
        <v>4953412</v>
      </c>
      <c r="AI23" s="19">
        <f t="shared" si="10"/>
        <v>5775340</v>
      </c>
      <c r="AJ23" s="19">
        <f t="shared" si="11"/>
        <v>821928</v>
      </c>
      <c r="AK23" s="19">
        <f t="shared" si="12"/>
        <v>5775340</v>
      </c>
      <c r="AL23" s="19">
        <f t="shared" si="13"/>
        <v>821928</v>
      </c>
      <c r="AM23" s="19">
        <f t="shared" si="14"/>
        <v>5775340</v>
      </c>
      <c r="AN23" s="19">
        <f t="shared" si="15"/>
        <v>821928</v>
      </c>
      <c r="AO23" s="19">
        <f t="shared" si="16"/>
        <v>5775340</v>
      </c>
      <c r="AP23" s="19">
        <f t="shared" si="17"/>
        <v>821928</v>
      </c>
      <c r="AQ23" s="19">
        <f t="shared" si="18"/>
        <v>5775340</v>
      </c>
      <c r="AR23" s="19">
        <f t="shared" si="19"/>
        <v>821928</v>
      </c>
      <c r="AS23" s="26">
        <f t="shared" si="20"/>
        <v>5775340</v>
      </c>
      <c r="AT23" s="19">
        <f t="shared" si="21"/>
        <v>821928</v>
      </c>
      <c r="AU23" s="26">
        <f t="shared" si="22"/>
        <v>5775340</v>
      </c>
      <c r="AV23" s="19">
        <f t="shared" si="23"/>
        <v>821928</v>
      </c>
    </row>
    <row r="24" spans="1:48" ht="76.5" x14ac:dyDescent="0.25">
      <c r="A24" s="188"/>
      <c r="B24" s="39" t="s">
        <v>158</v>
      </c>
      <c r="C24" s="34">
        <v>180</v>
      </c>
      <c r="D24" s="34">
        <v>0</v>
      </c>
      <c r="E24" s="34">
        <f t="shared" si="2"/>
        <v>180</v>
      </c>
      <c r="F24" s="34">
        <v>12</v>
      </c>
      <c r="G24" s="34">
        <v>0</v>
      </c>
      <c r="H24" s="34">
        <f t="shared" si="3"/>
        <v>192</v>
      </c>
      <c r="I24" s="34">
        <v>12</v>
      </c>
      <c r="J24" s="34">
        <v>0</v>
      </c>
      <c r="K24" s="34">
        <f t="shared" si="4"/>
        <v>204</v>
      </c>
      <c r="L24" s="35">
        <v>12</v>
      </c>
      <c r="M24" s="35">
        <v>0</v>
      </c>
      <c r="N24" s="35">
        <f t="shared" si="5"/>
        <v>216</v>
      </c>
      <c r="O24" s="35">
        <v>12</v>
      </c>
      <c r="P24" s="35">
        <v>0</v>
      </c>
      <c r="Q24" s="35">
        <f t="shared" si="6"/>
        <v>228</v>
      </c>
      <c r="R24" s="35">
        <v>12</v>
      </c>
      <c r="S24" s="35">
        <v>0</v>
      </c>
      <c r="T24" s="35">
        <f t="shared" si="7"/>
        <v>240</v>
      </c>
      <c r="U24" s="35">
        <v>12</v>
      </c>
      <c r="V24" s="35">
        <v>0</v>
      </c>
      <c r="W24" s="35">
        <f t="shared" si="8"/>
        <v>252</v>
      </c>
      <c r="X24" s="35">
        <v>12</v>
      </c>
      <c r="Y24" s="35">
        <v>0</v>
      </c>
      <c r="Z24" s="35">
        <f t="shared" si="0"/>
        <v>264</v>
      </c>
      <c r="AA24" s="35">
        <f t="shared" si="1"/>
        <v>0</v>
      </c>
      <c r="AB24" s="35">
        <f>Z24-AA24</f>
        <v>264</v>
      </c>
      <c r="AI24" s="19">
        <f t="shared" si="10"/>
        <v>252</v>
      </c>
      <c r="AJ24" s="19">
        <f t="shared" si="11"/>
        <v>0</v>
      </c>
      <c r="AK24" s="19">
        <f t="shared" si="12"/>
        <v>240</v>
      </c>
      <c r="AL24" s="19">
        <f t="shared" si="13"/>
        <v>0</v>
      </c>
      <c r="AM24" s="19">
        <f t="shared" si="14"/>
        <v>228</v>
      </c>
      <c r="AN24" s="19">
        <f t="shared" si="15"/>
        <v>0</v>
      </c>
      <c r="AO24" s="19">
        <f t="shared" si="16"/>
        <v>216</v>
      </c>
      <c r="AP24" s="19">
        <f t="shared" si="17"/>
        <v>0</v>
      </c>
      <c r="AQ24" s="19">
        <f t="shared" si="18"/>
        <v>204</v>
      </c>
      <c r="AR24" s="19">
        <f t="shared" si="19"/>
        <v>0</v>
      </c>
      <c r="AS24" s="26">
        <f t="shared" si="20"/>
        <v>192</v>
      </c>
      <c r="AT24" s="19">
        <f t="shared" si="21"/>
        <v>0</v>
      </c>
      <c r="AU24" s="26">
        <f t="shared" si="22"/>
        <v>180</v>
      </c>
      <c r="AV24" s="19">
        <f t="shared" si="23"/>
        <v>0</v>
      </c>
    </row>
    <row r="25" spans="1:48" ht="63.75" x14ac:dyDescent="0.25">
      <c r="A25" s="189"/>
      <c r="B25" s="39" t="s">
        <v>159</v>
      </c>
      <c r="C25" s="34">
        <v>1743369</v>
      </c>
      <c r="D25" s="34">
        <v>0</v>
      </c>
      <c r="E25" s="34">
        <f t="shared" si="2"/>
        <v>1743369</v>
      </c>
      <c r="F25" s="34">
        <v>2317602</v>
      </c>
      <c r="G25" s="34">
        <v>0</v>
      </c>
      <c r="H25" s="34">
        <f t="shared" si="3"/>
        <v>4060971</v>
      </c>
      <c r="I25" s="34">
        <v>1980723</v>
      </c>
      <c r="J25" s="34">
        <v>4101580</v>
      </c>
      <c r="K25" s="34">
        <f t="shared" si="4"/>
        <v>1940114</v>
      </c>
      <c r="L25" s="35">
        <v>2043147</v>
      </c>
      <c r="M25" s="35">
        <v>1960000</v>
      </c>
      <c r="N25" s="35">
        <f t="shared" si="5"/>
        <v>2023261</v>
      </c>
      <c r="O25" s="35">
        <v>2140377</v>
      </c>
      <c r="P25" s="35">
        <v>0</v>
      </c>
      <c r="Q25" s="35">
        <f t="shared" si="6"/>
        <v>4163638</v>
      </c>
      <c r="R25" s="35">
        <v>2174055</v>
      </c>
      <c r="S25" s="35">
        <v>0</v>
      </c>
      <c r="T25" s="35">
        <f t="shared" si="7"/>
        <v>6337693</v>
      </c>
      <c r="U25" s="35">
        <v>1992351</v>
      </c>
      <c r="V25" s="35">
        <v>8330044</v>
      </c>
      <c r="W25" s="35">
        <f t="shared" si="8"/>
        <v>0</v>
      </c>
      <c r="X25" s="35">
        <v>2065506</v>
      </c>
      <c r="Y25" s="35">
        <v>0</v>
      </c>
      <c r="Z25" s="35">
        <f t="shared" si="0"/>
        <v>16457130</v>
      </c>
      <c r="AA25" s="35">
        <f t="shared" si="1"/>
        <v>14391624</v>
      </c>
      <c r="AB25" s="35">
        <f t="shared" ref="AB25:AB30" si="24">Z25-AA25</f>
        <v>2065506</v>
      </c>
      <c r="AI25" s="19">
        <f t="shared" si="10"/>
        <v>14391624</v>
      </c>
      <c r="AJ25" s="19">
        <f t="shared" si="11"/>
        <v>14391624</v>
      </c>
      <c r="AK25" s="19">
        <f t="shared" si="12"/>
        <v>12399273</v>
      </c>
      <c r="AL25" s="19">
        <f t="shared" si="13"/>
        <v>6061580</v>
      </c>
      <c r="AM25" s="19">
        <f t="shared" si="14"/>
        <v>10225218</v>
      </c>
      <c r="AN25" s="19">
        <f t="shared" si="15"/>
        <v>6061580</v>
      </c>
      <c r="AO25" s="19">
        <f t="shared" si="16"/>
        <v>8084841</v>
      </c>
      <c r="AP25" s="19">
        <f t="shared" si="17"/>
        <v>6061580</v>
      </c>
      <c r="AQ25" s="19">
        <f t="shared" si="18"/>
        <v>6041694</v>
      </c>
      <c r="AR25" s="19">
        <f t="shared" si="19"/>
        <v>4101580</v>
      </c>
      <c r="AS25" s="26">
        <f t="shared" si="20"/>
        <v>4060971</v>
      </c>
      <c r="AT25" s="19">
        <f t="shared" si="21"/>
        <v>0</v>
      </c>
      <c r="AU25" s="26">
        <f t="shared" si="22"/>
        <v>1743369</v>
      </c>
      <c r="AV25" s="19">
        <f t="shared" si="23"/>
        <v>0</v>
      </c>
    </row>
    <row r="26" spans="1:48" ht="102" x14ac:dyDescent="0.25">
      <c r="A26" s="190" t="s">
        <v>160</v>
      </c>
      <c r="B26" s="39" t="s">
        <v>161</v>
      </c>
      <c r="C26" s="34">
        <v>4998</v>
      </c>
      <c r="D26" s="34">
        <v>0</v>
      </c>
      <c r="E26" s="34">
        <f t="shared" si="2"/>
        <v>4998</v>
      </c>
      <c r="F26" s="34">
        <v>294</v>
      </c>
      <c r="G26" s="34">
        <v>0</v>
      </c>
      <c r="H26" s="34">
        <f t="shared" si="3"/>
        <v>5292</v>
      </c>
      <c r="I26" s="34">
        <v>588</v>
      </c>
      <c r="J26" s="34">
        <v>0</v>
      </c>
      <c r="K26" s="34">
        <f t="shared" si="4"/>
        <v>5880</v>
      </c>
      <c r="L26" s="35">
        <v>294</v>
      </c>
      <c r="M26" s="35">
        <v>0</v>
      </c>
      <c r="N26" s="35">
        <f t="shared" si="5"/>
        <v>6174</v>
      </c>
      <c r="O26" s="35">
        <v>294</v>
      </c>
      <c r="P26" s="35">
        <v>0</v>
      </c>
      <c r="Q26" s="35">
        <f t="shared" si="6"/>
        <v>6468</v>
      </c>
      <c r="R26" s="35">
        <v>294</v>
      </c>
      <c r="S26" s="35">
        <v>0</v>
      </c>
      <c r="T26" s="35">
        <f t="shared" si="7"/>
        <v>6762</v>
      </c>
      <c r="U26" s="35">
        <v>294</v>
      </c>
      <c r="V26" s="35">
        <v>0</v>
      </c>
      <c r="W26" s="35">
        <f t="shared" si="8"/>
        <v>7056</v>
      </c>
      <c r="X26" s="35">
        <v>294</v>
      </c>
      <c r="Y26" s="35">
        <v>0</v>
      </c>
      <c r="Z26" s="35">
        <f t="shared" si="0"/>
        <v>7350</v>
      </c>
      <c r="AA26" s="35">
        <f t="shared" si="1"/>
        <v>0</v>
      </c>
      <c r="AB26" s="35">
        <f t="shared" si="24"/>
        <v>7350</v>
      </c>
      <c r="AI26" s="19">
        <f t="shared" si="10"/>
        <v>7056</v>
      </c>
      <c r="AJ26" s="19">
        <f t="shared" si="11"/>
        <v>0</v>
      </c>
      <c r="AK26" s="19">
        <f t="shared" si="12"/>
        <v>6762</v>
      </c>
      <c r="AL26" s="19">
        <f t="shared" si="13"/>
        <v>0</v>
      </c>
      <c r="AM26" s="19">
        <f t="shared" si="14"/>
        <v>6468</v>
      </c>
      <c r="AN26" s="19">
        <f t="shared" si="15"/>
        <v>0</v>
      </c>
      <c r="AO26" s="19">
        <f t="shared" si="16"/>
        <v>6174</v>
      </c>
      <c r="AP26" s="19">
        <f t="shared" si="17"/>
        <v>0</v>
      </c>
      <c r="AQ26" s="19">
        <f t="shared" si="18"/>
        <v>5880</v>
      </c>
      <c r="AR26" s="19">
        <f t="shared" si="19"/>
        <v>0</v>
      </c>
      <c r="AS26" s="26">
        <f t="shared" si="20"/>
        <v>5292</v>
      </c>
      <c r="AT26" s="19">
        <f t="shared" si="21"/>
        <v>0</v>
      </c>
      <c r="AU26" s="26">
        <f t="shared" si="22"/>
        <v>4998</v>
      </c>
      <c r="AV26" s="19">
        <f t="shared" si="23"/>
        <v>0</v>
      </c>
    </row>
    <row r="27" spans="1:48" ht="102" x14ac:dyDescent="0.25">
      <c r="A27" s="190"/>
      <c r="B27" s="40" t="s">
        <v>162</v>
      </c>
      <c r="C27" s="41">
        <v>45728</v>
      </c>
      <c r="D27" s="41">
        <v>0</v>
      </c>
      <c r="E27" s="41">
        <f t="shared" si="2"/>
        <v>45728</v>
      </c>
      <c r="F27" s="41">
        <v>5716</v>
      </c>
      <c r="G27" s="41">
        <v>0</v>
      </c>
      <c r="H27" s="41">
        <f t="shared" si="3"/>
        <v>51444</v>
      </c>
      <c r="I27" s="41">
        <v>952</v>
      </c>
      <c r="J27" s="41">
        <v>0</v>
      </c>
      <c r="K27" s="41">
        <f t="shared" si="4"/>
        <v>52396</v>
      </c>
      <c r="L27" s="42">
        <v>0</v>
      </c>
      <c r="M27" s="42">
        <v>0</v>
      </c>
      <c r="N27" s="42">
        <f t="shared" si="5"/>
        <v>52396</v>
      </c>
      <c r="O27" s="42">
        <v>0</v>
      </c>
      <c r="P27" s="42">
        <v>0</v>
      </c>
      <c r="Q27" s="42">
        <f t="shared" si="6"/>
        <v>52396</v>
      </c>
      <c r="R27" s="42">
        <v>0</v>
      </c>
      <c r="S27" s="42">
        <v>0</v>
      </c>
      <c r="T27" s="42">
        <f t="shared" si="7"/>
        <v>52396</v>
      </c>
      <c r="U27" s="42">
        <v>0</v>
      </c>
      <c r="V27" s="42">
        <v>0</v>
      </c>
      <c r="W27" s="42">
        <f t="shared" si="8"/>
        <v>52396</v>
      </c>
      <c r="X27" s="42">
        <v>0</v>
      </c>
      <c r="Y27" s="42">
        <v>0</v>
      </c>
      <c r="Z27" s="35">
        <f t="shared" si="0"/>
        <v>52396</v>
      </c>
      <c r="AA27" s="35">
        <f t="shared" si="1"/>
        <v>0</v>
      </c>
      <c r="AB27" s="35">
        <f t="shared" si="24"/>
        <v>52396</v>
      </c>
      <c r="AI27" s="19">
        <f t="shared" si="10"/>
        <v>52396</v>
      </c>
      <c r="AJ27" s="19">
        <f t="shared" si="11"/>
        <v>0</v>
      </c>
      <c r="AK27" s="19">
        <f t="shared" si="12"/>
        <v>52396</v>
      </c>
      <c r="AL27" s="19">
        <f t="shared" si="13"/>
        <v>0</v>
      </c>
      <c r="AM27" s="19">
        <f t="shared" si="14"/>
        <v>52396</v>
      </c>
      <c r="AN27" s="19">
        <f t="shared" si="15"/>
        <v>0</v>
      </c>
      <c r="AO27" s="19">
        <f t="shared" si="16"/>
        <v>52396</v>
      </c>
      <c r="AP27" s="19">
        <f t="shared" si="17"/>
        <v>0</v>
      </c>
      <c r="AQ27" s="19">
        <f t="shared" si="18"/>
        <v>52396</v>
      </c>
      <c r="AR27" s="19">
        <f t="shared" si="19"/>
        <v>0</v>
      </c>
      <c r="AS27" s="26">
        <f t="shared" si="20"/>
        <v>51444</v>
      </c>
      <c r="AT27" s="19">
        <f t="shared" si="21"/>
        <v>0</v>
      </c>
      <c r="AU27" s="26">
        <f t="shared" si="22"/>
        <v>45728</v>
      </c>
      <c r="AV27" s="19">
        <f t="shared" si="23"/>
        <v>0</v>
      </c>
    </row>
    <row r="28" spans="1:48" ht="76.5" x14ac:dyDescent="0.25">
      <c r="A28" s="190"/>
      <c r="B28" s="39" t="s">
        <v>163</v>
      </c>
      <c r="C28" s="34">
        <v>48</v>
      </c>
      <c r="D28" s="34">
        <v>0</v>
      </c>
      <c r="E28" s="34">
        <f t="shared" si="2"/>
        <v>48</v>
      </c>
      <c r="F28" s="34">
        <v>4</v>
      </c>
      <c r="G28" s="34">
        <v>0</v>
      </c>
      <c r="H28" s="34">
        <f t="shared" si="3"/>
        <v>52</v>
      </c>
      <c r="I28" s="34">
        <v>8</v>
      </c>
      <c r="J28" s="34">
        <v>0</v>
      </c>
      <c r="K28" s="34">
        <f t="shared" si="4"/>
        <v>60</v>
      </c>
      <c r="L28" s="35">
        <v>4</v>
      </c>
      <c r="M28" s="35">
        <v>0</v>
      </c>
      <c r="N28" s="35">
        <f t="shared" si="5"/>
        <v>64</v>
      </c>
      <c r="O28" s="35">
        <v>4</v>
      </c>
      <c r="P28" s="35">
        <v>0</v>
      </c>
      <c r="Q28" s="35">
        <f t="shared" si="6"/>
        <v>68</v>
      </c>
      <c r="R28" s="35">
        <v>4</v>
      </c>
      <c r="S28" s="35">
        <v>0</v>
      </c>
      <c r="T28" s="35">
        <f t="shared" si="7"/>
        <v>72</v>
      </c>
      <c r="U28" s="35">
        <v>4</v>
      </c>
      <c r="V28" s="35">
        <v>0</v>
      </c>
      <c r="W28" s="35">
        <f t="shared" si="8"/>
        <v>76</v>
      </c>
      <c r="X28" s="35">
        <v>4</v>
      </c>
      <c r="Y28" s="35">
        <v>0</v>
      </c>
      <c r="Z28" s="35">
        <f t="shared" si="0"/>
        <v>80</v>
      </c>
      <c r="AA28" s="35">
        <f t="shared" si="1"/>
        <v>0</v>
      </c>
      <c r="AB28" s="35">
        <f t="shared" si="24"/>
        <v>80</v>
      </c>
      <c r="AI28" s="19">
        <f t="shared" si="10"/>
        <v>76</v>
      </c>
      <c r="AJ28" s="19">
        <f t="shared" si="11"/>
        <v>0</v>
      </c>
      <c r="AK28" s="19">
        <f t="shared" si="12"/>
        <v>72</v>
      </c>
      <c r="AL28" s="19">
        <f t="shared" si="13"/>
        <v>0</v>
      </c>
      <c r="AM28" s="19">
        <f t="shared" si="14"/>
        <v>68</v>
      </c>
      <c r="AN28" s="19">
        <f t="shared" si="15"/>
        <v>0</v>
      </c>
      <c r="AO28" s="19">
        <f t="shared" si="16"/>
        <v>64</v>
      </c>
      <c r="AP28" s="19">
        <f t="shared" si="17"/>
        <v>0</v>
      </c>
      <c r="AQ28" s="19">
        <f t="shared" si="18"/>
        <v>60</v>
      </c>
      <c r="AR28" s="19">
        <f t="shared" si="19"/>
        <v>0</v>
      </c>
      <c r="AS28" s="26">
        <f t="shared" si="20"/>
        <v>52</v>
      </c>
      <c r="AT28" s="19">
        <f t="shared" si="21"/>
        <v>0</v>
      </c>
      <c r="AU28" s="26">
        <f t="shared" si="22"/>
        <v>48</v>
      </c>
      <c r="AV28" s="19">
        <f t="shared" si="23"/>
        <v>0</v>
      </c>
    </row>
    <row r="29" spans="1:48" ht="102" x14ac:dyDescent="0.25">
      <c r="A29" s="190"/>
      <c r="B29" s="40" t="s">
        <v>164</v>
      </c>
      <c r="C29" s="41">
        <v>200</v>
      </c>
      <c r="D29" s="41">
        <v>0</v>
      </c>
      <c r="E29" s="41">
        <f t="shared" si="2"/>
        <v>200</v>
      </c>
      <c r="F29" s="41">
        <v>0</v>
      </c>
      <c r="G29" s="41">
        <v>0</v>
      </c>
      <c r="H29" s="41">
        <f t="shared" si="3"/>
        <v>200</v>
      </c>
      <c r="I29" s="41">
        <v>0</v>
      </c>
      <c r="J29" s="41">
        <v>0</v>
      </c>
      <c r="K29" s="41">
        <f t="shared" si="4"/>
        <v>200</v>
      </c>
      <c r="L29" s="42">
        <v>0</v>
      </c>
      <c r="M29" s="42">
        <v>0</v>
      </c>
      <c r="N29" s="42">
        <f t="shared" si="5"/>
        <v>200</v>
      </c>
      <c r="O29" s="42">
        <v>0</v>
      </c>
      <c r="P29" s="42">
        <v>0</v>
      </c>
      <c r="Q29" s="42">
        <f t="shared" si="6"/>
        <v>200</v>
      </c>
      <c r="R29" s="42">
        <v>0</v>
      </c>
      <c r="S29" s="42">
        <v>0</v>
      </c>
      <c r="T29" s="42">
        <f t="shared" si="7"/>
        <v>200</v>
      </c>
      <c r="U29" s="42">
        <v>0</v>
      </c>
      <c r="V29" s="42">
        <v>0</v>
      </c>
      <c r="W29" s="42">
        <f t="shared" si="8"/>
        <v>200</v>
      </c>
      <c r="X29" s="42">
        <v>0</v>
      </c>
      <c r="Y29" s="42">
        <v>0</v>
      </c>
      <c r="Z29" s="35">
        <f t="shared" si="0"/>
        <v>200</v>
      </c>
      <c r="AA29" s="35">
        <f t="shared" si="1"/>
        <v>0</v>
      </c>
      <c r="AB29" s="35">
        <f t="shared" si="24"/>
        <v>200</v>
      </c>
      <c r="AI29" s="19">
        <f t="shared" si="10"/>
        <v>200</v>
      </c>
      <c r="AJ29" s="19">
        <f t="shared" si="11"/>
        <v>0</v>
      </c>
      <c r="AK29" s="19">
        <f t="shared" si="12"/>
        <v>200</v>
      </c>
      <c r="AL29" s="19">
        <f t="shared" si="13"/>
        <v>0</v>
      </c>
      <c r="AM29" s="19">
        <f t="shared" si="14"/>
        <v>200</v>
      </c>
      <c r="AN29" s="19">
        <f t="shared" si="15"/>
        <v>0</v>
      </c>
      <c r="AO29" s="19">
        <f t="shared" si="16"/>
        <v>200</v>
      </c>
      <c r="AP29" s="19">
        <f t="shared" si="17"/>
        <v>0</v>
      </c>
      <c r="AQ29" s="19">
        <f t="shared" si="18"/>
        <v>200</v>
      </c>
      <c r="AR29" s="19">
        <f t="shared" si="19"/>
        <v>0</v>
      </c>
      <c r="AS29" s="26">
        <f t="shared" si="20"/>
        <v>200</v>
      </c>
      <c r="AT29" s="19">
        <f t="shared" si="21"/>
        <v>0</v>
      </c>
      <c r="AU29" s="26">
        <f t="shared" si="22"/>
        <v>200</v>
      </c>
      <c r="AV29" s="19">
        <f t="shared" si="23"/>
        <v>0</v>
      </c>
    </row>
    <row r="30" spans="1:48" ht="89.25" x14ac:dyDescent="0.25">
      <c r="A30" s="190"/>
      <c r="B30" s="39" t="s">
        <v>165</v>
      </c>
      <c r="C30" s="34">
        <v>1200</v>
      </c>
      <c r="D30" s="34">
        <v>0</v>
      </c>
      <c r="E30" s="34">
        <f t="shared" si="2"/>
        <v>1200</v>
      </c>
      <c r="F30" s="34">
        <v>120</v>
      </c>
      <c r="G30" s="34">
        <v>0</v>
      </c>
      <c r="H30" s="34">
        <f t="shared" si="3"/>
        <v>1320</v>
      </c>
      <c r="I30" s="34">
        <v>120</v>
      </c>
      <c r="J30" s="34">
        <v>0</v>
      </c>
      <c r="K30" s="34">
        <f t="shared" si="4"/>
        <v>1440</v>
      </c>
      <c r="L30" s="35">
        <v>120</v>
      </c>
      <c r="M30" s="35">
        <v>0</v>
      </c>
      <c r="N30" s="35">
        <f t="shared" si="5"/>
        <v>1560</v>
      </c>
      <c r="O30" s="35">
        <v>120</v>
      </c>
      <c r="P30" s="35">
        <v>0</v>
      </c>
      <c r="Q30" s="35">
        <f t="shared" si="6"/>
        <v>1680</v>
      </c>
      <c r="R30" s="35">
        <v>120</v>
      </c>
      <c r="S30" s="35">
        <v>0</v>
      </c>
      <c r="T30" s="35">
        <f t="shared" si="7"/>
        <v>1800</v>
      </c>
      <c r="U30" s="35">
        <v>120</v>
      </c>
      <c r="V30" s="35">
        <v>0</v>
      </c>
      <c r="W30" s="35">
        <f t="shared" si="8"/>
        <v>1920</v>
      </c>
      <c r="X30" s="35">
        <v>120</v>
      </c>
      <c r="Y30" s="35">
        <v>0</v>
      </c>
      <c r="Z30" s="35">
        <f t="shared" si="0"/>
        <v>2040</v>
      </c>
      <c r="AA30" s="35">
        <f t="shared" si="1"/>
        <v>0</v>
      </c>
      <c r="AB30" s="35">
        <f t="shared" si="24"/>
        <v>2040</v>
      </c>
      <c r="AI30" s="19">
        <f t="shared" si="10"/>
        <v>1920</v>
      </c>
      <c r="AJ30" s="19">
        <f t="shared" si="11"/>
        <v>0</v>
      </c>
      <c r="AK30" s="19">
        <f t="shared" si="12"/>
        <v>1800</v>
      </c>
      <c r="AL30" s="19">
        <f t="shared" si="13"/>
        <v>0</v>
      </c>
      <c r="AM30" s="19">
        <f t="shared" si="14"/>
        <v>1680</v>
      </c>
      <c r="AN30" s="19">
        <f t="shared" si="15"/>
        <v>0</v>
      </c>
      <c r="AO30" s="19">
        <f t="shared" si="16"/>
        <v>1560</v>
      </c>
      <c r="AP30" s="19">
        <f t="shared" si="17"/>
        <v>0</v>
      </c>
      <c r="AQ30" s="19">
        <f t="shared" si="18"/>
        <v>1440</v>
      </c>
      <c r="AR30" s="19">
        <f t="shared" si="19"/>
        <v>0</v>
      </c>
      <c r="AS30" s="26">
        <f t="shared" si="20"/>
        <v>1320</v>
      </c>
      <c r="AT30" s="19">
        <f t="shared" si="21"/>
        <v>0</v>
      </c>
      <c r="AU30" s="26">
        <f t="shared" si="22"/>
        <v>1200</v>
      </c>
      <c r="AV30" s="19">
        <f t="shared" si="23"/>
        <v>0</v>
      </c>
    </row>
    <row r="31" spans="1:48" x14ac:dyDescent="0.25">
      <c r="A31" s="19"/>
      <c r="B31" s="47" t="s">
        <v>35</v>
      </c>
      <c r="C31" s="41">
        <f t="shared" ref="C31:AB31" si="25">SUM(C4:C30)</f>
        <v>50624590</v>
      </c>
      <c r="D31" s="41">
        <f t="shared" si="25"/>
        <v>9061340</v>
      </c>
      <c r="E31" s="41">
        <f t="shared" si="25"/>
        <v>41563250</v>
      </c>
      <c r="F31" s="41">
        <f t="shared" si="25"/>
        <v>35334574</v>
      </c>
      <c r="G31" s="41">
        <f t="shared" si="25"/>
        <v>4326526</v>
      </c>
      <c r="H31" s="41">
        <f t="shared" si="25"/>
        <v>72571298</v>
      </c>
      <c r="I31" s="41">
        <f t="shared" si="25"/>
        <v>28554305</v>
      </c>
      <c r="J31" s="41">
        <f t="shared" si="25"/>
        <v>17059067</v>
      </c>
      <c r="K31" s="41">
        <f t="shared" si="25"/>
        <v>84066536</v>
      </c>
      <c r="L31" s="41">
        <f t="shared" si="25"/>
        <v>26072690</v>
      </c>
      <c r="M31" s="41">
        <f t="shared" si="25"/>
        <v>32952675</v>
      </c>
      <c r="N31" s="41">
        <f t="shared" si="25"/>
        <v>77186551</v>
      </c>
      <c r="O31" s="41">
        <f t="shared" si="25"/>
        <v>25215247</v>
      </c>
      <c r="P31" s="41">
        <f t="shared" si="25"/>
        <v>18474987</v>
      </c>
      <c r="Q31" s="41">
        <f t="shared" si="25"/>
        <v>83926811</v>
      </c>
      <c r="R31" s="41">
        <f t="shared" si="25"/>
        <v>26141077</v>
      </c>
      <c r="S31" s="41">
        <f t="shared" si="25"/>
        <v>13720611</v>
      </c>
      <c r="T31" s="41">
        <f t="shared" si="25"/>
        <v>96347277</v>
      </c>
      <c r="U31" s="41">
        <f t="shared" si="25"/>
        <v>28206527</v>
      </c>
      <c r="V31" s="41">
        <f t="shared" si="25"/>
        <v>50458553</v>
      </c>
      <c r="W31" s="41">
        <f t="shared" si="25"/>
        <v>74095251</v>
      </c>
      <c r="X31" s="41">
        <f t="shared" si="25"/>
        <v>47184049</v>
      </c>
      <c r="Y31" s="41">
        <f t="shared" si="25"/>
        <v>3275763</v>
      </c>
      <c r="Z31" s="41">
        <f t="shared" si="25"/>
        <v>267333059</v>
      </c>
      <c r="AA31" s="41">
        <f t="shared" si="25"/>
        <v>149329522</v>
      </c>
      <c r="AB31" s="41">
        <f t="shared" si="25"/>
        <v>118003537</v>
      </c>
      <c r="AI31" s="26"/>
      <c r="AJ31" s="19"/>
      <c r="AK31" s="27"/>
      <c r="AL31" s="27"/>
      <c r="AM31" s="19"/>
      <c r="AN31" s="19"/>
      <c r="AO31" s="27"/>
      <c r="AP31" s="27"/>
      <c r="AQ31" s="19"/>
      <c r="AR31" s="19"/>
      <c r="AS31" s="27"/>
      <c r="AT31" s="27"/>
      <c r="AU31" s="19"/>
      <c r="AV31" s="25"/>
    </row>
    <row r="32" spans="1:4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23"/>
      <c r="M32" s="23"/>
      <c r="N32" s="23"/>
      <c r="O32" s="23"/>
      <c r="P32" s="3"/>
      <c r="Q32" s="3"/>
      <c r="R32" s="23"/>
      <c r="S32" s="23"/>
      <c r="T32" s="23"/>
      <c r="U32" s="23"/>
      <c r="V32" s="3"/>
      <c r="W32" s="3"/>
      <c r="X32" s="3"/>
      <c r="Y32" s="3"/>
      <c r="Z32" s="3"/>
      <c r="AA32" s="3"/>
      <c r="AB32" s="3"/>
      <c r="AI32" s="26"/>
      <c r="AJ32" s="19"/>
      <c r="AK32" s="27"/>
      <c r="AL32" s="27"/>
      <c r="AM32" s="19"/>
      <c r="AN32" s="19"/>
      <c r="AO32" s="27"/>
      <c r="AP32" s="27"/>
      <c r="AQ32" s="19"/>
      <c r="AR32" s="19"/>
      <c r="AS32" s="27"/>
      <c r="AT32" s="27"/>
      <c r="AU32" s="19"/>
      <c r="AV32" s="25"/>
    </row>
    <row r="33" spans="1:28" ht="15.75" thickBo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23"/>
      <c r="M33" s="48"/>
      <c r="N33" s="48"/>
      <c r="O33" s="23"/>
      <c r="P33" s="3"/>
      <c r="Q33" s="3"/>
      <c r="R33" s="23"/>
      <c r="S33" s="23"/>
      <c r="T33" s="23"/>
      <c r="U33" s="23"/>
      <c r="V33" s="3"/>
      <c r="W33" s="3"/>
      <c r="X33" s="3"/>
      <c r="Y33" s="3"/>
      <c r="Z33" s="3"/>
      <c r="AA33" s="3"/>
      <c r="AB33" s="3"/>
    </row>
    <row r="34" spans="1:28" ht="39.75" customHeight="1" thickBot="1" x14ac:dyDescent="0.4">
      <c r="A34" s="210" t="s">
        <v>166</v>
      </c>
      <c r="B34" s="49" t="s">
        <v>167</v>
      </c>
      <c r="C34" s="191">
        <f>SUM('All Bills Position except LC'!AB25+'All Bills Position except LC'!AB34+'All Bills Position except LC'!AB49+'All Bills Position except LC'!AB56+'All Bills Position except LC'!AB97+'All Bills Position except LC'!AB110+'All Bills Position except LC'!AB131+AB31)</f>
        <v>219160660</v>
      </c>
      <c r="D34" s="191"/>
      <c r="E34" s="191"/>
      <c r="F34" s="192"/>
      <c r="G34" s="3"/>
      <c r="H34" s="3"/>
      <c r="I34" s="3"/>
      <c r="J34" s="3"/>
      <c r="K34" s="3"/>
      <c r="L34" s="23"/>
      <c r="M34" s="23"/>
      <c r="N34" s="23"/>
      <c r="O34" s="23"/>
      <c r="P34" s="3"/>
      <c r="Q34" s="3"/>
      <c r="R34" s="23"/>
      <c r="S34" s="23"/>
      <c r="T34" s="23"/>
      <c r="U34" s="23"/>
      <c r="V34" s="3"/>
      <c r="W34" s="3"/>
      <c r="X34" s="3"/>
      <c r="Y34" s="3"/>
      <c r="Z34" s="3"/>
      <c r="AA34" s="3"/>
      <c r="AB34" s="3"/>
    </row>
    <row r="137" spans="1:28" x14ac:dyDescent="0.2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</row>
    <row r="138" spans="1:28" x14ac:dyDescent="0.2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</row>
    <row r="139" spans="1:28" x14ac:dyDescent="0.2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</row>
    <row r="140" spans="1:28" x14ac:dyDescent="0.2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</row>
    <row r="141" spans="1:28" x14ac:dyDescent="0.2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</row>
    <row r="142" spans="1:28" x14ac:dyDescent="0.2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</row>
    <row r="143" spans="1:28" x14ac:dyDescent="0.2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</row>
    <row r="144" spans="1:28" x14ac:dyDescent="0.2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</row>
    <row r="145" spans="1:28" x14ac:dyDescent="0.2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</row>
    <row r="146" spans="1:28" x14ac:dyDescent="0.2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</row>
    <row r="147" spans="1:28" x14ac:dyDescent="0.2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</row>
    <row r="148" spans="1:28" x14ac:dyDescent="0.2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</row>
    <row r="149" spans="1:28" x14ac:dyDescent="0.2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</row>
    <row r="150" spans="1:28" x14ac:dyDescent="0.2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</row>
    <row r="151" spans="1:28" x14ac:dyDescent="0.2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</row>
    <row r="152" spans="1:28" x14ac:dyDescent="0.2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</row>
    <row r="153" spans="1:28" x14ac:dyDescent="0.2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</row>
    <row r="154" spans="1:28" x14ac:dyDescent="0.2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</row>
    <row r="155" spans="1:28" x14ac:dyDescent="0.2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</row>
    <row r="156" spans="1:28" x14ac:dyDescent="0.2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</row>
    <row r="157" spans="1:28" x14ac:dyDescent="0.2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</row>
    <row r="158" spans="1:28" x14ac:dyDescent="0.2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</row>
    <row r="159" spans="1:28" x14ac:dyDescent="0.2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</row>
    <row r="160" spans="1:28" x14ac:dyDescent="0.2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</row>
    <row r="161" spans="1:28" x14ac:dyDescent="0.2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</row>
    <row r="162" spans="1:28" x14ac:dyDescent="0.2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</row>
    <row r="163" spans="1:28" x14ac:dyDescent="0.2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</row>
    <row r="164" spans="1:28" x14ac:dyDescent="0.2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</row>
    <row r="165" spans="1:28" x14ac:dyDescent="0.2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</row>
    <row r="166" spans="1:28" x14ac:dyDescent="0.2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</row>
    <row r="167" spans="1:28" x14ac:dyDescent="0.2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</row>
    <row r="168" spans="1:28" x14ac:dyDescent="0.2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</row>
    <row r="169" spans="1:28" x14ac:dyDescent="0.2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</row>
    <row r="170" spans="1:28" x14ac:dyDescent="0.2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</row>
  </sheetData>
  <mergeCells count="24">
    <mergeCell ref="A26:A30"/>
    <mergeCell ref="C34:F34"/>
    <mergeCell ref="T2:T3"/>
    <mergeCell ref="W2:W3"/>
    <mergeCell ref="AC5:AG5"/>
    <mergeCell ref="A4:A12"/>
    <mergeCell ref="A13:A25"/>
    <mergeCell ref="R2:S2"/>
    <mergeCell ref="A2:B3"/>
    <mergeCell ref="C2:D2"/>
    <mergeCell ref="F2:G2"/>
    <mergeCell ref="I2:J2"/>
    <mergeCell ref="L2:M2"/>
    <mergeCell ref="O2:P2"/>
    <mergeCell ref="E2:E3"/>
    <mergeCell ref="H2:H3"/>
    <mergeCell ref="K2:K3"/>
    <mergeCell ref="N2:N3"/>
    <mergeCell ref="Q2:Q3"/>
    <mergeCell ref="U2:V2"/>
    <mergeCell ref="X2:Y2"/>
    <mergeCell ref="Z2:Z3"/>
    <mergeCell ref="AA2:AA3"/>
    <mergeCell ref="AB2:AB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zoomScale="85" zoomScaleNormal="85" workbookViewId="0">
      <pane xSplit="1" ySplit="2" topLeftCell="H63" activePane="bottomRight" state="frozen"/>
      <selection pane="topRight" activeCell="B1" sqref="B1"/>
      <selection pane="bottomLeft" activeCell="A3" sqref="A3"/>
      <selection pane="bottomRight" activeCell="W145" sqref="W145"/>
    </sheetView>
  </sheetViews>
  <sheetFormatPr defaultRowHeight="15" x14ac:dyDescent="0.25"/>
  <cols>
    <col min="1" max="1" width="20.42578125" style="1" customWidth="1"/>
    <col min="2" max="2" width="14.28515625" style="1" customWidth="1"/>
    <col min="3" max="5" width="14.42578125" style="1" customWidth="1"/>
    <col min="6" max="8" width="14.28515625" style="1" customWidth="1"/>
    <col min="9" max="9" width="16.5703125" style="1" customWidth="1"/>
    <col min="10" max="10" width="14.7109375" style="1" customWidth="1"/>
    <col min="11" max="11" width="14.140625" style="1" customWidth="1"/>
    <col min="12" max="12" width="13.28515625" style="1" customWidth="1"/>
    <col min="13" max="13" width="13.42578125" style="1" customWidth="1"/>
    <col min="14" max="14" width="11" customWidth="1"/>
    <col min="15" max="15" width="11" style="1" customWidth="1"/>
    <col min="16" max="17" width="11" customWidth="1"/>
    <col min="18" max="18" width="11" style="1" customWidth="1"/>
    <col min="19" max="19" width="11" customWidth="1"/>
    <col min="20" max="20" width="13" customWidth="1"/>
    <col min="21" max="21" width="13" style="1" customWidth="1"/>
    <col min="22" max="22" width="10" customWidth="1"/>
    <col min="23" max="23" width="10.5703125" customWidth="1"/>
    <col min="24" max="24" width="11.28515625" customWidth="1"/>
    <col min="25" max="25" width="13.42578125" customWidth="1"/>
    <col min="26" max="26" width="10.7109375" customWidth="1"/>
    <col min="28" max="28" width="10" customWidth="1"/>
    <col min="29" max="29" width="12.5703125" customWidth="1"/>
  </cols>
  <sheetData>
    <row r="1" spans="1:26" s="1" customFormat="1" ht="18.75" customHeight="1" x14ac:dyDescent="0.25">
      <c r="A1" s="194" t="s">
        <v>0</v>
      </c>
      <c r="B1" s="193" t="s">
        <v>205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</row>
    <row r="2" spans="1:26" ht="30" x14ac:dyDescent="0.25">
      <c r="A2" s="195"/>
      <c r="B2" s="138" t="s">
        <v>12</v>
      </c>
      <c r="C2" s="95" t="s">
        <v>189</v>
      </c>
      <c r="D2" s="95" t="s">
        <v>168</v>
      </c>
      <c r="E2" s="95" t="s">
        <v>190</v>
      </c>
      <c r="F2" s="137" t="s">
        <v>186</v>
      </c>
      <c r="G2" s="137" t="s">
        <v>168</v>
      </c>
      <c r="H2" s="137" t="s">
        <v>185</v>
      </c>
      <c r="I2" s="95" t="s">
        <v>187</v>
      </c>
      <c r="J2" s="95" t="s">
        <v>168</v>
      </c>
      <c r="K2" s="95" t="s">
        <v>188</v>
      </c>
      <c r="L2" s="137" t="s">
        <v>175</v>
      </c>
      <c r="M2" s="137" t="s">
        <v>168</v>
      </c>
      <c r="N2" s="18" t="s">
        <v>174</v>
      </c>
      <c r="O2" s="95" t="s">
        <v>176</v>
      </c>
      <c r="P2" s="95" t="s">
        <v>168</v>
      </c>
      <c r="Q2" s="94" t="s">
        <v>173</v>
      </c>
      <c r="R2" s="137" t="s">
        <v>177</v>
      </c>
      <c r="S2" s="137" t="s">
        <v>168</v>
      </c>
      <c r="T2" s="18" t="s">
        <v>172</v>
      </c>
      <c r="U2" s="95" t="s">
        <v>182</v>
      </c>
      <c r="V2" s="95" t="s">
        <v>168</v>
      </c>
      <c r="W2" s="94" t="s">
        <v>171</v>
      </c>
      <c r="X2" s="137" t="s">
        <v>178</v>
      </c>
      <c r="Y2" s="137" t="s">
        <v>168</v>
      </c>
      <c r="Z2" s="137" t="s">
        <v>169</v>
      </c>
    </row>
    <row r="3" spans="1:26" x14ac:dyDescent="0.25">
      <c r="A3" s="82" t="s">
        <v>15</v>
      </c>
      <c r="B3" s="66" t="s">
        <v>170</v>
      </c>
      <c r="C3" s="66" t="s">
        <v>170</v>
      </c>
      <c r="D3" s="66" t="s">
        <v>170</v>
      </c>
      <c r="E3" s="66" t="s">
        <v>170</v>
      </c>
      <c r="F3" s="66" t="s">
        <v>170</v>
      </c>
      <c r="G3" s="66" t="s">
        <v>170</v>
      </c>
      <c r="H3" s="66" t="s">
        <v>170</v>
      </c>
      <c r="I3" s="66" t="s">
        <v>170</v>
      </c>
      <c r="J3" s="66" t="s">
        <v>170</v>
      </c>
      <c r="K3" s="66" t="s">
        <v>170</v>
      </c>
      <c r="L3" s="66" t="s">
        <v>170</v>
      </c>
      <c r="M3" s="66" t="s">
        <v>170</v>
      </c>
      <c r="N3" s="66" t="s">
        <v>170</v>
      </c>
      <c r="O3" s="66" t="s">
        <v>170</v>
      </c>
      <c r="P3" s="66" t="s">
        <v>170</v>
      </c>
      <c r="Q3" s="66" t="s">
        <v>170</v>
      </c>
      <c r="R3" s="66" t="s">
        <v>170</v>
      </c>
      <c r="S3" s="66" t="s">
        <v>170</v>
      </c>
      <c r="T3" s="66" t="s">
        <v>170</v>
      </c>
      <c r="U3" s="66" t="s">
        <v>170</v>
      </c>
      <c r="V3" s="66" t="s">
        <v>170</v>
      </c>
      <c r="W3" s="17">
        <v>136006</v>
      </c>
      <c r="X3" s="17">
        <v>1662391</v>
      </c>
      <c r="Y3" s="17">
        <v>50000</v>
      </c>
      <c r="Z3" s="17">
        <f>W3+X3-Y3</f>
        <v>1748397</v>
      </c>
    </row>
    <row r="4" spans="1:26" x14ac:dyDescent="0.25">
      <c r="A4" s="82" t="s">
        <v>16</v>
      </c>
      <c r="B4" s="66" t="s">
        <v>170</v>
      </c>
      <c r="C4" s="66" t="s">
        <v>170</v>
      </c>
      <c r="D4" s="66" t="s">
        <v>170</v>
      </c>
      <c r="E4" s="66" t="s">
        <v>170</v>
      </c>
      <c r="F4" s="66" t="s">
        <v>170</v>
      </c>
      <c r="G4" s="66" t="s">
        <v>170</v>
      </c>
      <c r="H4" s="66" t="s">
        <v>170</v>
      </c>
      <c r="I4" s="66" t="s">
        <v>170</v>
      </c>
      <c r="J4" s="66" t="s">
        <v>170</v>
      </c>
      <c r="K4" s="66" t="s">
        <v>170</v>
      </c>
      <c r="L4" s="66" t="s">
        <v>170</v>
      </c>
      <c r="M4" s="66" t="s">
        <v>170</v>
      </c>
      <c r="N4" s="66" t="s">
        <v>170</v>
      </c>
      <c r="O4" s="66" t="s">
        <v>170</v>
      </c>
      <c r="P4" s="66" t="s">
        <v>170</v>
      </c>
      <c r="Q4" s="66" t="s">
        <v>170</v>
      </c>
      <c r="R4" s="66" t="s">
        <v>170</v>
      </c>
      <c r="S4" s="66" t="s">
        <v>170</v>
      </c>
      <c r="T4" s="66" t="s">
        <v>170</v>
      </c>
      <c r="U4" s="66" t="s">
        <v>170</v>
      </c>
      <c r="V4" s="66" t="s">
        <v>170</v>
      </c>
      <c r="W4" s="17">
        <v>84146</v>
      </c>
      <c r="X4" s="17">
        <v>1690329</v>
      </c>
      <c r="Y4" s="17">
        <v>0</v>
      </c>
      <c r="Z4" s="17">
        <f t="shared" ref="Z4:Z24" si="0">W4+X4-Y4</f>
        <v>1774475</v>
      </c>
    </row>
    <row r="5" spans="1:26" x14ac:dyDescent="0.25">
      <c r="A5" s="82" t="s">
        <v>17</v>
      </c>
      <c r="B5" s="66" t="s">
        <v>170</v>
      </c>
      <c r="C5" s="66" t="s">
        <v>170</v>
      </c>
      <c r="D5" s="66" t="s">
        <v>170</v>
      </c>
      <c r="E5" s="66" t="s">
        <v>170</v>
      </c>
      <c r="F5" s="66" t="s">
        <v>170</v>
      </c>
      <c r="G5" s="66" t="s">
        <v>170</v>
      </c>
      <c r="H5" s="66" t="s">
        <v>170</v>
      </c>
      <c r="I5" s="66" t="s">
        <v>170</v>
      </c>
      <c r="J5" s="66" t="s">
        <v>170</v>
      </c>
      <c r="K5" s="66" t="s">
        <v>170</v>
      </c>
      <c r="L5" s="66" t="s">
        <v>170</v>
      </c>
      <c r="M5" s="66" t="s">
        <v>170</v>
      </c>
      <c r="N5" s="66" t="s">
        <v>170</v>
      </c>
      <c r="O5" s="66" t="s">
        <v>170</v>
      </c>
      <c r="P5" s="66" t="s">
        <v>170</v>
      </c>
      <c r="Q5" s="66" t="s">
        <v>170</v>
      </c>
      <c r="R5" s="66" t="s">
        <v>170</v>
      </c>
      <c r="S5" s="66" t="s">
        <v>170</v>
      </c>
      <c r="T5" s="66" t="s">
        <v>170</v>
      </c>
      <c r="U5" s="66" t="s">
        <v>170</v>
      </c>
      <c r="V5" s="66" t="s">
        <v>170</v>
      </c>
      <c r="W5" s="17">
        <v>80374</v>
      </c>
      <c r="X5" s="17">
        <v>0</v>
      </c>
      <c r="Y5" s="17">
        <v>0</v>
      </c>
      <c r="Z5" s="17">
        <f t="shared" si="0"/>
        <v>80374</v>
      </c>
    </row>
    <row r="6" spans="1:26" x14ac:dyDescent="0.25">
      <c r="A6" s="82" t="s">
        <v>18</v>
      </c>
      <c r="B6" s="66" t="s">
        <v>170</v>
      </c>
      <c r="C6" s="66" t="s">
        <v>170</v>
      </c>
      <c r="D6" s="66" t="s">
        <v>170</v>
      </c>
      <c r="E6" s="66" t="s">
        <v>170</v>
      </c>
      <c r="F6" s="66" t="s">
        <v>170</v>
      </c>
      <c r="G6" s="66" t="s">
        <v>170</v>
      </c>
      <c r="H6" s="66" t="s">
        <v>170</v>
      </c>
      <c r="I6" s="66" t="s">
        <v>170</v>
      </c>
      <c r="J6" s="66" t="s">
        <v>170</v>
      </c>
      <c r="K6" s="66" t="s">
        <v>170</v>
      </c>
      <c r="L6" s="66" t="s">
        <v>170</v>
      </c>
      <c r="M6" s="66" t="s">
        <v>170</v>
      </c>
      <c r="N6" s="66" t="s">
        <v>170</v>
      </c>
      <c r="O6" s="66" t="s">
        <v>170</v>
      </c>
      <c r="P6" s="66" t="s">
        <v>170</v>
      </c>
      <c r="Q6" s="66" t="s">
        <v>170</v>
      </c>
      <c r="R6" s="66" t="s">
        <v>170</v>
      </c>
      <c r="S6" s="66" t="s">
        <v>170</v>
      </c>
      <c r="T6" s="66" t="s">
        <v>170</v>
      </c>
      <c r="U6" s="66" t="s">
        <v>170</v>
      </c>
      <c r="V6" s="66" t="s">
        <v>170</v>
      </c>
      <c r="W6" s="17">
        <v>2399</v>
      </c>
      <c r="X6" s="17">
        <v>837609</v>
      </c>
      <c r="Y6" s="17">
        <v>0</v>
      </c>
      <c r="Z6" s="17">
        <f t="shared" si="0"/>
        <v>840008</v>
      </c>
    </row>
    <row r="7" spans="1:26" x14ac:dyDescent="0.25">
      <c r="A7" s="82" t="s">
        <v>19</v>
      </c>
      <c r="B7" s="66" t="s">
        <v>170</v>
      </c>
      <c r="C7" s="66" t="s">
        <v>170</v>
      </c>
      <c r="D7" s="66" t="s">
        <v>170</v>
      </c>
      <c r="E7" s="66" t="s">
        <v>170</v>
      </c>
      <c r="F7" s="66" t="s">
        <v>170</v>
      </c>
      <c r="G7" s="66" t="s">
        <v>170</v>
      </c>
      <c r="H7" s="66" t="s">
        <v>170</v>
      </c>
      <c r="I7" s="66" t="s">
        <v>170</v>
      </c>
      <c r="J7" s="66" t="s">
        <v>170</v>
      </c>
      <c r="K7" s="66" t="s">
        <v>170</v>
      </c>
      <c r="L7" s="66" t="s">
        <v>170</v>
      </c>
      <c r="M7" s="66" t="s">
        <v>170</v>
      </c>
      <c r="N7" s="66" t="s">
        <v>170</v>
      </c>
      <c r="O7" s="66" t="s">
        <v>170</v>
      </c>
      <c r="P7" s="66" t="s">
        <v>170</v>
      </c>
      <c r="Q7" s="66" t="s">
        <v>170</v>
      </c>
      <c r="R7" s="66" t="s">
        <v>170</v>
      </c>
      <c r="S7" s="66" t="s">
        <v>170</v>
      </c>
      <c r="T7" s="66" t="s">
        <v>170</v>
      </c>
      <c r="U7" s="66" t="s">
        <v>170</v>
      </c>
      <c r="V7" s="66" t="s">
        <v>170</v>
      </c>
      <c r="W7" s="17">
        <v>41052</v>
      </c>
      <c r="X7" s="17">
        <v>0</v>
      </c>
      <c r="Y7" s="17">
        <v>0</v>
      </c>
      <c r="Z7" s="17">
        <f t="shared" si="0"/>
        <v>41052</v>
      </c>
    </row>
    <row r="8" spans="1:26" x14ac:dyDescent="0.25">
      <c r="A8" s="82" t="s">
        <v>48</v>
      </c>
      <c r="B8" s="66" t="s">
        <v>170</v>
      </c>
      <c r="C8" s="66" t="s">
        <v>170</v>
      </c>
      <c r="D8" s="66" t="s">
        <v>170</v>
      </c>
      <c r="E8" s="66" t="s">
        <v>170</v>
      </c>
      <c r="F8" s="66" t="s">
        <v>170</v>
      </c>
      <c r="G8" s="66" t="s">
        <v>170</v>
      </c>
      <c r="H8" s="66" t="s">
        <v>170</v>
      </c>
      <c r="I8" s="66" t="s">
        <v>170</v>
      </c>
      <c r="J8" s="66" t="s">
        <v>170</v>
      </c>
      <c r="K8" s="66" t="s">
        <v>170</v>
      </c>
      <c r="L8" s="66" t="s">
        <v>170</v>
      </c>
      <c r="M8" s="66" t="s">
        <v>170</v>
      </c>
      <c r="N8" s="66" t="s">
        <v>170</v>
      </c>
      <c r="O8" s="66" t="s">
        <v>170</v>
      </c>
      <c r="P8" s="66" t="s">
        <v>170</v>
      </c>
      <c r="Q8" s="66" t="s">
        <v>170</v>
      </c>
      <c r="R8" s="66" t="s">
        <v>170</v>
      </c>
      <c r="S8" s="66" t="s">
        <v>170</v>
      </c>
      <c r="T8" s="66" t="s">
        <v>170</v>
      </c>
      <c r="U8" s="66" t="s">
        <v>170</v>
      </c>
      <c r="V8" s="66" t="s">
        <v>170</v>
      </c>
      <c r="W8" s="17">
        <v>0</v>
      </c>
      <c r="X8" s="17">
        <v>1425558</v>
      </c>
      <c r="Y8" s="17"/>
      <c r="Z8" s="17">
        <f t="shared" si="0"/>
        <v>1425558</v>
      </c>
    </row>
    <row r="9" spans="1:26" x14ac:dyDescent="0.25">
      <c r="A9" s="82" t="s">
        <v>20</v>
      </c>
      <c r="B9" s="66" t="s">
        <v>170</v>
      </c>
      <c r="C9" s="66" t="s">
        <v>170</v>
      </c>
      <c r="D9" s="66" t="s">
        <v>170</v>
      </c>
      <c r="E9" s="66" t="s">
        <v>170</v>
      </c>
      <c r="F9" s="66" t="s">
        <v>170</v>
      </c>
      <c r="G9" s="66" t="s">
        <v>170</v>
      </c>
      <c r="H9" s="66" t="s">
        <v>170</v>
      </c>
      <c r="I9" s="66" t="s">
        <v>170</v>
      </c>
      <c r="J9" s="66" t="s">
        <v>170</v>
      </c>
      <c r="K9" s="66" t="s">
        <v>170</v>
      </c>
      <c r="L9" s="66" t="s">
        <v>170</v>
      </c>
      <c r="M9" s="66" t="s">
        <v>170</v>
      </c>
      <c r="N9" s="66" t="s">
        <v>170</v>
      </c>
      <c r="O9" s="66" t="s">
        <v>170</v>
      </c>
      <c r="P9" s="66" t="s">
        <v>170</v>
      </c>
      <c r="Q9" s="66" t="s">
        <v>170</v>
      </c>
      <c r="R9" s="66" t="s">
        <v>170</v>
      </c>
      <c r="S9" s="66" t="s">
        <v>170</v>
      </c>
      <c r="T9" s="66" t="s">
        <v>170</v>
      </c>
      <c r="U9" s="66" t="s">
        <v>170</v>
      </c>
      <c r="V9" s="66" t="s">
        <v>170</v>
      </c>
      <c r="W9" s="17">
        <v>607988</v>
      </c>
      <c r="X9" s="17">
        <v>676172</v>
      </c>
      <c r="Y9" s="17">
        <v>0</v>
      </c>
      <c r="Z9" s="17">
        <f t="shared" si="0"/>
        <v>1284160</v>
      </c>
    </row>
    <row r="10" spans="1:26" x14ac:dyDescent="0.25">
      <c r="A10" s="83" t="s">
        <v>21</v>
      </c>
      <c r="B10" s="66" t="s">
        <v>170</v>
      </c>
      <c r="C10" s="66" t="s">
        <v>170</v>
      </c>
      <c r="D10" s="66" t="s">
        <v>170</v>
      </c>
      <c r="E10" s="66" t="s">
        <v>170</v>
      </c>
      <c r="F10" s="66" t="s">
        <v>170</v>
      </c>
      <c r="G10" s="66" t="s">
        <v>170</v>
      </c>
      <c r="H10" s="66" t="s">
        <v>170</v>
      </c>
      <c r="I10" s="66" t="s">
        <v>170</v>
      </c>
      <c r="J10" s="66" t="s">
        <v>170</v>
      </c>
      <c r="K10" s="66" t="s">
        <v>170</v>
      </c>
      <c r="L10" s="66" t="s">
        <v>170</v>
      </c>
      <c r="M10" s="66" t="s">
        <v>170</v>
      </c>
      <c r="N10" s="66" t="s">
        <v>170</v>
      </c>
      <c r="O10" s="66" t="s">
        <v>170</v>
      </c>
      <c r="P10" s="66" t="s">
        <v>170</v>
      </c>
      <c r="Q10" s="17">
        <v>1208112</v>
      </c>
      <c r="R10" s="17">
        <v>2281846</v>
      </c>
      <c r="S10" s="17">
        <v>2684657</v>
      </c>
      <c r="T10" s="97">
        <v>805301</v>
      </c>
      <c r="U10" s="17">
        <v>1476545</v>
      </c>
      <c r="V10" s="17">
        <v>1476545</v>
      </c>
      <c r="W10" s="125">
        <v>805301</v>
      </c>
      <c r="X10" s="17">
        <v>1476545</v>
      </c>
      <c r="Y10" s="17">
        <v>1476545</v>
      </c>
      <c r="Z10" s="17">
        <f t="shared" si="0"/>
        <v>805301</v>
      </c>
    </row>
    <row r="11" spans="1:26" x14ac:dyDescent="0.25">
      <c r="A11" s="83" t="s">
        <v>22</v>
      </c>
      <c r="B11" s="66" t="s">
        <v>170</v>
      </c>
      <c r="C11" s="66" t="s">
        <v>170</v>
      </c>
      <c r="D11" s="66" t="s">
        <v>170</v>
      </c>
      <c r="E11" s="66" t="s">
        <v>170</v>
      </c>
      <c r="F11" s="66" t="s">
        <v>170</v>
      </c>
      <c r="G11" s="66" t="s">
        <v>170</v>
      </c>
      <c r="H11" s="66" t="s">
        <v>170</v>
      </c>
      <c r="I11" s="66" t="s">
        <v>170</v>
      </c>
      <c r="J11" s="66" t="s">
        <v>170</v>
      </c>
      <c r="K11" s="66" t="s">
        <v>170</v>
      </c>
      <c r="L11" s="66" t="s">
        <v>170</v>
      </c>
      <c r="M11" s="66" t="s">
        <v>170</v>
      </c>
      <c r="N11" s="66" t="s">
        <v>170</v>
      </c>
      <c r="O11" s="66" t="s">
        <v>170</v>
      </c>
      <c r="P11" s="66" t="s">
        <v>170</v>
      </c>
      <c r="Q11" s="17">
        <v>1173126</v>
      </c>
      <c r="R11" s="17">
        <v>2221250</v>
      </c>
      <c r="S11" s="17">
        <v>2608283</v>
      </c>
      <c r="T11" s="97">
        <v>786093</v>
      </c>
      <c r="U11" s="17">
        <v>1435157</v>
      </c>
      <c r="V11" s="17">
        <v>1435157</v>
      </c>
      <c r="W11" s="125">
        <v>786093</v>
      </c>
      <c r="X11" s="17">
        <v>1435157</v>
      </c>
      <c r="Y11" s="17">
        <v>1435157</v>
      </c>
      <c r="Z11" s="17">
        <f t="shared" si="0"/>
        <v>786093</v>
      </c>
    </row>
    <row r="12" spans="1:26" x14ac:dyDescent="0.25">
      <c r="A12" s="83" t="s">
        <v>23</v>
      </c>
      <c r="B12" s="66" t="s">
        <v>170</v>
      </c>
      <c r="C12" s="66" t="s">
        <v>170</v>
      </c>
      <c r="D12" s="66" t="s">
        <v>170</v>
      </c>
      <c r="E12" s="66" t="s">
        <v>170</v>
      </c>
      <c r="F12" s="66" t="s">
        <v>170</v>
      </c>
      <c r="G12" s="66" t="s">
        <v>170</v>
      </c>
      <c r="H12" s="66" t="s">
        <v>170</v>
      </c>
      <c r="I12" s="66" t="s">
        <v>170</v>
      </c>
      <c r="J12" s="66" t="s">
        <v>170</v>
      </c>
      <c r="K12" s="66" t="s">
        <v>170</v>
      </c>
      <c r="L12" s="66" t="s">
        <v>170</v>
      </c>
      <c r="M12" s="66" t="s">
        <v>170</v>
      </c>
      <c r="N12" s="66" t="s">
        <v>170</v>
      </c>
      <c r="O12" s="66" t="s">
        <v>170</v>
      </c>
      <c r="P12" s="66" t="s">
        <v>170</v>
      </c>
      <c r="Q12" s="17">
        <v>1322864</v>
      </c>
      <c r="R12" s="17">
        <v>2480468</v>
      </c>
      <c r="S12" s="17">
        <v>2935129</v>
      </c>
      <c r="T12" s="97">
        <v>868203</v>
      </c>
      <c r="U12" s="17">
        <v>1612265</v>
      </c>
      <c r="V12" s="17">
        <v>1612265</v>
      </c>
      <c r="W12" s="125">
        <v>868203</v>
      </c>
      <c r="X12" s="17">
        <v>1612265</v>
      </c>
      <c r="Y12" s="17">
        <v>1612265</v>
      </c>
      <c r="Z12" s="17">
        <f t="shared" si="0"/>
        <v>868203</v>
      </c>
    </row>
    <row r="13" spans="1:26" x14ac:dyDescent="0.25">
      <c r="A13" s="83" t="s">
        <v>24</v>
      </c>
      <c r="B13" s="66" t="s">
        <v>170</v>
      </c>
      <c r="C13" s="66" t="s">
        <v>170</v>
      </c>
      <c r="D13" s="66" t="s">
        <v>170</v>
      </c>
      <c r="E13" s="66" t="s">
        <v>170</v>
      </c>
      <c r="F13" s="66" t="s">
        <v>170</v>
      </c>
      <c r="G13" s="66" t="s">
        <v>170</v>
      </c>
      <c r="H13" s="66" t="s">
        <v>170</v>
      </c>
      <c r="I13" s="66" t="s">
        <v>170</v>
      </c>
      <c r="J13" s="66" t="s">
        <v>170</v>
      </c>
      <c r="K13" s="66" t="s">
        <v>170</v>
      </c>
      <c r="L13" s="66" t="s">
        <v>170</v>
      </c>
      <c r="M13" s="66" t="s">
        <v>170</v>
      </c>
      <c r="N13" s="66" t="s">
        <v>170</v>
      </c>
      <c r="O13" s="66" t="s">
        <v>170</v>
      </c>
      <c r="P13" s="66" t="s">
        <v>170</v>
      </c>
      <c r="Q13" s="17">
        <v>1273186</v>
      </c>
      <c r="R13" s="17">
        <v>2471886</v>
      </c>
      <c r="S13" s="17">
        <v>2846047</v>
      </c>
      <c r="T13" s="97">
        <v>899025</v>
      </c>
      <c r="U13" s="17">
        <v>1572861</v>
      </c>
      <c r="V13" s="17">
        <v>1572861</v>
      </c>
      <c r="W13" s="125">
        <v>899025</v>
      </c>
      <c r="X13" s="17">
        <v>1572861</v>
      </c>
      <c r="Y13" s="17">
        <v>1572861</v>
      </c>
      <c r="Z13" s="17">
        <f t="shared" si="0"/>
        <v>899025</v>
      </c>
    </row>
    <row r="14" spans="1:26" x14ac:dyDescent="0.25">
      <c r="A14" s="83" t="s">
        <v>25</v>
      </c>
      <c r="B14" s="66" t="s">
        <v>170</v>
      </c>
      <c r="C14" s="66" t="s">
        <v>170</v>
      </c>
      <c r="D14" s="66" t="s">
        <v>170</v>
      </c>
      <c r="E14" s="66" t="s">
        <v>170</v>
      </c>
      <c r="F14" s="66" t="s">
        <v>170</v>
      </c>
      <c r="G14" s="66" t="s">
        <v>170</v>
      </c>
      <c r="H14" s="66" t="s">
        <v>170</v>
      </c>
      <c r="I14" s="66" t="s">
        <v>170</v>
      </c>
      <c r="J14" s="66" t="s">
        <v>170</v>
      </c>
      <c r="K14" s="66" t="s">
        <v>170</v>
      </c>
      <c r="L14" s="66" t="s">
        <v>170</v>
      </c>
      <c r="M14" s="66" t="s">
        <v>170</v>
      </c>
      <c r="N14" s="66" t="s">
        <v>170</v>
      </c>
      <c r="O14" s="66" t="s">
        <v>170</v>
      </c>
      <c r="P14" s="66" t="s">
        <v>170</v>
      </c>
      <c r="Q14" s="17">
        <v>1290588</v>
      </c>
      <c r="R14" s="17">
        <v>2510936</v>
      </c>
      <c r="S14" s="17">
        <v>2886263</v>
      </c>
      <c r="T14" s="97">
        <v>915261</v>
      </c>
      <c r="U14" s="17">
        <v>1595675</v>
      </c>
      <c r="V14" s="17">
        <v>1595675</v>
      </c>
      <c r="W14" s="125">
        <v>915261</v>
      </c>
      <c r="X14" s="17">
        <v>1595675</v>
      </c>
      <c r="Y14" s="17">
        <v>1595675</v>
      </c>
      <c r="Z14" s="17">
        <f t="shared" si="0"/>
        <v>915261</v>
      </c>
    </row>
    <row r="15" spans="1:26" x14ac:dyDescent="0.25">
      <c r="A15" s="83" t="s">
        <v>26</v>
      </c>
      <c r="B15" s="66" t="s">
        <v>170</v>
      </c>
      <c r="C15" s="66" t="s">
        <v>170</v>
      </c>
      <c r="D15" s="66" t="s">
        <v>170</v>
      </c>
      <c r="E15" s="66" t="s">
        <v>170</v>
      </c>
      <c r="F15" s="66" t="s">
        <v>170</v>
      </c>
      <c r="G15" s="66" t="s">
        <v>170</v>
      </c>
      <c r="H15" s="66" t="s">
        <v>170</v>
      </c>
      <c r="I15" s="66" t="s">
        <v>170</v>
      </c>
      <c r="J15" s="66" t="s">
        <v>170</v>
      </c>
      <c r="K15" s="66" t="s">
        <v>170</v>
      </c>
      <c r="L15" s="66" t="s">
        <v>170</v>
      </c>
      <c r="M15" s="66" t="s">
        <v>170</v>
      </c>
      <c r="N15" s="66" t="s">
        <v>170</v>
      </c>
      <c r="O15" s="66" t="s">
        <v>170</v>
      </c>
      <c r="P15" s="66" t="s">
        <v>170</v>
      </c>
      <c r="Q15" s="17">
        <v>1344008</v>
      </c>
      <c r="R15" s="17">
        <v>2594888</v>
      </c>
      <c r="S15" s="17">
        <v>3000736</v>
      </c>
      <c r="T15" s="97">
        <v>938160</v>
      </c>
      <c r="U15" s="17">
        <v>1656728</v>
      </c>
      <c r="V15" s="17">
        <v>1656728</v>
      </c>
      <c r="W15" s="125">
        <v>938160</v>
      </c>
      <c r="X15" s="17">
        <v>1656728</v>
      </c>
      <c r="Y15" s="17">
        <v>1656728</v>
      </c>
      <c r="Z15" s="17">
        <f t="shared" si="0"/>
        <v>938160</v>
      </c>
    </row>
    <row r="16" spans="1:26" x14ac:dyDescent="0.25">
      <c r="A16" s="83" t="s">
        <v>27</v>
      </c>
      <c r="B16" s="66" t="s">
        <v>170</v>
      </c>
      <c r="C16" s="66" t="s">
        <v>170</v>
      </c>
      <c r="D16" s="66" t="s">
        <v>170</v>
      </c>
      <c r="E16" s="66" t="s">
        <v>170</v>
      </c>
      <c r="F16" s="66" t="s">
        <v>170</v>
      </c>
      <c r="G16" s="66" t="s">
        <v>170</v>
      </c>
      <c r="H16" s="66" t="s">
        <v>170</v>
      </c>
      <c r="I16" s="66" t="s">
        <v>170</v>
      </c>
      <c r="J16" s="66" t="s">
        <v>170</v>
      </c>
      <c r="K16" s="66" t="s">
        <v>170</v>
      </c>
      <c r="L16" s="66" t="s">
        <v>170</v>
      </c>
      <c r="M16" s="66" t="s">
        <v>170</v>
      </c>
      <c r="N16" s="66" t="s">
        <v>170</v>
      </c>
      <c r="O16" s="66" t="s">
        <v>170</v>
      </c>
      <c r="P16" s="66" t="s">
        <v>170</v>
      </c>
      <c r="Q16" s="17">
        <v>1326478</v>
      </c>
      <c r="R16" s="17">
        <v>2992362</v>
      </c>
      <c r="S16" s="17">
        <v>2978020</v>
      </c>
      <c r="T16" s="97">
        <v>1340820</v>
      </c>
      <c r="U16" s="17">
        <v>1651542</v>
      </c>
      <c r="V16" s="17">
        <v>1651542</v>
      </c>
      <c r="W16" s="125">
        <v>1340820</v>
      </c>
      <c r="X16" s="17">
        <v>1651542</v>
      </c>
      <c r="Y16" s="17">
        <v>1651542</v>
      </c>
      <c r="Z16" s="17">
        <f t="shared" si="0"/>
        <v>1340820</v>
      </c>
    </row>
    <row r="17" spans="1:28" x14ac:dyDescent="0.25">
      <c r="A17" s="82" t="s">
        <v>28</v>
      </c>
      <c r="B17" s="66" t="s">
        <v>170</v>
      </c>
      <c r="C17" s="66" t="s">
        <v>170</v>
      </c>
      <c r="D17" s="66" t="s">
        <v>170</v>
      </c>
      <c r="E17" s="66" t="s">
        <v>170</v>
      </c>
      <c r="F17" s="66" t="s">
        <v>170</v>
      </c>
      <c r="G17" s="66" t="s">
        <v>170</v>
      </c>
      <c r="H17" s="66" t="s">
        <v>170</v>
      </c>
      <c r="I17" s="66" t="s">
        <v>170</v>
      </c>
      <c r="J17" s="66" t="s">
        <v>170</v>
      </c>
      <c r="K17" s="66" t="s">
        <v>170</v>
      </c>
      <c r="L17" s="66" t="s">
        <v>170</v>
      </c>
      <c r="M17" s="66" t="s">
        <v>170</v>
      </c>
      <c r="N17" s="66" t="s">
        <v>170</v>
      </c>
      <c r="O17" s="66" t="s">
        <v>170</v>
      </c>
      <c r="P17" s="66" t="s">
        <v>170</v>
      </c>
      <c r="Q17" s="17">
        <v>1381236</v>
      </c>
      <c r="R17" s="17">
        <v>2956072</v>
      </c>
      <c r="S17" s="17">
        <v>496882</v>
      </c>
      <c r="T17" s="97">
        <v>3840426</v>
      </c>
      <c r="U17" s="66">
        <v>1692385</v>
      </c>
      <c r="V17" s="17">
        <v>0</v>
      </c>
      <c r="W17" s="125">
        <v>5532811</v>
      </c>
      <c r="X17" s="17">
        <f>1692383-330250</f>
        <v>1362133</v>
      </c>
      <c r="Y17" s="17">
        <v>0</v>
      </c>
      <c r="Z17" s="17">
        <f t="shared" si="0"/>
        <v>6894944</v>
      </c>
    </row>
    <row r="18" spans="1:28" x14ac:dyDescent="0.25">
      <c r="A18" s="82" t="s">
        <v>29</v>
      </c>
      <c r="B18" s="66" t="s">
        <v>170</v>
      </c>
      <c r="C18" s="66" t="s">
        <v>170</v>
      </c>
      <c r="D18" s="66" t="s">
        <v>170</v>
      </c>
      <c r="E18" s="66" t="s">
        <v>170</v>
      </c>
      <c r="F18" s="66" t="s">
        <v>170</v>
      </c>
      <c r="G18" s="66" t="s">
        <v>170</v>
      </c>
      <c r="H18" s="66" t="s">
        <v>170</v>
      </c>
      <c r="I18" s="66" t="s">
        <v>170</v>
      </c>
      <c r="J18" s="66" t="s">
        <v>170</v>
      </c>
      <c r="K18" s="66" t="s">
        <v>170</v>
      </c>
      <c r="L18" s="66" t="s">
        <v>170</v>
      </c>
      <c r="M18" s="66" t="s">
        <v>170</v>
      </c>
      <c r="N18" s="66" t="s">
        <v>170</v>
      </c>
      <c r="O18" s="66" t="s">
        <v>170</v>
      </c>
      <c r="P18" s="66" t="s">
        <v>170</v>
      </c>
      <c r="Q18" s="17">
        <v>1202299</v>
      </c>
      <c r="R18" s="17">
        <v>2266427</v>
      </c>
      <c r="S18" s="17">
        <v>445354</v>
      </c>
      <c r="T18" s="97">
        <v>3023372</v>
      </c>
      <c r="U18" s="66">
        <v>1468331</v>
      </c>
      <c r="V18" s="17">
        <v>0</v>
      </c>
      <c r="W18" s="125">
        <v>4491703</v>
      </c>
      <c r="X18" s="17">
        <v>1468331</v>
      </c>
      <c r="Y18" s="17">
        <v>0</v>
      </c>
      <c r="Z18" s="17">
        <f t="shared" si="0"/>
        <v>5960034</v>
      </c>
      <c r="AB18" s="1"/>
    </row>
    <row r="19" spans="1:28" x14ac:dyDescent="0.25">
      <c r="A19" s="82" t="s">
        <v>30</v>
      </c>
      <c r="B19" s="66" t="s">
        <v>170</v>
      </c>
      <c r="C19" s="66" t="s">
        <v>170</v>
      </c>
      <c r="D19" s="66" t="s">
        <v>170</v>
      </c>
      <c r="E19" s="66" t="s">
        <v>170</v>
      </c>
      <c r="F19" s="66" t="s">
        <v>170</v>
      </c>
      <c r="G19" s="66" t="s">
        <v>170</v>
      </c>
      <c r="H19" s="66" t="s">
        <v>170</v>
      </c>
      <c r="I19" s="66" t="s">
        <v>170</v>
      </c>
      <c r="J19" s="66" t="s">
        <v>170</v>
      </c>
      <c r="K19" s="66" t="s">
        <v>170</v>
      </c>
      <c r="L19" s="66" t="s">
        <v>170</v>
      </c>
      <c r="M19" s="66" t="s">
        <v>170</v>
      </c>
      <c r="N19" s="66" t="s">
        <v>170</v>
      </c>
      <c r="O19" s="66" t="s">
        <v>170</v>
      </c>
      <c r="P19" s="66" t="s">
        <v>170</v>
      </c>
      <c r="Q19" s="17">
        <v>1231049</v>
      </c>
      <c r="R19" s="17">
        <v>2316945</v>
      </c>
      <c r="S19" s="17">
        <v>434064</v>
      </c>
      <c r="T19" s="97">
        <v>3113930</v>
      </c>
      <c r="U19" s="66">
        <v>1502523</v>
      </c>
      <c r="V19" s="17">
        <v>0</v>
      </c>
      <c r="W19" s="125">
        <v>4616453</v>
      </c>
      <c r="X19" s="17">
        <v>1502523</v>
      </c>
      <c r="Y19" s="17">
        <v>0</v>
      </c>
      <c r="Z19" s="17">
        <f t="shared" si="0"/>
        <v>6118976</v>
      </c>
      <c r="AB19" s="1"/>
    </row>
    <row r="20" spans="1:28" x14ac:dyDescent="0.25">
      <c r="A20" s="82" t="s">
        <v>31</v>
      </c>
      <c r="B20" s="66" t="s">
        <v>170</v>
      </c>
      <c r="C20" s="66" t="s">
        <v>170</v>
      </c>
      <c r="D20" s="66" t="s">
        <v>170</v>
      </c>
      <c r="E20" s="66" t="s">
        <v>170</v>
      </c>
      <c r="F20" s="66" t="s">
        <v>170</v>
      </c>
      <c r="G20" s="66" t="s">
        <v>170</v>
      </c>
      <c r="H20" s="66" t="s">
        <v>170</v>
      </c>
      <c r="I20" s="66" t="s">
        <v>170</v>
      </c>
      <c r="J20" s="66" t="s">
        <v>170</v>
      </c>
      <c r="K20" s="66" t="s">
        <v>170</v>
      </c>
      <c r="L20" s="66" t="s">
        <v>170</v>
      </c>
      <c r="M20" s="66" t="s">
        <v>170</v>
      </c>
      <c r="N20" s="66" t="s">
        <v>170</v>
      </c>
      <c r="O20" s="66" t="s">
        <v>170</v>
      </c>
      <c r="P20" s="66" t="s">
        <v>170</v>
      </c>
      <c r="Q20" s="66">
        <v>684606</v>
      </c>
      <c r="R20" s="17">
        <v>684606</v>
      </c>
      <c r="S20" s="17">
        <v>0</v>
      </c>
      <c r="T20" s="97">
        <v>1369212</v>
      </c>
      <c r="U20" s="66">
        <v>684606</v>
      </c>
      <c r="V20" s="17">
        <v>0</v>
      </c>
      <c r="W20" s="125">
        <v>2053818</v>
      </c>
      <c r="X20" s="17">
        <v>684606</v>
      </c>
      <c r="Y20" s="17">
        <v>0</v>
      </c>
      <c r="Z20" s="17">
        <f t="shared" si="0"/>
        <v>2738424</v>
      </c>
      <c r="AB20" s="1"/>
    </row>
    <row r="21" spans="1:28" x14ac:dyDescent="0.25">
      <c r="A21" s="82" t="s">
        <v>32</v>
      </c>
      <c r="B21" s="66" t="s">
        <v>170</v>
      </c>
      <c r="C21" s="66" t="s">
        <v>170</v>
      </c>
      <c r="D21" s="66" t="s">
        <v>170</v>
      </c>
      <c r="E21" s="66" t="s">
        <v>170</v>
      </c>
      <c r="F21" s="66" t="s">
        <v>170</v>
      </c>
      <c r="G21" s="66" t="s">
        <v>170</v>
      </c>
      <c r="H21" s="66" t="s">
        <v>170</v>
      </c>
      <c r="I21" s="66" t="s">
        <v>170</v>
      </c>
      <c r="J21" s="66" t="s">
        <v>170</v>
      </c>
      <c r="K21" s="66" t="s">
        <v>170</v>
      </c>
      <c r="L21" s="66" t="s">
        <v>170</v>
      </c>
      <c r="M21" s="66" t="s">
        <v>170</v>
      </c>
      <c r="N21" s="66" t="s">
        <v>170</v>
      </c>
      <c r="O21" s="66" t="s">
        <v>170</v>
      </c>
      <c r="P21" s="66" t="s">
        <v>170</v>
      </c>
      <c r="Q21" s="66">
        <v>782310</v>
      </c>
      <c r="R21" s="17">
        <v>782310</v>
      </c>
      <c r="S21" s="17">
        <v>0</v>
      </c>
      <c r="T21" s="97">
        <v>1564620</v>
      </c>
      <c r="U21" s="66">
        <v>782310</v>
      </c>
      <c r="V21" s="17">
        <v>0</v>
      </c>
      <c r="W21" s="125">
        <v>2346930</v>
      </c>
      <c r="X21" s="17">
        <v>782310</v>
      </c>
      <c r="Y21" s="17">
        <v>0</v>
      </c>
      <c r="Z21" s="17">
        <f t="shared" si="0"/>
        <v>3129240</v>
      </c>
      <c r="AB21" s="1"/>
    </row>
    <row r="22" spans="1:28" x14ac:dyDescent="0.25">
      <c r="A22" s="82" t="s">
        <v>33</v>
      </c>
      <c r="B22" s="66" t="s">
        <v>170</v>
      </c>
      <c r="C22" s="66" t="s">
        <v>170</v>
      </c>
      <c r="D22" s="66" t="s">
        <v>170</v>
      </c>
      <c r="E22" s="66" t="s">
        <v>170</v>
      </c>
      <c r="F22" s="66" t="s">
        <v>170</v>
      </c>
      <c r="G22" s="66" t="s">
        <v>170</v>
      </c>
      <c r="H22" s="66" t="s">
        <v>170</v>
      </c>
      <c r="I22" s="66" t="s">
        <v>170</v>
      </c>
      <c r="J22" s="66" t="s">
        <v>170</v>
      </c>
      <c r="K22" s="66" t="s">
        <v>170</v>
      </c>
      <c r="L22" s="66" t="s">
        <v>170</v>
      </c>
      <c r="M22" s="66" t="s">
        <v>170</v>
      </c>
      <c r="N22" s="66" t="s">
        <v>170</v>
      </c>
      <c r="O22" s="66" t="s">
        <v>170</v>
      </c>
      <c r="P22" s="66" t="s">
        <v>170</v>
      </c>
      <c r="Q22" s="66">
        <v>845358</v>
      </c>
      <c r="R22" s="17">
        <v>845358</v>
      </c>
      <c r="S22" s="17">
        <v>0</v>
      </c>
      <c r="T22" s="97">
        <v>1690716</v>
      </c>
      <c r="U22" s="66">
        <v>845358</v>
      </c>
      <c r="V22" s="17">
        <v>0</v>
      </c>
      <c r="W22" s="125">
        <v>2536074</v>
      </c>
      <c r="X22" s="17">
        <v>845358</v>
      </c>
      <c r="Y22" s="17">
        <v>0</v>
      </c>
      <c r="Z22" s="17">
        <f t="shared" si="0"/>
        <v>3381432</v>
      </c>
      <c r="AB22" s="1"/>
    </row>
    <row r="23" spans="1:28" x14ac:dyDescent="0.25">
      <c r="A23" s="84" t="s">
        <v>34</v>
      </c>
      <c r="B23" s="66" t="s">
        <v>170</v>
      </c>
      <c r="C23" s="66" t="s">
        <v>170</v>
      </c>
      <c r="D23" s="66" t="s">
        <v>170</v>
      </c>
      <c r="E23" s="66" t="s">
        <v>170</v>
      </c>
      <c r="F23" s="66" t="s">
        <v>170</v>
      </c>
      <c r="G23" s="66" t="s">
        <v>170</v>
      </c>
      <c r="H23" s="66" t="s">
        <v>170</v>
      </c>
      <c r="I23" s="66" t="s">
        <v>170</v>
      </c>
      <c r="J23" s="66" t="s">
        <v>170</v>
      </c>
      <c r="K23" s="66" t="s">
        <v>170</v>
      </c>
      <c r="L23" s="66">
        <v>3686810</v>
      </c>
      <c r="M23" s="135">
        <v>0</v>
      </c>
      <c r="N23" s="66">
        <v>3686810</v>
      </c>
      <c r="O23" s="66">
        <v>3686810</v>
      </c>
      <c r="P23" s="66">
        <v>0</v>
      </c>
      <c r="Q23" s="66">
        <v>7373620</v>
      </c>
      <c r="R23" s="66">
        <v>3686810</v>
      </c>
      <c r="S23" s="66">
        <v>2117596</v>
      </c>
      <c r="T23" s="66">
        <v>8942834</v>
      </c>
      <c r="U23" s="66">
        <v>8699786</v>
      </c>
      <c r="V23" s="66">
        <v>0</v>
      </c>
      <c r="W23" s="66">
        <v>17642620</v>
      </c>
      <c r="X23" s="66">
        <v>5397802</v>
      </c>
      <c r="Y23" s="66">
        <v>0</v>
      </c>
      <c r="Z23" s="17">
        <f t="shared" si="0"/>
        <v>23040422</v>
      </c>
      <c r="AB23" s="1"/>
    </row>
    <row r="24" spans="1:28" x14ac:dyDescent="0.25">
      <c r="A24" s="84" t="s">
        <v>49</v>
      </c>
      <c r="B24" s="66" t="s">
        <v>170</v>
      </c>
      <c r="C24" s="66" t="s">
        <v>170</v>
      </c>
      <c r="D24" s="66" t="s">
        <v>170</v>
      </c>
      <c r="E24" s="66" t="s">
        <v>170</v>
      </c>
      <c r="F24" s="66" t="s">
        <v>170</v>
      </c>
      <c r="G24" s="66" t="s">
        <v>170</v>
      </c>
      <c r="H24" s="66" t="s">
        <v>170</v>
      </c>
      <c r="I24" s="66" t="s">
        <v>170</v>
      </c>
      <c r="J24" s="66" t="s">
        <v>170</v>
      </c>
      <c r="K24" s="66" t="s">
        <v>170</v>
      </c>
      <c r="L24" s="66" t="s">
        <v>170</v>
      </c>
      <c r="M24" s="66" t="s">
        <v>170</v>
      </c>
      <c r="N24" s="66" t="s">
        <v>170</v>
      </c>
      <c r="O24" s="66" t="s">
        <v>170</v>
      </c>
      <c r="P24" s="66" t="s">
        <v>170</v>
      </c>
      <c r="Q24" s="66" t="s">
        <v>170</v>
      </c>
      <c r="R24" s="66" t="s">
        <v>170</v>
      </c>
      <c r="S24" s="66" t="s">
        <v>170</v>
      </c>
      <c r="T24" s="66" t="s">
        <v>170</v>
      </c>
      <c r="U24" s="66" t="s">
        <v>170</v>
      </c>
      <c r="V24" s="66" t="s">
        <v>170</v>
      </c>
      <c r="W24" s="66">
        <v>2155817</v>
      </c>
      <c r="X24" s="66">
        <v>2155817</v>
      </c>
      <c r="Y24" s="66">
        <v>0</v>
      </c>
      <c r="Z24" s="17">
        <f t="shared" si="0"/>
        <v>4311634</v>
      </c>
    </row>
    <row r="25" spans="1:28" x14ac:dyDescent="0.25">
      <c r="Z25" s="125">
        <f>SUM(Z3:Z24)</f>
        <v>69321993</v>
      </c>
    </row>
    <row r="27" spans="1:28" x14ac:dyDescent="0.25">
      <c r="A27" s="183" t="s">
        <v>36</v>
      </c>
      <c r="B27" s="193" t="s">
        <v>205</v>
      </c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</row>
    <row r="28" spans="1:28" ht="30" customHeight="1" x14ac:dyDescent="0.25">
      <c r="A28" s="183"/>
      <c r="B28" s="138" t="s">
        <v>12</v>
      </c>
      <c r="C28" s="95" t="s">
        <v>189</v>
      </c>
      <c r="D28" s="95" t="s">
        <v>168</v>
      </c>
      <c r="E28" s="95" t="s">
        <v>190</v>
      </c>
      <c r="F28" s="137" t="s">
        <v>186</v>
      </c>
      <c r="G28" s="137" t="s">
        <v>168</v>
      </c>
      <c r="H28" s="137" t="s">
        <v>185</v>
      </c>
      <c r="I28" s="95" t="s">
        <v>187</v>
      </c>
      <c r="J28" s="95" t="s">
        <v>168</v>
      </c>
      <c r="K28" s="95" t="s">
        <v>188</v>
      </c>
      <c r="L28" s="137" t="s">
        <v>175</v>
      </c>
      <c r="M28" s="137" t="s">
        <v>168</v>
      </c>
      <c r="N28" s="18" t="s">
        <v>174</v>
      </c>
      <c r="O28" s="95" t="s">
        <v>176</v>
      </c>
      <c r="P28" s="95" t="s">
        <v>168</v>
      </c>
      <c r="Q28" s="94" t="s">
        <v>173</v>
      </c>
      <c r="R28" s="137" t="s">
        <v>177</v>
      </c>
      <c r="S28" s="137" t="s">
        <v>168</v>
      </c>
      <c r="T28" s="18" t="s">
        <v>172</v>
      </c>
      <c r="U28" s="95" t="s">
        <v>182</v>
      </c>
      <c r="V28" s="95" t="s">
        <v>168</v>
      </c>
      <c r="W28" s="94" t="s">
        <v>171</v>
      </c>
      <c r="X28" s="137" t="s">
        <v>178</v>
      </c>
      <c r="Y28" s="137" t="s">
        <v>168</v>
      </c>
      <c r="Z28" s="137" t="s">
        <v>169</v>
      </c>
    </row>
    <row r="29" spans="1:28" ht="47.25" customHeight="1" x14ac:dyDescent="0.25">
      <c r="A29" s="93" t="s">
        <v>37</v>
      </c>
      <c r="B29" s="66" t="s">
        <v>170</v>
      </c>
      <c r="C29" s="66" t="s">
        <v>170</v>
      </c>
      <c r="D29" s="66" t="s">
        <v>170</v>
      </c>
      <c r="E29" s="66" t="s">
        <v>170</v>
      </c>
      <c r="F29" s="66" t="s">
        <v>170</v>
      </c>
      <c r="G29" s="66" t="s">
        <v>170</v>
      </c>
      <c r="H29" s="66" t="s">
        <v>170</v>
      </c>
      <c r="I29" s="66" t="s">
        <v>170</v>
      </c>
      <c r="J29" s="66" t="s">
        <v>170</v>
      </c>
      <c r="K29" s="66" t="s">
        <v>170</v>
      </c>
      <c r="L29" s="66" t="s">
        <v>170</v>
      </c>
      <c r="M29" s="66" t="s">
        <v>170</v>
      </c>
      <c r="N29" s="66" t="s">
        <v>170</v>
      </c>
      <c r="O29" s="66" t="s">
        <v>170</v>
      </c>
      <c r="P29" s="66" t="s">
        <v>170</v>
      </c>
      <c r="Q29" s="66" t="s">
        <v>170</v>
      </c>
      <c r="R29" s="66" t="s">
        <v>170</v>
      </c>
      <c r="S29" s="66" t="s">
        <v>170</v>
      </c>
      <c r="T29" s="66" t="s">
        <v>170</v>
      </c>
      <c r="U29" s="66" t="s">
        <v>170</v>
      </c>
      <c r="V29" s="66" t="s">
        <v>170</v>
      </c>
      <c r="W29" s="66" t="s">
        <v>170</v>
      </c>
      <c r="X29" s="66">
        <v>2614120</v>
      </c>
      <c r="Y29" s="66">
        <v>0</v>
      </c>
      <c r="Z29" s="66">
        <v>2614120</v>
      </c>
    </row>
    <row r="30" spans="1:28" ht="47.25" customHeight="1" x14ac:dyDescent="0.25">
      <c r="A30" s="93" t="s">
        <v>38</v>
      </c>
      <c r="B30" s="66" t="s">
        <v>170</v>
      </c>
      <c r="C30" s="66" t="s">
        <v>170</v>
      </c>
      <c r="D30" s="66" t="s">
        <v>170</v>
      </c>
      <c r="E30" s="66" t="s">
        <v>170</v>
      </c>
      <c r="F30" s="66" t="s">
        <v>170</v>
      </c>
      <c r="G30" s="66" t="s">
        <v>170</v>
      </c>
      <c r="H30" s="66" t="s">
        <v>170</v>
      </c>
      <c r="I30" s="66" t="s">
        <v>170</v>
      </c>
      <c r="J30" s="66" t="s">
        <v>170</v>
      </c>
      <c r="K30" s="66" t="s">
        <v>170</v>
      </c>
      <c r="L30" s="66" t="s">
        <v>170</v>
      </c>
      <c r="M30" s="66" t="s">
        <v>170</v>
      </c>
      <c r="N30" s="66" t="s">
        <v>170</v>
      </c>
      <c r="O30" s="66" t="s">
        <v>170</v>
      </c>
      <c r="P30" s="66" t="s">
        <v>170</v>
      </c>
      <c r="Q30" s="66" t="s">
        <v>170</v>
      </c>
      <c r="R30" s="66" t="s">
        <v>170</v>
      </c>
      <c r="S30" s="66" t="s">
        <v>170</v>
      </c>
      <c r="T30" s="66" t="s">
        <v>170</v>
      </c>
      <c r="U30" s="66" t="s">
        <v>170</v>
      </c>
      <c r="V30" s="66" t="s">
        <v>170</v>
      </c>
      <c r="W30" s="66" t="s">
        <v>170</v>
      </c>
      <c r="X30" s="66">
        <v>4902641</v>
      </c>
      <c r="Y30" s="66">
        <v>0</v>
      </c>
      <c r="Z30" s="66">
        <v>4902641</v>
      </c>
    </row>
    <row r="31" spans="1:28" ht="72" customHeight="1" x14ac:dyDescent="0.25">
      <c r="A31" s="93" t="s">
        <v>39</v>
      </c>
      <c r="B31" s="66" t="s">
        <v>170</v>
      </c>
      <c r="C31" s="66" t="s">
        <v>170</v>
      </c>
      <c r="D31" s="66" t="s">
        <v>170</v>
      </c>
      <c r="E31" s="66" t="s">
        <v>170</v>
      </c>
      <c r="F31" s="66" t="s">
        <v>170</v>
      </c>
      <c r="G31" s="66" t="s">
        <v>170</v>
      </c>
      <c r="H31" s="66" t="s">
        <v>170</v>
      </c>
      <c r="I31" s="66" t="s">
        <v>170</v>
      </c>
      <c r="J31" s="66" t="s">
        <v>170</v>
      </c>
      <c r="K31" s="66" t="s">
        <v>170</v>
      </c>
      <c r="L31" s="66" t="s">
        <v>170</v>
      </c>
      <c r="M31" s="66" t="s">
        <v>170</v>
      </c>
      <c r="N31" s="66" t="s">
        <v>170</v>
      </c>
      <c r="O31" s="66" t="s">
        <v>170</v>
      </c>
      <c r="P31" s="66" t="s">
        <v>170</v>
      </c>
      <c r="Q31" s="66">
        <v>53150</v>
      </c>
      <c r="R31" s="66">
        <v>1467972</v>
      </c>
      <c r="S31" s="66">
        <v>0</v>
      </c>
      <c r="T31" s="91">
        <v>1521122</v>
      </c>
      <c r="U31" s="92">
        <v>297812</v>
      </c>
      <c r="V31" s="96" t="s">
        <v>170</v>
      </c>
      <c r="W31" s="66">
        <v>1818934</v>
      </c>
      <c r="X31" s="66">
        <v>297812</v>
      </c>
      <c r="Y31" s="66">
        <v>0</v>
      </c>
      <c r="Z31" s="66">
        <v>2116746</v>
      </c>
    </row>
    <row r="32" spans="1:28" ht="78" customHeight="1" x14ac:dyDescent="0.25">
      <c r="A32" s="93" t="s">
        <v>40</v>
      </c>
      <c r="B32" s="66" t="s">
        <v>170</v>
      </c>
      <c r="C32" s="66" t="s">
        <v>170</v>
      </c>
      <c r="D32" s="66" t="s">
        <v>170</v>
      </c>
      <c r="E32" s="66" t="s">
        <v>170</v>
      </c>
      <c r="F32" s="66" t="s">
        <v>170</v>
      </c>
      <c r="G32" s="66" t="s">
        <v>170</v>
      </c>
      <c r="H32" s="66" t="s">
        <v>170</v>
      </c>
      <c r="I32" s="66" t="s">
        <v>170</v>
      </c>
      <c r="J32" s="66" t="s">
        <v>170</v>
      </c>
      <c r="K32" s="66" t="s">
        <v>170</v>
      </c>
      <c r="L32" s="66" t="s">
        <v>170</v>
      </c>
      <c r="M32" s="66" t="s">
        <v>170</v>
      </c>
      <c r="N32" s="66" t="s">
        <v>170</v>
      </c>
      <c r="O32" s="66" t="s">
        <v>170</v>
      </c>
      <c r="P32" s="66" t="s">
        <v>170</v>
      </c>
      <c r="Q32" s="66" t="s">
        <v>170</v>
      </c>
      <c r="R32" s="66" t="s">
        <v>170</v>
      </c>
      <c r="S32" s="66" t="s">
        <v>170</v>
      </c>
      <c r="T32" s="91">
        <v>5546757</v>
      </c>
      <c r="U32" s="92">
        <v>338169</v>
      </c>
      <c r="V32" s="66" t="s">
        <v>170</v>
      </c>
      <c r="W32" s="66">
        <v>5884926</v>
      </c>
      <c r="X32" s="66">
        <v>338169</v>
      </c>
      <c r="Y32" s="66">
        <v>0</v>
      </c>
      <c r="Z32" s="66">
        <v>6223095</v>
      </c>
    </row>
    <row r="33" spans="1:31" ht="16.5" customHeight="1" x14ac:dyDescent="0.25">
      <c r="M33" s="196" t="s">
        <v>180</v>
      </c>
      <c r="N33" s="196"/>
      <c r="O33" s="196"/>
      <c r="P33" s="196"/>
      <c r="Q33" s="196"/>
      <c r="R33" s="196"/>
      <c r="S33" s="196"/>
      <c r="T33" s="196"/>
      <c r="U33" s="100"/>
      <c r="V33" s="109"/>
      <c r="W33" s="109"/>
      <c r="X33" s="109"/>
      <c r="Y33" s="109"/>
      <c r="Z33" s="125">
        <f>SUM(Z29:Z32)</f>
        <v>15856602</v>
      </c>
    </row>
    <row r="34" spans="1:31" s="1" customFormat="1" ht="16.5" customHeight="1" x14ac:dyDescent="0.25"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10"/>
    </row>
    <row r="35" spans="1:31" s="1" customFormat="1" ht="16.5" customHeight="1" x14ac:dyDescent="0.25"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</row>
    <row r="37" spans="1:31" x14ac:dyDescent="0.25">
      <c r="A37" s="183" t="s">
        <v>57</v>
      </c>
      <c r="B37" s="193" t="s">
        <v>205</v>
      </c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98"/>
      <c r="AB37" s="99"/>
      <c r="AC37" s="99"/>
      <c r="AD37" s="99"/>
      <c r="AE37" s="99"/>
    </row>
    <row r="38" spans="1:31" ht="30" x14ac:dyDescent="0.25">
      <c r="A38" s="183"/>
      <c r="B38" s="138" t="s">
        <v>12</v>
      </c>
      <c r="C38" s="95" t="s">
        <v>189</v>
      </c>
      <c r="D38" s="95" t="s">
        <v>168</v>
      </c>
      <c r="E38" s="95" t="s">
        <v>190</v>
      </c>
      <c r="F38" s="137" t="s">
        <v>186</v>
      </c>
      <c r="G38" s="137" t="s">
        <v>168</v>
      </c>
      <c r="H38" s="137" t="s">
        <v>185</v>
      </c>
      <c r="I38" s="95" t="s">
        <v>187</v>
      </c>
      <c r="J38" s="95" t="s">
        <v>168</v>
      </c>
      <c r="K38" s="95" t="s">
        <v>188</v>
      </c>
      <c r="L38" s="137" t="s">
        <v>175</v>
      </c>
      <c r="M38" s="137" t="s">
        <v>168</v>
      </c>
      <c r="N38" s="18" t="s">
        <v>174</v>
      </c>
      <c r="O38" s="95" t="s">
        <v>176</v>
      </c>
      <c r="P38" s="95" t="s">
        <v>168</v>
      </c>
      <c r="Q38" s="94" t="s">
        <v>173</v>
      </c>
      <c r="R38" s="137" t="s">
        <v>177</v>
      </c>
      <c r="S38" s="137" t="s">
        <v>168</v>
      </c>
      <c r="T38" s="18" t="s">
        <v>172</v>
      </c>
      <c r="U38" s="95" t="s">
        <v>182</v>
      </c>
      <c r="V38" s="95" t="s">
        <v>168</v>
      </c>
      <c r="W38" s="94" t="s">
        <v>171</v>
      </c>
      <c r="X38" s="137" t="s">
        <v>178</v>
      </c>
      <c r="Y38" s="137" t="s">
        <v>168</v>
      </c>
      <c r="Z38" s="137" t="s">
        <v>169</v>
      </c>
      <c r="AA38" s="99"/>
      <c r="AB38" s="100"/>
      <c r="AC38" s="101"/>
      <c r="AD38" s="100"/>
      <c r="AE38" s="100"/>
    </row>
    <row r="39" spans="1:31" ht="15" customHeight="1" x14ac:dyDescent="0.25">
      <c r="A39" s="68" t="s">
        <v>58</v>
      </c>
      <c r="B39" s="66" t="s">
        <v>170</v>
      </c>
      <c r="C39" s="66" t="s">
        <v>170</v>
      </c>
      <c r="D39" s="66" t="s">
        <v>170</v>
      </c>
      <c r="E39" s="66" t="s">
        <v>170</v>
      </c>
      <c r="F39" s="66" t="s">
        <v>170</v>
      </c>
      <c r="G39" s="66" t="s">
        <v>170</v>
      </c>
      <c r="H39" s="66" t="s">
        <v>170</v>
      </c>
      <c r="I39" s="66" t="s">
        <v>170</v>
      </c>
      <c r="J39" s="66" t="s">
        <v>170</v>
      </c>
      <c r="K39" s="66" t="s">
        <v>170</v>
      </c>
      <c r="L39" s="66" t="s">
        <v>170</v>
      </c>
      <c r="M39" s="66" t="s">
        <v>170</v>
      </c>
      <c r="N39" s="66" t="s">
        <v>170</v>
      </c>
      <c r="O39" s="66" t="s">
        <v>170</v>
      </c>
      <c r="P39" s="66" t="s">
        <v>170</v>
      </c>
      <c r="Q39" s="66" t="s">
        <v>170</v>
      </c>
      <c r="R39" s="66" t="s">
        <v>170</v>
      </c>
      <c r="S39" s="66" t="s">
        <v>170</v>
      </c>
      <c r="T39" s="66" t="s">
        <v>170</v>
      </c>
      <c r="U39" s="66" t="s">
        <v>170</v>
      </c>
      <c r="V39" s="66" t="s">
        <v>170</v>
      </c>
      <c r="W39" s="66" t="s">
        <v>170</v>
      </c>
      <c r="X39" s="66" t="s">
        <v>170</v>
      </c>
      <c r="Y39" s="66" t="s">
        <v>170</v>
      </c>
      <c r="Z39" s="66">
        <v>0</v>
      </c>
      <c r="AA39" s="102"/>
      <c r="AB39" s="103"/>
      <c r="AC39" s="102"/>
      <c r="AD39" s="103"/>
      <c r="AE39" s="103"/>
    </row>
    <row r="40" spans="1:31" ht="51" x14ac:dyDescent="0.25">
      <c r="A40" s="68" t="s">
        <v>59</v>
      </c>
      <c r="B40" s="66" t="s">
        <v>170</v>
      </c>
      <c r="C40" s="66" t="s">
        <v>170</v>
      </c>
      <c r="D40" s="66" t="s">
        <v>170</v>
      </c>
      <c r="E40" s="66" t="s">
        <v>170</v>
      </c>
      <c r="F40" s="66" t="s">
        <v>170</v>
      </c>
      <c r="G40" s="66" t="s">
        <v>170</v>
      </c>
      <c r="H40" s="66" t="s">
        <v>170</v>
      </c>
      <c r="I40" s="66" t="s">
        <v>170</v>
      </c>
      <c r="J40" s="66" t="s">
        <v>170</v>
      </c>
      <c r="K40" s="66" t="s">
        <v>170</v>
      </c>
      <c r="L40" s="66" t="s">
        <v>170</v>
      </c>
      <c r="M40" s="66" t="s">
        <v>170</v>
      </c>
      <c r="N40" s="66" t="s">
        <v>170</v>
      </c>
      <c r="O40" s="66" t="s">
        <v>170</v>
      </c>
      <c r="P40" s="66" t="s">
        <v>170</v>
      </c>
      <c r="Q40" s="66" t="s">
        <v>170</v>
      </c>
      <c r="R40" s="66" t="s">
        <v>170</v>
      </c>
      <c r="S40" s="66" t="s">
        <v>170</v>
      </c>
      <c r="T40" s="66" t="s">
        <v>170</v>
      </c>
      <c r="U40" s="66" t="s">
        <v>170</v>
      </c>
      <c r="V40" s="66" t="s">
        <v>170</v>
      </c>
      <c r="W40" s="66" t="s">
        <v>170</v>
      </c>
      <c r="X40" s="66" t="s">
        <v>170</v>
      </c>
      <c r="Y40" s="66" t="s">
        <v>170</v>
      </c>
      <c r="Z40" s="66">
        <v>0</v>
      </c>
      <c r="AA40" s="102"/>
      <c r="AB40" s="103"/>
      <c r="AC40" s="102"/>
      <c r="AD40" s="103"/>
      <c r="AE40" s="103"/>
    </row>
    <row r="41" spans="1:31" ht="25.5" x14ac:dyDescent="0.25">
      <c r="A41" s="68" t="s">
        <v>60</v>
      </c>
      <c r="B41" s="66" t="s">
        <v>170</v>
      </c>
      <c r="C41" s="66" t="s">
        <v>170</v>
      </c>
      <c r="D41" s="66" t="s">
        <v>170</v>
      </c>
      <c r="E41" s="66" t="s">
        <v>170</v>
      </c>
      <c r="F41" s="66" t="s">
        <v>170</v>
      </c>
      <c r="G41" s="66" t="s">
        <v>170</v>
      </c>
      <c r="H41" s="66" t="s">
        <v>170</v>
      </c>
      <c r="I41" s="66" t="s">
        <v>170</v>
      </c>
      <c r="J41" s="66" t="s">
        <v>170</v>
      </c>
      <c r="K41" s="66" t="s">
        <v>170</v>
      </c>
      <c r="L41" s="66" t="s">
        <v>170</v>
      </c>
      <c r="M41" s="66" t="s">
        <v>170</v>
      </c>
      <c r="N41" s="66" t="s">
        <v>170</v>
      </c>
      <c r="O41" s="66" t="s">
        <v>170</v>
      </c>
      <c r="P41" s="66" t="s">
        <v>170</v>
      </c>
      <c r="Q41" s="66" t="s">
        <v>170</v>
      </c>
      <c r="R41" s="66" t="s">
        <v>170</v>
      </c>
      <c r="S41" s="66" t="s">
        <v>170</v>
      </c>
      <c r="T41" s="66" t="s">
        <v>170</v>
      </c>
      <c r="U41" s="66" t="s">
        <v>170</v>
      </c>
      <c r="V41" s="66" t="s">
        <v>170</v>
      </c>
      <c r="W41" s="66" t="s">
        <v>170</v>
      </c>
      <c r="X41" s="66" t="s">
        <v>170</v>
      </c>
      <c r="Y41" s="66" t="s">
        <v>170</v>
      </c>
      <c r="Z41" s="66">
        <v>0</v>
      </c>
      <c r="AA41" s="102"/>
      <c r="AB41" s="103"/>
      <c r="AC41" s="102"/>
      <c r="AD41" s="103"/>
      <c r="AE41" s="103"/>
    </row>
    <row r="42" spans="1:31" ht="23.25" customHeight="1" x14ac:dyDescent="0.25">
      <c r="A42" s="15" t="s">
        <v>61</v>
      </c>
      <c r="B42" s="197" t="s">
        <v>204</v>
      </c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8"/>
      <c r="Z42" s="108">
        <v>2223546</v>
      </c>
      <c r="AA42" s="102"/>
      <c r="AB42" s="104"/>
      <c r="AC42" s="102"/>
      <c r="AD42" s="104"/>
      <c r="AE42" s="104"/>
    </row>
    <row r="43" spans="1:31" ht="26.25" customHeight="1" x14ac:dyDescent="0.25">
      <c r="A43" s="69" t="s">
        <v>62</v>
      </c>
      <c r="B43" s="199" t="s">
        <v>179</v>
      </c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1"/>
      <c r="Z43" s="96">
        <v>35000</v>
      </c>
      <c r="AA43" s="102"/>
      <c r="AB43" s="102"/>
      <c r="AC43" s="102"/>
      <c r="AD43" s="104"/>
      <c r="AE43" s="104"/>
    </row>
    <row r="44" spans="1:31" ht="38.25" x14ac:dyDescent="0.25">
      <c r="A44" s="93" t="s">
        <v>63</v>
      </c>
      <c r="B44" s="66" t="s">
        <v>170</v>
      </c>
      <c r="C44" s="66" t="s">
        <v>170</v>
      </c>
      <c r="D44" s="66" t="s">
        <v>170</v>
      </c>
      <c r="E44" s="66" t="s">
        <v>170</v>
      </c>
      <c r="F44" s="66" t="s">
        <v>170</v>
      </c>
      <c r="G44" s="66" t="s">
        <v>170</v>
      </c>
      <c r="H44" s="66" t="s">
        <v>170</v>
      </c>
      <c r="I44" s="66" t="s">
        <v>170</v>
      </c>
      <c r="J44" s="66" t="s">
        <v>170</v>
      </c>
      <c r="K44" s="66" t="s">
        <v>170</v>
      </c>
      <c r="L44" s="66" t="s">
        <v>170</v>
      </c>
      <c r="M44" s="66" t="s">
        <v>170</v>
      </c>
      <c r="N44" s="66" t="s">
        <v>170</v>
      </c>
      <c r="O44" s="66" t="s">
        <v>170</v>
      </c>
      <c r="P44" s="66" t="s">
        <v>170</v>
      </c>
      <c r="Q44" s="66" t="s">
        <v>170</v>
      </c>
      <c r="R44" s="66" t="s">
        <v>170</v>
      </c>
      <c r="S44" s="66" t="s">
        <v>170</v>
      </c>
      <c r="T44" s="66" t="s">
        <v>170</v>
      </c>
      <c r="U44" s="66" t="s">
        <v>170</v>
      </c>
      <c r="V44" s="66" t="s">
        <v>170</v>
      </c>
      <c r="W44" s="66">
        <v>28261</v>
      </c>
      <c r="X44" s="66">
        <v>28261</v>
      </c>
      <c r="Y44" s="66">
        <v>0</v>
      </c>
      <c r="Z44" s="66">
        <f>W44+X44</f>
        <v>56522</v>
      </c>
      <c r="AA44" s="102"/>
      <c r="AB44" s="105"/>
      <c r="AC44" s="106"/>
      <c r="AD44" s="105"/>
      <c r="AE44" s="105"/>
    </row>
    <row r="45" spans="1:31" ht="21" customHeight="1" x14ac:dyDescent="0.25">
      <c r="A45" s="93" t="s">
        <v>64</v>
      </c>
      <c r="B45" s="66" t="s">
        <v>170</v>
      </c>
      <c r="C45" s="66" t="s">
        <v>170</v>
      </c>
      <c r="D45" s="66" t="s">
        <v>170</v>
      </c>
      <c r="E45" s="66" t="s">
        <v>170</v>
      </c>
      <c r="F45" s="66" t="s">
        <v>170</v>
      </c>
      <c r="G45" s="66" t="s">
        <v>170</v>
      </c>
      <c r="H45" s="66" t="s">
        <v>170</v>
      </c>
      <c r="I45" s="66" t="s">
        <v>170</v>
      </c>
      <c r="J45" s="66" t="s">
        <v>170</v>
      </c>
      <c r="K45" s="66" t="s">
        <v>170</v>
      </c>
      <c r="L45" s="66" t="s">
        <v>170</v>
      </c>
      <c r="M45" s="66" t="s">
        <v>170</v>
      </c>
      <c r="N45" s="66" t="s">
        <v>170</v>
      </c>
      <c r="O45" s="66" t="s">
        <v>170</v>
      </c>
      <c r="P45" s="66" t="s">
        <v>170</v>
      </c>
      <c r="Q45" s="66" t="s">
        <v>170</v>
      </c>
      <c r="R45" s="66" t="s">
        <v>170</v>
      </c>
      <c r="S45" s="66" t="s">
        <v>170</v>
      </c>
      <c r="T45" s="66" t="s">
        <v>170</v>
      </c>
      <c r="U45" s="66" t="s">
        <v>170</v>
      </c>
      <c r="V45" s="66" t="s">
        <v>170</v>
      </c>
      <c r="W45" s="66">
        <v>32162</v>
      </c>
      <c r="X45" s="64">
        <v>22003</v>
      </c>
      <c r="Y45" s="64">
        <v>0</v>
      </c>
      <c r="Z45" s="66">
        <f>W45+X45</f>
        <v>54165</v>
      </c>
      <c r="AA45" s="102"/>
      <c r="AB45" s="105"/>
      <c r="AC45" s="102"/>
      <c r="AD45" s="105"/>
      <c r="AE45" s="105"/>
    </row>
    <row r="46" spans="1:31" ht="25.5" customHeight="1" x14ac:dyDescent="0.25">
      <c r="A46" s="93" t="s">
        <v>65</v>
      </c>
      <c r="B46" s="197" t="s">
        <v>203</v>
      </c>
      <c r="C46" s="197"/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8"/>
      <c r="Z46" s="64">
        <v>801912</v>
      </c>
      <c r="AA46" s="102"/>
      <c r="AB46" s="105"/>
      <c r="AC46" s="102"/>
      <c r="AD46" s="105"/>
      <c r="AE46" s="105"/>
    </row>
    <row r="47" spans="1:31" ht="38.25" customHeight="1" x14ac:dyDescent="0.25">
      <c r="A47" s="93" t="s">
        <v>66</v>
      </c>
      <c r="B47" s="197" t="s">
        <v>203</v>
      </c>
      <c r="C47" s="197"/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8"/>
      <c r="Z47" s="64">
        <v>546874</v>
      </c>
      <c r="AA47" s="102"/>
      <c r="AB47" s="105"/>
      <c r="AC47" s="102"/>
      <c r="AD47" s="105"/>
      <c r="AE47" s="105"/>
    </row>
    <row r="48" spans="1:31" ht="39" x14ac:dyDescent="0.25">
      <c r="A48" s="69" t="s">
        <v>67</v>
      </c>
      <c r="B48" s="66" t="s">
        <v>170</v>
      </c>
      <c r="C48" s="66" t="s">
        <v>170</v>
      </c>
      <c r="D48" s="66" t="s">
        <v>170</v>
      </c>
      <c r="E48" s="66" t="s">
        <v>170</v>
      </c>
      <c r="F48" s="66" t="s">
        <v>170</v>
      </c>
      <c r="G48" s="66" t="s">
        <v>170</v>
      </c>
      <c r="H48" s="66" t="s">
        <v>170</v>
      </c>
      <c r="I48" s="66" t="s">
        <v>170</v>
      </c>
      <c r="J48" s="66" t="s">
        <v>170</v>
      </c>
      <c r="K48" s="66" t="s">
        <v>170</v>
      </c>
      <c r="L48" s="66" t="s">
        <v>170</v>
      </c>
      <c r="M48" s="66" t="s">
        <v>170</v>
      </c>
      <c r="N48" s="66">
        <v>62406</v>
      </c>
      <c r="O48" s="66">
        <v>343551</v>
      </c>
      <c r="P48" s="96">
        <v>0</v>
      </c>
      <c r="Q48" s="66">
        <v>405957</v>
      </c>
      <c r="R48" s="66">
        <v>667075</v>
      </c>
      <c r="S48" s="96">
        <v>301145</v>
      </c>
      <c r="T48" s="66">
        <v>771887</v>
      </c>
      <c r="U48" s="96">
        <v>0</v>
      </c>
      <c r="V48" s="66">
        <v>0</v>
      </c>
      <c r="W48" s="66">
        <v>771887</v>
      </c>
      <c r="X48" s="96">
        <v>0</v>
      </c>
      <c r="Y48" s="66">
        <v>0</v>
      </c>
      <c r="Z48" s="66">
        <v>771887</v>
      </c>
      <c r="AA48" s="102"/>
      <c r="AB48" s="104"/>
      <c r="AC48" s="102"/>
      <c r="AD48" s="104"/>
      <c r="AE48" s="104"/>
    </row>
    <row r="49" spans="1:26" x14ac:dyDescent="0.25">
      <c r="Z49" s="126">
        <f>SUM(Z42:Z48)</f>
        <v>4489906</v>
      </c>
    </row>
    <row r="52" spans="1:26" x14ac:dyDescent="0.25">
      <c r="A52" s="183" t="s">
        <v>68</v>
      </c>
      <c r="B52" s="193" t="s">
        <v>205</v>
      </c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</row>
    <row r="53" spans="1:26" ht="30" x14ac:dyDescent="0.25">
      <c r="A53" s="183"/>
      <c r="B53" s="138" t="s">
        <v>12</v>
      </c>
      <c r="C53" s="95" t="s">
        <v>189</v>
      </c>
      <c r="D53" s="95" t="s">
        <v>168</v>
      </c>
      <c r="E53" s="95" t="s">
        <v>190</v>
      </c>
      <c r="F53" s="137" t="s">
        <v>186</v>
      </c>
      <c r="G53" s="137" t="s">
        <v>168</v>
      </c>
      <c r="H53" s="137" t="s">
        <v>185</v>
      </c>
      <c r="I53" s="95" t="s">
        <v>187</v>
      </c>
      <c r="J53" s="95" t="s">
        <v>168</v>
      </c>
      <c r="K53" s="95" t="s">
        <v>188</v>
      </c>
      <c r="L53" s="137" t="s">
        <v>175</v>
      </c>
      <c r="M53" s="137" t="s">
        <v>168</v>
      </c>
      <c r="N53" s="18" t="s">
        <v>174</v>
      </c>
      <c r="O53" s="95" t="s">
        <v>176</v>
      </c>
      <c r="P53" s="95" t="s">
        <v>168</v>
      </c>
      <c r="Q53" s="94" t="s">
        <v>173</v>
      </c>
      <c r="R53" s="137" t="s">
        <v>177</v>
      </c>
      <c r="S53" s="137" t="s">
        <v>168</v>
      </c>
      <c r="T53" s="18" t="s">
        <v>172</v>
      </c>
      <c r="U53" s="95" t="s">
        <v>182</v>
      </c>
      <c r="V53" s="95" t="s">
        <v>168</v>
      </c>
      <c r="W53" s="94" t="s">
        <v>171</v>
      </c>
      <c r="X53" s="137" t="s">
        <v>178</v>
      </c>
      <c r="Y53" s="137" t="s">
        <v>168</v>
      </c>
      <c r="Z53" s="137" t="s">
        <v>169</v>
      </c>
    </row>
    <row r="54" spans="1:26" ht="47.25" x14ac:dyDescent="0.25">
      <c r="A54" s="32" t="s">
        <v>69</v>
      </c>
      <c r="B54" s="66" t="s">
        <v>170</v>
      </c>
      <c r="C54" s="66" t="s">
        <v>170</v>
      </c>
      <c r="D54" s="66" t="s">
        <v>170</v>
      </c>
      <c r="E54" s="66" t="s">
        <v>170</v>
      </c>
      <c r="F54" s="66" t="s">
        <v>170</v>
      </c>
      <c r="G54" s="66" t="s">
        <v>170</v>
      </c>
      <c r="H54" s="66" t="s">
        <v>170</v>
      </c>
      <c r="I54" s="66" t="s">
        <v>170</v>
      </c>
      <c r="J54" s="66" t="s">
        <v>170</v>
      </c>
      <c r="K54" s="66" t="s">
        <v>170</v>
      </c>
      <c r="L54" s="66" t="s">
        <v>170</v>
      </c>
      <c r="M54" s="66" t="s">
        <v>170</v>
      </c>
      <c r="N54" s="66" t="s">
        <v>170</v>
      </c>
      <c r="O54" s="66" t="s">
        <v>170</v>
      </c>
      <c r="P54" s="66" t="s">
        <v>170</v>
      </c>
      <c r="Q54" s="66" t="s">
        <v>170</v>
      </c>
      <c r="R54" s="66" t="s">
        <v>170</v>
      </c>
      <c r="S54" s="66" t="s">
        <v>170</v>
      </c>
      <c r="T54" s="66" t="s">
        <v>170</v>
      </c>
      <c r="U54" s="66"/>
      <c r="V54" s="66" t="s">
        <v>170</v>
      </c>
      <c r="W54" s="66">
        <v>-38353</v>
      </c>
      <c r="X54" s="95">
        <v>38353</v>
      </c>
      <c r="Y54" s="66">
        <v>0</v>
      </c>
      <c r="Z54" s="66">
        <v>0</v>
      </c>
    </row>
    <row r="55" spans="1:26" ht="96.75" customHeight="1" x14ac:dyDescent="0.25">
      <c r="A55" s="33" t="s">
        <v>70</v>
      </c>
      <c r="B55" s="66" t="s">
        <v>170</v>
      </c>
      <c r="C55" s="66" t="s">
        <v>170</v>
      </c>
      <c r="D55" s="66" t="s">
        <v>170</v>
      </c>
      <c r="E55" s="66" t="s">
        <v>170</v>
      </c>
      <c r="F55" s="66" t="s">
        <v>170</v>
      </c>
      <c r="G55" s="66" t="s">
        <v>170</v>
      </c>
      <c r="H55" s="66" t="s">
        <v>170</v>
      </c>
      <c r="I55" s="66" t="s">
        <v>170</v>
      </c>
      <c r="J55" s="66" t="s">
        <v>170</v>
      </c>
      <c r="K55" s="66" t="s">
        <v>170</v>
      </c>
      <c r="L55" s="66" t="s">
        <v>170</v>
      </c>
      <c r="M55" s="66" t="s">
        <v>170</v>
      </c>
      <c r="N55" s="66" t="s">
        <v>170</v>
      </c>
      <c r="O55" s="66" t="s">
        <v>170</v>
      </c>
      <c r="P55" s="66" t="s">
        <v>170</v>
      </c>
      <c r="Q55" s="66" t="s">
        <v>170</v>
      </c>
      <c r="R55" s="66" t="s">
        <v>170</v>
      </c>
      <c r="S55" s="66" t="s">
        <v>170</v>
      </c>
      <c r="T55" s="66" t="s">
        <v>170</v>
      </c>
      <c r="U55" s="66"/>
      <c r="V55" s="66" t="s">
        <v>170</v>
      </c>
      <c r="W55" s="92" t="s">
        <v>181</v>
      </c>
      <c r="X55" s="66">
        <v>22120</v>
      </c>
      <c r="Y55" s="66">
        <v>221200</v>
      </c>
      <c r="Z55" s="66">
        <v>22120</v>
      </c>
    </row>
    <row r="56" spans="1:26" x14ac:dyDescent="0.25">
      <c r="Z56" s="126">
        <f>SUM(Z54:Z55)</f>
        <v>22120</v>
      </c>
    </row>
    <row r="59" spans="1:26" x14ac:dyDescent="0.25">
      <c r="A59" s="183" t="s">
        <v>71</v>
      </c>
      <c r="B59" s="193" t="s">
        <v>205</v>
      </c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</row>
    <row r="60" spans="1:26" ht="30" x14ac:dyDescent="0.25">
      <c r="A60" s="183"/>
      <c r="B60" s="138" t="s">
        <v>12</v>
      </c>
      <c r="C60" s="95" t="s">
        <v>189</v>
      </c>
      <c r="D60" s="95" t="s">
        <v>168</v>
      </c>
      <c r="E60" s="95" t="s">
        <v>190</v>
      </c>
      <c r="F60" s="137" t="s">
        <v>186</v>
      </c>
      <c r="G60" s="137" t="s">
        <v>168</v>
      </c>
      <c r="H60" s="137" t="s">
        <v>185</v>
      </c>
      <c r="I60" s="95" t="s">
        <v>187</v>
      </c>
      <c r="J60" s="95" t="s">
        <v>168</v>
      </c>
      <c r="K60" s="95" t="s">
        <v>188</v>
      </c>
      <c r="L60" s="137" t="s">
        <v>175</v>
      </c>
      <c r="M60" s="137" t="s">
        <v>168</v>
      </c>
      <c r="N60" s="18" t="s">
        <v>174</v>
      </c>
      <c r="O60" s="95" t="s">
        <v>176</v>
      </c>
      <c r="P60" s="95" t="s">
        <v>168</v>
      </c>
      <c r="Q60" s="94" t="s">
        <v>173</v>
      </c>
      <c r="R60" s="137" t="s">
        <v>177</v>
      </c>
      <c r="S60" s="137" t="s">
        <v>168</v>
      </c>
      <c r="T60" s="18" t="s">
        <v>172</v>
      </c>
      <c r="U60" s="95" t="s">
        <v>182</v>
      </c>
      <c r="V60" s="95" t="s">
        <v>168</v>
      </c>
      <c r="W60" s="94" t="s">
        <v>171</v>
      </c>
      <c r="X60" s="137" t="s">
        <v>178</v>
      </c>
      <c r="Y60" s="137" t="s">
        <v>168</v>
      </c>
      <c r="Z60" s="137" t="s">
        <v>169</v>
      </c>
    </row>
    <row r="61" spans="1:26" ht="30" x14ac:dyDescent="0.25">
      <c r="A61" s="76" t="s">
        <v>73</v>
      </c>
      <c r="B61" s="66" t="s">
        <v>170</v>
      </c>
      <c r="C61" s="66" t="s">
        <v>170</v>
      </c>
      <c r="D61" s="66" t="s">
        <v>170</v>
      </c>
      <c r="E61" s="66" t="s">
        <v>170</v>
      </c>
      <c r="F61" s="66" t="s">
        <v>170</v>
      </c>
      <c r="G61" s="66" t="s">
        <v>170</v>
      </c>
      <c r="H61" s="66" t="s">
        <v>170</v>
      </c>
      <c r="I61" s="66" t="s">
        <v>170</v>
      </c>
      <c r="J61" s="66" t="s">
        <v>170</v>
      </c>
      <c r="K61" s="66" t="s">
        <v>170</v>
      </c>
      <c r="L61" s="66" t="s">
        <v>170</v>
      </c>
      <c r="M61" s="66" t="s">
        <v>170</v>
      </c>
      <c r="N61" s="66" t="s">
        <v>170</v>
      </c>
      <c r="O61" s="66" t="s">
        <v>170</v>
      </c>
      <c r="P61" s="66" t="s">
        <v>170</v>
      </c>
      <c r="Q61" s="66" t="s">
        <v>170</v>
      </c>
      <c r="R61" s="66" t="s">
        <v>170</v>
      </c>
      <c r="S61" s="66" t="s">
        <v>170</v>
      </c>
      <c r="T61" s="66">
        <v>1428</v>
      </c>
      <c r="U61" s="66">
        <v>1428</v>
      </c>
      <c r="V61" s="66">
        <v>0</v>
      </c>
      <c r="W61" s="66">
        <v>2856</v>
      </c>
      <c r="X61" s="66">
        <v>1428</v>
      </c>
      <c r="Y61" s="66">
        <v>0</v>
      </c>
      <c r="Z61" s="66">
        <f>W61+X61-Y61</f>
        <v>4284</v>
      </c>
    </row>
    <row r="62" spans="1:26" ht="30" x14ac:dyDescent="0.25">
      <c r="A62" s="76" t="s">
        <v>74</v>
      </c>
      <c r="B62" s="66" t="s">
        <v>170</v>
      </c>
      <c r="C62" s="66" t="s">
        <v>170</v>
      </c>
      <c r="D62" s="66" t="s">
        <v>170</v>
      </c>
      <c r="E62" s="66" t="s">
        <v>170</v>
      </c>
      <c r="F62" s="66" t="s">
        <v>170</v>
      </c>
      <c r="G62" s="66" t="s">
        <v>170</v>
      </c>
      <c r="H62" s="66" t="s">
        <v>170</v>
      </c>
      <c r="I62" s="66" t="s">
        <v>170</v>
      </c>
      <c r="J62" s="66" t="s">
        <v>170</v>
      </c>
      <c r="K62" s="66" t="s">
        <v>170</v>
      </c>
      <c r="L62" s="66" t="s">
        <v>170</v>
      </c>
      <c r="M62" s="66" t="s">
        <v>170</v>
      </c>
      <c r="N62" s="66" t="s">
        <v>170</v>
      </c>
      <c r="O62" s="66" t="s">
        <v>170</v>
      </c>
      <c r="P62" s="66" t="s">
        <v>170</v>
      </c>
      <c r="Q62" s="66" t="s">
        <v>170</v>
      </c>
      <c r="R62" s="66" t="s">
        <v>170</v>
      </c>
      <c r="S62" s="66" t="s">
        <v>170</v>
      </c>
      <c r="T62" s="66">
        <v>852</v>
      </c>
      <c r="U62" s="66">
        <v>852</v>
      </c>
      <c r="V62" s="66">
        <v>0</v>
      </c>
      <c r="W62" s="66">
        <v>1704</v>
      </c>
      <c r="X62" s="66">
        <v>852</v>
      </c>
      <c r="Y62" s="66">
        <v>0</v>
      </c>
      <c r="Z62" s="66">
        <f t="shared" ref="Z62:Z83" si="1">W62+X62-Y62</f>
        <v>2556</v>
      </c>
    </row>
    <row r="63" spans="1:26" ht="30" x14ac:dyDescent="0.25">
      <c r="A63" s="76" t="s">
        <v>75</v>
      </c>
      <c r="B63" s="66" t="s">
        <v>170</v>
      </c>
      <c r="C63" s="66" t="s">
        <v>170</v>
      </c>
      <c r="D63" s="66" t="s">
        <v>170</v>
      </c>
      <c r="E63" s="66" t="s">
        <v>170</v>
      </c>
      <c r="F63" s="66" t="s">
        <v>170</v>
      </c>
      <c r="G63" s="66" t="s">
        <v>170</v>
      </c>
      <c r="H63" s="66" t="s">
        <v>170</v>
      </c>
      <c r="I63" s="66" t="s">
        <v>170</v>
      </c>
      <c r="J63" s="66" t="s">
        <v>170</v>
      </c>
      <c r="K63" s="66" t="s">
        <v>170</v>
      </c>
      <c r="L63" s="66" t="s">
        <v>170</v>
      </c>
      <c r="M63" s="66" t="s">
        <v>170</v>
      </c>
      <c r="N63" s="66" t="s">
        <v>170</v>
      </c>
      <c r="O63" s="66" t="s">
        <v>170</v>
      </c>
      <c r="P63" s="66" t="s">
        <v>170</v>
      </c>
      <c r="Q63" s="66" t="s">
        <v>170</v>
      </c>
      <c r="R63" s="66" t="s">
        <v>170</v>
      </c>
      <c r="S63" s="66" t="s">
        <v>170</v>
      </c>
      <c r="T63" s="66">
        <v>1428</v>
      </c>
      <c r="U63" s="66">
        <v>1428</v>
      </c>
      <c r="V63" s="66">
        <v>0</v>
      </c>
      <c r="W63" s="66">
        <v>2856</v>
      </c>
      <c r="X63" s="66">
        <v>1428</v>
      </c>
      <c r="Y63" s="66">
        <v>0</v>
      </c>
      <c r="Z63" s="66">
        <f t="shared" si="1"/>
        <v>4284</v>
      </c>
    </row>
    <row r="64" spans="1:26" ht="30" x14ac:dyDescent="0.25">
      <c r="A64" s="76" t="s">
        <v>76</v>
      </c>
      <c r="B64" s="66" t="s">
        <v>170</v>
      </c>
      <c r="C64" s="66" t="s">
        <v>170</v>
      </c>
      <c r="D64" s="66" t="s">
        <v>170</v>
      </c>
      <c r="E64" s="66" t="s">
        <v>170</v>
      </c>
      <c r="F64" s="66" t="s">
        <v>170</v>
      </c>
      <c r="G64" s="66" t="s">
        <v>170</v>
      </c>
      <c r="H64" s="66" t="s">
        <v>170</v>
      </c>
      <c r="I64" s="66" t="s">
        <v>170</v>
      </c>
      <c r="J64" s="66" t="s">
        <v>170</v>
      </c>
      <c r="K64" s="66" t="s">
        <v>170</v>
      </c>
      <c r="L64" s="66" t="s">
        <v>170</v>
      </c>
      <c r="M64" s="66" t="s">
        <v>170</v>
      </c>
      <c r="N64" s="66" t="s">
        <v>170</v>
      </c>
      <c r="O64" s="66" t="s">
        <v>170</v>
      </c>
      <c r="P64" s="66" t="s">
        <v>170</v>
      </c>
      <c r="Q64" s="66" t="s">
        <v>170</v>
      </c>
      <c r="R64" s="66" t="s">
        <v>170</v>
      </c>
      <c r="S64" s="66" t="s">
        <v>170</v>
      </c>
      <c r="T64" s="66">
        <v>852</v>
      </c>
      <c r="U64" s="66">
        <v>852</v>
      </c>
      <c r="V64" s="66">
        <v>0</v>
      </c>
      <c r="W64" s="66">
        <v>1704</v>
      </c>
      <c r="X64" s="66">
        <v>852</v>
      </c>
      <c r="Y64" s="66">
        <v>0</v>
      </c>
      <c r="Z64" s="66">
        <f t="shared" si="1"/>
        <v>2556</v>
      </c>
    </row>
    <row r="65" spans="1:26" ht="30" x14ac:dyDescent="0.25">
      <c r="A65" s="76" t="s">
        <v>77</v>
      </c>
      <c r="B65" s="66" t="s">
        <v>170</v>
      </c>
      <c r="C65" s="66" t="s">
        <v>170</v>
      </c>
      <c r="D65" s="66" t="s">
        <v>170</v>
      </c>
      <c r="E65" s="66" t="s">
        <v>170</v>
      </c>
      <c r="F65" s="66" t="s">
        <v>170</v>
      </c>
      <c r="G65" s="66" t="s">
        <v>170</v>
      </c>
      <c r="H65" s="66" t="s">
        <v>170</v>
      </c>
      <c r="I65" s="66" t="s">
        <v>170</v>
      </c>
      <c r="J65" s="66" t="s">
        <v>170</v>
      </c>
      <c r="K65" s="66" t="s">
        <v>170</v>
      </c>
      <c r="L65" s="66" t="s">
        <v>170</v>
      </c>
      <c r="M65" s="66" t="s">
        <v>170</v>
      </c>
      <c r="N65" s="66" t="s">
        <v>170</v>
      </c>
      <c r="O65" s="66" t="s">
        <v>170</v>
      </c>
      <c r="P65" s="66" t="s">
        <v>170</v>
      </c>
      <c r="Q65" s="66" t="s">
        <v>170</v>
      </c>
      <c r="R65" s="66" t="s">
        <v>170</v>
      </c>
      <c r="S65" s="66" t="s">
        <v>170</v>
      </c>
      <c r="T65" s="66">
        <v>852</v>
      </c>
      <c r="U65" s="66">
        <v>852</v>
      </c>
      <c r="V65" s="66">
        <v>0</v>
      </c>
      <c r="W65" s="66">
        <v>1704</v>
      </c>
      <c r="X65" s="66">
        <v>852</v>
      </c>
      <c r="Y65" s="66">
        <v>0</v>
      </c>
      <c r="Z65" s="66">
        <f t="shared" si="1"/>
        <v>2556</v>
      </c>
    </row>
    <row r="66" spans="1:26" ht="30" x14ac:dyDescent="0.25">
      <c r="A66" s="76" t="s">
        <v>78</v>
      </c>
      <c r="B66" s="66" t="s">
        <v>170</v>
      </c>
      <c r="C66" s="66" t="s">
        <v>170</v>
      </c>
      <c r="D66" s="66" t="s">
        <v>170</v>
      </c>
      <c r="E66" s="66" t="s">
        <v>170</v>
      </c>
      <c r="F66" s="66" t="s">
        <v>170</v>
      </c>
      <c r="G66" s="66" t="s">
        <v>170</v>
      </c>
      <c r="H66" s="66" t="s">
        <v>170</v>
      </c>
      <c r="I66" s="66" t="s">
        <v>170</v>
      </c>
      <c r="J66" s="66" t="s">
        <v>170</v>
      </c>
      <c r="K66" s="66" t="s">
        <v>170</v>
      </c>
      <c r="L66" s="66" t="s">
        <v>170</v>
      </c>
      <c r="M66" s="66" t="s">
        <v>170</v>
      </c>
      <c r="N66" s="66" t="s">
        <v>170</v>
      </c>
      <c r="O66" s="66" t="s">
        <v>170</v>
      </c>
      <c r="P66" s="66" t="s">
        <v>170</v>
      </c>
      <c r="Q66" s="66" t="s">
        <v>170</v>
      </c>
      <c r="R66" s="66" t="s">
        <v>170</v>
      </c>
      <c r="S66" s="66" t="s">
        <v>170</v>
      </c>
      <c r="T66" s="66">
        <v>852</v>
      </c>
      <c r="U66" s="66">
        <v>852</v>
      </c>
      <c r="V66" s="66">
        <v>0</v>
      </c>
      <c r="W66" s="66">
        <v>1704</v>
      </c>
      <c r="X66" s="66">
        <v>852</v>
      </c>
      <c r="Y66" s="66">
        <v>0</v>
      </c>
      <c r="Z66" s="66">
        <f t="shared" si="1"/>
        <v>2556</v>
      </c>
    </row>
    <row r="67" spans="1:26" ht="30" x14ac:dyDescent="0.25">
      <c r="A67" s="76" t="s">
        <v>79</v>
      </c>
      <c r="B67" s="66" t="s">
        <v>170</v>
      </c>
      <c r="C67" s="66" t="s">
        <v>170</v>
      </c>
      <c r="D67" s="66" t="s">
        <v>170</v>
      </c>
      <c r="E67" s="66" t="s">
        <v>170</v>
      </c>
      <c r="F67" s="66" t="s">
        <v>170</v>
      </c>
      <c r="G67" s="66" t="s">
        <v>170</v>
      </c>
      <c r="H67" s="66" t="s">
        <v>170</v>
      </c>
      <c r="I67" s="66" t="s">
        <v>170</v>
      </c>
      <c r="J67" s="66" t="s">
        <v>170</v>
      </c>
      <c r="K67" s="66" t="s">
        <v>170</v>
      </c>
      <c r="L67" s="66" t="s">
        <v>170</v>
      </c>
      <c r="M67" s="66" t="s">
        <v>170</v>
      </c>
      <c r="N67" s="66" t="s">
        <v>170</v>
      </c>
      <c r="O67" s="66" t="s">
        <v>170</v>
      </c>
      <c r="P67" s="66" t="s">
        <v>170</v>
      </c>
      <c r="Q67" s="66" t="s">
        <v>170</v>
      </c>
      <c r="R67" s="66" t="s">
        <v>170</v>
      </c>
      <c r="S67" s="66" t="s">
        <v>170</v>
      </c>
      <c r="T67" s="66">
        <v>1428</v>
      </c>
      <c r="U67" s="66">
        <v>1428</v>
      </c>
      <c r="V67" s="66">
        <v>0</v>
      </c>
      <c r="W67" s="66">
        <v>2856</v>
      </c>
      <c r="X67" s="66">
        <v>1428</v>
      </c>
      <c r="Y67" s="66">
        <v>0</v>
      </c>
      <c r="Z67" s="66">
        <f t="shared" si="1"/>
        <v>4284</v>
      </c>
    </row>
    <row r="68" spans="1:26" ht="30" x14ac:dyDescent="0.25">
      <c r="A68" s="76" t="s">
        <v>80</v>
      </c>
      <c r="B68" s="66" t="s">
        <v>170</v>
      </c>
      <c r="C68" s="66" t="s">
        <v>170</v>
      </c>
      <c r="D68" s="66" t="s">
        <v>170</v>
      </c>
      <c r="E68" s="66" t="s">
        <v>170</v>
      </c>
      <c r="F68" s="66" t="s">
        <v>170</v>
      </c>
      <c r="G68" s="66" t="s">
        <v>170</v>
      </c>
      <c r="H68" s="66" t="s">
        <v>170</v>
      </c>
      <c r="I68" s="66" t="s">
        <v>170</v>
      </c>
      <c r="J68" s="66" t="s">
        <v>170</v>
      </c>
      <c r="K68" s="66" t="s">
        <v>170</v>
      </c>
      <c r="L68" s="66" t="s">
        <v>170</v>
      </c>
      <c r="M68" s="66" t="s">
        <v>170</v>
      </c>
      <c r="N68" s="66" t="s">
        <v>170</v>
      </c>
      <c r="O68" s="66" t="s">
        <v>170</v>
      </c>
      <c r="P68" s="66" t="s">
        <v>170</v>
      </c>
      <c r="Q68" s="66" t="s">
        <v>170</v>
      </c>
      <c r="R68" s="66" t="s">
        <v>170</v>
      </c>
      <c r="S68" s="66" t="s">
        <v>170</v>
      </c>
      <c r="T68" s="66">
        <v>1308</v>
      </c>
      <c r="U68" s="66">
        <v>1308</v>
      </c>
      <c r="V68" s="66">
        <v>0</v>
      </c>
      <c r="W68" s="66">
        <v>2616</v>
      </c>
      <c r="X68" s="66">
        <v>1308</v>
      </c>
      <c r="Y68" s="66">
        <v>0</v>
      </c>
      <c r="Z68" s="66">
        <f t="shared" si="1"/>
        <v>3924</v>
      </c>
    </row>
    <row r="69" spans="1:26" ht="30" x14ac:dyDescent="0.25">
      <c r="A69" s="76" t="s">
        <v>81</v>
      </c>
      <c r="B69" s="66" t="s">
        <v>170</v>
      </c>
      <c r="C69" s="66" t="s">
        <v>170</v>
      </c>
      <c r="D69" s="66" t="s">
        <v>170</v>
      </c>
      <c r="E69" s="66" t="s">
        <v>170</v>
      </c>
      <c r="F69" s="66" t="s">
        <v>170</v>
      </c>
      <c r="G69" s="66" t="s">
        <v>170</v>
      </c>
      <c r="H69" s="66" t="s">
        <v>170</v>
      </c>
      <c r="I69" s="66" t="s">
        <v>170</v>
      </c>
      <c r="J69" s="66" t="s">
        <v>170</v>
      </c>
      <c r="K69" s="66" t="s">
        <v>170</v>
      </c>
      <c r="L69" s="66" t="s">
        <v>170</v>
      </c>
      <c r="M69" s="66" t="s">
        <v>170</v>
      </c>
      <c r="N69" s="66" t="s">
        <v>170</v>
      </c>
      <c r="O69" s="66" t="s">
        <v>170</v>
      </c>
      <c r="P69" s="66" t="s">
        <v>170</v>
      </c>
      <c r="Q69" s="66" t="s">
        <v>170</v>
      </c>
      <c r="R69" s="66" t="s">
        <v>170</v>
      </c>
      <c r="S69" s="66" t="s">
        <v>170</v>
      </c>
      <c r="T69" s="66">
        <v>1824</v>
      </c>
      <c r="U69" s="66">
        <v>1824</v>
      </c>
      <c r="V69" s="66">
        <v>0</v>
      </c>
      <c r="W69" s="66">
        <v>3648</v>
      </c>
      <c r="X69" s="66">
        <v>1824</v>
      </c>
      <c r="Y69" s="66">
        <v>0</v>
      </c>
      <c r="Z69" s="66">
        <f t="shared" si="1"/>
        <v>5472</v>
      </c>
    </row>
    <row r="70" spans="1:26" ht="45" x14ac:dyDescent="0.25">
      <c r="A70" s="76" t="s">
        <v>82</v>
      </c>
      <c r="B70" s="66" t="s">
        <v>170</v>
      </c>
      <c r="C70" s="66" t="s">
        <v>170</v>
      </c>
      <c r="D70" s="66" t="s">
        <v>170</v>
      </c>
      <c r="E70" s="66" t="s">
        <v>170</v>
      </c>
      <c r="F70" s="66" t="s">
        <v>170</v>
      </c>
      <c r="G70" s="66" t="s">
        <v>170</v>
      </c>
      <c r="H70" s="66" t="s">
        <v>170</v>
      </c>
      <c r="I70" s="66" t="s">
        <v>170</v>
      </c>
      <c r="J70" s="66" t="s">
        <v>170</v>
      </c>
      <c r="K70" s="66" t="s">
        <v>170</v>
      </c>
      <c r="L70" s="66" t="s">
        <v>170</v>
      </c>
      <c r="M70" s="66" t="s">
        <v>170</v>
      </c>
      <c r="N70" s="66" t="s">
        <v>170</v>
      </c>
      <c r="O70" s="66" t="s">
        <v>170</v>
      </c>
      <c r="P70" s="66" t="s">
        <v>170</v>
      </c>
      <c r="Q70" s="66" t="s">
        <v>170</v>
      </c>
      <c r="R70" s="66" t="s">
        <v>170</v>
      </c>
      <c r="S70" s="66" t="s">
        <v>170</v>
      </c>
      <c r="T70" s="66">
        <v>3324</v>
      </c>
      <c r="U70" s="66">
        <v>3324</v>
      </c>
      <c r="V70" s="66">
        <v>0</v>
      </c>
      <c r="W70" s="66">
        <v>6648</v>
      </c>
      <c r="X70" s="66">
        <v>3324</v>
      </c>
      <c r="Y70" s="66">
        <v>0</v>
      </c>
      <c r="Z70" s="66">
        <f t="shared" si="1"/>
        <v>9972</v>
      </c>
    </row>
    <row r="71" spans="1:26" ht="45" x14ac:dyDescent="0.25">
      <c r="A71" s="76" t="s">
        <v>83</v>
      </c>
      <c r="B71" s="66" t="s">
        <v>170</v>
      </c>
      <c r="C71" s="66" t="s">
        <v>170</v>
      </c>
      <c r="D71" s="66" t="s">
        <v>170</v>
      </c>
      <c r="E71" s="66" t="s">
        <v>170</v>
      </c>
      <c r="F71" s="66" t="s">
        <v>170</v>
      </c>
      <c r="G71" s="66" t="s">
        <v>170</v>
      </c>
      <c r="H71" s="66" t="s">
        <v>170</v>
      </c>
      <c r="I71" s="66" t="s">
        <v>170</v>
      </c>
      <c r="J71" s="66" t="s">
        <v>170</v>
      </c>
      <c r="K71" s="66" t="s">
        <v>170</v>
      </c>
      <c r="L71" s="66" t="s">
        <v>170</v>
      </c>
      <c r="M71" s="66" t="s">
        <v>170</v>
      </c>
      <c r="N71" s="66" t="s">
        <v>170</v>
      </c>
      <c r="O71" s="66" t="s">
        <v>170</v>
      </c>
      <c r="P71" s="66" t="s">
        <v>170</v>
      </c>
      <c r="Q71" s="66" t="s">
        <v>170</v>
      </c>
      <c r="R71" s="66" t="s">
        <v>170</v>
      </c>
      <c r="S71" s="66" t="s">
        <v>170</v>
      </c>
      <c r="T71" s="66">
        <v>1428</v>
      </c>
      <c r="U71" s="66">
        <v>1428</v>
      </c>
      <c r="V71" s="66">
        <v>0</v>
      </c>
      <c r="W71" s="66">
        <v>2856</v>
      </c>
      <c r="X71" s="66">
        <v>1428</v>
      </c>
      <c r="Y71" s="66">
        <v>0</v>
      </c>
      <c r="Z71" s="66">
        <f t="shared" si="1"/>
        <v>4284</v>
      </c>
    </row>
    <row r="72" spans="1:26" ht="30" x14ac:dyDescent="0.25">
      <c r="A72" s="76" t="s">
        <v>84</v>
      </c>
      <c r="B72" s="66" t="s">
        <v>170</v>
      </c>
      <c r="C72" s="66" t="s">
        <v>170</v>
      </c>
      <c r="D72" s="66" t="s">
        <v>170</v>
      </c>
      <c r="E72" s="66" t="s">
        <v>170</v>
      </c>
      <c r="F72" s="66" t="s">
        <v>170</v>
      </c>
      <c r="G72" s="66" t="s">
        <v>170</v>
      </c>
      <c r="H72" s="66" t="s">
        <v>170</v>
      </c>
      <c r="I72" s="66" t="s">
        <v>170</v>
      </c>
      <c r="J72" s="66" t="s">
        <v>170</v>
      </c>
      <c r="K72" s="66" t="s">
        <v>170</v>
      </c>
      <c r="L72" s="66" t="s">
        <v>170</v>
      </c>
      <c r="M72" s="66" t="s">
        <v>170</v>
      </c>
      <c r="N72" s="66" t="s">
        <v>170</v>
      </c>
      <c r="O72" s="66" t="s">
        <v>170</v>
      </c>
      <c r="P72" s="66" t="s">
        <v>170</v>
      </c>
      <c r="Q72" s="66" t="s">
        <v>170</v>
      </c>
      <c r="R72" s="66" t="s">
        <v>170</v>
      </c>
      <c r="S72" s="66" t="s">
        <v>170</v>
      </c>
      <c r="T72" s="66">
        <v>1188</v>
      </c>
      <c r="U72" s="66">
        <v>1188</v>
      </c>
      <c r="V72" s="66">
        <v>0</v>
      </c>
      <c r="W72" s="66">
        <v>2376</v>
      </c>
      <c r="X72" s="66">
        <v>1188</v>
      </c>
      <c r="Y72" s="66">
        <v>0</v>
      </c>
      <c r="Z72" s="66">
        <f t="shared" si="1"/>
        <v>3564</v>
      </c>
    </row>
    <row r="73" spans="1:26" ht="30" x14ac:dyDescent="0.25">
      <c r="A73" s="77" t="s">
        <v>85</v>
      </c>
      <c r="B73" s="66" t="s">
        <v>170</v>
      </c>
      <c r="C73" s="66" t="s">
        <v>170</v>
      </c>
      <c r="D73" s="66" t="s">
        <v>170</v>
      </c>
      <c r="E73" s="66" t="s">
        <v>170</v>
      </c>
      <c r="F73" s="66" t="s">
        <v>170</v>
      </c>
      <c r="G73" s="66" t="s">
        <v>170</v>
      </c>
      <c r="H73" s="66" t="s">
        <v>170</v>
      </c>
      <c r="I73" s="66" t="s">
        <v>170</v>
      </c>
      <c r="J73" s="66" t="s">
        <v>170</v>
      </c>
      <c r="K73" s="66" t="s">
        <v>170</v>
      </c>
      <c r="L73" s="66" t="s">
        <v>170</v>
      </c>
      <c r="M73" s="66" t="s">
        <v>170</v>
      </c>
      <c r="N73" s="66" t="s">
        <v>170</v>
      </c>
      <c r="O73" s="66" t="s">
        <v>170</v>
      </c>
      <c r="P73" s="66" t="s">
        <v>170</v>
      </c>
      <c r="Q73" s="66" t="s">
        <v>170</v>
      </c>
      <c r="R73" s="66" t="s">
        <v>170</v>
      </c>
      <c r="S73" s="66" t="s">
        <v>170</v>
      </c>
      <c r="T73" s="66">
        <v>840</v>
      </c>
      <c r="U73" s="66">
        <v>840</v>
      </c>
      <c r="V73" s="66">
        <v>0</v>
      </c>
      <c r="W73" s="66">
        <v>1680</v>
      </c>
      <c r="X73" s="66">
        <v>840</v>
      </c>
      <c r="Y73" s="66">
        <v>0</v>
      </c>
      <c r="Z73" s="66">
        <f t="shared" si="1"/>
        <v>2520</v>
      </c>
    </row>
    <row r="74" spans="1:26" ht="30" x14ac:dyDescent="0.25">
      <c r="A74" s="77" t="s">
        <v>86</v>
      </c>
      <c r="B74" s="66" t="s">
        <v>170</v>
      </c>
      <c r="C74" s="66" t="s">
        <v>170</v>
      </c>
      <c r="D74" s="66" t="s">
        <v>170</v>
      </c>
      <c r="E74" s="66" t="s">
        <v>170</v>
      </c>
      <c r="F74" s="66" t="s">
        <v>170</v>
      </c>
      <c r="G74" s="66" t="s">
        <v>170</v>
      </c>
      <c r="H74" s="66" t="s">
        <v>170</v>
      </c>
      <c r="I74" s="66" t="s">
        <v>170</v>
      </c>
      <c r="J74" s="66" t="s">
        <v>170</v>
      </c>
      <c r="K74" s="66" t="s">
        <v>170</v>
      </c>
      <c r="L74" s="66" t="s">
        <v>170</v>
      </c>
      <c r="M74" s="66" t="s">
        <v>170</v>
      </c>
      <c r="N74" s="66" t="s">
        <v>170</v>
      </c>
      <c r="O74" s="66" t="s">
        <v>170</v>
      </c>
      <c r="P74" s="66" t="s">
        <v>170</v>
      </c>
      <c r="Q74" s="66" t="s">
        <v>170</v>
      </c>
      <c r="R74" s="66" t="s">
        <v>170</v>
      </c>
      <c r="S74" s="66" t="s">
        <v>170</v>
      </c>
      <c r="T74" s="66">
        <v>1428</v>
      </c>
      <c r="U74" s="66">
        <v>1428</v>
      </c>
      <c r="V74" s="66">
        <v>0</v>
      </c>
      <c r="W74" s="66">
        <v>2856</v>
      </c>
      <c r="X74" s="66">
        <v>1428</v>
      </c>
      <c r="Y74" s="66">
        <v>0</v>
      </c>
      <c r="Z74" s="66">
        <f t="shared" si="1"/>
        <v>4284</v>
      </c>
    </row>
    <row r="75" spans="1:26" ht="30" x14ac:dyDescent="0.25">
      <c r="A75" s="77" t="s">
        <v>87</v>
      </c>
      <c r="B75" s="66" t="s">
        <v>170</v>
      </c>
      <c r="C75" s="66" t="s">
        <v>170</v>
      </c>
      <c r="D75" s="66" t="s">
        <v>170</v>
      </c>
      <c r="E75" s="66" t="s">
        <v>170</v>
      </c>
      <c r="F75" s="66" t="s">
        <v>170</v>
      </c>
      <c r="G75" s="66" t="s">
        <v>170</v>
      </c>
      <c r="H75" s="66" t="s">
        <v>170</v>
      </c>
      <c r="I75" s="66" t="s">
        <v>170</v>
      </c>
      <c r="J75" s="66" t="s">
        <v>170</v>
      </c>
      <c r="K75" s="66" t="s">
        <v>170</v>
      </c>
      <c r="L75" s="66" t="s">
        <v>170</v>
      </c>
      <c r="M75" s="66" t="s">
        <v>170</v>
      </c>
      <c r="N75" s="66" t="s">
        <v>170</v>
      </c>
      <c r="O75" s="66" t="s">
        <v>170</v>
      </c>
      <c r="P75" s="66" t="s">
        <v>170</v>
      </c>
      <c r="Q75" s="66" t="s">
        <v>170</v>
      </c>
      <c r="R75" s="66" t="s">
        <v>170</v>
      </c>
      <c r="S75" s="66" t="s">
        <v>170</v>
      </c>
      <c r="T75" s="66">
        <v>852</v>
      </c>
      <c r="U75" s="66">
        <v>852</v>
      </c>
      <c r="V75" s="66">
        <v>0</v>
      </c>
      <c r="W75" s="66">
        <v>1704</v>
      </c>
      <c r="X75" s="66">
        <v>852</v>
      </c>
      <c r="Y75" s="66">
        <v>0</v>
      </c>
      <c r="Z75" s="66">
        <f t="shared" si="1"/>
        <v>2556</v>
      </c>
    </row>
    <row r="76" spans="1:26" ht="30" x14ac:dyDescent="0.25">
      <c r="A76" s="77" t="s">
        <v>88</v>
      </c>
      <c r="B76" s="66" t="s">
        <v>170</v>
      </c>
      <c r="C76" s="66" t="s">
        <v>170</v>
      </c>
      <c r="D76" s="66" t="s">
        <v>170</v>
      </c>
      <c r="E76" s="66" t="s">
        <v>170</v>
      </c>
      <c r="F76" s="66" t="s">
        <v>170</v>
      </c>
      <c r="G76" s="66" t="s">
        <v>170</v>
      </c>
      <c r="H76" s="66" t="s">
        <v>170</v>
      </c>
      <c r="I76" s="66" t="s">
        <v>170</v>
      </c>
      <c r="J76" s="66" t="s">
        <v>170</v>
      </c>
      <c r="K76" s="66" t="s">
        <v>170</v>
      </c>
      <c r="L76" s="66" t="s">
        <v>170</v>
      </c>
      <c r="M76" s="66" t="s">
        <v>170</v>
      </c>
      <c r="N76" s="66" t="s">
        <v>170</v>
      </c>
      <c r="O76" s="66" t="s">
        <v>170</v>
      </c>
      <c r="P76" s="66" t="s">
        <v>170</v>
      </c>
      <c r="Q76" s="66" t="s">
        <v>170</v>
      </c>
      <c r="R76" s="66" t="s">
        <v>170</v>
      </c>
      <c r="S76" s="66" t="s">
        <v>170</v>
      </c>
      <c r="T76" s="66">
        <v>780</v>
      </c>
      <c r="U76" s="66">
        <v>780</v>
      </c>
      <c r="V76" s="66">
        <v>0</v>
      </c>
      <c r="W76" s="66">
        <v>1560</v>
      </c>
      <c r="X76" s="66">
        <v>780</v>
      </c>
      <c r="Y76" s="66">
        <v>0</v>
      </c>
      <c r="Z76" s="66">
        <f t="shared" si="1"/>
        <v>2340</v>
      </c>
    </row>
    <row r="77" spans="1:26" ht="45" x14ac:dyDescent="0.25">
      <c r="A77" s="77" t="s">
        <v>89</v>
      </c>
      <c r="B77" s="66" t="s">
        <v>170</v>
      </c>
      <c r="C77" s="66" t="s">
        <v>170</v>
      </c>
      <c r="D77" s="66" t="s">
        <v>170</v>
      </c>
      <c r="E77" s="66" t="s">
        <v>170</v>
      </c>
      <c r="F77" s="66" t="s">
        <v>170</v>
      </c>
      <c r="G77" s="66" t="s">
        <v>170</v>
      </c>
      <c r="H77" s="66" t="s">
        <v>170</v>
      </c>
      <c r="I77" s="66" t="s">
        <v>170</v>
      </c>
      <c r="J77" s="66" t="s">
        <v>170</v>
      </c>
      <c r="K77" s="66" t="s">
        <v>170</v>
      </c>
      <c r="L77" s="66" t="s">
        <v>170</v>
      </c>
      <c r="M77" s="66" t="s">
        <v>170</v>
      </c>
      <c r="N77" s="66" t="s">
        <v>170</v>
      </c>
      <c r="O77" s="66" t="s">
        <v>170</v>
      </c>
      <c r="P77" s="66" t="s">
        <v>170</v>
      </c>
      <c r="Q77" s="66" t="s">
        <v>170</v>
      </c>
      <c r="R77" s="66" t="s">
        <v>170</v>
      </c>
      <c r="S77" s="66" t="s">
        <v>170</v>
      </c>
      <c r="T77" s="66">
        <v>2268</v>
      </c>
      <c r="U77" s="66">
        <v>2268</v>
      </c>
      <c r="V77" s="66">
        <v>0</v>
      </c>
      <c r="W77" s="66">
        <v>4536</v>
      </c>
      <c r="X77" s="66">
        <v>2268</v>
      </c>
      <c r="Y77" s="66">
        <v>0</v>
      </c>
      <c r="Z77" s="66">
        <f t="shared" si="1"/>
        <v>6804</v>
      </c>
    </row>
    <row r="78" spans="1:26" ht="30" x14ac:dyDescent="0.25">
      <c r="A78" s="77" t="s">
        <v>90</v>
      </c>
      <c r="B78" s="66" t="s">
        <v>170</v>
      </c>
      <c r="C78" s="66" t="s">
        <v>170</v>
      </c>
      <c r="D78" s="66" t="s">
        <v>170</v>
      </c>
      <c r="E78" s="66" t="s">
        <v>170</v>
      </c>
      <c r="F78" s="66" t="s">
        <v>170</v>
      </c>
      <c r="G78" s="66" t="s">
        <v>170</v>
      </c>
      <c r="H78" s="66" t="s">
        <v>170</v>
      </c>
      <c r="I78" s="66" t="s">
        <v>170</v>
      </c>
      <c r="J78" s="66" t="s">
        <v>170</v>
      </c>
      <c r="K78" s="66" t="s">
        <v>170</v>
      </c>
      <c r="L78" s="66" t="s">
        <v>170</v>
      </c>
      <c r="M78" s="66" t="s">
        <v>170</v>
      </c>
      <c r="N78" s="66" t="s">
        <v>170</v>
      </c>
      <c r="O78" s="66" t="s">
        <v>170</v>
      </c>
      <c r="P78" s="66" t="s">
        <v>170</v>
      </c>
      <c r="Q78" s="66" t="s">
        <v>170</v>
      </c>
      <c r="R78" s="66" t="s">
        <v>170</v>
      </c>
      <c r="S78" s="66" t="s">
        <v>170</v>
      </c>
      <c r="T78" s="66">
        <v>1032</v>
      </c>
      <c r="U78" s="66">
        <v>1032</v>
      </c>
      <c r="V78" s="66">
        <v>0</v>
      </c>
      <c r="W78" s="66">
        <v>2064</v>
      </c>
      <c r="X78" s="66">
        <v>1032</v>
      </c>
      <c r="Y78" s="66">
        <v>0</v>
      </c>
      <c r="Z78" s="66">
        <f t="shared" si="1"/>
        <v>3096</v>
      </c>
    </row>
    <row r="79" spans="1:26" ht="30" x14ac:dyDescent="0.25">
      <c r="A79" s="77" t="s">
        <v>91</v>
      </c>
      <c r="B79" s="66" t="s">
        <v>170</v>
      </c>
      <c r="C79" s="66" t="s">
        <v>170</v>
      </c>
      <c r="D79" s="66" t="s">
        <v>170</v>
      </c>
      <c r="E79" s="66" t="s">
        <v>170</v>
      </c>
      <c r="F79" s="66" t="s">
        <v>170</v>
      </c>
      <c r="G79" s="66" t="s">
        <v>170</v>
      </c>
      <c r="H79" s="66" t="s">
        <v>170</v>
      </c>
      <c r="I79" s="66" t="s">
        <v>170</v>
      </c>
      <c r="J79" s="66" t="s">
        <v>170</v>
      </c>
      <c r="K79" s="66" t="s">
        <v>170</v>
      </c>
      <c r="L79" s="66" t="s">
        <v>170</v>
      </c>
      <c r="M79" s="66" t="s">
        <v>170</v>
      </c>
      <c r="N79" s="66" t="s">
        <v>170</v>
      </c>
      <c r="O79" s="66" t="s">
        <v>170</v>
      </c>
      <c r="P79" s="66" t="s">
        <v>170</v>
      </c>
      <c r="Q79" s="66" t="s">
        <v>170</v>
      </c>
      <c r="R79" s="66" t="s">
        <v>170</v>
      </c>
      <c r="S79" s="66" t="s">
        <v>170</v>
      </c>
      <c r="T79" s="66">
        <v>1188</v>
      </c>
      <c r="U79" s="66">
        <v>1188</v>
      </c>
      <c r="V79" s="66">
        <v>0</v>
      </c>
      <c r="W79" s="66">
        <v>2376</v>
      </c>
      <c r="X79" s="66">
        <v>1188</v>
      </c>
      <c r="Y79" s="66">
        <v>0</v>
      </c>
      <c r="Z79" s="66">
        <f t="shared" si="1"/>
        <v>3564</v>
      </c>
    </row>
    <row r="80" spans="1:26" ht="30" x14ac:dyDescent="0.25">
      <c r="A80" s="77" t="s">
        <v>92</v>
      </c>
      <c r="B80" s="66" t="s">
        <v>170</v>
      </c>
      <c r="C80" s="66" t="s">
        <v>170</v>
      </c>
      <c r="D80" s="66" t="s">
        <v>170</v>
      </c>
      <c r="E80" s="66" t="s">
        <v>170</v>
      </c>
      <c r="F80" s="66" t="s">
        <v>170</v>
      </c>
      <c r="G80" s="66" t="s">
        <v>170</v>
      </c>
      <c r="H80" s="66" t="s">
        <v>170</v>
      </c>
      <c r="I80" s="66" t="s">
        <v>170</v>
      </c>
      <c r="J80" s="66" t="s">
        <v>170</v>
      </c>
      <c r="K80" s="66" t="s">
        <v>170</v>
      </c>
      <c r="L80" s="66" t="s">
        <v>170</v>
      </c>
      <c r="M80" s="66" t="s">
        <v>170</v>
      </c>
      <c r="N80" s="66" t="s">
        <v>170</v>
      </c>
      <c r="O80" s="66" t="s">
        <v>170</v>
      </c>
      <c r="P80" s="66" t="s">
        <v>170</v>
      </c>
      <c r="Q80" s="66" t="s">
        <v>170</v>
      </c>
      <c r="R80" s="66" t="s">
        <v>170</v>
      </c>
      <c r="S80" s="66" t="s">
        <v>170</v>
      </c>
      <c r="T80" s="66">
        <v>1428</v>
      </c>
      <c r="U80" s="66">
        <v>1428</v>
      </c>
      <c r="V80" s="66">
        <v>0</v>
      </c>
      <c r="W80" s="66">
        <v>2856</v>
      </c>
      <c r="X80" s="66">
        <v>1428</v>
      </c>
      <c r="Y80" s="66">
        <v>0</v>
      </c>
      <c r="Z80" s="66">
        <f t="shared" si="1"/>
        <v>4284</v>
      </c>
    </row>
    <row r="81" spans="1:26" ht="45" x14ac:dyDescent="0.25">
      <c r="A81" s="77" t="s">
        <v>93</v>
      </c>
      <c r="B81" s="66" t="s">
        <v>170</v>
      </c>
      <c r="C81" s="66" t="s">
        <v>170</v>
      </c>
      <c r="D81" s="66" t="s">
        <v>170</v>
      </c>
      <c r="E81" s="66" t="s">
        <v>170</v>
      </c>
      <c r="F81" s="66" t="s">
        <v>170</v>
      </c>
      <c r="G81" s="66" t="s">
        <v>170</v>
      </c>
      <c r="H81" s="66" t="s">
        <v>170</v>
      </c>
      <c r="I81" s="66" t="s">
        <v>170</v>
      </c>
      <c r="J81" s="66" t="s">
        <v>170</v>
      </c>
      <c r="K81" s="66" t="s">
        <v>170</v>
      </c>
      <c r="L81" s="66" t="s">
        <v>170</v>
      </c>
      <c r="M81" s="66" t="s">
        <v>170</v>
      </c>
      <c r="N81" s="66" t="s">
        <v>170</v>
      </c>
      <c r="O81" s="66" t="s">
        <v>170</v>
      </c>
      <c r="P81" s="66" t="s">
        <v>170</v>
      </c>
      <c r="Q81" s="66" t="s">
        <v>170</v>
      </c>
      <c r="R81" s="66" t="s">
        <v>170</v>
      </c>
      <c r="S81" s="66" t="s">
        <v>170</v>
      </c>
      <c r="T81" s="66">
        <v>4956</v>
      </c>
      <c r="U81" s="66">
        <v>4956</v>
      </c>
      <c r="V81" s="66">
        <v>0</v>
      </c>
      <c r="W81" s="66">
        <v>9912</v>
      </c>
      <c r="X81" s="66">
        <v>4956</v>
      </c>
      <c r="Y81" s="66">
        <v>0</v>
      </c>
      <c r="Z81" s="66">
        <f t="shared" si="1"/>
        <v>14868</v>
      </c>
    </row>
    <row r="82" spans="1:26" ht="45" x14ac:dyDescent="0.25">
      <c r="A82" s="77" t="s">
        <v>94</v>
      </c>
      <c r="B82" s="66" t="s">
        <v>170</v>
      </c>
      <c r="C82" s="66" t="s">
        <v>170</v>
      </c>
      <c r="D82" s="66" t="s">
        <v>170</v>
      </c>
      <c r="E82" s="66" t="s">
        <v>170</v>
      </c>
      <c r="F82" s="66" t="s">
        <v>170</v>
      </c>
      <c r="G82" s="66" t="s">
        <v>170</v>
      </c>
      <c r="H82" s="66" t="s">
        <v>170</v>
      </c>
      <c r="I82" s="66" t="s">
        <v>170</v>
      </c>
      <c r="J82" s="66" t="s">
        <v>170</v>
      </c>
      <c r="K82" s="66" t="s">
        <v>170</v>
      </c>
      <c r="L82" s="66" t="s">
        <v>170</v>
      </c>
      <c r="M82" s="66" t="s">
        <v>170</v>
      </c>
      <c r="N82" s="66" t="s">
        <v>170</v>
      </c>
      <c r="O82" s="66" t="s">
        <v>170</v>
      </c>
      <c r="P82" s="66" t="s">
        <v>170</v>
      </c>
      <c r="Q82" s="66" t="s">
        <v>170</v>
      </c>
      <c r="R82" s="66" t="s">
        <v>170</v>
      </c>
      <c r="S82" s="66" t="s">
        <v>170</v>
      </c>
      <c r="T82" s="66">
        <v>2268</v>
      </c>
      <c r="U82" s="66">
        <v>2268</v>
      </c>
      <c r="V82" s="66">
        <v>0</v>
      </c>
      <c r="W82" s="66">
        <v>4536</v>
      </c>
      <c r="X82" s="66">
        <v>2268</v>
      </c>
      <c r="Y82" s="66">
        <v>0</v>
      </c>
      <c r="Z82" s="66">
        <f t="shared" si="1"/>
        <v>6804</v>
      </c>
    </row>
    <row r="83" spans="1:26" ht="30" x14ac:dyDescent="0.25">
      <c r="A83" s="77" t="s">
        <v>95</v>
      </c>
      <c r="B83" s="66" t="s">
        <v>170</v>
      </c>
      <c r="C83" s="66" t="s">
        <v>170</v>
      </c>
      <c r="D83" s="66" t="s">
        <v>170</v>
      </c>
      <c r="E83" s="66" t="s">
        <v>170</v>
      </c>
      <c r="F83" s="66" t="s">
        <v>170</v>
      </c>
      <c r="G83" s="66" t="s">
        <v>170</v>
      </c>
      <c r="H83" s="66" t="s">
        <v>170</v>
      </c>
      <c r="I83" s="66" t="s">
        <v>170</v>
      </c>
      <c r="J83" s="66" t="s">
        <v>170</v>
      </c>
      <c r="K83" s="66" t="s">
        <v>170</v>
      </c>
      <c r="L83" s="66" t="s">
        <v>170</v>
      </c>
      <c r="M83" s="66" t="s">
        <v>170</v>
      </c>
      <c r="N83" s="66" t="s">
        <v>170</v>
      </c>
      <c r="O83" s="66" t="s">
        <v>170</v>
      </c>
      <c r="P83" s="66" t="s">
        <v>170</v>
      </c>
      <c r="Q83" s="66" t="s">
        <v>170</v>
      </c>
      <c r="R83" s="66" t="s">
        <v>170</v>
      </c>
      <c r="S83" s="66" t="s">
        <v>170</v>
      </c>
      <c r="T83" s="66">
        <v>1428</v>
      </c>
      <c r="U83" s="66">
        <v>1428</v>
      </c>
      <c r="V83" s="66">
        <v>0</v>
      </c>
      <c r="W83" s="66">
        <v>2856</v>
      </c>
      <c r="X83" s="66">
        <v>1428</v>
      </c>
      <c r="Y83" s="66">
        <v>0</v>
      </c>
      <c r="Z83" s="66">
        <f t="shared" si="1"/>
        <v>4284</v>
      </c>
    </row>
    <row r="84" spans="1:26" ht="45" x14ac:dyDescent="0.25">
      <c r="A84" s="78" t="s">
        <v>96</v>
      </c>
      <c r="B84" s="202" t="s">
        <v>202</v>
      </c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2"/>
      <c r="V84" s="202"/>
      <c r="W84" s="202"/>
      <c r="X84" s="202"/>
      <c r="Y84" s="203"/>
      <c r="Z84" s="66">
        <v>54726</v>
      </c>
    </row>
    <row r="85" spans="1:26" ht="45" x14ac:dyDescent="0.25">
      <c r="A85" s="78" t="s">
        <v>97</v>
      </c>
      <c r="B85" s="202" t="s">
        <v>202</v>
      </c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2"/>
      <c r="X85" s="202"/>
      <c r="Y85" s="203"/>
      <c r="Z85" s="66">
        <v>17694</v>
      </c>
    </row>
    <row r="86" spans="1:26" ht="60" x14ac:dyDescent="0.25">
      <c r="A86" s="78" t="s">
        <v>98</v>
      </c>
      <c r="B86" s="202" t="s">
        <v>202</v>
      </c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202"/>
      <c r="U86" s="202"/>
      <c r="V86" s="202"/>
      <c r="W86" s="202"/>
      <c r="X86" s="202"/>
      <c r="Y86" s="203"/>
      <c r="Z86" s="66">
        <v>22189</v>
      </c>
    </row>
    <row r="87" spans="1:26" ht="45" x14ac:dyDescent="0.25">
      <c r="A87" s="78" t="s">
        <v>99</v>
      </c>
      <c r="B87" s="202" t="s">
        <v>202</v>
      </c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02"/>
      <c r="P87" s="202"/>
      <c r="Q87" s="202"/>
      <c r="R87" s="202"/>
      <c r="S87" s="202"/>
      <c r="T87" s="202"/>
      <c r="U87" s="202"/>
      <c r="V87" s="202"/>
      <c r="W87" s="202"/>
      <c r="X87" s="202"/>
      <c r="Y87" s="203"/>
      <c r="Z87" s="66">
        <v>19317</v>
      </c>
    </row>
    <row r="88" spans="1:26" ht="60" x14ac:dyDescent="0.25">
      <c r="A88" s="78" t="s">
        <v>100</v>
      </c>
      <c r="B88" s="202" t="s">
        <v>202</v>
      </c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02"/>
      <c r="P88" s="202"/>
      <c r="Q88" s="202"/>
      <c r="R88" s="202"/>
      <c r="S88" s="202"/>
      <c r="T88" s="202"/>
      <c r="U88" s="202"/>
      <c r="V88" s="202"/>
      <c r="W88" s="202"/>
      <c r="X88" s="202"/>
      <c r="Y88" s="203"/>
      <c r="Z88" s="66">
        <v>32399</v>
      </c>
    </row>
    <row r="89" spans="1:26" ht="45" x14ac:dyDescent="0.25">
      <c r="A89" s="78" t="s">
        <v>101</v>
      </c>
      <c r="B89" s="202" t="s">
        <v>202</v>
      </c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3"/>
      <c r="Z89" s="66">
        <v>14173</v>
      </c>
    </row>
    <row r="90" spans="1:26" ht="45" x14ac:dyDescent="0.25">
      <c r="A90" s="78" t="s">
        <v>102</v>
      </c>
      <c r="B90" s="202" t="s">
        <v>202</v>
      </c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3"/>
      <c r="Z90" s="66">
        <v>20745</v>
      </c>
    </row>
    <row r="91" spans="1:26" ht="45" x14ac:dyDescent="0.25">
      <c r="A91" s="78" t="s">
        <v>103</v>
      </c>
      <c r="B91" s="202" t="s">
        <v>202</v>
      </c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3"/>
      <c r="Z91" s="66">
        <v>18583</v>
      </c>
    </row>
    <row r="92" spans="1:26" ht="52.5" customHeight="1" x14ac:dyDescent="0.25">
      <c r="A92" s="78" t="s">
        <v>104</v>
      </c>
      <c r="B92" s="202" t="s">
        <v>202</v>
      </c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202"/>
      <c r="Q92" s="202"/>
      <c r="R92" s="202"/>
      <c r="S92" s="202"/>
      <c r="T92" s="202"/>
      <c r="U92" s="202"/>
      <c r="V92" s="202"/>
      <c r="W92" s="202"/>
      <c r="X92" s="202"/>
      <c r="Y92" s="203"/>
      <c r="Z92" s="66">
        <v>4260</v>
      </c>
    </row>
    <row r="93" spans="1:26" ht="47.25" customHeight="1" x14ac:dyDescent="0.25">
      <c r="A93" s="78" t="s">
        <v>105</v>
      </c>
      <c r="B93" s="202" t="s">
        <v>202</v>
      </c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02"/>
      <c r="N93" s="202"/>
      <c r="O93" s="202"/>
      <c r="P93" s="202"/>
      <c r="Q93" s="202"/>
      <c r="R93" s="202"/>
      <c r="S93" s="202"/>
      <c r="T93" s="202"/>
      <c r="U93" s="202"/>
      <c r="V93" s="202"/>
      <c r="W93" s="202"/>
      <c r="X93" s="202"/>
      <c r="Y93" s="203"/>
      <c r="Z93" s="66">
        <v>29034</v>
      </c>
    </row>
    <row r="94" spans="1:26" ht="45" customHeight="1" x14ac:dyDescent="0.25">
      <c r="A94" s="78" t="s">
        <v>106</v>
      </c>
      <c r="B94" s="202" t="s">
        <v>202</v>
      </c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02"/>
      <c r="P94" s="202"/>
      <c r="Q94" s="202"/>
      <c r="R94" s="202"/>
      <c r="S94" s="202"/>
      <c r="T94" s="202"/>
      <c r="U94" s="202"/>
      <c r="V94" s="202"/>
      <c r="W94" s="202"/>
      <c r="X94" s="202"/>
      <c r="Y94" s="203"/>
      <c r="Z94" s="66">
        <v>3888</v>
      </c>
    </row>
    <row r="95" spans="1:26" ht="48.75" customHeight="1" x14ac:dyDescent="0.25">
      <c r="A95" s="78" t="s">
        <v>107</v>
      </c>
      <c r="B95" s="202" t="s">
        <v>202</v>
      </c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3"/>
      <c r="Z95" s="66">
        <v>24884</v>
      </c>
    </row>
    <row r="96" spans="1:26" ht="45" x14ac:dyDescent="0.25">
      <c r="A96" s="78" t="s">
        <v>108</v>
      </c>
      <c r="B96" s="202" t="s">
        <v>202</v>
      </c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3"/>
      <c r="Z96" s="66">
        <v>8459</v>
      </c>
    </row>
    <row r="97" spans="1:26" x14ac:dyDescent="0.25">
      <c r="Z97" s="125">
        <f>SUM(Z61:Z96)</f>
        <v>376047</v>
      </c>
    </row>
    <row r="100" spans="1:26" x14ac:dyDescent="0.25">
      <c r="A100" s="183" t="s">
        <v>109</v>
      </c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</row>
    <row r="101" spans="1:26" ht="30" x14ac:dyDescent="0.25">
      <c r="A101" s="183"/>
      <c r="B101" s="138" t="s">
        <v>12</v>
      </c>
      <c r="C101" s="95" t="s">
        <v>189</v>
      </c>
      <c r="D101" s="95" t="s">
        <v>168</v>
      </c>
      <c r="E101" s="95" t="s">
        <v>190</v>
      </c>
      <c r="F101" s="137" t="s">
        <v>186</v>
      </c>
      <c r="G101" s="137" t="s">
        <v>168</v>
      </c>
      <c r="H101" s="137" t="s">
        <v>185</v>
      </c>
      <c r="I101" s="95" t="s">
        <v>187</v>
      </c>
      <c r="J101" s="95" t="s">
        <v>168</v>
      </c>
      <c r="K101" s="95" t="s">
        <v>188</v>
      </c>
      <c r="L101" s="137" t="s">
        <v>175</v>
      </c>
      <c r="M101" s="137" t="s">
        <v>168</v>
      </c>
      <c r="N101" s="18" t="s">
        <v>174</v>
      </c>
      <c r="O101" s="95" t="s">
        <v>176</v>
      </c>
      <c r="P101" s="95" t="s">
        <v>168</v>
      </c>
      <c r="Q101" s="94" t="s">
        <v>173</v>
      </c>
      <c r="R101" s="137" t="s">
        <v>177</v>
      </c>
      <c r="S101" s="137" t="s">
        <v>168</v>
      </c>
      <c r="T101" s="18" t="s">
        <v>172</v>
      </c>
      <c r="U101" s="95" t="s">
        <v>182</v>
      </c>
      <c r="V101" s="95" t="s">
        <v>168</v>
      </c>
      <c r="W101" s="94" t="s">
        <v>171</v>
      </c>
      <c r="X101" s="137" t="s">
        <v>178</v>
      </c>
      <c r="Y101" s="137" t="s">
        <v>168</v>
      </c>
      <c r="Z101" s="137" t="s">
        <v>169</v>
      </c>
    </row>
    <row r="102" spans="1:26" ht="60" x14ac:dyDescent="0.25">
      <c r="A102" s="72" t="s">
        <v>110</v>
      </c>
      <c r="B102" s="66" t="s">
        <v>170</v>
      </c>
      <c r="C102" s="66" t="s">
        <v>170</v>
      </c>
      <c r="D102" s="66" t="s">
        <v>170</v>
      </c>
      <c r="E102" s="66" t="s">
        <v>170</v>
      </c>
      <c r="F102" s="66" t="s">
        <v>170</v>
      </c>
      <c r="G102" s="66" t="s">
        <v>170</v>
      </c>
      <c r="H102" s="66" t="s">
        <v>170</v>
      </c>
      <c r="I102" s="66" t="s">
        <v>170</v>
      </c>
      <c r="J102" s="66" t="s">
        <v>170</v>
      </c>
      <c r="K102" s="66" t="s">
        <v>170</v>
      </c>
      <c r="L102" s="66" t="s">
        <v>170</v>
      </c>
      <c r="M102" s="66">
        <v>237376</v>
      </c>
      <c r="N102" s="66">
        <v>237376</v>
      </c>
      <c r="O102" s="66">
        <v>118688</v>
      </c>
      <c r="P102" s="66">
        <v>0</v>
      </c>
      <c r="Q102" s="66">
        <v>356064</v>
      </c>
      <c r="R102" s="66">
        <v>118688</v>
      </c>
      <c r="S102" s="66">
        <v>0</v>
      </c>
      <c r="T102" s="66">
        <v>474752</v>
      </c>
      <c r="U102" s="66">
        <v>118688</v>
      </c>
      <c r="V102" s="66">
        <v>0</v>
      </c>
      <c r="W102" s="66">
        <v>593440</v>
      </c>
      <c r="X102" s="66">
        <v>840280</v>
      </c>
      <c r="Y102" s="66">
        <v>0</v>
      </c>
      <c r="Z102" s="66">
        <f>W102+X102-Y102</f>
        <v>1433720</v>
      </c>
    </row>
    <row r="103" spans="1:26" ht="60" x14ac:dyDescent="0.25">
      <c r="A103" s="72" t="s">
        <v>111</v>
      </c>
      <c r="B103" s="66" t="s">
        <v>170</v>
      </c>
      <c r="C103" s="66" t="s">
        <v>170</v>
      </c>
      <c r="D103" s="66" t="s">
        <v>170</v>
      </c>
      <c r="E103" s="66" t="s">
        <v>170</v>
      </c>
      <c r="F103" s="66" t="s">
        <v>170</v>
      </c>
      <c r="G103" s="66" t="s">
        <v>170</v>
      </c>
      <c r="H103" s="66" t="s">
        <v>170</v>
      </c>
      <c r="I103" s="66" t="s">
        <v>170</v>
      </c>
      <c r="J103" s="66" t="s">
        <v>170</v>
      </c>
      <c r="K103" s="66" t="s">
        <v>170</v>
      </c>
      <c r="L103" s="66" t="s">
        <v>170</v>
      </c>
      <c r="M103" s="66">
        <v>89290</v>
      </c>
      <c r="N103" s="66">
        <v>89290</v>
      </c>
      <c r="O103" s="66">
        <v>44645</v>
      </c>
      <c r="P103" s="66">
        <v>0</v>
      </c>
      <c r="Q103" s="66">
        <v>133935</v>
      </c>
      <c r="R103" s="66">
        <v>44645</v>
      </c>
      <c r="S103" s="66">
        <v>0</v>
      </c>
      <c r="T103" s="66">
        <v>178580</v>
      </c>
      <c r="U103" s="66">
        <v>44645</v>
      </c>
      <c r="V103" s="66">
        <v>0</v>
      </c>
      <c r="W103" s="66">
        <v>223225</v>
      </c>
      <c r="X103" s="66">
        <v>0</v>
      </c>
      <c r="Y103" s="66">
        <v>0</v>
      </c>
      <c r="Z103" s="66">
        <f t="shared" ref="Z103:Z109" si="2">W103+X103-Y103</f>
        <v>223225</v>
      </c>
    </row>
    <row r="104" spans="1:26" ht="45" x14ac:dyDescent="0.25">
      <c r="A104" s="73" t="s">
        <v>112</v>
      </c>
      <c r="B104" s="66" t="s">
        <v>170</v>
      </c>
      <c r="C104" s="66" t="s">
        <v>170</v>
      </c>
      <c r="D104" s="66" t="s">
        <v>170</v>
      </c>
      <c r="E104" s="66" t="s">
        <v>170</v>
      </c>
      <c r="F104" s="66" t="s">
        <v>170</v>
      </c>
      <c r="G104" s="66" t="s">
        <v>170</v>
      </c>
      <c r="H104" s="66" t="s">
        <v>170</v>
      </c>
      <c r="I104" s="66" t="s">
        <v>170</v>
      </c>
      <c r="J104" s="66" t="s">
        <v>170</v>
      </c>
      <c r="K104" s="66" t="s">
        <v>170</v>
      </c>
      <c r="L104" s="66" t="s">
        <v>170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</row>
    <row r="105" spans="1:26" ht="45" x14ac:dyDescent="0.25">
      <c r="A105" s="73" t="s">
        <v>113</v>
      </c>
      <c r="B105" s="66" t="s">
        <v>170</v>
      </c>
      <c r="C105" s="66" t="s">
        <v>170</v>
      </c>
      <c r="D105" s="66" t="s">
        <v>170</v>
      </c>
      <c r="E105" s="66" t="s">
        <v>170</v>
      </c>
      <c r="F105" s="66" t="s">
        <v>170</v>
      </c>
      <c r="G105" s="66" t="s">
        <v>170</v>
      </c>
      <c r="H105" s="66" t="s">
        <v>170</v>
      </c>
      <c r="I105" s="66" t="s">
        <v>170</v>
      </c>
      <c r="J105" s="66" t="s">
        <v>170</v>
      </c>
      <c r="K105" s="66" t="s">
        <v>170</v>
      </c>
      <c r="L105" s="66" t="s">
        <v>170</v>
      </c>
      <c r="M105" s="66">
        <v>84866</v>
      </c>
      <c r="N105" s="66">
        <v>84866</v>
      </c>
      <c r="O105" s="66">
        <v>42433</v>
      </c>
      <c r="P105" s="66">
        <v>0</v>
      </c>
      <c r="Q105" s="66">
        <v>127299</v>
      </c>
      <c r="R105" s="66">
        <v>42433</v>
      </c>
      <c r="S105" s="66">
        <v>0</v>
      </c>
      <c r="T105" s="66">
        <v>169732</v>
      </c>
      <c r="U105" s="66">
        <v>42433</v>
      </c>
      <c r="V105" s="66">
        <v>0</v>
      </c>
      <c r="W105" s="66">
        <v>212165</v>
      </c>
      <c r="X105" s="66">
        <v>42433</v>
      </c>
      <c r="Y105" s="66">
        <v>0</v>
      </c>
      <c r="Z105" s="66">
        <f t="shared" si="2"/>
        <v>254598</v>
      </c>
    </row>
    <row r="106" spans="1:26" ht="45" x14ac:dyDescent="0.25">
      <c r="A106" s="73" t="s">
        <v>114</v>
      </c>
      <c r="B106" s="66" t="s">
        <v>170</v>
      </c>
      <c r="C106" s="66" t="s">
        <v>170</v>
      </c>
      <c r="D106" s="66" t="s">
        <v>170</v>
      </c>
      <c r="E106" s="66" t="s">
        <v>170</v>
      </c>
      <c r="F106" s="66" t="s">
        <v>170</v>
      </c>
      <c r="G106" s="66" t="s">
        <v>170</v>
      </c>
      <c r="H106" s="66" t="s">
        <v>170</v>
      </c>
      <c r="I106" s="66" t="s">
        <v>170</v>
      </c>
      <c r="J106" s="66" t="s">
        <v>170</v>
      </c>
      <c r="K106" s="66" t="s">
        <v>170</v>
      </c>
      <c r="L106" s="66" t="s">
        <v>170</v>
      </c>
      <c r="M106" s="66" t="s">
        <v>170</v>
      </c>
      <c r="N106" s="66" t="s">
        <v>170</v>
      </c>
      <c r="O106" s="66" t="s">
        <v>170</v>
      </c>
      <c r="P106" s="66" t="s">
        <v>170</v>
      </c>
      <c r="Q106" s="66" t="s">
        <v>170</v>
      </c>
      <c r="R106" s="66" t="s">
        <v>170</v>
      </c>
      <c r="S106" s="66" t="s">
        <v>170</v>
      </c>
      <c r="T106" s="66" t="s">
        <v>170</v>
      </c>
      <c r="U106" s="66" t="s">
        <v>170</v>
      </c>
      <c r="V106" s="66" t="s">
        <v>170</v>
      </c>
      <c r="W106" s="66">
        <v>0</v>
      </c>
      <c r="X106" s="66">
        <v>1002868</v>
      </c>
      <c r="Y106" s="66">
        <v>0</v>
      </c>
      <c r="Z106" s="66">
        <f t="shared" si="2"/>
        <v>1002868</v>
      </c>
    </row>
    <row r="107" spans="1:26" ht="45" x14ac:dyDescent="0.25">
      <c r="A107" s="73" t="s">
        <v>115</v>
      </c>
      <c r="B107" s="66" t="s">
        <v>170</v>
      </c>
      <c r="C107" s="66" t="s">
        <v>170</v>
      </c>
      <c r="D107" s="66" t="s">
        <v>170</v>
      </c>
      <c r="E107" s="66" t="s">
        <v>170</v>
      </c>
      <c r="F107" s="66" t="s">
        <v>170</v>
      </c>
      <c r="G107" s="66" t="s">
        <v>170</v>
      </c>
      <c r="H107" s="66" t="s">
        <v>170</v>
      </c>
      <c r="I107" s="66" t="s">
        <v>170</v>
      </c>
      <c r="J107" s="66" t="s">
        <v>170</v>
      </c>
      <c r="K107" s="66" t="s">
        <v>170</v>
      </c>
      <c r="L107" s="66" t="s">
        <v>170</v>
      </c>
      <c r="M107" s="66" t="s">
        <v>170</v>
      </c>
      <c r="N107" s="66" t="s">
        <v>170</v>
      </c>
      <c r="O107" s="66" t="s">
        <v>170</v>
      </c>
      <c r="P107" s="66" t="s">
        <v>170</v>
      </c>
      <c r="Q107" s="66" t="s">
        <v>170</v>
      </c>
      <c r="R107" s="66" t="s">
        <v>170</v>
      </c>
      <c r="S107" s="66" t="s">
        <v>170</v>
      </c>
      <c r="T107" s="66" t="s">
        <v>170</v>
      </c>
      <c r="U107" s="66" t="s">
        <v>170</v>
      </c>
      <c r="V107" s="66" t="s">
        <v>170</v>
      </c>
      <c r="W107" s="66">
        <v>0</v>
      </c>
      <c r="X107" s="66">
        <v>1002044</v>
      </c>
      <c r="Y107" s="66">
        <v>0</v>
      </c>
      <c r="Z107" s="66">
        <f t="shared" si="2"/>
        <v>1002044</v>
      </c>
    </row>
    <row r="108" spans="1:26" ht="45" x14ac:dyDescent="0.25">
      <c r="A108" s="73" t="s">
        <v>116</v>
      </c>
      <c r="B108" s="66" t="s">
        <v>170</v>
      </c>
      <c r="C108" s="66" t="s">
        <v>170</v>
      </c>
      <c r="D108" s="66" t="s">
        <v>170</v>
      </c>
      <c r="E108" s="66" t="s">
        <v>170</v>
      </c>
      <c r="F108" s="66" t="s">
        <v>170</v>
      </c>
      <c r="G108" s="66" t="s">
        <v>170</v>
      </c>
      <c r="H108" s="66" t="s">
        <v>170</v>
      </c>
      <c r="I108" s="66" t="s">
        <v>170</v>
      </c>
      <c r="J108" s="66" t="s">
        <v>170</v>
      </c>
      <c r="K108" s="66" t="s">
        <v>170</v>
      </c>
      <c r="L108" s="66" t="s">
        <v>170</v>
      </c>
      <c r="M108" s="66" t="s">
        <v>170</v>
      </c>
      <c r="N108" s="66" t="s">
        <v>170</v>
      </c>
      <c r="O108" s="66" t="s">
        <v>170</v>
      </c>
      <c r="P108" s="66" t="s">
        <v>170</v>
      </c>
      <c r="Q108" s="66" t="s">
        <v>170</v>
      </c>
      <c r="R108" s="66" t="s">
        <v>170</v>
      </c>
      <c r="S108" s="66" t="s">
        <v>170</v>
      </c>
      <c r="T108" s="66" t="s">
        <v>170</v>
      </c>
      <c r="U108" s="66" t="s">
        <v>170</v>
      </c>
      <c r="V108" s="66" t="s">
        <v>170</v>
      </c>
      <c r="W108" s="66">
        <v>0</v>
      </c>
      <c r="X108" s="66">
        <v>0</v>
      </c>
      <c r="Y108" s="66">
        <v>0</v>
      </c>
      <c r="Z108" s="66">
        <f t="shared" si="2"/>
        <v>0</v>
      </c>
    </row>
    <row r="109" spans="1:26" ht="45" x14ac:dyDescent="0.25">
      <c r="A109" s="72" t="s">
        <v>117</v>
      </c>
      <c r="B109" s="66" t="s">
        <v>170</v>
      </c>
      <c r="C109" s="66" t="s">
        <v>170</v>
      </c>
      <c r="D109" s="66" t="s">
        <v>170</v>
      </c>
      <c r="E109" s="66" t="s">
        <v>170</v>
      </c>
      <c r="F109" s="66" t="s">
        <v>170</v>
      </c>
      <c r="G109" s="66" t="s">
        <v>170</v>
      </c>
      <c r="H109" s="66" t="s">
        <v>170</v>
      </c>
      <c r="I109" s="66" t="s">
        <v>170</v>
      </c>
      <c r="J109" s="66" t="s">
        <v>170</v>
      </c>
      <c r="K109" s="66" t="s">
        <v>170</v>
      </c>
      <c r="L109" s="66" t="s">
        <v>170</v>
      </c>
      <c r="M109" s="66" t="s">
        <v>170</v>
      </c>
      <c r="N109" s="66" t="s">
        <v>170</v>
      </c>
      <c r="O109" s="66" t="s">
        <v>170</v>
      </c>
      <c r="P109" s="66" t="s">
        <v>170</v>
      </c>
      <c r="Q109" s="66" t="s">
        <v>170</v>
      </c>
      <c r="R109" s="66" t="s">
        <v>170</v>
      </c>
      <c r="S109" s="66" t="s">
        <v>170</v>
      </c>
      <c r="T109" s="66" t="s">
        <v>170</v>
      </c>
      <c r="U109" s="66" t="s">
        <v>170</v>
      </c>
      <c r="V109" s="66" t="s">
        <v>170</v>
      </c>
      <c r="W109" s="66">
        <v>0</v>
      </c>
      <c r="X109" s="66">
        <v>7005634</v>
      </c>
      <c r="Y109" s="66">
        <v>0</v>
      </c>
      <c r="Z109" s="66">
        <f t="shared" si="2"/>
        <v>7005634</v>
      </c>
    </row>
    <row r="110" spans="1:26" x14ac:dyDescent="0.25">
      <c r="Z110" s="126">
        <f>SUM(Z102:Z109)</f>
        <v>10922089</v>
      </c>
    </row>
    <row r="114" spans="1:26" x14ac:dyDescent="0.25">
      <c r="A114" s="183" t="s">
        <v>118</v>
      </c>
      <c r="B114" s="193" t="s">
        <v>205</v>
      </c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</row>
    <row r="115" spans="1:26" ht="30" x14ac:dyDescent="0.25">
      <c r="A115" s="183"/>
      <c r="B115" s="138" t="s">
        <v>12</v>
      </c>
      <c r="C115" s="95" t="s">
        <v>189</v>
      </c>
      <c r="D115" s="95" t="s">
        <v>168</v>
      </c>
      <c r="E115" s="95" t="s">
        <v>190</v>
      </c>
      <c r="F115" s="137" t="s">
        <v>186</v>
      </c>
      <c r="G115" s="137" t="s">
        <v>168</v>
      </c>
      <c r="H115" s="137" t="s">
        <v>185</v>
      </c>
      <c r="I115" s="95" t="s">
        <v>187</v>
      </c>
      <c r="J115" s="95" t="s">
        <v>168</v>
      </c>
      <c r="K115" s="95" t="s">
        <v>188</v>
      </c>
      <c r="L115" s="137" t="s">
        <v>175</v>
      </c>
      <c r="M115" s="137" t="s">
        <v>168</v>
      </c>
      <c r="N115" s="18" t="s">
        <v>174</v>
      </c>
      <c r="O115" s="95" t="s">
        <v>176</v>
      </c>
      <c r="P115" s="95" t="s">
        <v>168</v>
      </c>
      <c r="Q115" s="94" t="s">
        <v>173</v>
      </c>
      <c r="R115" s="137" t="s">
        <v>177</v>
      </c>
      <c r="S115" s="137" t="s">
        <v>168</v>
      </c>
      <c r="T115" s="18" t="s">
        <v>172</v>
      </c>
      <c r="U115" s="95" t="s">
        <v>182</v>
      </c>
      <c r="V115" s="95" t="s">
        <v>168</v>
      </c>
      <c r="W115" s="94" t="s">
        <v>171</v>
      </c>
      <c r="X115" s="137" t="s">
        <v>178</v>
      </c>
      <c r="Y115" s="137" t="s">
        <v>168</v>
      </c>
      <c r="Z115" s="137" t="s">
        <v>169</v>
      </c>
    </row>
    <row r="116" spans="1:26" ht="45" x14ac:dyDescent="0.25">
      <c r="A116" s="74" t="s">
        <v>119</v>
      </c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66" t="s">
        <v>170</v>
      </c>
      <c r="N116" s="66" t="s">
        <v>170</v>
      </c>
      <c r="O116" s="66" t="s">
        <v>170</v>
      </c>
      <c r="P116" s="66" t="s">
        <v>170</v>
      </c>
      <c r="Q116" s="66" t="s">
        <v>170</v>
      </c>
      <c r="R116" s="66" t="s">
        <v>170</v>
      </c>
      <c r="S116" s="66" t="s">
        <v>170</v>
      </c>
      <c r="T116" s="66" t="s">
        <v>170</v>
      </c>
      <c r="U116" s="64">
        <v>149706</v>
      </c>
      <c r="V116" s="66">
        <v>0</v>
      </c>
      <c r="W116" s="64">
        <v>149706</v>
      </c>
      <c r="X116" s="66">
        <v>0</v>
      </c>
      <c r="Y116" s="66">
        <v>0</v>
      </c>
      <c r="Z116" s="64">
        <v>149706</v>
      </c>
    </row>
    <row r="117" spans="1:26" ht="60" x14ac:dyDescent="0.25">
      <c r="A117" s="29" t="s">
        <v>120</v>
      </c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66">
        <v>0</v>
      </c>
      <c r="N117" s="66">
        <v>461</v>
      </c>
      <c r="O117" s="66">
        <v>0</v>
      </c>
      <c r="P117" s="66">
        <v>0</v>
      </c>
      <c r="Q117" s="66">
        <v>461</v>
      </c>
      <c r="R117" s="66">
        <v>0</v>
      </c>
      <c r="S117" s="66">
        <v>0</v>
      </c>
      <c r="T117" s="66">
        <v>461</v>
      </c>
      <c r="U117" s="66">
        <v>0</v>
      </c>
      <c r="V117" s="66">
        <v>0</v>
      </c>
      <c r="W117" s="66">
        <v>461</v>
      </c>
      <c r="X117" s="66">
        <v>0</v>
      </c>
      <c r="Y117" s="66">
        <v>0</v>
      </c>
      <c r="Z117" s="66">
        <v>461</v>
      </c>
    </row>
    <row r="118" spans="1:26" ht="45" x14ac:dyDescent="0.25">
      <c r="A118" s="29" t="s">
        <v>121</v>
      </c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66" t="s">
        <v>170</v>
      </c>
      <c r="N118" s="66" t="s">
        <v>170</v>
      </c>
      <c r="O118" s="66" t="s">
        <v>170</v>
      </c>
      <c r="P118" s="66" t="s">
        <v>170</v>
      </c>
      <c r="Q118" s="66" t="s">
        <v>170</v>
      </c>
      <c r="R118" s="66" t="s">
        <v>170</v>
      </c>
      <c r="S118" s="66" t="s">
        <v>170</v>
      </c>
      <c r="T118" s="66" t="s">
        <v>170</v>
      </c>
      <c r="U118" s="66" t="s">
        <v>170</v>
      </c>
      <c r="V118" s="66" t="s">
        <v>170</v>
      </c>
      <c r="W118" s="66" t="s">
        <v>170</v>
      </c>
      <c r="X118" s="66" t="s">
        <v>170</v>
      </c>
      <c r="Y118" s="66" t="s">
        <v>170</v>
      </c>
      <c r="Z118" s="66">
        <v>-13650</v>
      </c>
    </row>
    <row r="119" spans="1:26" ht="30" x14ac:dyDescent="0.25">
      <c r="A119" s="29" t="s">
        <v>122</v>
      </c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135"/>
      <c r="N119" s="6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5"/>
      <c r="Y119" s="135"/>
      <c r="Z119" s="135"/>
    </row>
    <row r="120" spans="1:26" ht="30" x14ac:dyDescent="0.25">
      <c r="A120" s="29" t="s">
        <v>123</v>
      </c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135"/>
      <c r="N120" s="6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5"/>
      <c r="Y120" s="135"/>
      <c r="Z120" s="135"/>
    </row>
    <row r="121" spans="1:26" ht="30" x14ac:dyDescent="0.25">
      <c r="A121" s="29" t="s">
        <v>124</v>
      </c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135"/>
      <c r="N121" s="6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5"/>
      <c r="Y121" s="135"/>
      <c r="Z121" s="135"/>
    </row>
    <row r="122" spans="1:26" ht="45" x14ac:dyDescent="0.25">
      <c r="A122" s="29" t="s">
        <v>125</v>
      </c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135"/>
      <c r="N122" s="6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5"/>
      <c r="Y122" s="135"/>
      <c r="Z122" s="135"/>
    </row>
    <row r="123" spans="1:26" ht="30" x14ac:dyDescent="0.25">
      <c r="A123" s="29" t="s">
        <v>126</v>
      </c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135"/>
      <c r="N123" s="6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5"/>
      <c r="Y123" s="135"/>
      <c r="Z123" s="135"/>
    </row>
    <row r="124" spans="1:26" ht="30" x14ac:dyDescent="0.25">
      <c r="A124" s="29" t="s">
        <v>127</v>
      </c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135"/>
      <c r="N124" s="6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5"/>
      <c r="Y124" s="135"/>
      <c r="Z124" s="135"/>
    </row>
    <row r="125" spans="1:26" ht="30" x14ac:dyDescent="0.25">
      <c r="A125" s="29" t="s">
        <v>128</v>
      </c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135"/>
      <c r="N125" s="6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5"/>
      <c r="Y125" s="135"/>
      <c r="Z125" s="135"/>
    </row>
    <row r="126" spans="1:26" ht="45" x14ac:dyDescent="0.25">
      <c r="A126" s="29" t="s">
        <v>129</v>
      </c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135"/>
      <c r="N126" s="6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5"/>
      <c r="Y126" s="135"/>
      <c r="Z126" s="135"/>
    </row>
    <row r="127" spans="1:26" ht="30" x14ac:dyDescent="0.25">
      <c r="A127" s="29" t="s">
        <v>130</v>
      </c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135"/>
      <c r="N127" s="6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5"/>
      <c r="Y127" s="135"/>
      <c r="Z127" s="135"/>
    </row>
    <row r="128" spans="1:26" ht="45" x14ac:dyDescent="0.25">
      <c r="A128" s="29" t="s">
        <v>131</v>
      </c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135"/>
      <c r="N128" s="6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5"/>
      <c r="Y128" s="135"/>
      <c r="Z128" s="135"/>
    </row>
    <row r="129" spans="1:26" ht="45" x14ac:dyDescent="0.25">
      <c r="A129" s="29" t="s">
        <v>132</v>
      </c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135"/>
      <c r="N129" s="6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5"/>
      <c r="Y129" s="135"/>
      <c r="Z129" s="135"/>
    </row>
    <row r="130" spans="1:26" ht="45" x14ac:dyDescent="0.25">
      <c r="A130" s="29" t="s">
        <v>133</v>
      </c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135"/>
      <c r="N130" s="6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5"/>
      <c r="Y130" s="135"/>
      <c r="Z130" s="135"/>
    </row>
    <row r="131" spans="1:26" ht="60" x14ac:dyDescent="0.25">
      <c r="A131" s="29" t="s">
        <v>134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135"/>
      <c r="N131" s="6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5"/>
      <c r="Y131" s="135"/>
      <c r="Z131" s="135"/>
    </row>
    <row r="132" spans="1:26" x14ac:dyDescent="0.25">
      <c r="A132" s="75" t="s">
        <v>35</v>
      </c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6" spans="1:26" ht="18.75" customHeight="1" x14ac:dyDescent="0.25">
      <c r="A136" s="183" t="s">
        <v>184</v>
      </c>
      <c r="B136" s="193" t="s">
        <v>205</v>
      </c>
      <c r="C136" s="193"/>
      <c r="D136" s="193"/>
      <c r="E136" s="193"/>
      <c r="F136" s="193"/>
      <c r="G136" s="193"/>
      <c r="H136" s="193"/>
      <c r="I136" s="193"/>
      <c r="J136" s="193"/>
      <c r="K136" s="193"/>
      <c r="L136" s="193"/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</row>
    <row r="137" spans="1:26" ht="30" x14ac:dyDescent="0.25">
      <c r="A137" s="183"/>
      <c r="B137" s="138" t="s">
        <v>12</v>
      </c>
      <c r="C137" s="95" t="s">
        <v>189</v>
      </c>
      <c r="D137" s="95" t="s">
        <v>168</v>
      </c>
      <c r="E137" s="95" t="s">
        <v>190</v>
      </c>
      <c r="F137" s="137" t="s">
        <v>186</v>
      </c>
      <c r="G137" s="137" t="s">
        <v>168</v>
      </c>
      <c r="H137" s="137" t="s">
        <v>185</v>
      </c>
      <c r="I137" s="95" t="s">
        <v>187</v>
      </c>
      <c r="J137" s="95" t="s">
        <v>168</v>
      </c>
      <c r="K137" s="95" t="s">
        <v>188</v>
      </c>
      <c r="L137" s="137" t="s">
        <v>175</v>
      </c>
      <c r="M137" s="137" t="s">
        <v>168</v>
      </c>
      <c r="N137" s="18" t="s">
        <v>174</v>
      </c>
      <c r="O137" s="95" t="s">
        <v>176</v>
      </c>
      <c r="P137" s="95" t="s">
        <v>168</v>
      </c>
      <c r="Q137" s="94" t="s">
        <v>173</v>
      </c>
      <c r="R137" s="137" t="s">
        <v>177</v>
      </c>
      <c r="S137" s="137" t="s">
        <v>168</v>
      </c>
      <c r="T137" s="18" t="s">
        <v>172</v>
      </c>
      <c r="U137" s="95" t="s">
        <v>182</v>
      </c>
      <c r="V137" s="95" t="s">
        <v>168</v>
      </c>
      <c r="W137" s="94" t="s">
        <v>171</v>
      </c>
      <c r="X137" s="137" t="s">
        <v>178</v>
      </c>
      <c r="Y137" s="137" t="s">
        <v>168</v>
      </c>
      <c r="Z137" s="137" t="s">
        <v>169</v>
      </c>
    </row>
    <row r="138" spans="1:26" ht="25.5" x14ac:dyDescent="0.25">
      <c r="A138" s="111" t="s">
        <v>137</v>
      </c>
      <c r="B138" s="66" t="s">
        <v>170</v>
      </c>
      <c r="C138" s="66" t="s">
        <v>170</v>
      </c>
      <c r="D138" s="66" t="s">
        <v>170</v>
      </c>
      <c r="E138" s="66" t="s">
        <v>170</v>
      </c>
      <c r="F138" s="66" t="s">
        <v>170</v>
      </c>
      <c r="G138" s="66" t="s">
        <v>170</v>
      </c>
      <c r="H138" s="66" t="s">
        <v>170</v>
      </c>
      <c r="I138" s="66" t="s">
        <v>170</v>
      </c>
      <c r="J138" s="66" t="s">
        <v>170</v>
      </c>
      <c r="K138" s="66" t="s">
        <v>170</v>
      </c>
      <c r="L138" s="66" t="s">
        <v>170</v>
      </c>
      <c r="M138" s="66" t="s">
        <v>170</v>
      </c>
      <c r="N138" s="66" t="s">
        <v>170</v>
      </c>
      <c r="O138" s="66" t="s">
        <v>170</v>
      </c>
      <c r="P138" s="66" t="s">
        <v>170</v>
      </c>
      <c r="Q138" s="66" t="s">
        <v>170</v>
      </c>
      <c r="R138" s="66" t="s">
        <v>170</v>
      </c>
      <c r="S138" s="66" t="s">
        <v>170</v>
      </c>
      <c r="T138" s="66" t="s">
        <v>170</v>
      </c>
      <c r="U138" s="66" t="s">
        <v>170</v>
      </c>
      <c r="V138" s="66" t="s">
        <v>170</v>
      </c>
      <c r="W138" s="66">
        <v>393318</v>
      </c>
      <c r="X138" s="66">
        <v>3413918</v>
      </c>
      <c r="Y138" s="66">
        <v>0</v>
      </c>
      <c r="Z138" s="66">
        <v>3807236</v>
      </c>
    </row>
    <row r="139" spans="1:26" ht="25.5" x14ac:dyDescent="0.25">
      <c r="A139" s="111" t="s">
        <v>138</v>
      </c>
      <c r="B139" s="66" t="s">
        <v>170</v>
      </c>
      <c r="C139" s="66" t="s">
        <v>170</v>
      </c>
      <c r="D139" s="66" t="s">
        <v>170</v>
      </c>
      <c r="E139" s="66" t="s">
        <v>170</v>
      </c>
      <c r="F139" s="66" t="s">
        <v>170</v>
      </c>
      <c r="G139" s="66" t="s">
        <v>170</v>
      </c>
      <c r="H139" s="66" t="s">
        <v>170</v>
      </c>
      <c r="I139" s="66" t="s">
        <v>170</v>
      </c>
      <c r="J139" s="66" t="s">
        <v>170</v>
      </c>
      <c r="K139" s="66" t="s">
        <v>170</v>
      </c>
      <c r="L139" s="66" t="s">
        <v>170</v>
      </c>
      <c r="M139" s="66" t="s">
        <v>170</v>
      </c>
      <c r="N139" s="66" t="s">
        <v>170</v>
      </c>
      <c r="O139" s="66" t="s">
        <v>170</v>
      </c>
      <c r="P139" s="66" t="s">
        <v>170</v>
      </c>
      <c r="Q139" s="66" t="s">
        <v>170</v>
      </c>
      <c r="R139" s="66" t="s">
        <v>170</v>
      </c>
      <c r="S139" s="66" t="s">
        <v>170</v>
      </c>
      <c r="T139" s="66" t="s">
        <v>170</v>
      </c>
      <c r="U139" s="66" t="s">
        <v>170</v>
      </c>
      <c r="V139" s="66" t="s">
        <v>170</v>
      </c>
      <c r="W139" s="66">
        <v>2101899</v>
      </c>
      <c r="X139" s="66">
        <v>3413918</v>
      </c>
      <c r="Y139" s="66">
        <v>0</v>
      </c>
      <c r="Z139" s="66">
        <v>5515817</v>
      </c>
    </row>
    <row r="140" spans="1:26" ht="38.25" x14ac:dyDescent="0.25">
      <c r="A140" s="47" t="s">
        <v>191</v>
      </c>
      <c r="B140" s="66" t="s">
        <v>170</v>
      </c>
      <c r="C140" s="66" t="s">
        <v>170</v>
      </c>
      <c r="D140" s="66" t="s">
        <v>170</v>
      </c>
      <c r="E140" s="66" t="s">
        <v>170</v>
      </c>
      <c r="F140" s="66" t="s">
        <v>170</v>
      </c>
      <c r="G140" s="66" t="s">
        <v>170</v>
      </c>
      <c r="H140" s="66" t="s">
        <v>170</v>
      </c>
      <c r="I140" s="66" t="s">
        <v>170</v>
      </c>
      <c r="J140" s="66" t="s">
        <v>170</v>
      </c>
      <c r="K140" s="66" t="s">
        <v>170</v>
      </c>
      <c r="L140" s="66" t="s">
        <v>170</v>
      </c>
      <c r="M140" s="66" t="s">
        <v>170</v>
      </c>
      <c r="N140" s="66" t="s">
        <v>170</v>
      </c>
      <c r="O140" s="66" t="s">
        <v>170</v>
      </c>
      <c r="P140" s="66" t="s">
        <v>170</v>
      </c>
      <c r="Q140" s="66" t="s">
        <v>170</v>
      </c>
      <c r="R140" s="66" t="s">
        <v>170</v>
      </c>
      <c r="S140" s="66" t="s">
        <v>170</v>
      </c>
      <c r="T140" s="66" t="s">
        <v>170</v>
      </c>
      <c r="U140" s="66" t="s">
        <v>170</v>
      </c>
      <c r="V140" s="66" t="s">
        <v>170</v>
      </c>
      <c r="W140" s="66" t="s">
        <v>170</v>
      </c>
      <c r="X140" s="66" t="s">
        <v>170</v>
      </c>
      <c r="Y140" s="66" t="s">
        <v>170</v>
      </c>
      <c r="Z140" s="66" t="s">
        <v>170</v>
      </c>
    </row>
    <row r="141" spans="1:26" ht="38.25" x14ac:dyDescent="0.25">
      <c r="A141" s="47" t="s">
        <v>192</v>
      </c>
      <c r="B141" s="112">
        <v>3154305</v>
      </c>
      <c r="C141" s="116">
        <v>1709355</v>
      </c>
      <c r="D141" s="66">
        <v>0</v>
      </c>
      <c r="E141" s="66">
        <v>4863660</v>
      </c>
      <c r="F141" s="66">
        <v>2614278</v>
      </c>
      <c r="G141" s="66">
        <v>0</v>
      </c>
      <c r="H141" s="66">
        <v>7477938</v>
      </c>
      <c r="I141" s="66">
        <v>0</v>
      </c>
      <c r="J141" s="66">
        <v>0</v>
      </c>
      <c r="K141" s="66">
        <v>7477938</v>
      </c>
      <c r="L141" s="66">
        <v>0</v>
      </c>
      <c r="M141" s="66">
        <v>0</v>
      </c>
      <c r="N141" s="66">
        <v>7477938</v>
      </c>
      <c r="O141" s="66">
        <v>0</v>
      </c>
      <c r="P141" s="66">
        <v>0</v>
      </c>
      <c r="Q141" s="66">
        <v>7477938</v>
      </c>
      <c r="R141" s="66">
        <v>0</v>
      </c>
      <c r="S141" s="66">
        <v>0</v>
      </c>
      <c r="T141" s="66">
        <v>7477938</v>
      </c>
      <c r="U141" s="66">
        <v>0</v>
      </c>
      <c r="V141" s="66">
        <v>0</v>
      </c>
      <c r="W141" s="66">
        <v>7477938</v>
      </c>
      <c r="X141" s="66">
        <v>0</v>
      </c>
      <c r="Y141" s="66">
        <v>0</v>
      </c>
      <c r="Z141" s="66">
        <v>7477938</v>
      </c>
    </row>
    <row r="142" spans="1:26" ht="76.5" x14ac:dyDescent="0.25">
      <c r="A142" s="111" t="s">
        <v>141</v>
      </c>
      <c r="B142" s="112">
        <v>8008</v>
      </c>
      <c r="C142" s="116">
        <v>2184</v>
      </c>
      <c r="D142" s="66">
        <v>0</v>
      </c>
      <c r="E142" s="66">
        <v>10192</v>
      </c>
      <c r="F142" s="66">
        <v>728</v>
      </c>
      <c r="G142" s="66">
        <v>0</v>
      </c>
      <c r="H142" s="66">
        <v>10920</v>
      </c>
      <c r="I142" s="66">
        <v>728</v>
      </c>
      <c r="J142" s="66">
        <v>0</v>
      </c>
      <c r="K142" s="66">
        <v>11648</v>
      </c>
      <c r="L142" s="66">
        <v>728</v>
      </c>
      <c r="M142" s="66">
        <v>0</v>
      </c>
      <c r="N142" s="66">
        <v>12376</v>
      </c>
      <c r="O142" s="66">
        <v>728</v>
      </c>
      <c r="P142" s="66">
        <v>0</v>
      </c>
      <c r="Q142" s="66">
        <v>13104</v>
      </c>
      <c r="R142" s="66">
        <v>728</v>
      </c>
      <c r="S142" s="66">
        <v>0</v>
      </c>
      <c r="T142" s="66">
        <v>13832</v>
      </c>
      <c r="U142" s="66">
        <v>728</v>
      </c>
      <c r="V142" s="66">
        <v>0</v>
      </c>
      <c r="W142" s="66">
        <v>14560</v>
      </c>
      <c r="X142" s="66">
        <v>728</v>
      </c>
      <c r="Y142" s="66">
        <v>0</v>
      </c>
      <c r="Z142" s="66">
        <v>15288</v>
      </c>
    </row>
    <row r="143" spans="1:26" ht="25.5" x14ac:dyDescent="0.25">
      <c r="A143" s="47" t="s">
        <v>193</v>
      </c>
      <c r="B143" s="112">
        <v>3153735</v>
      </c>
      <c r="C143" s="116">
        <v>1709070</v>
      </c>
      <c r="D143" s="66">
        <v>0</v>
      </c>
      <c r="E143" s="66">
        <v>4862805</v>
      </c>
      <c r="F143" s="66">
        <v>2613993</v>
      </c>
      <c r="G143" s="66">
        <v>0</v>
      </c>
      <c r="H143" s="66">
        <v>7476798</v>
      </c>
      <c r="I143" s="66">
        <v>0</v>
      </c>
      <c r="J143" s="66">
        <v>0</v>
      </c>
      <c r="K143" s="66">
        <v>7476798</v>
      </c>
      <c r="L143" s="66">
        <v>0</v>
      </c>
      <c r="M143" s="66">
        <v>0</v>
      </c>
      <c r="N143" s="66">
        <v>7476798</v>
      </c>
      <c r="O143" s="66">
        <v>0</v>
      </c>
      <c r="P143" s="66">
        <v>0</v>
      </c>
      <c r="Q143" s="66">
        <v>7476798</v>
      </c>
      <c r="R143" s="66">
        <v>0</v>
      </c>
      <c r="S143" s="66">
        <v>0</v>
      </c>
      <c r="T143" s="66">
        <v>7476798</v>
      </c>
      <c r="U143" s="66">
        <v>0</v>
      </c>
      <c r="V143" s="66">
        <v>0</v>
      </c>
      <c r="W143" s="66">
        <v>7476798</v>
      </c>
      <c r="X143" s="66">
        <v>0</v>
      </c>
      <c r="Y143" s="66">
        <v>0</v>
      </c>
      <c r="Z143" s="66">
        <v>7476798</v>
      </c>
    </row>
    <row r="144" spans="1:26" ht="25.5" x14ac:dyDescent="0.25">
      <c r="A144" s="139" t="s">
        <v>143</v>
      </c>
      <c r="B144" s="66" t="s">
        <v>170</v>
      </c>
      <c r="C144" s="66" t="s">
        <v>170</v>
      </c>
      <c r="D144" s="66" t="s">
        <v>170</v>
      </c>
      <c r="E144" s="66" t="s">
        <v>170</v>
      </c>
      <c r="F144" s="66" t="s">
        <v>170</v>
      </c>
      <c r="G144" s="66" t="s">
        <v>170</v>
      </c>
      <c r="H144" s="66" t="s">
        <v>170</v>
      </c>
      <c r="I144" s="66" t="s">
        <v>170</v>
      </c>
      <c r="J144" s="66" t="s">
        <v>170</v>
      </c>
      <c r="K144" s="66" t="s">
        <v>170</v>
      </c>
      <c r="L144" s="66" t="s">
        <v>170</v>
      </c>
      <c r="M144" s="66" t="s">
        <v>170</v>
      </c>
      <c r="N144" s="66" t="s">
        <v>170</v>
      </c>
      <c r="O144" s="66" t="s">
        <v>170</v>
      </c>
      <c r="P144" s="66" t="s">
        <v>170</v>
      </c>
      <c r="Q144" s="66" t="s">
        <v>170</v>
      </c>
      <c r="R144" s="66" t="s">
        <v>170</v>
      </c>
      <c r="S144" s="66" t="s">
        <v>170</v>
      </c>
      <c r="T144" s="66" t="s">
        <v>170</v>
      </c>
      <c r="U144" s="66" t="s">
        <v>170</v>
      </c>
      <c r="V144" s="66" t="s">
        <v>170</v>
      </c>
      <c r="W144" s="66" t="s">
        <v>170</v>
      </c>
      <c r="X144" s="66">
        <v>17799127</v>
      </c>
      <c r="Y144" s="66">
        <v>0</v>
      </c>
      <c r="Z144" s="66">
        <v>17799127</v>
      </c>
    </row>
    <row r="145" spans="1:26" ht="25.5" x14ac:dyDescent="0.25">
      <c r="A145" s="111" t="s">
        <v>144</v>
      </c>
      <c r="B145" s="112">
        <v>30161</v>
      </c>
      <c r="C145" s="116">
        <v>1708681</v>
      </c>
      <c r="D145" s="66">
        <v>1738842</v>
      </c>
      <c r="E145" s="66">
        <v>0</v>
      </c>
      <c r="F145" s="66">
        <v>2613604</v>
      </c>
      <c r="G145" s="66">
        <v>0</v>
      </c>
      <c r="H145" s="66">
        <v>2613604</v>
      </c>
      <c r="I145" s="66">
        <v>2770713</v>
      </c>
      <c r="J145" s="66">
        <v>2613604</v>
      </c>
      <c r="K145" s="66">
        <v>2770713</v>
      </c>
      <c r="L145" s="66">
        <v>2850218</v>
      </c>
      <c r="M145" s="66">
        <v>3369000</v>
      </c>
      <c r="N145" s="66">
        <v>2251931</v>
      </c>
      <c r="O145" s="66">
        <v>2975342</v>
      </c>
      <c r="P145" s="66">
        <v>2054000</v>
      </c>
      <c r="Q145" s="66">
        <v>3173273</v>
      </c>
      <c r="R145" s="66">
        <v>2998150</v>
      </c>
      <c r="S145" s="66">
        <v>0</v>
      </c>
      <c r="T145" s="66">
        <v>6171423</v>
      </c>
      <c r="U145" s="66">
        <v>3275763</v>
      </c>
      <c r="V145" s="66">
        <v>6171423</v>
      </c>
      <c r="W145" s="66">
        <v>3275763</v>
      </c>
      <c r="X145" s="66">
        <v>3413918</v>
      </c>
      <c r="Y145" s="66">
        <v>3275763</v>
      </c>
      <c r="Z145" s="66">
        <v>3413918</v>
      </c>
    </row>
    <row r="146" spans="1:26" ht="38.25" x14ac:dyDescent="0.25">
      <c r="A146" s="47" t="s">
        <v>194</v>
      </c>
      <c r="B146" s="112">
        <v>3152757</v>
      </c>
      <c r="C146" s="116">
        <v>1708581</v>
      </c>
      <c r="D146" s="66">
        <v>0</v>
      </c>
      <c r="E146" s="66">
        <v>4861338</v>
      </c>
      <c r="F146" s="66">
        <v>2613504</v>
      </c>
      <c r="G146" s="66">
        <v>1708681</v>
      </c>
      <c r="H146" s="66">
        <v>5766161</v>
      </c>
      <c r="I146" s="66">
        <v>1620602</v>
      </c>
      <c r="J146" s="66">
        <v>0</v>
      </c>
      <c r="K146" s="66">
        <v>7386763</v>
      </c>
      <c r="L146" s="66">
        <v>0</v>
      </c>
      <c r="M146" s="66">
        <v>1268913</v>
      </c>
      <c r="N146" s="66">
        <v>6117850</v>
      </c>
      <c r="O146" s="66">
        <v>0</v>
      </c>
      <c r="P146" s="66">
        <v>0</v>
      </c>
      <c r="Q146" s="66">
        <v>6117850</v>
      </c>
      <c r="R146" s="66">
        <v>0</v>
      </c>
      <c r="S146" s="66">
        <v>0</v>
      </c>
      <c r="T146" s="66">
        <v>6117850</v>
      </c>
      <c r="U146" s="66">
        <v>0</v>
      </c>
      <c r="V146" s="66">
        <v>0</v>
      </c>
      <c r="W146" s="66">
        <v>6117850</v>
      </c>
      <c r="X146" s="66">
        <v>0</v>
      </c>
      <c r="Y146" s="66">
        <v>0</v>
      </c>
      <c r="Z146" s="66">
        <v>6117850</v>
      </c>
    </row>
    <row r="147" spans="1:26" ht="38.25" x14ac:dyDescent="0.25">
      <c r="A147" s="47" t="s">
        <v>195</v>
      </c>
      <c r="B147" s="112">
        <v>-982</v>
      </c>
      <c r="C147" s="116">
        <v>0</v>
      </c>
      <c r="D147" s="66">
        <v>0</v>
      </c>
      <c r="E147" s="66">
        <v>-982</v>
      </c>
      <c r="F147" s="66">
        <v>0</v>
      </c>
      <c r="G147" s="66">
        <v>0</v>
      </c>
      <c r="H147" s="66">
        <v>-982</v>
      </c>
      <c r="I147" s="66">
        <v>0</v>
      </c>
      <c r="J147" s="66">
        <v>0</v>
      </c>
      <c r="K147" s="66">
        <v>-982</v>
      </c>
      <c r="L147" s="66">
        <v>0</v>
      </c>
      <c r="M147" s="66">
        <v>0</v>
      </c>
      <c r="N147" s="66">
        <v>-982</v>
      </c>
      <c r="O147" s="66">
        <v>0</v>
      </c>
      <c r="P147" s="66">
        <v>0</v>
      </c>
      <c r="Q147" s="66">
        <v>-982</v>
      </c>
      <c r="R147" s="66">
        <v>0</v>
      </c>
      <c r="S147" s="66">
        <v>0</v>
      </c>
      <c r="T147" s="66">
        <v>-982</v>
      </c>
      <c r="U147" s="66">
        <v>0</v>
      </c>
      <c r="V147" s="66">
        <v>0</v>
      </c>
      <c r="W147" s="66">
        <v>-982</v>
      </c>
      <c r="X147" s="66">
        <v>0</v>
      </c>
      <c r="Y147" s="66">
        <v>0</v>
      </c>
      <c r="Z147" s="66">
        <v>-982</v>
      </c>
    </row>
    <row r="148" spans="1:26" ht="38.25" x14ac:dyDescent="0.25">
      <c r="A148" s="47" t="s">
        <v>196</v>
      </c>
      <c r="B148" s="112" t="s">
        <v>170</v>
      </c>
      <c r="C148" s="112" t="s">
        <v>170</v>
      </c>
      <c r="D148" s="112" t="s">
        <v>170</v>
      </c>
      <c r="E148" s="112" t="s">
        <v>170</v>
      </c>
      <c r="F148" s="112" t="s">
        <v>170</v>
      </c>
      <c r="G148" s="112" t="s">
        <v>170</v>
      </c>
      <c r="H148" s="112" t="s">
        <v>170</v>
      </c>
      <c r="I148" s="112" t="s">
        <v>170</v>
      </c>
      <c r="J148" s="112" t="s">
        <v>170</v>
      </c>
      <c r="K148" s="112" t="s">
        <v>170</v>
      </c>
      <c r="L148" s="112" t="s">
        <v>170</v>
      </c>
      <c r="M148" s="112" t="s">
        <v>170</v>
      </c>
      <c r="N148" s="112" t="s">
        <v>170</v>
      </c>
      <c r="O148" s="112" t="s">
        <v>170</v>
      </c>
      <c r="P148" s="112" t="s">
        <v>170</v>
      </c>
      <c r="Q148" s="112" t="s">
        <v>170</v>
      </c>
      <c r="R148" s="112" t="s">
        <v>170</v>
      </c>
      <c r="S148" s="112" t="s">
        <v>170</v>
      </c>
      <c r="T148" s="112" t="s">
        <v>170</v>
      </c>
      <c r="U148" s="112" t="s">
        <v>170</v>
      </c>
      <c r="V148" s="112" t="s">
        <v>170</v>
      </c>
      <c r="W148" s="112" t="s">
        <v>170</v>
      </c>
      <c r="X148" s="112" t="s">
        <v>170</v>
      </c>
      <c r="Y148" s="112" t="s">
        <v>170</v>
      </c>
      <c r="Z148" s="112" t="s">
        <v>170</v>
      </c>
    </row>
    <row r="149" spans="1:26" ht="25.5" x14ac:dyDescent="0.25">
      <c r="A149" s="111" t="s">
        <v>149</v>
      </c>
      <c r="B149" s="112">
        <v>1631434</v>
      </c>
      <c r="C149" s="116">
        <v>1709955</v>
      </c>
      <c r="D149" s="66">
        <v>0</v>
      </c>
      <c r="E149" s="66">
        <v>3341389</v>
      </c>
      <c r="F149" s="66">
        <v>2614878</v>
      </c>
      <c r="G149" s="66">
        <v>0</v>
      </c>
      <c r="H149" s="66">
        <v>5956267</v>
      </c>
      <c r="I149" s="66">
        <v>2771987</v>
      </c>
      <c r="J149" s="66">
        <v>5956268</v>
      </c>
      <c r="K149" s="66">
        <v>2771986</v>
      </c>
      <c r="L149" s="66">
        <v>2851492</v>
      </c>
      <c r="M149" s="66">
        <v>2771987</v>
      </c>
      <c r="N149" s="66">
        <v>2851491</v>
      </c>
      <c r="O149" s="66">
        <v>2976616</v>
      </c>
      <c r="P149" s="66">
        <v>0</v>
      </c>
      <c r="Q149" s="66">
        <v>5828107</v>
      </c>
      <c r="R149" s="66">
        <v>2999424</v>
      </c>
      <c r="S149" s="66">
        <v>0</v>
      </c>
      <c r="T149" s="66">
        <v>8827531</v>
      </c>
      <c r="U149" s="66">
        <v>3277037</v>
      </c>
      <c r="V149" s="66">
        <v>0</v>
      </c>
      <c r="W149" s="66">
        <v>12104568</v>
      </c>
      <c r="X149" s="66">
        <v>3415192</v>
      </c>
      <c r="Y149" s="66">
        <v>0</v>
      </c>
      <c r="Z149" s="66">
        <v>15519760</v>
      </c>
    </row>
    <row r="150" spans="1:26" ht="25.5" x14ac:dyDescent="0.25">
      <c r="A150" s="111" t="s">
        <v>150</v>
      </c>
      <c r="B150" s="112" t="s">
        <v>170</v>
      </c>
      <c r="C150" s="112" t="s">
        <v>170</v>
      </c>
      <c r="D150" s="112" t="s">
        <v>170</v>
      </c>
      <c r="E150" s="112" t="s">
        <v>170</v>
      </c>
      <c r="F150" s="112" t="s">
        <v>170</v>
      </c>
      <c r="G150" s="112" t="s">
        <v>170</v>
      </c>
      <c r="H150" s="112" t="s">
        <v>170</v>
      </c>
      <c r="I150" s="112" t="s">
        <v>170</v>
      </c>
      <c r="J150" s="112" t="s">
        <v>170</v>
      </c>
      <c r="K150" s="112" t="s">
        <v>170</v>
      </c>
      <c r="L150" s="112" t="s">
        <v>170</v>
      </c>
      <c r="M150" s="112" t="s">
        <v>170</v>
      </c>
      <c r="N150" s="112" t="s">
        <v>170</v>
      </c>
      <c r="O150" s="112" t="s">
        <v>170</v>
      </c>
      <c r="P150" s="112" t="s">
        <v>170</v>
      </c>
      <c r="Q150" s="112" t="s">
        <v>170</v>
      </c>
      <c r="R150" s="112" t="s">
        <v>170</v>
      </c>
      <c r="S150" s="112" t="s">
        <v>170</v>
      </c>
      <c r="T150" s="112" t="s">
        <v>170</v>
      </c>
      <c r="U150" s="112" t="s">
        <v>170</v>
      </c>
      <c r="V150" s="112" t="s">
        <v>170</v>
      </c>
      <c r="W150" s="66">
        <v>276239</v>
      </c>
      <c r="X150" s="66">
        <v>3413818</v>
      </c>
      <c r="Y150" s="66">
        <v>0</v>
      </c>
      <c r="Z150" s="66">
        <v>3690057</v>
      </c>
    </row>
    <row r="151" spans="1:26" ht="25.5" x14ac:dyDescent="0.25">
      <c r="A151" s="47" t="s">
        <v>197</v>
      </c>
      <c r="B151" s="66" t="s">
        <v>170</v>
      </c>
      <c r="C151" s="66" t="s">
        <v>170</v>
      </c>
      <c r="D151" s="66" t="s">
        <v>170</v>
      </c>
      <c r="E151" s="66" t="s">
        <v>170</v>
      </c>
      <c r="F151" s="66" t="s">
        <v>170</v>
      </c>
      <c r="G151" s="66" t="s">
        <v>170</v>
      </c>
      <c r="H151" s="66" t="s">
        <v>170</v>
      </c>
      <c r="I151" s="66" t="s">
        <v>170</v>
      </c>
      <c r="J151" s="66" t="s">
        <v>170</v>
      </c>
      <c r="K151" s="66" t="s">
        <v>170</v>
      </c>
      <c r="L151" s="66" t="s">
        <v>170</v>
      </c>
      <c r="M151" s="66" t="s">
        <v>170</v>
      </c>
      <c r="N151" s="66" t="s">
        <v>170</v>
      </c>
      <c r="O151" s="66" t="s">
        <v>170</v>
      </c>
      <c r="P151" s="66" t="s">
        <v>170</v>
      </c>
      <c r="Q151" s="66" t="s">
        <v>170</v>
      </c>
      <c r="R151" s="66" t="s">
        <v>170</v>
      </c>
      <c r="S151" s="66" t="s">
        <v>170</v>
      </c>
      <c r="T151" s="66" t="s">
        <v>170</v>
      </c>
      <c r="U151" s="66" t="s">
        <v>170</v>
      </c>
      <c r="V151" s="66" t="s">
        <v>170</v>
      </c>
      <c r="W151" s="66" t="s">
        <v>170</v>
      </c>
      <c r="X151" s="66" t="s">
        <v>170</v>
      </c>
      <c r="Y151" s="66" t="s">
        <v>170</v>
      </c>
      <c r="Z151" s="66" t="s">
        <v>170</v>
      </c>
    </row>
    <row r="152" spans="1:26" ht="51" x14ac:dyDescent="0.25">
      <c r="A152" s="111" t="s">
        <v>152</v>
      </c>
      <c r="B152" s="66" t="s">
        <v>170</v>
      </c>
      <c r="C152" s="66" t="s">
        <v>170</v>
      </c>
      <c r="D152" s="66" t="s">
        <v>170</v>
      </c>
      <c r="E152" s="66" t="s">
        <v>170</v>
      </c>
      <c r="F152" s="66" t="s">
        <v>170</v>
      </c>
      <c r="G152" s="66" t="s">
        <v>170</v>
      </c>
      <c r="H152" s="66" t="s">
        <v>170</v>
      </c>
      <c r="I152" s="66" t="s">
        <v>170</v>
      </c>
      <c r="J152" s="66" t="s">
        <v>170</v>
      </c>
      <c r="K152" s="66" t="s">
        <v>170</v>
      </c>
      <c r="L152" s="66" t="s">
        <v>170</v>
      </c>
      <c r="M152" s="66" t="s">
        <v>170</v>
      </c>
      <c r="N152" s="66" t="s">
        <v>170</v>
      </c>
      <c r="O152" s="66" t="s">
        <v>170</v>
      </c>
      <c r="P152" s="66" t="s">
        <v>170</v>
      </c>
      <c r="Q152" s="66">
        <v>5748531</v>
      </c>
      <c r="R152" s="66">
        <v>2999388</v>
      </c>
      <c r="S152" s="66">
        <v>2976580</v>
      </c>
      <c r="T152" s="66">
        <v>5771339</v>
      </c>
      <c r="U152" s="66">
        <v>3277001</v>
      </c>
      <c r="V152" s="66">
        <v>0</v>
      </c>
      <c r="W152" s="66">
        <v>9048340</v>
      </c>
      <c r="X152" s="66">
        <v>3415156</v>
      </c>
      <c r="Y152" s="66">
        <v>0</v>
      </c>
      <c r="Z152" s="66">
        <v>12463496</v>
      </c>
    </row>
    <row r="153" spans="1:26" ht="38.25" x14ac:dyDescent="0.25">
      <c r="A153" s="111" t="s">
        <v>153</v>
      </c>
      <c r="B153" s="66" t="s">
        <v>170</v>
      </c>
      <c r="C153" s="116">
        <v>1708581</v>
      </c>
      <c r="D153" s="66">
        <v>0</v>
      </c>
      <c r="E153" s="66">
        <v>1708581</v>
      </c>
      <c r="F153" s="66">
        <v>2613504</v>
      </c>
      <c r="G153" s="66">
        <v>0</v>
      </c>
      <c r="H153" s="66">
        <v>4322085</v>
      </c>
      <c r="I153" s="66">
        <v>2770613</v>
      </c>
      <c r="J153" s="66">
        <v>0</v>
      </c>
      <c r="K153" s="66">
        <v>7092698</v>
      </c>
      <c r="L153" s="66">
        <v>2850118</v>
      </c>
      <c r="M153" s="66">
        <v>0</v>
      </c>
      <c r="N153" s="66">
        <v>9942816</v>
      </c>
      <c r="O153" s="66">
        <v>2948992</v>
      </c>
      <c r="P153" s="66">
        <v>0</v>
      </c>
      <c r="Q153" s="66">
        <v>12891808</v>
      </c>
      <c r="R153" s="66">
        <v>2971800</v>
      </c>
      <c r="S153" s="66">
        <v>0</v>
      </c>
      <c r="T153" s="66">
        <v>15863608</v>
      </c>
      <c r="U153" s="66">
        <v>3275663</v>
      </c>
      <c r="V153" s="66">
        <v>0</v>
      </c>
      <c r="W153" s="66">
        <v>19139271</v>
      </c>
      <c r="X153" s="66">
        <v>3413818</v>
      </c>
      <c r="Y153" s="66">
        <v>0</v>
      </c>
      <c r="Z153" s="66">
        <v>22553089</v>
      </c>
    </row>
    <row r="154" spans="1:26" ht="38.25" x14ac:dyDescent="0.25">
      <c r="A154" s="47" t="s">
        <v>198</v>
      </c>
      <c r="B154" s="66" t="s">
        <v>170</v>
      </c>
      <c r="C154" s="66" t="s">
        <v>170</v>
      </c>
      <c r="D154" s="66" t="s">
        <v>170</v>
      </c>
      <c r="E154" s="66" t="s">
        <v>170</v>
      </c>
      <c r="F154" s="66" t="s">
        <v>170</v>
      </c>
      <c r="G154" s="66" t="s">
        <v>170</v>
      </c>
      <c r="H154" s="66" t="s">
        <v>170</v>
      </c>
      <c r="I154" s="66">
        <v>2841</v>
      </c>
      <c r="J154" s="66">
        <v>0</v>
      </c>
      <c r="K154" s="66">
        <v>5682</v>
      </c>
      <c r="L154" s="66">
        <v>2841</v>
      </c>
      <c r="M154" s="66">
        <v>2841</v>
      </c>
      <c r="N154" s="66">
        <v>5682</v>
      </c>
      <c r="O154" s="66">
        <v>2841</v>
      </c>
      <c r="P154" s="66">
        <v>2841</v>
      </c>
      <c r="Q154" s="66">
        <v>5682</v>
      </c>
      <c r="R154" s="66">
        <v>0</v>
      </c>
      <c r="S154" s="66">
        <v>0</v>
      </c>
      <c r="T154" s="66">
        <v>5682</v>
      </c>
      <c r="U154" s="66">
        <v>0</v>
      </c>
      <c r="V154" s="66">
        <v>0</v>
      </c>
      <c r="W154" s="66">
        <v>5682</v>
      </c>
      <c r="X154" s="66">
        <v>0</v>
      </c>
      <c r="Y154" s="66">
        <v>0</v>
      </c>
      <c r="Z154" s="66">
        <v>5682</v>
      </c>
    </row>
    <row r="155" spans="1:26" ht="38.25" x14ac:dyDescent="0.25">
      <c r="A155" s="111" t="s">
        <v>155</v>
      </c>
      <c r="B155" s="66" t="s">
        <v>170</v>
      </c>
      <c r="C155" s="66" t="s">
        <v>170</v>
      </c>
      <c r="D155" s="66" t="s">
        <v>170</v>
      </c>
      <c r="E155" s="66" t="s">
        <v>170</v>
      </c>
      <c r="F155" s="66" t="s">
        <v>170</v>
      </c>
      <c r="G155" s="66" t="s">
        <v>170</v>
      </c>
      <c r="H155" s="66" t="s">
        <v>170</v>
      </c>
      <c r="I155" s="66" t="s">
        <v>170</v>
      </c>
      <c r="J155" s="66" t="s">
        <v>170</v>
      </c>
      <c r="K155" s="66">
        <v>10050669</v>
      </c>
      <c r="L155" s="66">
        <v>1220057</v>
      </c>
      <c r="M155" s="66">
        <v>4654210</v>
      </c>
      <c r="N155" s="66">
        <v>6616516</v>
      </c>
      <c r="O155" s="66">
        <v>2979913</v>
      </c>
      <c r="P155" s="66">
        <v>5393459</v>
      </c>
      <c r="Q155" s="66">
        <v>4202970</v>
      </c>
      <c r="R155" s="66">
        <v>3002721</v>
      </c>
      <c r="S155" s="66">
        <v>2854789</v>
      </c>
      <c r="T155" s="66">
        <v>4350902</v>
      </c>
      <c r="U155" s="66">
        <v>3280334</v>
      </c>
      <c r="V155" s="66">
        <v>5982634</v>
      </c>
      <c r="W155" s="66">
        <v>1648602</v>
      </c>
      <c r="X155" s="66">
        <v>3418489</v>
      </c>
      <c r="Y155" s="66">
        <v>0</v>
      </c>
      <c r="Z155" s="66">
        <v>5067091</v>
      </c>
    </row>
    <row r="156" spans="1:26" ht="25.5" x14ac:dyDescent="0.25">
      <c r="A156" s="111" t="s">
        <v>156</v>
      </c>
      <c r="B156" s="66" t="s">
        <v>170</v>
      </c>
      <c r="C156" s="66" t="s">
        <v>170</v>
      </c>
      <c r="D156" s="66" t="s">
        <v>170</v>
      </c>
      <c r="E156" s="66" t="s">
        <v>170</v>
      </c>
      <c r="F156" s="66" t="s">
        <v>170</v>
      </c>
      <c r="G156" s="66" t="s">
        <v>170</v>
      </c>
      <c r="H156" s="66" t="s">
        <v>170</v>
      </c>
      <c r="I156" s="66" t="s">
        <v>170</v>
      </c>
      <c r="J156" s="66" t="s">
        <v>170</v>
      </c>
      <c r="K156" s="66" t="s">
        <v>170</v>
      </c>
      <c r="L156" s="66" t="s">
        <v>170</v>
      </c>
      <c r="M156" s="66" t="s">
        <v>170</v>
      </c>
      <c r="N156" s="66" t="s">
        <v>170</v>
      </c>
      <c r="O156" s="66">
        <v>31</v>
      </c>
      <c r="P156" s="66">
        <v>0</v>
      </c>
      <c r="Q156" s="66">
        <v>31</v>
      </c>
      <c r="R156" s="66">
        <v>31</v>
      </c>
      <c r="S156" s="66">
        <v>0</v>
      </c>
      <c r="T156" s="66">
        <v>62</v>
      </c>
      <c r="U156" s="66">
        <v>31</v>
      </c>
      <c r="V156" s="66">
        <v>0</v>
      </c>
      <c r="W156" s="66">
        <v>93</v>
      </c>
      <c r="X156" s="66">
        <v>31</v>
      </c>
      <c r="Y156" s="66">
        <v>0</v>
      </c>
      <c r="Z156" s="66">
        <v>124</v>
      </c>
    </row>
    <row r="157" spans="1:26" ht="25.5" x14ac:dyDescent="0.25">
      <c r="A157" s="47" t="s">
        <v>199</v>
      </c>
      <c r="B157" s="112">
        <v>4561977</v>
      </c>
      <c r="C157" s="116">
        <v>1213363</v>
      </c>
      <c r="D157" s="66">
        <v>821928</v>
      </c>
      <c r="E157" s="66">
        <v>4953412</v>
      </c>
      <c r="F157" s="66">
        <v>0</v>
      </c>
      <c r="G157" s="66">
        <v>0</v>
      </c>
      <c r="H157" s="66">
        <v>4953412</v>
      </c>
      <c r="I157" s="66">
        <v>0</v>
      </c>
      <c r="J157" s="66">
        <v>0</v>
      </c>
      <c r="K157" s="66">
        <v>4953412</v>
      </c>
      <c r="L157" s="66">
        <v>0</v>
      </c>
      <c r="M157" s="66">
        <v>0</v>
      </c>
      <c r="N157" s="66">
        <v>4953412</v>
      </c>
      <c r="O157" s="66">
        <v>0</v>
      </c>
      <c r="P157" s="66">
        <v>0</v>
      </c>
      <c r="Q157" s="66">
        <v>4953412</v>
      </c>
      <c r="R157" s="66">
        <v>0</v>
      </c>
      <c r="S157" s="66">
        <v>0</v>
      </c>
      <c r="T157" s="66">
        <v>4953412</v>
      </c>
      <c r="U157" s="66">
        <v>0</v>
      </c>
      <c r="V157" s="66">
        <v>0</v>
      </c>
      <c r="W157" s="66">
        <v>4953412</v>
      </c>
      <c r="X157" s="66">
        <v>0</v>
      </c>
      <c r="Y157" s="66">
        <v>0</v>
      </c>
      <c r="Z157" s="66">
        <v>4953412</v>
      </c>
    </row>
    <row r="158" spans="1:26" ht="25.5" x14ac:dyDescent="0.25">
      <c r="A158" s="111" t="s">
        <v>158</v>
      </c>
      <c r="B158" s="112">
        <v>168</v>
      </c>
      <c r="C158" s="116">
        <v>12</v>
      </c>
      <c r="D158" s="66">
        <v>0</v>
      </c>
      <c r="E158" s="66">
        <v>180</v>
      </c>
      <c r="F158" s="66">
        <v>12</v>
      </c>
      <c r="G158" s="66">
        <v>0</v>
      </c>
      <c r="H158" s="66">
        <v>192</v>
      </c>
      <c r="I158" s="66">
        <v>12</v>
      </c>
      <c r="J158" s="66">
        <v>0</v>
      </c>
      <c r="K158" s="66">
        <v>204</v>
      </c>
      <c r="L158" s="66">
        <v>12</v>
      </c>
      <c r="M158" s="66">
        <v>0</v>
      </c>
      <c r="N158" s="66">
        <v>216</v>
      </c>
      <c r="O158" s="66">
        <v>12</v>
      </c>
      <c r="P158" s="66">
        <v>0</v>
      </c>
      <c r="Q158" s="66">
        <v>228</v>
      </c>
      <c r="R158" s="66">
        <v>12</v>
      </c>
      <c r="S158" s="66">
        <v>0</v>
      </c>
      <c r="T158" s="66">
        <v>240</v>
      </c>
      <c r="U158" s="66">
        <v>12</v>
      </c>
      <c r="V158" s="66">
        <v>0</v>
      </c>
      <c r="W158" s="66">
        <v>252</v>
      </c>
      <c r="X158" s="66">
        <v>12</v>
      </c>
      <c r="Y158" s="66">
        <v>0</v>
      </c>
      <c r="Z158" s="66">
        <v>264</v>
      </c>
    </row>
    <row r="159" spans="1:26" ht="25.5" x14ac:dyDescent="0.25">
      <c r="A159" s="111" t="s">
        <v>159</v>
      </c>
      <c r="B159" s="66" t="s">
        <v>170</v>
      </c>
      <c r="C159" s="116">
        <v>1743369</v>
      </c>
      <c r="D159" s="66">
        <v>0</v>
      </c>
      <c r="E159" s="66" t="s">
        <v>170</v>
      </c>
      <c r="F159" s="66" t="s">
        <v>170</v>
      </c>
      <c r="G159" s="66" t="s">
        <v>170</v>
      </c>
      <c r="H159" s="66" t="s">
        <v>170</v>
      </c>
      <c r="I159" s="66" t="s">
        <v>170</v>
      </c>
      <c r="J159" s="66" t="s">
        <v>170</v>
      </c>
      <c r="K159" s="66" t="s">
        <v>170</v>
      </c>
      <c r="L159" s="66" t="s">
        <v>170</v>
      </c>
      <c r="M159" s="66" t="s">
        <v>170</v>
      </c>
      <c r="N159" s="66" t="s">
        <v>170</v>
      </c>
      <c r="O159" s="66" t="s">
        <v>170</v>
      </c>
      <c r="P159" s="66" t="s">
        <v>170</v>
      </c>
      <c r="Q159" s="66" t="s">
        <v>170</v>
      </c>
      <c r="R159" s="66" t="s">
        <v>170</v>
      </c>
      <c r="S159" s="66" t="s">
        <v>170</v>
      </c>
      <c r="T159" s="66" t="s">
        <v>170</v>
      </c>
      <c r="U159" s="66" t="s">
        <v>170</v>
      </c>
      <c r="V159" s="66" t="s">
        <v>170</v>
      </c>
      <c r="W159" s="66" t="s">
        <v>170</v>
      </c>
      <c r="X159" s="66">
        <v>2065506</v>
      </c>
      <c r="Y159" s="66">
        <v>0</v>
      </c>
      <c r="Z159" s="66">
        <v>2065506</v>
      </c>
    </row>
    <row r="160" spans="1:26" ht="38.25" x14ac:dyDescent="0.25">
      <c r="A160" s="111" t="s">
        <v>161</v>
      </c>
      <c r="B160" s="112">
        <v>4704</v>
      </c>
      <c r="C160" s="116">
        <v>294</v>
      </c>
      <c r="D160" s="66">
        <v>0</v>
      </c>
      <c r="E160" s="66">
        <v>4998</v>
      </c>
      <c r="F160" s="66">
        <v>294</v>
      </c>
      <c r="G160" s="66">
        <v>0</v>
      </c>
      <c r="H160" s="66">
        <v>5292</v>
      </c>
      <c r="I160" s="66">
        <v>588</v>
      </c>
      <c r="J160" s="66">
        <v>0</v>
      </c>
      <c r="K160" s="66">
        <v>5880</v>
      </c>
      <c r="L160" s="66">
        <v>294</v>
      </c>
      <c r="M160" s="66">
        <v>0</v>
      </c>
      <c r="N160" s="66">
        <v>6174</v>
      </c>
      <c r="O160" s="66">
        <v>294</v>
      </c>
      <c r="P160" s="66">
        <v>0</v>
      </c>
      <c r="Q160" s="66">
        <v>6468</v>
      </c>
      <c r="R160" s="66">
        <v>294</v>
      </c>
      <c r="S160" s="66">
        <v>0</v>
      </c>
      <c r="T160" s="66">
        <v>6762</v>
      </c>
      <c r="U160" s="66">
        <v>294</v>
      </c>
      <c r="V160" s="66">
        <v>0</v>
      </c>
      <c r="W160" s="66">
        <v>7056</v>
      </c>
      <c r="X160" s="66">
        <v>294</v>
      </c>
      <c r="Y160" s="66">
        <v>0</v>
      </c>
      <c r="Z160" s="66">
        <v>7350</v>
      </c>
    </row>
    <row r="161" spans="1:26" ht="25.5" x14ac:dyDescent="0.25">
      <c r="A161" s="47" t="s">
        <v>200</v>
      </c>
      <c r="B161" s="112">
        <v>42870</v>
      </c>
      <c r="C161" s="116">
        <v>2858</v>
      </c>
      <c r="D161" s="66">
        <v>0</v>
      </c>
      <c r="E161" s="66">
        <v>45728</v>
      </c>
      <c r="F161" s="66">
        <v>5716</v>
      </c>
      <c r="G161" s="66">
        <v>0</v>
      </c>
      <c r="H161" s="66">
        <v>51444</v>
      </c>
      <c r="I161" s="66">
        <v>952</v>
      </c>
      <c r="J161" s="66">
        <v>0</v>
      </c>
      <c r="K161" s="66">
        <v>52396</v>
      </c>
      <c r="L161" s="66">
        <v>0</v>
      </c>
      <c r="M161" s="66">
        <v>0</v>
      </c>
      <c r="N161" s="66">
        <v>52396</v>
      </c>
      <c r="O161" s="66">
        <v>0</v>
      </c>
      <c r="P161" s="66">
        <v>0</v>
      </c>
      <c r="Q161" s="66">
        <v>52396</v>
      </c>
      <c r="R161" s="66">
        <v>0</v>
      </c>
      <c r="S161" s="66">
        <v>0</v>
      </c>
      <c r="T161" s="66">
        <v>52396</v>
      </c>
      <c r="U161" s="66">
        <v>0</v>
      </c>
      <c r="V161" s="66">
        <v>0</v>
      </c>
      <c r="W161" s="66">
        <v>52396</v>
      </c>
      <c r="X161" s="66">
        <v>0</v>
      </c>
      <c r="Y161" s="66">
        <v>0</v>
      </c>
      <c r="Z161" s="66">
        <v>52396</v>
      </c>
    </row>
    <row r="162" spans="1:26" ht="25.5" x14ac:dyDescent="0.25">
      <c r="A162" s="111" t="s">
        <v>163</v>
      </c>
      <c r="B162" s="112">
        <v>44</v>
      </c>
      <c r="C162" s="116">
        <v>4</v>
      </c>
      <c r="D162" s="66">
        <v>0</v>
      </c>
      <c r="E162" s="66">
        <v>48</v>
      </c>
      <c r="F162" s="66">
        <v>4</v>
      </c>
      <c r="G162" s="66">
        <v>0</v>
      </c>
      <c r="H162" s="66">
        <v>52</v>
      </c>
      <c r="I162" s="66">
        <v>8</v>
      </c>
      <c r="J162" s="66">
        <v>0</v>
      </c>
      <c r="K162" s="66">
        <v>60</v>
      </c>
      <c r="L162" s="66">
        <v>4</v>
      </c>
      <c r="M162" s="66">
        <v>0</v>
      </c>
      <c r="N162" s="66">
        <v>64</v>
      </c>
      <c r="O162" s="66">
        <v>4</v>
      </c>
      <c r="P162" s="66">
        <v>0</v>
      </c>
      <c r="Q162" s="66">
        <v>68</v>
      </c>
      <c r="R162" s="66">
        <v>4</v>
      </c>
      <c r="S162" s="66">
        <v>0</v>
      </c>
      <c r="T162" s="66">
        <v>72</v>
      </c>
      <c r="U162" s="66">
        <v>4</v>
      </c>
      <c r="V162" s="66">
        <v>0</v>
      </c>
      <c r="W162" s="66">
        <v>76</v>
      </c>
      <c r="X162" s="66">
        <v>4</v>
      </c>
      <c r="Y162" s="66">
        <v>0</v>
      </c>
      <c r="Z162" s="66">
        <v>80</v>
      </c>
    </row>
    <row r="163" spans="1:26" ht="25.5" x14ac:dyDescent="0.25">
      <c r="A163" s="47" t="s">
        <v>201</v>
      </c>
      <c r="B163" s="112">
        <v>100</v>
      </c>
      <c r="C163" s="116">
        <v>100</v>
      </c>
      <c r="D163" s="66">
        <v>0</v>
      </c>
      <c r="E163" s="66">
        <v>200</v>
      </c>
      <c r="F163" s="66">
        <v>0</v>
      </c>
      <c r="G163" s="66">
        <v>0</v>
      </c>
      <c r="H163" s="66">
        <v>200</v>
      </c>
      <c r="I163" s="66">
        <v>0</v>
      </c>
      <c r="J163" s="66">
        <v>0</v>
      </c>
      <c r="K163" s="66">
        <v>200</v>
      </c>
      <c r="L163" s="66">
        <v>0</v>
      </c>
      <c r="M163" s="66">
        <v>0</v>
      </c>
      <c r="N163" s="66">
        <v>200</v>
      </c>
      <c r="O163" s="66">
        <v>0</v>
      </c>
      <c r="P163" s="66">
        <v>0</v>
      </c>
      <c r="Q163" s="66">
        <v>200</v>
      </c>
      <c r="R163" s="66">
        <v>0</v>
      </c>
      <c r="S163" s="66">
        <v>0</v>
      </c>
      <c r="T163" s="66">
        <v>200</v>
      </c>
      <c r="U163" s="66">
        <v>0</v>
      </c>
      <c r="V163" s="66">
        <v>0</v>
      </c>
      <c r="W163" s="66">
        <v>200</v>
      </c>
      <c r="X163" s="66">
        <v>0</v>
      </c>
      <c r="Y163" s="66">
        <v>0</v>
      </c>
      <c r="Z163" s="66">
        <v>200</v>
      </c>
    </row>
    <row r="164" spans="1:26" ht="25.5" x14ac:dyDescent="0.25">
      <c r="A164" s="111" t="s">
        <v>165</v>
      </c>
      <c r="B164" s="112">
        <v>1080</v>
      </c>
      <c r="C164" s="116">
        <v>120</v>
      </c>
      <c r="D164" s="66">
        <v>0</v>
      </c>
      <c r="E164" s="66">
        <v>1200</v>
      </c>
      <c r="F164" s="66">
        <v>120</v>
      </c>
      <c r="G164" s="66">
        <v>0</v>
      </c>
      <c r="H164" s="66">
        <v>1320</v>
      </c>
      <c r="I164" s="66">
        <v>120</v>
      </c>
      <c r="J164" s="66">
        <v>0</v>
      </c>
      <c r="K164" s="66">
        <v>1440</v>
      </c>
      <c r="L164" s="66">
        <v>120</v>
      </c>
      <c r="M164" s="66">
        <v>0</v>
      </c>
      <c r="N164" s="66">
        <v>1560</v>
      </c>
      <c r="O164" s="66">
        <v>120</v>
      </c>
      <c r="P164" s="66">
        <v>0</v>
      </c>
      <c r="Q164" s="66">
        <v>1680</v>
      </c>
      <c r="R164" s="66">
        <v>120</v>
      </c>
      <c r="S164" s="66">
        <v>0</v>
      </c>
      <c r="T164" s="66">
        <v>1800</v>
      </c>
      <c r="U164" s="66">
        <v>120</v>
      </c>
      <c r="V164" s="66">
        <v>0</v>
      </c>
      <c r="W164" s="66">
        <v>1920</v>
      </c>
      <c r="X164" s="66">
        <v>120</v>
      </c>
      <c r="Y164" s="66">
        <v>0</v>
      </c>
      <c r="Z164" s="66">
        <v>2040</v>
      </c>
    </row>
  </sheetData>
  <mergeCells count="34">
    <mergeCell ref="B100:Z100"/>
    <mergeCell ref="B114:Z114"/>
    <mergeCell ref="B92:Y92"/>
    <mergeCell ref="B93:Y93"/>
    <mergeCell ref="B94:Y94"/>
    <mergeCell ref="B95:Y95"/>
    <mergeCell ref="B96:Y96"/>
    <mergeCell ref="B42:Y42"/>
    <mergeCell ref="B47:Y47"/>
    <mergeCell ref="B46:Y46"/>
    <mergeCell ref="B37:Z37"/>
    <mergeCell ref="B43:Y43"/>
    <mergeCell ref="A37:A38"/>
    <mergeCell ref="A1:A2"/>
    <mergeCell ref="A27:A28"/>
    <mergeCell ref="B1:Z1"/>
    <mergeCell ref="B27:Z27"/>
    <mergeCell ref="M33:T33"/>
    <mergeCell ref="A52:A53"/>
    <mergeCell ref="A59:A60"/>
    <mergeCell ref="B52:Z52"/>
    <mergeCell ref="B59:Z59"/>
    <mergeCell ref="A136:A137"/>
    <mergeCell ref="A114:A115"/>
    <mergeCell ref="A100:A101"/>
    <mergeCell ref="B84:Y84"/>
    <mergeCell ref="B85:Y85"/>
    <mergeCell ref="B86:Y86"/>
    <mergeCell ref="B87:Y87"/>
    <mergeCell ref="B88:Y88"/>
    <mergeCell ref="B136:Z136"/>
    <mergeCell ref="B89:Y89"/>
    <mergeCell ref="B90:Y90"/>
    <mergeCell ref="B91:Y9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E29" sqref="E29"/>
    </sheetView>
  </sheetViews>
  <sheetFormatPr defaultRowHeight="15" x14ac:dyDescent="0.25"/>
  <cols>
    <col min="1" max="1" width="20.5703125" customWidth="1"/>
    <col min="2" max="2" width="14.28515625" customWidth="1"/>
  </cols>
  <sheetData>
    <row r="1" spans="1:2" ht="15" customHeight="1" x14ac:dyDescent="0.25">
      <c r="A1" s="166" t="s">
        <v>0</v>
      </c>
      <c r="B1" s="206" t="s">
        <v>11</v>
      </c>
    </row>
    <row r="2" spans="1:2" x14ac:dyDescent="0.25">
      <c r="A2" s="153"/>
      <c r="B2" s="206"/>
    </row>
    <row r="3" spans="1:2" x14ac:dyDescent="0.25">
      <c r="A3" s="12" t="s">
        <v>15</v>
      </c>
      <c r="B3" s="17">
        <v>1748397</v>
      </c>
    </row>
    <row r="4" spans="1:2" x14ac:dyDescent="0.25">
      <c r="A4" s="12" t="s">
        <v>16</v>
      </c>
      <c r="B4" s="17">
        <v>1774475</v>
      </c>
    </row>
    <row r="5" spans="1:2" x14ac:dyDescent="0.25">
      <c r="A5" s="12" t="s">
        <v>17</v>
      </c>
      <c r="B5" s="17">
        <v>80374</v>
      </c>
    </row>
    <row r="6" spans="1:2" x14ac:dyDescent="0.25">
      <c r="A6" s="12" t="s">
        <v>18</v>
      </c>
      <c r="B6" s="17">
        <v>840008</v>
      </c>
    </row>
    <row r="7" spans="1:2" x14ac:dyDescent="0.25">
      <c r="A7" s="12" t="s">
        <v>19</v>
      </c>
      <c r="B7" s="17">
        <v>41052</v>
      </c>
    </row>
    <row r="8" spans="1:2" s="1" customFormat="1" x14ac:dyDescent="0.25">
      <c r="A8" s="12" t="s">
        <v>48</v>
      </c>
      <c r="B8" s="17">
        <v>1425558</v>
      </c>
    </row>
    <row r="9" spans="1:2" x14ac:dyDescent="0.25">
      <c r="A9" s="12" t="s">
        <v>20</v>
      </c>
      <c r="B9" s="17">
        <v>1284160</v>
      </c>
    </row>
    <row r="10" spans="1:2" x14ac:dyDescent="0.25">
      <c r="A10" s="13" t="s">
        <v>21</v>
      </c>
      <c r="B10" s="17">
        <v>805301</v>
      </c>
    </row>
    <row r="11" spans="1:2" x14ac:dyDescent="0.25">
      <c r="A11" s="13" t="s">
        <v>22</v>
      </c>
      <c r="B11" s="17">
        <v>786093</v>
      </c>
    </row>
    <row r="12" spans="1:2" x14ac:dyDescent="0.25">
      <c r="A12" s="13" t="s">
        <v>23</v>
      </c>
      <c r="B12" s="17">
        <v>868203</v>
      </c>
    </row>
    <row r="13" spans="1:2" x14ac:dyDescent="0.25">
      <c r="A13" s="13" t="s">
        <v>24</v>
      </c>
      <c r="B13" s="17">
        <v>899025</v>
      </c>
    </row>
    <row r="14" spans="1:2" x14ac:dyDescent="0.25">
      <c r="A14" s="13" t="s">
        <v>25</v>
      </c>
      <c r="B14" s="17">
        <v>915261</v>
      </c>
    </row>
    <row r="15" spans="1:2" x14ac:dyDescent="0.25">
      <c r="A15" s="13" t="s">
        <v>26</v>
      </c>
      <c r="B15" s="17">
        <v>938160</v>
      </c>
    </row>
    <row r="16" spans="1:2" x14ac:dyDescent="0.25">
      <c r="A16" s="13" t="s">
        <v>27</v>
      </c>
      <c r="B16" s="17">
        <v>1340820</v>
      </c>
    </row>
    <row r="17" spans="1:2" x14ac:dyDescent="0.25">
      <c r="A17" s="12" t="s">
        <v>28</v>
      </c>
      <c r="B17" s="17">
        <f>7225194-330250</f>
        <v>6894944</v>
      </c>
    </row>
    <row r="18" spans="1:2" x14ac:dyDescent="0.25">
      <c r="A18" s="12" t="s">
        <v>29</v>
      </c>
      <c r="B18" s="17">
        <v>5960034</v>
      </c>
    </row>
    <row r="19" spans="1:2" x14ac:dyDescent="0.25">
      <c r="A19" s="12" t="s">
        <v>30</v>
      </c>
      <c r="B19" s="17">
        <v>6118976</v>
      </c>
    </row>
    <row r="20" spans="1:2" x14ac:dyDescent="0.25">
      <c r="A20" s="12" t="s">
        <v>31</v>
      </c>
      <c r="B20" s="17">
        <v>2738424</v>
      </c>
    </row>
    <row r="21" spans="1:2" x14ac:dyDescent="0.25">
      <c r="A21" s="12" t="s">
        <v>32</v>
      </c>
      <c r="B21" s="17">
        <v>3129240</v>
      </c>
    </row>
    <row r="22" spans="1:2" x14ac:dyDescent="0.25">
      <c r="A22" s="12" t="s">
        <v>33</v>
      </c>
      <c r="B22" s="17">
        <v>3381432</v>
      </c>
    </row>
    <row r="23" spans="1:2" x14ac:dyDescent="0.25">
      <c r="A23" s="14" t="s">
        <v>34</v>
      </c>
      <c r="B23" s="17">
        <v>23040422</v>
      </c>
    </row>
    <row r="24" spans="1:2" s="1" customFormat="1" x14ac:dyDescent="0.25">
      <c r="A24" s="14" t="s">
        <v>49</v>
      </c>
      <c r="B24" s="17">
        <v>4311634</v>
      </c>
    </row>
    <row r="25" spans="1:2" ht="15.75" x14ac:dyDescent="0.25">
      <c r="A25" s="209">
        <f>SUM(B3:B24)</f>
        <v>69321993</v>
      </c>
      <c r="B25" s="209"/>
    </row>
    <row r="27" spans="1:2" s="1" customFormat="1" x14ac:dyDescent="0.25"/>
    <row r="28" spans="1:2" ht="19.5" customHeight="1" x14ac:dyDescent="0.25">
      <c r="A28" s="166" t="s">
        <v>36</v>
      </c>
      <c r="B28" s="207" t="s">
        <v>11</v>
      </c>
    </row>
    <row r="29" spans="1:2" ht="15" customHeight="1" x14ac:dyDescent="0.25">
      <c r="A29" s="153"/>
      <c r="B29" s="208"/>
    </row>
    <row r="30" spans="1:2" ht="30" x14ac:dyDescent="0.25">
      <c r="A30" s="16" t="s">
        <v>37</v>
      </c>
      <c r="B30" s="17">
        <v>2614120</v>
      </c>
    </row>
    <row r="31" spans="1:2" ht="30" x14ac:dyDescent="0.25">
      <c r="A31" s="16" t="s">
        <v>38</v>
      </c>
      <c r="B31" s="17">
        <v>4902641</v>
      </c>
    </row>
    <row r="32" spans="1:2" ht="30" x14ac:dyDescent="0.25">
      <c r="A32" s="16" t="s">
        <v>39</v>
      </c>
      <c r="B32" s="17">
        <v>2116746</v>
      </c>
    </row>
    <row r="33" spans="1:2" ht="30" x14ac:dyDescent="0.25">
      <c r="A33" s="16" t="s">
        <v>40</v>
      </c>
      <c r="B33" s="17">
        <v>6223095</v>
      </c>
    </row>
    <row r="34" spans="1:2" ht="15.75" x14ac:dyDescent="0.25">
      <c r="A34" s="204">
        <f>SUM(B30:B33)</f>
        <v>15856602</v>
      </c>
      <c r="B34" s="205"/>
    </row>
  </sheetData>
  <mergeCells count="6">
    <mergeCell ref="A34:B34"/>
    <mergeCell ref="A1:A2"/>
    <mergeCell ref="A28:A29"/>
    <mergeCell ref="B1:B2"/>
    <mergeCell ref="B28:B29"/>
    <mergeCell ref="A25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Bills Position except LC</vt:lpstr>
      <vt:lpstr>LC</vt:lpstr>
      <vt:lpstr>Outstanding</vt:lpstr>
      <vt:lpstr>Summary Outs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Dubey</dc:creator>
  <cp:lastModifiedBy>Rajat Dubey</cp:lastModifiedBy>
  <dcterms:created xsi:type="dcterms:W3CDTF">2023-09-18T09:03:00Z</dcterms:created>
  <dcterms:modified xsi:type="dcterms:W3CDTF">2023-11-21T06:21:30Z</dcterms:modified>
</cp:coreProperties>
</file>