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7735" windowHeight="12285"/>
  </bookViews>
  <sheets>
    <sheet name="August 2023" sheetId="1" r:id="rId1"/>
    <sheet name="year wise detail" sheetId="2" r:id="rId2"/>
  </sheets>
  <definedNames>
    <definedName name="_xlnm._FilterDatabase" localSheetId="0" hidden="1">'August 2023'!$L$1:$L$201</definedName>
    <definedName name="_xlnm.Print_Area" localSheetId="0">'August 2023'!$A$1:$R$201</definedName>
    <definedName name="_xlnm.Print_Titles" localSheetId="0">'August 2023'!$1:$2</definedName>
  </definedNames>
  <calcPr calcId="124519"/>
</workbook>
</file>

<file path=xl/calcChain.xml><?xml version="1.0" encoding="utf-8"?>
<calcChain xmlns="http://schemas.openxmlformats.org/spreadsheetml/2006/main">
  <c r="M11" i="2"/>
  <c r="P17"/>
  <c r="N19"/>
  <c r="E34"/>
  <c r="H16"/>
  <c r="H20" s="1"/>
  <c r="G24"/>
  <c r="C10"/>
  <c r="B16"/>
  <c r="L22"/>
  <c r="L27" s="1"/>
  <c r="K22"/>
  <c r="L17"/>
  <c r="I29" s="1"/>
  <c r="I30" s="1"/>
  <c r="J35" l="1"/>
  <c r="O27"/>
  <c r="N17"/>
  <c r="N20" s="1"/>
  <c r="H201" i="1"/>
  <c r="I201"/>
  <c r="J42"/>
  <c r="G201"/>
  <c r="J199"/>
  <c r="J198"/>
  <c r="J197"/>
  <c r="J196"/>
  <c r="J195"/>
  <c r="J194"/>
  <c r="J193"/>
  <c r="J192"/>
  <c r="J191"/>
  <c r="J189"/>
  <c r="J187"/>
  <c r="J186"/>
  <c r="J185"/>
  <c r="J184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4"/>
  <c r="J163"/>
  <c r="J162"/>
  <c r="J161"/>
  <c r="J160"/>
  <c r="J159"/>
  <c r="J158"/>
  <c r="J157"/>
  <c r="J156"/>
  <c r="J155"/>
  <c r="J154"/>
  <c r="J153"/>
  <c r="J152"/>
  <c r="J151"/>
  <c r="J150"/>
  <c r="J149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K22" l="1"/>
  <c r="J148"/>
  <c r="J127"/>
  <c r="D34" i="2" s="1"/>
  <c r="F34" s="1"/>
  <c r="J64" i="1"/>
  <c r="J85"/>
  <c r="J106"/>
  <c r="J165"/>
  <c r="J183"/>
  <c r="J43"/>
  <c r="K187"/>
  <c r="K199"/>
  <c r="J188"/>
  <c r="R17"/>
  <c r="J23"/>
  <c r="R29"/>
  <c r="C13" i="2"/>
  <c r="C15"/>
  <c r="J200" i="1"/>
  <c r="K147"/>
  <c r="K105"/>
  <c r="K126"/>
  <c r="K164"/>
  <c r="K182"/>
  <c r="K42"/>
  <c r="K63"/>
  <c r="K84"/>
  <c r="C16" i="2" l="1"/>
  <c r="J201" i="1"/>
  <c r="K201"/>
</calcChain>
</file>

<file path=xl/sharedStrings.xml><?xml version="1.0" encoding="utf-8"?>
<sst xmlns="http://schemas.openxmlformats.org/spreadsheetml/2006/main" count="1381" uniqueCount="648">
  <si>
    <t xml:space="preserve">Deposite Pension August 2023  </t>
  </si>
  <si>
    <t>S. No.</t>
  </si>
  <si>
    <t>Item Detail</t>
  </si>
  <si>
    <t xml:space="preserve">old Item No. </t>
  </si>
  <si>
    <t>New Item No.</t>
  </si>
  <si>
    <t>PPO No.</t>
  </si>
  <si>
    <t>L/F</t>
  </si>
  <si>
    <t>OP.BAL.</t>
  </si>
  <si>
    <t>Cr.</t>
  </si>
  <si>
    <t>Dr.</t>
  </si>
  <si>
    <t>Bal.</t>
  </si>
  <si>
    <t>Total Page wise</t>
  </si>
  <si>
    <t>Department</t>
  </si>
  <si>
    <t>Item pertain</t>
  </si>
  <si>
    <t>Any Remarks</t>
  </si>
  <si>
    <t>Items which belong year</t>
  </si>
  <si>
    <t>Departement</t>
  </si>
  <si>
    <t>Sarju Din S/o Mangtu(NWR-2009-4142-303320)</t>
  </si>
  <si>
    <t>2009/303320</t>
  </si>
  <si>
    <t>L/1/1/1</t>
  </si>
  <si>
    <t>Opt.</t>
  </si>
  <si>
    <t>DCRG Amount</t>
  </si>
  <si>
    <t>Operating</t>
  </si>
  <si>
    <t>Babu Khan</t>
  </si>
  <si>
    <t>2010-303746</t>
  </si>
  <si>
    <t>L/1/1/2</t>
  </si>
  <si>
    <t>Comml.</t>
  </si>
  <si>
    <t>Commercial</t>
  </si>
  <si>
    <t>Mohd. Rafiq S/o Late Inayat Ali(NWR-2006-41416-301697)</t>
  </si>
  <si>
    <t>2006/301697</t>
  </si>
  <si>
    <t>L/1/1/3</t>
  </si>
  <si>
    <t>Prem Singh S/o Deep Singh NPS-558</t>
  </si>
  <si>
    <t>L/1/1/4</t>
  </si>
  <si>
    <t>Medical</t>
  </si>
  <si>
    <t>For Railway Quarter</t>
  </si>
  <si>
    <t>Naresh Kumar Suthar S/o Tulsi Ram</t>
  </si>
  <si>
    <t>2015-086</t>
  </si>
  <si>
    <t>L/1/1/5</t>
  </si>
  <si>
    <t>Accounts</t>
  </si>
  <si>
    <t>For Pay Fixation</t>
  </si>
  <si>
    <t>Shyam Lal S/o Tek Chand</t>
  </si>
  <si>
    <t>2018-007</t>
  </si>
  <si>
    <t>L/1/1/6</t>
  </si>
  <si>
    <t>Elect</t>
  </si>
  <si>
    <t>Elect.</t>
  </si>
  <si>
    <t>Muli Ram</t>
  </si>
  <si>
    <t>2014-877</t>
  </si>
  <si>
    <t>L/1/1/7</t>
  </si>
  <si>
    <t>Engg</t>
  </si>
  <si>
    <t>RELHS</t>
  </si>
  <si>
    <t>Unpaid Amount</t>
  </si>
  <si>
    <t>2019-20</t>
  </si>
  <si>
    <t>Komal Sonwal S/o Basant Sonwal</t>
  </si>
  <si>
    <t>2018-324</t>
  </si>
  <si>
    <t>L/1/1/8</t>
  </si>
  <si>
    <t>Comm. Debit</t>
  </si>
  <si>
    <t>Om Prakash S/o Rati Ram</t>
  </si>
  <si>
    <t>2018-394</t>
  </si>
  <si>
    <t>L/1/1/9</t>
  </si>
  <si>
    <t>S&amp;T</t>
  </si>
  <si>
    <t>2018-19</t>
  </si>
  <si>
    <t>Chhavi Nath S/o Banshidhar</t>
  </si>
  <si>
    <t>2016-017</t>
  </si>
  <si>
    <t>L/1/1/10</t>
  </si>
  <si>
    <t>Comm.</t>
  </si>
  <si>
    <t>Vimal Kumar S/o Brij Kishore</t>
  </si>
  <si>
    <t>2018-485</t>
  </si>
  <si>
    <t>L/1/1/11</t>
  </si>
  <si>
    <t>Rajesh Dixit S/o Hanuman Prasad</t>
  </si>
  <si>
    <t>2018-490</t>
  </si>
  <si>
    <t>L/1/1/12</t>
  </si>
  <si>
    <t>Kashi Ram S/o Ram Sumer</t>
  </si>
  <si>
    <t>2018-575</t>
  </si>
  <si>
    <t>L/1/1/13</t>
  </si>
  <si>
    <t>DURGA PRASAD S/O LAL CHAND</t>
  </si>
  <si>
    <t>2018-578</t>
  </si>
  <si>
    <t>L/1/1/14</t>
  </si>
  <si>
    <t>BARKAT ALI S/O SHAH MOHAMMED</t>
  </si>
  <si>
    <t>2016-100</t>
  </si>
  <si>
    <t>L/1/1/15</t>
  </si>
  <si>
    <t>PRAHLAD S/O BALAJI</t>
  </si>
  <si>
    <t>2016-202</t>
  </si>
  <si>
    <t>L/1/1/16</t>
  </si>
  <si>
    <t>CHANDAN S/O MURGE KHAN</t>
  </si>
  <si>
    <t>2016-135</t>
  </si>
  <si>
    <t>L/1/1/17</t>
  </si>
  <si>
    <t>Engg.</t>
  </si>
  <si>
    <t xml:space="preserve">SHAMBOO DAYAL S/O RAM </t>
  </si>
  <si>
    <t>2016-167</t>
  </si>
  <si>
    <t>L/1/1/18</t>
  </si>
  <si>
    <t>BRIJ LAL S/O PRAHLAD</t>
  </si>
  <si>
    <t>2019-105</t>
  </si>
  <si>
    <t>L/1/1/19</t>
  </si>
  <si>
    <t>GIRIRAJ KISHORE SHARMA S/O BABOO LAL SHARMA(wrongly booking in allocation 09099098 instead of commercial debit allocation 93065100)</t>
  </si>
  <si>
    <t>2018-146</t>
  </si>
  <si>
    <t>L/1/1/20</t>
  </si>
  <si>
    <t>Personnel</t>
  </si>
  <si>
    <t>Personeel</t>
  </si>
  <si>
    <t>VISHNU BHAGWAN S/O MANGAL RAM</t>
  </si>
  <si>
    <t>2016-291</t>
  </si>
  <si>
    <t>L/1/2/21</t>
  </si>
  <si>
    <t>SHYAM LAL S/O RAM NARAYAN</t>
  </si>
  <si>
    <t>2019-145</t>
  </si>
  <si>
    <t>L/1/2/22</t>
  </si>
  <si>
    <t>Excess Payment</t>
  </si>
  <si>
    <t>JAIDRATH S/O MAM CHAND</t>
  </si>
  <si>
    <t>2019-179</t>
  </si>
  <si>
    <t>L/1/2/23</t>
  </si>
  <si>
    <t>Electrical</t>
  </si>
  <si>
    <t>NANDU S/O LAKHI RAM</t>
  </si>
  <si>
    <t>2019-199</t>
  </si>
  <si>
    <t>L/1/2/24</t>
  </si>
  <si>
    <t>Wrongly credited vide MRT No. 044716/14.08.19 instead of allocation 08092498</t>
  </si>
  <si>
    <t>L/1/2/25</t>
  </si>
  <si>
    <t>Miscellaeous</t>
  </si>
  <si>
    <t>YOGESH KUMAR S/O BENI RAM</t>
  </si>
  <si>
    <t>2019-306</t>
  </si>
  <si>
    <t>L/1/2/26</t>
  </si>
  <si>
    <t>2020-21</t>
  </si>
  <si>
    <t xml:space="preserve">MUKESH KUMAR SAINI S/O MADAN LAL </t>
  </si>
  <si>
    <t>2019-342</t>
  </si>
  <si>
    <t>L/1/2/27</t>
  </si>
  <si>
    <t>RPF</t>
  </si>
  <si>
    <t>JAGJEET SINGH MEENA S/O BHAIRU RAM MEENA</t>
  </si>
  <si>
    <t>2016-339</t>
  </si>
  <si>
    <t>L/1/2/28</t>
  </si>
  <si>
    <t>SUBH RAM S/O BAKHTAWAR SINGH</t>
  </si>
  <si>
    <t>2016-014</t>
  </si>
  <si>
    <t>L/1/2/29</t>
  </si>
  <si>
    <t>Mechanical</t>
  </si>
  <si>
    <t>SHAMSHER ALI S/O NIZAM KHAN</t>
  </si>
  <si>
    <t>2016-259</t>
  </si>
  <si>
    <t>L/1/2/30</t>
  </si>
  <si>
    <t>ABHAY SINGH S/O SANWAL RAM</t>
  </si>
  <si>
    <t>2019-413</t>
  </si>
  <si>
    <t>L/1/2/32</t>
  </si>
  <si>
    <t>MOHD. HASAN S/O SHAMSUDDIN</t>
  </si>
  <si>
    <t>2016-146</t>
  </si>
  <si>
    <t>L/1/2/33</t>
  </si>
  <si>
    <t>CHAMPA S/O ISHWAR</t>
  </si>
  <si>
    <t>2016-380</t>
  </si>
  <si>
    <t>L/1/2/34</t>
  </si>
  <si>
    <t>KUNDAN LAL S/O NANU RAM</t>
  </si>
  <si>
    <t>2016-152</t>
  </si>
  <si>
    <t>L/1/2/35</t>
  </si>
  <si>
    <t xml:space="preserve">RELHS </t>
  </si>
  <si>
    <t>NRAYAN RAM S/O JORA RAM</t>
  </si>
  <si>
    <t>2016-101</t>
  </si>
  <si>
    <t>L/1/2/36</t>
  </si>
  <si>
    <t>MIRAJUDDIN S/O ABBAS ALI</t>
  </si>
  <si>
    <t>2016-068</t>
  </si>
  <si>
    <t>L/1/2/37</t>
  </si>
  <si>
    <t>SHUBH RAM S/O BAKHTAWAR SINGH</t>
  </si>
  <si>
    <t>L/1/2/38</t>
  </si>
  <si>
    <t>MAHENDER KUMAR S/O BHOOLU RAM</t>
  </si>
  <si>
    <t>2016-195</t>
  </si>
  <si>
    <t>L/1/2/39</t>
  </si>
  <si>
    <t>BIRJU SINGH S/O GANESH SINGH</t>
  </si>
  <si>
    <t>2016-033</t>
  </si>
  <si>
    <t>L/1/2/40</t>
  </si>
  <si>
    <t>ISHWAR SINGH S/O HOSHIYAR SINGH</t>
  </si>
  <si>
    <t>2016-188</t>
  </si>
  <si>
    <t>L/1/3/41</t>
  </si>
  <si>
    <t>ABDUL NISAR S/O ABDUL GANI</t>
  </si>
  <si>
    <t>2016-038</t>
  </si>
  <si>
    <t>L/1/3/42</t>
  </si>
  <si>
    <t>GURJANT SINGH S/O MUKHTIYAR SINGH</t>
  </si>
  <si>
    <t>2016-390</t>
  </si>
  <si>
    <t>L/1/3/43</t>
  </si>
  <si>
    <t>Rajveer Sharma S/o Keshav Deo Sharma</t>
  </si>
  <si>
    <t>2016-330</t>
  </si>
  <si>
    <t>L/1/3/44</t>
  </si>
  <si>
    <t>Suva Prakash S/o Banwari Lal</t>
  </si>
  <si>
    <t>2016-316</t>
  </si>
  <si>
    <t>L/1/3/45</t>
  </si>
  <si>
    <t>AJEET VEER SINGH S/O LAL SHAH</t>
  </si>
  <si>
    <t>2016-479</t>
  </si>
  <si>
    <t>L/1/3/46</t>
  </si>
  <si>
    <t>BALWANT SINGH S/O SHRI RAM</t>
  </si>
  <si>
    <t>2017-155</t>
  </si>
  <si>
    <t>L/1/3/47</t>
  </si>
  <si>
    <t>AMAR SINGH RATHORE S/O PEP SINGH RATHORE</t>
  </si>
  <si>
    <t>2016-684</t>
  </si>
  <si>
    <t>L/1/3/48</t>
  </si>
  <si>
    <t>KALU RAM S/O RAM NIWAS</t>
  </si>
  <si>
    <t>2017-038</t>
  </si>
  <si>
    <t>L/1/3/49</t>
  </si>
  <si>
    <t>SHER SINGH S/O SOHAN</t>
  </si>
  <si>
    <t>2016-204</t>
  </si>
  <si>
    <t>L/1/3/50</t>
  </si>
  <si>
    <t>HUKAM CHAND MEENA S/O MANOHARI LAL MEENA</t>
  </si>
  <si>
    <t>2016-278</t>
  </si>
  <si>
    <t>L/1/3/51</t>
  </si>
  <si>
    <t>Extra Entry</t>
  </si>
  <si>
    <t>SHER SINGH S/O HARI RAM</t>
  </si>
  <si>
    <t>2016-584</t>
  </si>
  <si>
    <t>L/1/3/52</t>
  </si>
  <si>
    <t>PREM CHAND S/O LAXMAN</t>
  </si>
  <si>
    <t>2016-656</t>
  </si>
  <si>
    <t>L/1/3/53</t>
  </si>
  <si>
    <t>JAGDISH PRASAD MEENA S/O NAVRANG LAL</t>
  </si>
  <si>
    <t>2016-540</t>
  </si>
  <si>
    <t>L/1/3/54</t>
  </si>
  <si>
    <t>Gopal Das</t>
  </si>
  <si>
    <t>2016-035</t>
  </si>
  <si>
    <t>L/1/3/55</t>
  </si>
  <si>
    <t xml:space="preserve">Bal Ram </t>
  </si>
  <si>
    <t>2016-121</t>
  </si>
  <si>
    <t>L/1/3/56</t>
  </si>
  <si>
    <t xml:space="preserve">TULLA S/O SALAMU </t>
  </si>
  <si>
    <t>2016-123</t>
  </si>
  <si>
    <t>L/1/3/57</t>
  </si>
  <si>
    <t>Wrongly Allocated in allocation 91010000 vide Co7 No. 33050919700095 for Rs. 225383/- Amt. Are comml. Debit of Sh. Brij Lal S/o Kedarmal comml. Staff retired on 31.01.2020 PPO No. 20207331400037 (Amt. For comml. Debit for earning) &amp; Pension deposite for Rs. 10000/- vide AB No. 1017 &amp; Co7 No. 95 dated 31.01.2020.</t>
  </si>
  <si>
    <t>2020-037</t>
  </si>
  <si>
    <t>L/1/3/58</t>
  </si>
  <si>
    <t>JAGDISH</t>
  </si>
  <si>
    <t>2016-006</t>
  </si>
  <si>
    <t>L/1/3/59</t>
  </si>
  <si>
    <t>NARAYAN RAM</t>
  </si>
  <si>
    <t>2016-022</t>
  </si>
  <si>
    <t>L/1/3/60</t>
  </si>
  <si>
    <t>DHANI RAM</t>
  </si>
  <si>
    <t>2016-023</t>
  </si>
  <si>
    <t>L/1/4/61</t>
  </si>
  <si>
    <t>SUBHRATI</t>
  </si>
  <si>
    <t>2016-024</t>
  </si>
  <si>
    <t>L/1/4/62</t>
  </si>
  <si>
    <t>HUKAMA RAM</t>
  </si>
  <si>
    <t>2016-037</t>
  </si>
  <si>
    <t>L/1/4/63</t>
  </si>
  <si>
    <t>AADU RAM</t>
  </si>
  <si>
    <t>2016-039</t>
  </si>
  <si>
    <t>L/1/4/64</t>
  </si>
  <si>
    <t>DEVI SINGH</t>
  </si>
  <si>
    <t>2016-050</t>
  </si>
  <si>
    <t>L/1/4/65</t>
  </si>
  <si>
    <t>SABBIR ALI</t>
  </si>
  <si>
    <t>2016-055</t>
  </si>
  <si>
    <t>L/1/4/66</t>
  </si>
  <si>
    <t>ARJUN</t>
  </si>
  <si>
    <t>2016-098</t>
  </si>
  <si>
    <t>L/1/4/67</t>
  </si>
  <si>
    <t xml:space="preserve">PREM KUMAR </t>
  </si>
  <si>
    <t>2016-109</t>
  </si>
  <si>
    <t>L/1/4/68</t>
  </si>
  <si>
    <t>For electric bill</t>
  </si>
  <si>
    <t>RAMESH CHAND FUGNA</t>
  </si>
  <si>
    <t>2016-111</t>
  </si>
  <si>
    <t>L/1/4/69</t>
  </si>
  <si>
    <t>RAJA</t>
  </si>
  <si>
    <t>2016-113</t>
  </si>
  <si>
    <t>L/1/4/70</t>
  </si>
  <si>
    <t>GANESH PANDIT</t>
  </si>
  <si>
    <t>2016-130</t>
  </si>
  <si>
    <t>L/1/4/71</t>
  </si>
  <si>
    <t>GANPAT SINGH</t>
  </si>
  <si>
    <t>2016-134</t>
  </si>
  <si>
    <t>L/1/4/72</t>
  </si>
  <si>
    <t>2016-137</t>
  </si>
  <si>
    <t>L/1/4/73</t>
  </si>
  <si>
    <t>JAI SINGH</t>
  </si>
  <si>
    <t>2016-139</t>
  </si>
  <si>
    <t>L/1/4/74</t>
  </si>
  <si>
    <t>RAM CHANDER</t>
  </si>
  <si>
    <t>2016-169</t>
  </si>
  <si>
    <t>L/1/4/75</t>
  </si>
  <si>
    <t>MOHD. SULTAN KOHARI</t>
  </si>
  <si>
    <t>2016-170</t>
  </si>
  <si>
    <t>L/1/4/76</t>
  </si>
  <si>
    <t>SHYAM SINGH S/O RANJEET SINGH</t>
  </si>
  <si>
    <t>2016-174</t>
  </si>
  <si>
    <t>L/1/4/77</t>
  </si>
  <si>
    <t>NANU</t>
  </si>
  <si>
    <t>2016-177</t>
  </si>
  <si>
    <t>L/1/4/78</t>
  </si>
  <si>
    <t>HIRA LAL</t>
  </si>
  <si>
    <t>2016-189</t>
  </si>
  <si>
    <t>L/1/4/79</t>
  </si>
  <si>
    <t>PRAHLAD</t>
  </si>
  <si>
    <t>L/1/4/80</t>
  </si>
  <si>
    <t>RAM SWAROOP</t>
  </si>
  <si>
    <t>2016-214</t>
  </si>
  <si>
    <t>L/1/5/81</t>
  </si>
  <si>
    <t>Engineering</t>
  </si>
  <si>
    <t>CHANDAN</t>
  </si>
  <si>
    <t>2016-220</t>
  </si>
  <si>
    <t>L/1/5/82</t>
  </si>
  <si>
    <t>MOHAN LAL SHARMA</t>
  </si>
  <si>
    <t>2016-234</t>
  </si>
  <si>
    <t>L/1/5/83</t>
  </si>
  <si>
    <t>RATAN LAL S/O JHAWARI RAM</t>
  </si>
  <si>
    <t>2016-248</t>
  </si>
  <si>
    <t>L/1/5/84</t>
  </si>
  <si>
    <t>PEMA RAM</t>
  </si>
  <si>
    <t>2016-255</t>
  </si>
  <si>
    <t>L/1/5/85</t>
  </si>
  <si>
    <t>SHAMSHER ALI</t>
  </si>
  <si>
    <t>L/1/5/86</t>
  </si>
  <si>
    <t>BANWARI</t>
  </si>
  <si>
    <t>2016-261</t>
  </si>
  <si>
    <t>L/1/5/87</t>
  </si>
  <si>
    <t>MOHD. FARUQUE</t>
  </si>
  <si>
    <t>2016-264</t>
  </si>
  <si>
    <t>L/1/5/88</t>
  </si>
  <si>
    <t>GEETA DEVI</t>
  </si>
  <si>
    <t>2016-265</t>
  </si>
  <si>
    <t>L/1/5/89</t>
  </si>
  <si>
    <t>BADRI PRASAD MEENA</t>
  </si>
  <si>
    <t>2016-282</t>
  </si>
  <si>
    <t>L/1/5/90</t>
  </si>
  <si>
    <t>VIRENDER SINGH</t>
  </si>
  <si>
    <t>2016-295</t>
  </si>
  <si>
    <t>L/1/5/91</t>
  </si>
  <si>
    <t>SHARWAN KUMAR</t>
  </si>
  <si>
    <t>2016-322</t>
  </si>
  <si>
    <t>L/1/5/92</t>
  </si>
  <si>
    <t>5900+830</t>
  </si>
  <si>
    <t>RAMESH CHANDER</t>
  </si>
  <si>
    <t>2016-344</t>
  </si>
  <si>
    <t>L/1/5/93</t>
  </si>
  <si>
    <t>KISHAN LAL</t>
  </si>
  <si>
    <t>2016-366</t>
  </si>
  <si>
    <t>L/1/5/94</t>
  </si>
  <si>
    <t>SINGHA</t>
  </si>
  <si>
    <t>2016-372</t>
  </si>
  <si>
    <t>L/1/5/95</t>
  </si>
  <si>
    <t>ENGG</t>
  </si>
  <si>
    <t>SURESH BABU</t>
  </si>
  <si>
    <t>2016-382</t>
  </si>
  <si>
    <t>L/1/5/96</t>
  </si>
  <si>
    <t>ASHA RAM</t>
  </si>
  <si>
    <t>2016-396</t>
  </si>
  <si>
    <t>L/1/5/97</t>
  </si>
  <si>
    <t>RADHEY SHYAM MEENA</t>
  </si>
  <si>
    <t>2016-398</t>
  </si>
  <si>
    <t>L/1/5/98</t>
  </si>
  <si>
    <t>RAGHUVEER SINGH</t>
  </si>
  <si>
    <t>2016-405</t>
  </si>
  <si>
    <t>L/1/5/99</t>
  </si>
  <si>
    <t>SUKHPAL SINGH</t>
  </si>
  <si>
    <t>2016-431</t>
  </si>
  <si>
    <t>L/1/5/100</t>
  </si>
  <si>
    <t>JAGDISH PRASAD</t>
  </si>
  <si>
    <t>2016-435</t>
  </si>
  <si>
    <t>L/1/6/101</t>
  </si>
  <si>
    <t>RAJESH KUMA</t>
  </si>
  <si>
    <t>2016-443</t>
  </si>
  <si>
    <t>L/1/6/102</t>
  </si>
  <si>
    <t>Security</t>
  </si>
  <si>
    <t>BARKAT KHAN</t>
  </si>
  <si>
    <t>2016-448</t>
  </si>
  <si>
    <t>L/1/6/103</t>
  </si>
  <si>
    <t>RAKESH KUMAR DUTTA</t>
  </si>
  <si>
    <t>2016-473</t>
  </si>
  <si>
    <t>L/1/6/104</t>
  </si>
  <si>
    <t>DALIP SINGH</t>
  </si>
  <si>
    <t>2016-475</t>
  </si>
  <si>
    <t>L/1/6/105</t>
  </si>
  <si>
    <t>BIRENDER SINGH</t>
  </si>
  <si>
    <t>2016-509</t>
  </si>
  <si>
    <t>L/1/6/106</t>
  </si>
  <si>
    <t>SHIV SAGAR</t>
  </si>
  <si>
    <t>2016-523</t>
  </si>
  <si>
    <t>L/1/6/107</t>
  </si>
  <si>
    <t>KYOOM</t>
  </si>
  <si>
    <t>2016-527</t>
  </si>
  <si>
    <t>L/1/6/108</t>
  </si>
  <si>
    <t>RAM KISHORE MEENA</t>
  </si>
  <si>
    <t>2016-530</t>
  </si>
  <si>
    <t>L/1/6/109</t>
  </si>
  <si>
    <t>KANHAIYA</t>
  </si>
  <si>
    <t>2016-533</t>
  </si>
  <si>
    <t>L/1/6/110</t>
  </si>
  <si>
    <t>MOOLA RAM</t>
  </si>
  <si>
    <t>2016-553</t>
  </si>
  <si>
    <t>L/1/6/111</t>
  </si>
  <si>
    <t>LAKHMI BAI</t>
  </si>
  <si>
    <t>2016-555</t>
  </si>
  <si>
    <t>L/1/6/112</t>
  </si>
  <si>
    <t>SAHDEV</t>
  </si>
  <si>
    <t>2016-559</t>
  </si>
  <si>
    <t>L/1/6/113</t>
  </si>
  <si>
    <t>GIRDHARI SINGH</t>
  </si>
  <si>
    <t>2016-603</t>
  </si>
  <si>
    <t>L/1/6/114</t>
  </si>
  <si>
    <t>RATAN SINGH</t>
  </si>
  <si>
    <t>2016-640</t>
  </si>
  <si>
    <t>L/1/6/115</t>
  </si>
  <si>
    <t>SHIV PRASAD</t>
  </si>
  <si>
    <t>2016-643</t>
  </si>
  <si>
    <t>L/1/6/116</t>
  </si>
  <si>
    <t>OM PRAKASH</t>
  </si>
  <si>
    <t>2016-664</t>
  </si>
  <si>
    <t>L/1/6/117</t>
  </si>
  <si>
    <t>DHARAM PAL</t>
  </si>
  <si>
    <t>2016-674</t>
  </si>
  <si>
    <t>L/1/6/118</t>
  </si>
  <si>
    <t>JODHA RAM</t>
  </si>
  <si>
    <t>2016-682</t>
  </si>
  <si>
    <t>L/1/6/119</t>
  </si>
  <si>
    <t>2016-683</t>
  </si>
  <si>
    <t>L/1/6/120</t>
  </si>
  <si>
    <t>TULEHHA RAM</t>
  </si>
  <si>
    <t>2016-687</t>
  </si>
  <si>
    <t>L/1/7/121</t>
  </si>
  <si>
    <t>RANDHIR SINGH</t>
  </si>
  <si>
    <t>2017-002</t>
  </si>
  <si>
    <t>L/1/7/122</t>
  </si>
  <si>
    <t>RUPA RAM</t>
  </si>
  <si>
    <t>2017-005</t>
  </si>
  <si>
    <t>L/1/7/123</t>
  </si>
  <si>
    <t>RESHMA DEVI</t>
  </si>
  <si>
    <t>2017-006</t>
  </si>
  <si>
    <t>L/1/7/124</t>
  </si>
  <si>
    <t>KRIPA SHANKAR</t>
  </si>
  <si>
    <t>2017-012</t>
  </si>
  <si>
    <t>L/1/7/125</t>
  </si>
  <si>
    <t>MANGEY RAM</t>
  </si>
  <si>
    <t>2017-017</t>
  </si>
  <si>
    <t>L/1/7/126</t>
  </si>
  <si>
    <t>PURAN SINGH</t>
  </si>
  <si>
    <t>2017-018</t>
  </si>
  <si>
    <t>L/1/7/127</t>
  </si>
  <si>
    <t>MAM RAJ</t>
  </si>
  <si>
    <t>2017-020</t>
  </si>
  <si>
    <t>L/1/7/128</t>
  </si>
  <si>
    <t>RAM PRATAP</t>
  </si>
  <si>
    <t>2017-024</t>
  </si>
  <si>
    <t>L/1/7/129</t>
  </si>
  <si>
    <t>DHANNA RAM</t>
  </si>
  <si>
    <t>2017-026</t>
  </si>
  <si>
    <t>L/1/7/130</t>
  </si>
  <si>
    <t>DHARMVEER</t>
  </si>
  <si>
    <t>2017-034</t>
  </si>
  <si>
    <t>L/1/7/131</t>
  </si>
  <si>
    <t>DWARIKA SHAH</t>
  </si>
  <si>
    <t>2017-036</t>
  </si>
  <si>
    <t>L/1/7/132</t>
  </si>
  <si>
    <t>MOOL CHAND</t>
  </si>
  <si>
    <t>2017-053</t>
  </si>
  <si>
    <t>L/1/7/133</t>
  </si>
  <si>
    <t>MOHNA</t>
  </si>
  <si>
    <t>2017-056</t>
  </si>
  <si>
    <t>L/1/7/134</t>
  </si>
  <si>
    <t>SHAMBHU NATH PANDEY</t>
  </si>
  <si>
    <t>2017-058</t>
  </si>
  <si>
    <t>L/1/7/135</t>
  </si>
  <si>
    <t>RIDHKARAN</t>
  </si>
  <si>
    <t>2017-072</t>
  </si>
  <si>
    <t>L/1/7/136</t>
  </si>
  <si>
    <t>BAKSHI LAL</t>
  </si>
  <si>
    <t>2017-075</t>
  </si>
  <si>
    <t>L/1/7/137</t>
  </si>
  <si>
    <t>RAMESHWAR</t>
  </si>
  <si>
    <t>2017-082</t>
  </si>
  <si>
    <t>L/1/7/138</t>
  </si>
  <si>
    <t>SHER SINGH</t>
  </si>
  <si>
    <t>2017-095</t>
  </si>
  <si>
    <t>L/1/7/139</t>
  </si>
  <si>
    <t>BHANA RAM</t>
  </si>
  <si>
    <t>2017-105</t>
  </si>
  <si>
    <t>L/1/7/140</t>
  </si>
  <si>
    <t>BHAJAN LAL</t>
  </si>
  <si>
    <t>2017-110</t>
  </si>
  <si>
    <t>L/1/8/141</t>
  </si>
  <si>
    <t>BHANWAR</t>
  </si>
  <si>
    <t>2017-118</t>
  </si>
  <si>
    <t>L/1/8/142</t>
  </si>
  <si>
    <t>RAM IQBAL</t>
  </si>
  <si>
    <t>2017-141</t>
  </si>
  <si>
    <t>L/1/8/143</t>
  </si>
  <si>
    <t>MURARI LAL</t>
  </si>
  <si>
    <t>2017-142</t>
  </si>
  <si>
    <t>L/1/8/144</t>
  </si>
  <si>
    <t>SAI MOHD.</t>
  </si>
  <si>
    <t>2017-143</t>
  </si>
  <si>
    <t>L/1/8/145</t>
  </si>
  <si>
    <t>NETRA</t>
  </si>
  <si>
    <t>2017-144</t>
  </si>
  <si>
    <t>L/1/8/146</t>
  </si>
  <si>
    <t>BABU LAL</t>
  </si>
  <si>
    <t>2017-152</t>
  </si>
  <si>
    <t>L/1/8/147</t>
  </si>
  <si>
    <t>Hawa Singh(Through cancelled cheque No. 323026 dated 05.02.2020 JV No. 330531901113)</t>
  </si>
  <si>
    <t>2017-076</t>
  </si>
  <si>
    <t>L/1/8/148</t>
  </si>
  <si>
    <t>Khema Ram(Through cancelled cheque No. 323027 dated 05.02.2020 JV No. 330531901113)</t>
  </si>
  <si>
    <t>2017-140</t>
  </si>
  <si>
    <t>L/1/8/149</t>
  </si>
  <si>
    <t>Prahlad(Through cancelled cheque No. 323029 dated 05.02.2020 JV No. 330531901113)</t>
  </si>
  <si>
    <t>2016-654</t>
  </si>
  <si>
    <t>L/1/8/150</t>
  </si>
  <si>
    <t>Raj Kishore (Through cancelled cheque No. 323030 dated 05.02.2020 JV No. 330531901113)</t>
  </si>
  <si>
    <t>2016-450</t>
  </si>
  <si>
    <t>L/1/8/151</t>
  </si>
  <si>
    <t>Ram Singh(Through cancelled cheque No. 323031 dated 05.02.2020 JV No. 330531901113)</t>
  </si>
  <si>
    <t>2016-575</t>
  </si>
  <si>
    <t>L/1/8/152</t>
  </si>
  <si>
    <t>Ramesh Kumar(Through cancelled cheque No. 323032 dated 05.02.2020 JV No. 330531901113)</t>
  </si>
  <si>
    <t>2017-054</t>
  </si>
  <si>
    <t>L/1/8/153</t>
  </si>
  <si>
    <t>Rameh Kumar(Through cancelled cheque No. 323033 dated 05.02.2020 JV No. 330531901113)</t>
  </si>
  <si>
    <t>2016-546</t>
  </si>
  <si>
    <t>L/1/8/154</t>
  </si>
  <si>
    <t>Vinod(Through cancelled cheque No. 323035 dated 05.02.2020 JV No. 330531901113)</t>
  </si>
  <si>
    <t>2016-616</t>
  </si>
  <si>
    <t>L/1/8/155</t>
  </si>
  <si>
    <t>WRONGLY RECVERY OF RELHS OF LATE SH MUMTAJ KHAN S/O SH SULEMAN PORTAL COMML /SDLP DATE OF DEATH 13.3.2020 PPO NO 20207331400274 FOR RS 30000/-NOW KEPT IN DEPOSIT PENSION</t>
  </si>
  <si>
    <t>2020-274</t>
  </si>
  <si>
    <t>L/1/8/157</t>
  </si>
  <si>
    <t>Personal lo letter likhna he</t>
  </si>
  <si>
    <t>BHOOP SINGH (PF NO.:53308949207)</t>
  </si>
  <si>
    <t>2019-468</t>
  </si>
  <si>
    <t>L/1/9/160</t>
  </si>
  <si>
    <t>LAL SINGH</t>
  </si>
  <si>
    <t>2016-059</t>
  </si>
  <si>
    <t>L/1/9/161</t>
  </si>
  <si>
    <t>CHHABILA</t>
  </si>
  <si>
    <t>2016-284</t>
  </si>
  <si>
    <t>L/1/9/162</t>
  </si>
  <si>
    <t>DHDARAMBIR</t>
  </si>
  <si>
    <t>2017-277</t>
  </si>
  <si>
    <t>L/1/9/163</t>
  </si>
  <si>
    <t>GYANA RAM</t>
  </si>
  <si>
    <t>2016-468</t>
  </si>
  <si>
    <t>L/1/9/164</t>
  </si>
  <si>
    <t>ASHOK KUMAR</t>
  </si>
  <si>
    <t>2017-565</t>
  </si>
  <si>
    <t>L/1/9/165</t>
  </si>
  <si>
    <t xml:space="preserve">UMESH CHAND </t>
  </si>
  <si>
    <t>2017-734</t>
  </si>
  <si>
    <t>L/1/9/166</t>
  </si>
  <si>
    <t>NARENDER SINGH</t>
  </si>
  <si>
    <t>2017-769</t>
  </si>
  <si>
    <t>L/1/9/167</t>
  </si>
  <si>
    <t>SAHIB RAM</t>
  </si>
  <si>
    <t>2017-723</t>
  </si>
  <si>
    <t>L/1/9/168</t>
  </si>
  <si>
    <t>MANGI LAL</t>
  </si>
  <si>
    <t>2017-363</t>
  </si>
  <si>
    <t>L/1/9/169</t>
  </si>
  <si>
    <t>SHIV KUMAR (PF NO.:533P6265006)</t>
  </si>
  <si>
    <t>2020-N-NOV-20-20</t>
  </si>
  <si>
    <t>L/1/9/170</t>
  </si>
  <si>
    <t>Ramesh Kumar(53308059676)</t>
  </si>
  <si>
    <t>2021-65</t>
  </si>
  <si>
    <t>L/1/9/171</t>
  </si>
  <si>
    <t>2021-22</t>
  </si>
  <si>
    <t>Rajan Attri(533P1989818)</t>
  </si>
  <si>
    <t>2021-N-62</t>
  </si>
  <si>
    <t>L/1/9/172</t>
  </si>
  <si>
    <t>Mala Ram(53308991467)</t>
  </si>
  <si>
    <t>2021-70</t>
  </si>
  <si>
    <t>L/1/9/173</t>
  </si>
  <si>
    <t>Mohd. Usman(53308956900)</t>
  </si>
  <si>
    <t>2021-92</t>
  </si>
  <si>
    <t>L/1/9/174</t>
  </si>
  <si>
    <t>Shyam Lal(50300501249)</t>
  </si>
  <si>
    <t>2020-400</t>
  </si>
  <si>
    <t>L/1/9/175</t>
  </si>
  <si>
    <t>JV Banwani he</t>
  </si>
  <si>
    <t>SANNY KUMAR (PF NO.:533P6264150)</t>
  </si>
  <si>
    <t>2021-N-Sep21-242</t>
  </si>
  <si>
    <t>L/1/9/177</t>
  </si>
  <si>
    <t>Baij Mohan Mittal (Death case)</t>
  </si>
  <si>
    <t>L/1/10/183</t>
  </si>
  <si>
    <t xml:space="preserve"> JAI PRAKASH GUPTA PF NO 53308959538</t>
  </si>
  <si>
    <t>2023-39</t>
  </si>
  <si>
    <t>L/1/10/195</t>
  </si>
  <si>
    <t>2022-23</t>
  </si>
  <si>
    <t>SHAYAM SUNDER SHARMA (PF NO.:53308937539)</t>
  </si>
  <si>
    <t>2023-49</t>
  </si>
  <si>
    <t>L/1/10/196</t>
  </si>
  <si>
    <t>2023-24</t>
  </si>
  <si>
    <t>RAJENDERA SINGH PF NO 53308001327</t>
  </si>
  <si>
    <t>2023-67</t>
  </si>
  <si>
    <t>L/1/10/197</t>
  </si>
  <si>
    <t>NEMI CHAND PF NO 53308956558</t>
  </si>
  <si>
    <t>2023-81</t>
  </si>
  <si>
    <t>L/1/11/200</t>
  </si>
  <si>
    <t>SUKHI RAM YADAV PF NO 53308374284</t>
  </si>
  <si>
    <t>20213-100</t>
  </si>
  <si>
    <t>L/1/11/201</t>
  </si>
  <si>
    <t>PAWAN KUMAR MISHRA PF NO 53308958506</t>
  </si>
  <si>
    <t>2023-106</t>
  </si>
  <si>
    <t>L/1/11/202</t>
  </si>
  <si>
    <t>MANGAL RAM (PF NO.:53308951871)</t>
  </si>
  <si>
    <t>2023-112</t>
  </si>
  <si>
    <t>L/1/11/205</t>
  </si>
  <si>
    <t>ASHOK KUMAR PF NO 53308926323</t>
  </si>
  <si>
    <t>2023-119</t>
  </si>
  <si>
    <t>L/1/11/206</t>
  </si>
  <si>
    <t>ASHOK KUMAR SHARMA PF NO 53308923371</t>
  </si>
  <si>
    <t>2023-125</t>
  </si>
  <si>
    <t>L/1/11/207</t>
  </si>
  <si>
    <t>RAJEEV KUMAR DIXIT (PF NO.:53308949931)</t>
  </si>
  <si>
    <t>2023-137</t>
  </si>
  <si>
    <t>L/1/11/208</t>
  </si>
  <si>
    <t>RAJKUMAR SHARMA (PF NO.:53308056808)</t>
  </si>
  <si>
    <t>2023-135</t>
  </si>
  <si>
    <t>L/1/11/209</t>
  </si>
  <si>
    <t>RAKESH KUMAR SHARMA PF NO 53308051811</t>
  </si>
  <si>
    <t>2023-146</t>
  </si>
  <si>
    <t>L/1/11/210</t>
  </si>
  <si>
    <t xml:space="preserve"> SITA RAM PF NO 53308017888</t>
  </si>
  <si>
    <t>2023-140</t>
  </si>
  <si>
    <t>L/1/11/211</t>
  </si>
  <si>
    <t xml:space="preserve"> RAJESH KUMAR SHARMA PF NO 53308955700</t>
  </si>
  <si>
    <t>2023-151</t>
  </si>
  <si>
    <t>L/1/11/212</t>
  </si>
  <si>
    <t>BALANCE</t>
  </si>
  <si>
    <t>2015-16</t>
  </si>
  <si>
    <t>2010-11</t>
  </si>
  <si>
    <t>2012-13</t>
  </si>
  <si>
    <t>2009-10</t>
  </si>
  <si>
    <t>2006-07</t>
  </si>
  <si>
    <t>2014-15</t>
  </si>
  <si>
    <t>page-1 total</t>
  </si>
  <si>
    <t>page-2 total</t>
  </si>
  <si>
    <t>page-3 total</t>
  </si>
  <si>
    <t>page-4 total</t>
  </si>
  <si>
    <t>page-5 total</t>
  </si>
  <si>
    <t>page-6 total</t>
  </si>
  <si>
    <t>page-7 total</t>
  </si>
  <si>
    <t>page-8 total</t>
  </si>
  <si>
    <t>page-9 total</t>
  </si>
  <si>
    <t>page-10 total</t>
  </si>
  <si>
    <t>page-11 total</t>
  </si>
  <si>
    <t>Deposit  position as on 31.08.2023</t>
  </si>
  <si>
    <t>S.N.</t>
  </si>
  <si>
    <t>ITEM</t>
  </si>
  <si>
    <t>AMOUNT</t>
  </si>
  <si>
    <t>YEAR</t>
  </si>
  <si>
    <t>Description wise summary</t>
  </si>
  <si>
    <t>Summary</t>
  </si>
  <si>
    <t>Coml.</t>
  </si>
  <si>
    <t>Particular</t>
  </si>
  <si>
    <t>Item</t>
  </si>
  <si>
    <t>Amount</t>
  </si>
  <si>
    <t>Deposit Pension as on 26.07.2023</t>
  </si>
  <si>
    <t>Year Wise</t>
  </si>
  <si>
    <t>Total No. of cases</t>
  </si>
  <si>
    <t>2013-14</t>
  </si>
  <si>
    <t>2016-17</t>
  </si>
  <si>
    <t>2017-18</t>
  </si>
  <si>
    <t>Total</t>
  </si>
  <si>
    <t>2011-12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</si>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</sst>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4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wrapText="1"/>
    </xf>
    <xf numFmtId="1" fontId="0" fillId="2" borderId="1" xfId="0" applyNumberFormat="1" applyFont="1" applyFill="1" applyBorder="1" applyAlignment="1">
      <alignment horizontal="left" vertical="top" wrapText="1"/>
    </xf>
    <xf numFmtId="1" fontId="0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1" fontId="0" fillId="2" borderId="1" xfId="0" applyNumberFormat="1" applyFont="1" applyFill="1" applyBorder="1" applyAlignment="1">
      <alignment horizontal="left" vertical="top"/>
    </xf>
    <xf numFmtId="49" fontId="0" fillId="2" borderId="2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1" fontId="0" fillId="2" borderId="0" xfId="0" applyNumberFormat="1" applyFont="1" applyFill="1" applyAlignment="1">
      <alignment vertical="top"/>
    </xf>
    <xf numFmtId="0" fontId="0" fillId="2" borderId="0" xfId="0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3" fillId="2" borderId="1" xfId="0" applyNumberFormat="1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0" fillId="0" borderId="0" xfId="0" applyNumberFormat="1"/>
    <xf numFmtId="0" fontId="9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1" fontId="0" fillId="2" borderId="1" xfId="0" applyNumberFormat="1" applyFill="1" applyBorder="1" applyAlignment="1">
      <alignment horizontal="left" vertical="top" wrapText="1"/>
    </xf>
    <xf numFmtId="1" fontId="0" fillId="0" borderId="0" xfId="0" quotePrefix="1" applyNumberFormat="1"/>
    <xf numFmtId="0" fontId="17" fillId="3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vertical="top"/>
    </xf>
    <xf numFmtId="17" fontId="1" fillId="2" borderId="3" xfId="0" applyNumberFormat="1" applyFont="1" applyFill="1" applyBorder="1" applyAlignment="1">
      <alignment horizontal="center" vertical="top"/>
    </xf>
    <xf numFmtId="17" fontId="1" fillId="2" borderId="4" xfId="0" applyNumberFormat="1" applyFont="1" applyFill="1" applyBorder="1" applyAlignment="1">
      <alignment horizontal="center" vertical="top"/>
    </xf>
    <xf numFmtId="17" fontId="1" fillId="2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1"/>
  <sheetViews>
    <sheetView tabSelected="1" view="pageBreakPreview" zoomScale="86" zoomScaleNormal="85" zoomScaleSheetLayoutView="86" workbookViewId="0">
      <selection activeCell="R18" sqref="R18"/>
    </sheetView>
  </sheetViews>
  <sheetFormatPr defaultRowHeight="15"/>
  <cols>
    <col min="1" max="1" width="9.85546875" style="10" bestFit="1" customWidth="1"/>
    <col min="2" max="2" width="43.140625" style="24" bestFit="1" customWidth="1"/>
    <col min="3" max="3" width="11.42578125" style="10" bestFit="1" customWidth="1"/>
    <col min="4" max="4" width="11.7109375" style="10" bestFit="1" customWidth="1"/>
    <col min="5" max="5" width="15.28515625" style="10" bestFit="1" customWidth="1"/>
    <col min="6" max="6" width="10.5703125" style="10" bestFit="1" customWidth="1"/>
    <col min="7" max="7" width="12.28515625" style="24" bestFit="1" customWidth="1"/>
    <col min="8" max="8" width="8.7109375" style="10" customWidth="1"/>
    <col min="9" max="9" width="8.140625" style="10" bestFit="1" customWidth="1"/>
    <col min="10" max="10" width="9.42578125" style="10" bestFit="1" customWidth="1"/>
    <col min="11" max="11" width="16.140625" style="10" bestFit="1" customWidth="1"/>
    <col min="12" max="12" width="10.140625" style="10" customWidth="1"/>
    <col min="13" max="13" width="19.42578125" style="10" customWidth="1"/>
    <col min="14" max="14" width="27" style="10" hidden="1" customWidth="1"/>
    <col min="15" max="15" width="16.140625" style="10" customWidth="1"/>
    <col min="16" max="16" width="24.42578125" style="9" hidden="1" customWidth="1"/>
    <col min="17" max="17" width="0" style="10" hidden="1" customWidth="1"/>
    <col min="18" max="18" width="32.85546875" style="10" customWidth="1"/>
    <col min="19" max="16384" width="9.140625" style="10"/>
  </cols>
  <sheetData>
    <row r="1" spans="1:18" ht="13.5" customHeight="1">
      <c r="A1" s="9"/>
      <c r="B1" s="3" t="s">
        <v>0</v>
      </c>
      <c r="C1" s="52" t="s">
        <v>628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" spans="1:18" s="6" customFormat="1" ht="24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4" t="s">
        <v>11</v>
      </c>
      <c r="L2" s="5" t="s">
        <v>12</v>
      </c>
      <c r="M2" s="5" t="s">
        <v>13</v>
      </c>
      <c r="N2" s="5" t="s">
        <v>14</v>
      </c>
      <c r="O2" s="4" t="s">
        <v>15</v>
      </c>
      <c r="P2" s="5" t="s">
        <v>16</v>
      </c>
    </row>
    <row r="3" spans="1:18">
      <c r="A3" s="12">
        <v>1</v>
      </c>
      <c r="B3" s="13" t="s">
        <v>17</v>
      </c>
      <c r="C3" s="12">
        <v>1</v>
      </c>
      <c r="D3" s="12">
        <v>1</v>
      </c>
      <c r="E3" s="12" t="s">
        <v>18</v>
      </c>
      <c r="F3" s="12" t="s">
        <v>19</v>
      </c>
      <c r="G3" s="14">
        <v>65852</v>
      </c>
      <c r="H3" s="14"/>
      <c r="I3" s="14"/>
      <c r="J3" s="14">
        <f t="shared" ref="J3:J69" si="0">G3+H3-I3</f>
        <v>65852</v>
      </c>
      <c r="K3" s="9"/>
      <c r="L3" s="9" t="s">
        <v>20</v>
      </c>
      <c r="M3" s="9" t="s">
        <v>21</v>
      </c>
      <c r="N3" s="9"/>
      <c r="O3" s="1" t="s">
        <v>614</v>
      </c>
      <c r="P3" s="9" t="s">
        <v>22</v>
      </c>
    </row>
    <row r="4" spans="1:18">
      <c r="A4" s="12">
        <v>2</v>
      </c>
      <c r="B4" s="12" t="s">
        <v>23</v>
      </c>
      <c r="C4" s="12">
        <v>2</v>
      </c>
      <c r="D4" s="12">
        <v>2</v>
      </c>
      <c r="E4" s="12" t="s">
        <v>24</v>
      </c>
      <c r="F4" s="12" t="s">
        <v>25</v>
      </c>
      <c r="G4" s="14">
        <v>42352</v>
      </c>
      <c r="H4" s="14"/>
      <c r="I4" s="14"/>
      <c r="J4" s="14">
        <f t="shared" si="0"/>
        <v>42352</v>
      </c>
      <c r="K4" s="9"/>
      <c r="L4" s="9" t="s">
        <v>26</v>
      </c>
      <c r="M4" s="9" t="s">
        <v>21</v>
      </c>
      <c r="N4" s="9"/>
      <c r="O4" s="1" t="s">
        <v>612</v>
      </c>
      <c r="P4" s="9" t="s">
        <v>27</v>
      </c>
    </row>
    <row r="5" spans="1:18" ht="30">
      <c r="A5" s="12">
        <v>3</v>
      </c>
      <c r="B5" s="13" t="s">
        <v>28</v>
      </c>
      <c r="C5" s="12">
        <v>3</v>
      </c>
      <c r="D5" s="12">
        <v>3</v>
      </c>
      <c r="E5" s="12" t="s">
        <v>29</v>
      </c>
      <c r="F5" s="12" t="s">
        <v>30</v>
      </c>
      <c r="G5" s="14">
        <v>32610</v>
      </c>
      <c r="H5" s="14"/>
      <c r="I5" s="14"/>
      <c r="J5" s="14">
        <f t="shared" si="0"/>
        <v>32610</v>
      </c>
      <c r="K5" s="9"/>
      <c r="L5" s="9" t="s">
        <v>26</v>
      </c>
      <c r="M5" s="9" t="s">
        <v>21</v>
      </c>
      <c r="N5" s="9"/>
      <c r="O5" s="1" t="s">
        <v>615</v>
      </c>
      <c r="P5" s="9" t="s">
        <v>27</v>
      </c>
    </row>
    <row r="6" spans="1:18">
      <c r="A6" s="12">
        <v>4</v>
      </c>
      <c r="B6" s="12" t="s">
        <v>31</v>
      </c>
      <c r="C6" s="12">
        <v>4</v>
      </c>
      <c r="D6" s="12">
        <v>4</v>
      </c>
      <c r="E6" s="50">
        <v>2012</v>
      </c>
      <c r="F6" s="12" t="s">
        <v>32</v>
      </c>
      <c r="G6" s="14">
        <v>76162</v>
      </c>
      <c r="H6" s="14"/>
      <c r="I6" s="14"/>
      <c r="J6" s="14">
        <f t="shared" si="0"/>
        <v>76162</v>
      </c>
      <c r="K6" s="9"/>
      <c r="L6" s="9" t="s">
        <v>33</v>
      </c>
      <c r="M6" s="9" t="s">
        <v>34</v>
      </c>
      <c r="N6" s="9"/>
      <c r="O6" s="1" t="s">
        <v>613</v>
      </c>
    </row>
    <row r="7" spans="1:18">
      <c r="A7" s="12">
        <v>5</v>
      </c>
      <c r="B7" s="12" t="s">
        <v>35</v>
      </c>
      <c r="C7" s="12">
        <v>5</v>
      </c>
      <c r="D7" s="12">
        <v>5</v>
      </c>
      <c r="E7" s="12" t="s">
        <v>36</v>
      </c>
      <c r="F7" s="12" t="s">
        <v>37</v>
      </c>
      <c r="G7" s="14">
        <v>170000</v>
      </c>
      <c r="H7" s="14"/>
      <c r="I7" s="14"/>
      <c r="J7" s="14">
        <f t="shared" si="0"/>
        <v>170000</v>
      </c>
      <c r="K7" s="9"/>
      <c r="L7" s="9" t="s">
        <v>38</v>
      </c>
      <c r="M7" s="9" t="s">
        <v>39</v>
      </c>
      <c r="N7" s="9"/>
      <c r="O7" s="1" t="s">
        <v>611</v>
      </c>
      <c r="P7" s="9" t="s">
        <v>38</v>
      </c>
    </row>
    <row r="8" spans="1:18">
      <c r="A8" s="12">
        <v>6</v>
      </c>
      <c r="B8" s="12" t="s">
        <v>40</v>
      </c>
      <c r="C8" s="12">
        <v>6</v>
      </c>
      <c r="D8" s="12">
        <v>6</v>
      </c>
      <c r="E8" s="37" t="s">
        <v>41</v>
      </c>
      <c r="F8" s="12" t="s">
        <v>42</v>
      </c>
      <c r="G8" s="14">
        <v>356650</v>
      </c>
      <c r="H8" s="14"/>
      <c r="I8" s="14"/>
      <c r="J8" s="14">
        <f t="shared" si="0"/>
        <v>356650</v>
      </c>
      <c r="K8" s="9"/>
      <c r="L8" s="9" t="s">
        <v>43</v>
      </c>
      <c r="M8" s="9" t="s">
        <v>21</v>
      </c>
      <c r="N8" s="9"/>
      <c r="O8" s="49" t="s">
        <v>644</v>
      </c>
      <c r="P8" s="9" t="s">
        <v>44</v>
      </c>
    </row>
    <row r="9" spans="1:18">
      <c r="A9" s="12">
        <v>7</v>
      </c>
      <c r="B9" s="12" t="s">
        <v>45</v>
      </c>
      <c r="C9" s="12">
        <v>7</v>
      </c>
      <c r="D9" s="12">
        <v>7</v>
      </c>
      <c r="E9" s="12" t="s">
        <v>46</v>
      </c>
      <c r="F9" s="12" t="s">
        <v>47</v>
      </c>
      <c r="G9" s="14">
        <v>2609</v>
      </c>
      <c r="H9" s="14"/>
      <c r="I9" s="14"/>
      <c r="J9" s="14">
        <f t="shared" si="0"/>
        <v>2609</v>
      </c>
      <c r="K9" s="9"/>
      <c r="L9" s="9" t="s">
        <v>48</v>
      </c>
      <c r="M9" s="26" t="s">
        <v>49</v>
      </c>
      <c r="N9" s="9" t="s">
        <v>50</v>
      </c>
      <c r="O9" s="1" t="s">
        <v>616</v>
      </c>
      <c r="P9" s="9" t="s">
        <v>48</v>
      </c>
      <c r="R9" s="25"/>
    </row>
    <row r="10" spans="1:18">
      <c r="A10" s="12">
        <v>8</v>
      </c>
      <c r="B10" s="12" t="s">
        <v>52</v>
      </c>
      <c r="C10" s="12">
        <v>8</v>
      </c>
      <c r="D10" s="12">
        <v>8</v>
      </c>
      <c r="E10" s="37" t="s">
        <v>53</v>
      </c>
      <c r="F10" s="12" t="s">
        <v>54</v>
      </c>
      <c r="G10" s="14">
        <v>10000</v>
      </c>
      <c r="H10" s="14"/>
      <c r="I10" s="14"/>
      <c r="J10" s="14">
        <f t="shared" si="0"/>
        <v>10000</v>
      </c>
      <c r="K10" s="9"/>
      <c r="L10" s="9" t="s">
        <v>20</v>
      </c>
      <c r="M10" s="9" t="s">
        <v>55</v>
      </c>
      <c r="N10" s="9"/>
      <c r="O10" s="39" t="s">
        <v>60</v>
      </c>
      <c r="P10" s="9" t="s">
        <v>22</v>
      </c>
    </row>
    <row r="11" spans="1:18">
      <c r="A11" s="12">
        <v>9</v>
      </c>
      <c r="B11" s="12" t="s">
        <v>56</v>
      </c>
      <c r="C11" s="12">
        <v>9</v>
      </c>
      <c r="D11" s="12">
        <v>9</v>
      </c>
      <c r="E11" s="37" t="s">
        <v>57</v>
      </c>
      <c r="F11" s="12" t="s">
        <v>58</v>
      </c>
      <c r="G11" s="14">
        <v>150000</v>
      </c>
      <c r="H11" s="14"/>
      <c r="I11" s="14"/>
      <c r="J11" s="14">
        <f t="shared" si="0"/>
        <v>150000</v>
      </c>
      <c r="K11" s="9"/>
      <c r="L11" s="9" t="s">
        <v>59</v>
      </c>
      <c r="M11" s="9" t="s">
        <v>39</v>
      </c>
      <c r="N11" s="9"/>
      <c r="O11" s="39" t="s">
        <v>60</v>
      </c>
      <c r="P11" s="9" t="s">
        <v>59</v>
      </c>
    </row>
    <row r="12" spans="1:18">
      <c r="A12" s="12">
        <v>10</v>
      </c>
      <c r="B12" s="12" t="s">
        <v>61</v>
      </c>
      <c r="C12" s="12">
        <v>12</v>
      </c>
      <c r="D12" s="12">
        <v>10</v>
      </c>
      <c r="E12" s="12" t="s">
        <v>62</v>
      </c>
      <c r="F12" s="12" t="s">
        <v>63</v>
      </c>
      <c r="G12" s="14">
        <v>300</v>
      </c>
      <c r="H12" s="14"/>
      <c r="I12" s="14"/>
      <c r="J12" s="14">
        <f t="shared" si="0"/>
        <v>300</v>
      </c>
      <c r="K12" s="9"/>
      <c r="L12" s="9" t="s">
        <v>64</v>
      </c>
      <c r="M12" s="9" t="s">
        <v>49</v>
      </c>
      <c r="N12" s="9"/>
      <c r="O12" s="39" t="s">
        <v>60</v>
      </c>
      <c r="P12" s="9" t="s">
        <v>27</v>
      </c>
    </row>
    <row r="13" spans="1:18">
      <c r="A13" s="12">
        <v>11</v>
      </c>
      <c r="B13" s="12" t="s">
        <v>65</v>
      </c>
      <c r="C13" s="12">
        <v>14</v>
      </c>
      <c r="D13" s="12">
        <v>11</v>
      </c>
      <c r="E13" s="37" t="s">
        <v>66</v>
      </c>
      <c r="F13" s="12" t="s">
        <v>67</v>
      </c>
      <c r="G13" s="14">
        <v>16532</v>
      </c>
      <c r="H13" s="14"/>
      <c r="I13" s="14"/>
      <c r="J13" s="14">
        <f t="shared" si="0"/>
        <v>16532</v>
      </c>
      <c r="K13" s="9"/>
      <c r="L13" s="9" t="s">
        <v>64</v>
      </c>
      <c r="M13" s="9" t="s">
        <v>55</v>
      </c>
      <c r="N13" s="9"/>
      <c r="O13" s="39" t="s">
        <v>60</v>
      </c>
      <c r="P13" s="9" t="s">
        <v>27</v>
      </c>
    </row>
    <row r="14" spans="1:18">
      <c r="A14" s="12">
        <v>12</v>
      </c>
      <c r="B14" s="12" t="s">
        <v>68</v>
      </c>
      <c r="C14" s="12">
        <v>15</v>
      </c>
      <c r="D14" s="12">
        <v>12</v>
      </c>
      <c r="E14" s="37" t="s">
        <v>69</v>
      </c>
      <c r="F14" s="12" t="s">
        <v>70</v>
      </c>
      <c r="G14" s="14">
        <v>250000</v>
      </c>
      <c r="H14" s="14"/>
      <c r="I14" s="14"/>
      <c r="J14" s="14">
        <f t="shared" si="0"/>
        <v>250000</v>
      </c>
      <c r="K14" s="9"/>
      <c r="L14" s="9" t="s">
        <v>38</v>
      </c>
      <c r="M14" s="9" t="s">
        <v>39</v>
      </c>
      <c r="N14" s="9"/>
      <c r="O14" s="39" t="s">
        <v>60</v>
      </c>
      <c r="P14" s="9" t="s">
        <v>38</v>
      </c>
    </row>
    <row r="15" spans="1:18">
      <c r="A15" s="12">
        <v>13</v>
      </c>
      <c r="B15" s="12" t="s">
        <v>71</v>
      </c>
      <c r="C15" s="12">
        <v>19</v>
      </c>
      <c r="D15" s="12">
        <v>13</v>
      </c>
      <c r="E15" s="37" t="s">
        <v>72</v>
      </c>
      <c r="F15" s="12" t="s">
        <v>73</v>
      </c>
      <c r="G15" s="14">
        <v>10000</v>
      </c>
      <c r="H15" s="14"/>
      <c r="I15" s="14"/>
      <c r="J15" s="14">
        <f t="shared" si="0"/>
        <v>10000</v>
      </c>
      <c r="K15" s="9"/>
      <c r="L15" s="9" t="s">
        <v>22</v>
      </c>
      <c r="M15" s="9" t="s">
        <v>55</v>
      </c>
      <c r="N15" s="9"/>
      <c r="O15" s="39" t="s">
        <v>60</v>
      </c>
      <c r="P15" s="9" t="s">
        <v>22</v>
      </c>
    </row>
    <row r="16" spans="1:18">
      <c r="A16" s="12">
        <v>14</v>
      </c>
      <c r="B16" s="12" t="s">
        <v>74</v>
      </c>
      <c r="C16" s="12">
        <v>20</v>
      </c>
      <c r="D16" s="12">
        <v>14</v>
      </c>
      <c r="E16" s="37" t="s">
        <v>75</v>
      </c>
      <c r="F16" s="12" t="s">
        <v>76</v>
      </c>
      <c r="G16" s="14">
        <v>10000</v>
      </c>
      <c r="H16" s="14"/>
      <c r="I16" s="14"/>
      <c r="J16" s="14">
        <f t="shared" si="0"/>
        <v>10000</v>
      </c>
      <c r="K16" s="9"/>
      <c r="L16" s="9" t="s">
        <v>22</v>
      </c>
      <c r="M16" s="9" t="s">
        <v>55</v>
      </c>
      <c r="N16" s="9"/>
      <c r="O16" s="39" t="s">
        <v>60</v>
      </c>
      <c r="P16" s="9" t="s">
        <v>22</v>
      </c>
    </row>
    <row r="17" spans="1:18">
      <c r="A17" s="12">
        <v>15</v>
      </c>
      <c r="B17" s="12" t="s">
        <v>77</v>
      </c>
      <c r="C17" s="12">
        <v>25</v>
      </c>
      <c r="D17" s="12">
        <v>15</v>
      </c>
      <c r="E17" s="12" t="s">
        <v>78</v>
      </c>
      <c r="F17" s="12" t="s">
        <v>79</v>
      </c>
      <c r="G17" s="14">
        <v>1100</v>
      </c>
      <c r="H17" s="14"/>
      <c r="I17" s="14"/>
      <c r="J17" s="14">
        <f t="shared" si="0"/>
        <v>1100</v>
      </c>
      <c r="K17" s="9"/>
      <c r="L17" s="9" t="s">
        <v>64</v>
      </c>
      <c r="M17" s="9" t="s">
        <v>49</v>
      </c>
      <c r="N17" s="9"/>
      <c r="O17" s="40" t="s">
        <v>51</v>
      </c>
      <c r="P17" s="9" t="s">
        <v>27</v>
      </c>
      <c r="R17" s="25">
        <f>J17+J18+J19+J20+J21+J22+J24+J25+J26+J27+J28+J30+J31+J32+J33+J34+J35+J36+J37+J38+J39+J40+J41+J42+J44+J45+J46+J47+J48+J49+J50+J51+J52+J53+J54+J55+J56+J57+J58+J59+J60+J61+J62+J63+J65+J66+J67+J68+J69+J70+J71+J72+J73+J74+J75+J76+J77+J78+J79+J80+J81+J82+J83+J84+J86+J87+J88+J89+J90+J91+J92+J93+J94+J95+J96+J97+J98+J99+J100+J101+J102+J103+J104+J105+J107+J108+J109+J110+J111+J112+J113+J114+J115+J116+J117+J132+J135+J164</f>
        <v>2095375</v>
      </c>
    </row>
    <row r="18" spans="1:18">
      <c r="A18" s="12">
        <v>16</v>
      </c>
      <c r="B18" s="12" t="s">
        <v>80</v>
      </c>
      <c r="C18" s="12">
        <v>26</v>
      </c>
      <c r="D18" s="12">
        <v>16</v>
      </c>
      <c r="E18" s="12" t="s">
        <v>81</v>
      </c>
      <c r="F18" s="12" t="s">
        <v>82</v>
      </c>
      <c r="G18" s="14">
        <v>2470</v>
      </c>
      <c r="H18" s="14"/>
      <c r="I18" s="14"/>
      <c r="J18" s="14">
        <f t="shared" si="0"/>
        <v>2470</v>
      </c>
      <c r="K18" s="9"/>
      <c r="L18" s="9" t="s">
        <v>22</v>
      </c>
      <c r="M18" s="9" t="s">
        <v>49</v>
      </c>
      <c r="N18" s="9"/>
      <c r="O18" s="40" t="s">
        <v>51</v>
      </c>
      <c r="P18" s="9" t="s">
        <v>22</v>
      </c>
    </row>
    <row r="19" spans="1:18">
      <c r="A19" s="12">
        <v>17</v>
      </c>
      <c r="B19" s="12" t="s">
        <v>83</v>
      </c>
      <c r="C19" s="12">
        <v>27</v>
      </c>
      <c r="D19" s="12">
        <v>17</v>
      </c>
      <c r="E19" s="12" t="s">
        <v>84</v>
      </c>
      <c r="F19" s="12" t="s">
        <v>85</v>
      </c>
      <c r="G19" s="14">
        <v>25620</v>
      </c>
      <c r="H19" s="14"/>
      <c r="I19" s="14"/>
      <c r="J19" s="14">
        <f t="shared" si="0"/>
        <v>25620</v>
      </c>
      <c r="K19" s="9"/>
      <c r="L19" s="9" t="s">
        <v>86</v>
      </c>
      <c r="M19" s="9" t="s">
        <v>49</v>
      </c>
      <c r="N19" s="9"/>
      <c r="O19" s="40" t="s">
        <v>51</v>
      </c>
      <c r="P19" s="9" t="s">
        <v>48</v>
      </c>
    </row>
    <row r="20" spans="1:18">
      <c r="A20" s="12">
        <v>18</v>
      </c>
      <c r="B20" s="12" t="s">
        <v>87</v>
      </c>
      <c r="C20" s="12">
        <v>28</v>
      </c>
      <c r="D20" s="12">
        <v>18</v>
      </c>
      <c r="E20" s="12" t="s">
        <v>88</v>
      </c>
      <c r="F20" s="12" t="s">
        <v>89</v>
      </c>
      <c r="G20" s="14">
        <v>22660</v>
      </c>
      <c r="H20" s="14"/>
      <c r="I20" s="14"/>
      <c r="J20" s="14">
        <f t="shared" si="0"/>
        <v>22660</v>
      </c>
      <c r="K20" s="9"/>
      <c r="L20" s="9" t="s">
        <v>86</v>
      </c>
      <c r="M20" s="9" t="s">
        <v>49</v>
      </c>
      <c r="N20" s="9"/>
      <c r="O20" s="40" t="s">
        <v>51</v>
      </c>
      <c r="P20" s="9" t="s">
        <v>48</v>
      </c>
    </row>
    <row r="21" spans="1:18">
      <c r="A21" s="12">
        <v>19</v>
      </c>
      <c r="B21" s="12" t="s">
        <v>90</v>
      </c>
      <c r="C21" s="12">
        <v>31</v>
      </c>
      <c r="D21" s="12">
        <v>19</v>
      </c>
      <c r="E21" s="12" t="s">
        <v>91</v>
      </c>
      <c r="F21" s="12" t="s">
        <v>92</v>
      </c>
      <c r="G21" s="14">
        <v>150000</v>
      </c>
      <c r="H21" s="14"/>
      <c r="I21" s="14"/>
      <c r="J21" s="14">
        <f t="shared" si="0"/>
        <v>150000</v>
      </c>
      <c r="K21" s="9"/>
      <c r="L21" s="9" t="s">
        <v>86</v>
      </c>
      <c r="M21" s="9" t="s">
        <v>39</v>
      </c>
      <c r="N21" s="9"/>
      <c r="O21" s="40" t="s">
        <v>51</v>
      </c>
      <c r="P21" s="9" t="s">
        <v>48</v>
      </c>
    </row>
    <row r="22" spans="1:18" ht="18.75" customHeight="1">
      <c r="A22" s="12">
        <v>20</v>
      </c>
      <c r="B22" s="12" t="s">
        <v>93</v>
      </c>
      <c r="C22" s="12">
        <v>32</v>
      </c>
      <c r="D22" s="12">
        <v>20</v>
      </c>
      <c r="E22" s="37" t="s">
        <v>94</v>
      </c>
      <c r="F22" s="12" t="s">
        <v>95</v>
      </c>
      <c r="G22" s="14">
        <v>4230</v>
      </c>
      <c r="H22" s="14"/>
      <c r="I22" s="14"/>
      <c r="J22" s="14">
        <f t="shared" si="0"/>
        <v>4230</v>
      </c>
      <c r="K22" s="51">
        <f>J3+J4+J5+J6+J7+J8+J9+J10+J11+J12+J13+J14+J15+J16+J17+J18+J19+J20+J21+J22</f>
        <v>1399147</v>
      </c>
      <c r="L22" s="9" t="s">
        <v>96</v>
      </c>
      <c r="M22" s="9" t="s">
        <v>55</v>
      </c>
      <c r="N22" s="9"/>
      <c r="O22" s="40" t="s">
        <v>51</v>
      </c>
      <c r="P22" s="9" t="s">
        <v>97</v>
      </c>
    </row>
    <row r="23" spans="1:18" s="8" customFormat="1" ht="18.75" customHeight="1">
      <c r="A23" s="2"/>
      <c r="B23" s="2"/>
      <c r="C23" s="2"/>
      <c r="D23" s="2"/>
      <c r="E23" s="2"/>
      <c r="F23" s="2"/>
      <c r="G23" s="16" t="s">
        <v>617</v>
      </c>
      <c r="H23" s="16"/>
      <c r="I23" s="16"/>
      <c r="J23" s="16">
        <f>SUM(J3:J22)</f>
        <v>1399147</v>
      </c>
      <c r="K23" s="27"/>
      <c r="L23" s="7"/>
      <c r="M23" s="7"/>
      <c r="N23" s="7"/>
      <c r="O23" s="41"/>
      <c r="P23" s="7"/>
    </row>
    <row r="24" spans="1:18">
      <c r="A24" s="12">
        <v>21</v>
      </c>
      <c r="B24" s="12" t="s">
        <v>98</v>
      </c>
      <c r="C24" s="12">
        <v>33</v>
      </c>
      <c r="D24" s="12">
        <v>21</v>
      </c>
      <c r="E24" s="12" t="s">
        <v>99</v>
      </c>
      <c r="F24" s="12" t="s">
        <v>100</v>
      </c>
      <c r="G24" s="14">
        <v>3120</v>
      </c>
      <c r="H24" s="14"/>
      <c r="I24" s="14"/>
      <c r="J24" s="14">
        <f t="shared" si="0"/>
        <v>3120</v>
      </c>
      <c r="K24" s="9"/>
      <c r="L24" s="9" t="s">
        <v>22</v>
      </c>
      <c r="M24" s="9" t="s">
        <v>49</v>
      </c>
      <c r="N24" s="9"/>
      <c r="O24" s="40" t="s">
        <v>51</v>
      </c>
      <c r="P24" s="9" t="s">
        <v>22</v>
      </c>
    </row>
    <row r="25" spans="1:18">
      <c r="A25" s="12">
        <v>22</v>
      </c>
      <c r="B25" s="12" t="s">
        <v>101</v>
      </c>
      <c r="C25" s="12">
        <v>37</v>
      </c>
      <c r="D25" s="12">
        <v>22</v>
      </c>
      <c r="E25" s="12" t="s">
        <v>102</v>
      </c>
      <c r="F25" s="12" t="s">
        <v>103</v>
      </c>
      <c r="G25" s="14">
        <v>215069</v>
      </c>
      <c r="H25" s="14"/>
      <c r="I25" s="14"/>
      <c r="J25" s="14">
        <f t="shared" si="0"/>
        <v>215069</v>
      </c>
      <c r="K25" s="9"/>
      <c r="L25" s="9" t="s">
        <v>86</v>
      </c>
      <c r="M25" s="9" t="s">
        <v>49</v>
      </c>
      <c r="N25" s="9" t="s">
        <v>104</v>
      </c>
      <c r="O25" s="40" t="s">
        <v>51</v>
      </c>
      <c r="P25" s="9" t="s">
        <v>48</v>
      </c>
    </row>
    <row r="26" spans="1:18">
      <c r="A26" s="12">
        <v>23</v>
      </c>
      <c r="B26" s="12" t="s">
        <v>105</v>
      </c>
      <c r="C26" s="12">
        <v>40</v>
      </c>
      <c r="D26" s="12">
        <v>23</v>
      </c>
      <c r="E26" s="12" t="s">
        <v>106</v>
      </c>
      <c r="F26" s="12" t="s">
        <v>107</v>
      </c>
      <c r="G26" s="14">
        <v>4628</v>
      </c>
      <c r="H26" s="14"/>
      <c r="I26" s="14"/>
      <c r="J26" s="14">
        <f t="shared" si="0"/>
        <v>4628</v>
      </c>
      <c r="K26" s="9"/>
      <c r="L26" s="9" t="s">
        <v>108</v>
      </c>
      <c r="M26" s="9" t="s">
        <v>55</v>
      </c>
      <c r="N26" s="9"/>
      <c r="O26" s="40" t="s">
        <v>51</v>
      </c>
      <c r="P26" s="9" t="s">
        <v>44</v>
      </c>
    </row>
    <row r="27" spans="1:18">
      <c r="A27" s="12">
        <v>24</v>
      </c>
      <c r="B27" s="12" t="s">
        <v>109</v>
      </c>
      <c r="C27" s="12">
        <v>42</v>
      </c>
      <c r="D27" s="12">
        <v>24</v>
      </c>
      <c r="E27" s="12" t="s">
        <v>110</v>
      </c>
      <c r="F27" s="12" t="s">
        <v>111</v>
      </c>
      <c r="G27" s="14">
        <v>114596</v>
      </c>
      <c r="H27" s="14"/>
      <c r="I27" s="14"/>
      <c r="J27" s="14">
        <f t="shared" si="0"/>
        <v>114596</v>
      </c>
      <c r="K27" s="9"/>
      <c r="L27" s="9" t="s">
        <v>33</v>
      </c>
      <c r="M27" s="9" t="s">
        <v>39</v>
      </c>
      <c r="N27" s="9"/>
      <c r="O27" s="40" t="s">
        <v>51</v>
      </c>
      <c r="P27" s="9" t="s">
        <v>33</v>
      </c>
    </row>
    <row r="28" spans="1:18" ht="30">
      <c r="A28" s="12">
        <v>25</v>
      </c>
      <c r="B28" s="12" t="s">
        <v>112</v>
      </c>
      <c r="C28" s="12">
        <v>43</v>
      </c>
      <c r="D28" s="12">
        <v>25</v>
      </c>
      <c r="E28" s="12">
        <v>2020</v>
      </c>
      <c r="F28" s="12" t="s">
        <v>113</v>
      </c>
      <c r="G28" s="14">
        <v>9150</v>
      </c>
      <c r="H28" s="14"/>
      <c r="I28" s="14"/>
      <c r="J28" s="14">
        <f t="shared" si="0"/>
        <v>9150</v>
      </c>
      <c r="K28" s="9"/>
      <c r="L28" s="9" t="s">
        <v>96</v>
      </c>
      <c r="M28" s="9" t="s">
        <v>114</v>
      </c>
      <c r="N28" s="9"/>
      <c r="O28" s="40" t="s">
        <v>51</v>
      </c>
    </row>
    <row r="29" spans="1:18">
      <c r="A29" s="12">
        <v>26</v>
      </c>
      <c r="B29" s="12" t="s">
        <v>115</v>
      </c>
      <c r="C29" s="12">
        <v>44</v>
      </c>
      <c r="D29" s="12">
        <v>26</v>
      </c>
      <c r="E29" s="12" t="s">
        <v>116</v>
      </c>
      <c r="F29" s="12" t="s">
        <v>117</v>
      </c>
      <c r="G29" s="14">
        <v>2000</v>
      </c>
      <c r="H29" s="14"/>
      <c r="I29" s="14"/>
      <c r="J29" s="14">
        <f t="shared" si="0"/>
        <v>2000</v>
      </c>
      <c r="K29" s="9"/>
      <c r="L29" s="9" t="s">
        <v>108</v>
      </c>
      <c r="M29" s="9" t="s">
        <v>55</v>
      </c>
      <c r="N29" s="9"/>
      <c r="O29" s="9" t="s">
        <v>118</v>
      </c>
      <c r="P29" s="9" t="s">
        <v>44</v>
      </c>
      <c r="R29" s="25">
        <f>J29+J118+J119+J120+J121+J122+J123+J124+J125+J126+J128+J129+J130+J131+J133+J134+J136+J137+J138+J139+J140+J141+J142+J143+J144+J145+J146+J147+J149+J150+J151+J152+J153+J154+J155+J156+J157+J158+J159+J160+J161+J162+J163+J166+J167+J168+J169+J170+J171+J172+J173+J174+J175+J176+J180+J184</f>
        <v>207101</v>
      </c>
    </row>
    <row r="30" spans="1:18">
      <c r="A30" s="12">
        <v>27</v>
      </c>
      <c r="B30" s="12" t="s">
        <v>119</v>
      </c>
      <c r="C30" s="12">
        <v>45</v>
      </c>
      <c r="D30" s="12">
        <v>27</v>
      </c>
      <c r="E30" s="12" t="s">
        <v>120</v>
      </c>
      <c r="F30" s="12" t="s">
        <v>121</v>
      </c>
      <c r="G30" s="14">
        <v>10000</v>
      </c>
      <c r="H30" s="14"/>
      <c r="I30" s="14"/>
      <c r="J30" s="14">
        <f t="shared" si="0"/>
        <v>10000</v>
      </c>
      <c r="K30" s="9"/>
      <c r="L30" s="9" t="s">
        <v>122</v>
      </c>
      <c r="M30" s="9" t="s">
        <v>55</v>
      </c>
      <c r="N30" s="9"/>
      <c r="O30" s="40" t="s">
        <v>51</v>
      </c>
      <c r="P30" s="9" t="s">
        <v>122</v>
      </c>
    </row>
    <row r="31" spans="1:18" ht="30">
      <c r="A31" s="12">
        <v>28</v>
      </c>
      <c r="B31" s="12" t="s">
        <v>123</v>
      </c>
      <c r="C31" s="12">
        <v>47</v>
      </c>
      <c r="D31" s="12">
        <v>28</v>
      </c>
      <c r="E31" s="12" t="s">
        <v>124</v>
      </c>
      <c r="F31" s="12" t="s">
        <v>125</v>
      </c>
      <c r="G31" s="14">
        <v>3640</v>
      </c>
      <c r="H31" s="14"/>
      <c r="I31" s="14"/>
      <c r="J31" s="14">
        <f t="shared" si="0"/>
        <v>3640</v>
      </c>
      <c r="K31" s="9"/>
      <c r="L31" s="9" t="s">
        <v>22</v>
      </c>
      <c r="M31" s="9" t="s">
        <v>49</v>
      </c>
      <c r="N31" s="9"/>
      <c r="O31" s="40" t="s">
        <v>51</v>
      </c>
      <c r="P31" s="9" t="s">
        <v>22</v>
      </c>
    </row>
    <row r="32" spans="1:18">
      <c r="A32" s="12">
        <v>29</v>
      </c>
      <c r="B32" s="12" t="s">
        <v>126</v>
      </c>
      <c r="C32" s="12">
        <v>48</v>
      </c>
      <c r="D32" s="12">
        <v>29</v>
      </c>
      <c r="E32" s="12" t="s">
        <v>127</v>
      </c>
      <c r="F32" s="12" t="s">
        <v>128</v>
      </c>
      <c r="G32" s="14">
        <v>1690</v>
      </c>
      <c r="H32" s="14"/>
      <c r="I32" s="14"/>
      <c r="J32" s="14">
        <f t="shared" si="0"/>
        <v>1690</v>
      </c>
      <c r="K32" s="9"/>
      <c r="L32" s="9" t="s">
        <v>129</v>
      </c>
      <c r="M32" s="9" t="s">
        <v>49</v>
      </c>
      <c r="N32" s="9"/>
      <c r="O32" s="40" t="s">
        <v>51</v>
      </c>
      <c r="P32" s="9" t="s">
        <v>129</v>
      </c>
    </row>
    <row r="33" spans="1:16">
      <c r="A33" s="12">
        <v>30</v>
      </c>
      <c r="B33" s="12" t="s">
        <v>130</v>
      </c>
      <c r="C33" s="12">
        <v>49</v>
      </c>
      <c r="D33" s="12">
        <v>30</v>
      </c>
      <c r="E33" s="12" t="s">
        <v>131</v>
      </c>
      <c r="F33" s="12" t="s">
        <v>132</v>
      </c>
      <c r="G33" s="14">
        <v>2300</v>
      </c>
      <c r="H33" s="14"/>
      <c r="I33" s="14"/>
      <c r="J33" s="14">
        <f t="shared" si="0"/>
        <v>2300</v>
      </c>
      <c r="K33" s="9"/>
      <c r="L33" s="9" t="s">
        <v>86</v>
      </c>
      <c r="M33" s="9" t="s">
        <v>49</v>
      </c>
      <c r="N33" s="9"/>
      <c r="O33" s="40" t="s">
        <v>51</v>
      </c>
      <c r="P33" s="9" t="s">
        <v>48</v>
      </c>
    </row>
    <row r="34" spans="1:16">
      <c r="A34" s="12">
        <v>31</v>
      </c>
      <c r="B34" s="12" t="s">
        <v>133</v>
      </c>
      <c r="C34" s="12">
        <v>59</v>
      </c>
      <c r="D34" s="12">
        <v>32</v>
      </c>
      <c r="E34" s="12" t="s">
        <v>134</v>
      </c>
      <c r="F34" s="12" t="s">
        <v>135</v>
      </c>
      <c r="G34" s="14">
        <v>573300</v>
      </c>
      <c r="H34" s="14"/>
      <c r="I34" s="14"/>
      <c r="J34" s="14">
        <f t="shared" si="0"/>
        <v>573300</v>
      </c>
      <c r="K34" s="9"/>
      <c r="L34" s="9" t="s">
        <v>86</v>
      </c>
      <c r="M34" s="9" t="s">
        <v>21</v>
      </c>
      <c r="N34" s="9"/>
      <c r="O34" s="40" t="s">
        <v>51</v>
      </c>
      <c r="P34" s="9" t="s">
        <v>48</v>
      </c>
    </row>
    <row r="35" spans="1:16">
      <c r="A35" s="12">
        <v>32</v>
      </c>
      <c r="B35" s="2" t="s">
        <v>136</v>
      </c>
      <c r="C35" s="2">
        <v>61</v>
      </c>
      <c r="D35" s="12">
        <v>33</v>
      </c>
      <c r="E35" s="2" t="s">
        <v>137</v>
      </c>
      <c r="F35" s="12" t="s">
        <v>138</v>
      </c>
      <c r="G35" s="16">
        <v>-700</v>
      </c>
      <c r="H35" s="16"/>
      <c r="I35" s="16"/>
      <c r="J35" s="28">
        <f t="shared" si="0"/>
        <v>-700</v>
      </c>
      <c r="K35" s="9"/>
      <c r="L35" s="9" t="s">
        <v>129</v>
      </c>
      <c r="M35" s="9" t="s">
        <v>49</v>
      </c>
      <c r="N35" s="9"/>
      <c r="O35" s="40" t="s">
        <v>51</v>
      </c>
      <c r="P35" s="9" t="s">
        <v>129</v>
      </c>
    </row>
    <row r="36" spans="1:16" ht="30">
      <c r="A36" s="12">
        <v>33</v>
      </c>
      <c r="B36" s="12" t="s">
        <v>139</v>
      </c>
      <c r="C36" s="12">
        <v>62</v>
      </c>
      <c r="D36" s="12">
        <v>34</v>
      </c>
      <c r="E36" s="12" t="s">
        <v>140</v>
      </c>
      <c r="F36" s="12" t="s">
        <v>141</v>
      </c>
      <c r="G36" s="12">
        <v>11820</v>
      </c>
      <c r="H36" s="12"/>
      <c r="I36" s="12"/>
      <c r="J36" s="12">
        <f t="shared" si="0"/>
        <v>11820</v>
      </c>
      <c r="K36" s="12"/>
      <c r="L36" s="12" t="s">
        <v>129</v>
      </c>
      <c r="M36" s="12" t="s">
        <v>49</v>
      </c>
      <c r="N36" s="12"/>
      <c r="O36" s="40" t="s">
        <v>51</v>
      </c>
    </row>
    <row r="37" spans="1:16" s="8" customFormat="1">
      <c r="A37" s="12">
        <v>34</v>
      </c>
      <c r="B37" s="12" t="s">
        <v>142</v>
      </c>
      <c r="C37" s="12">
        <v>63</v>
      </c>
      <c r="D37" s="12">
        <v>35</v>
      </c>
      <c r="E37" s="12" t="s">
        <v>143</v>
      </c>
      <c r="F37" s="12" t="s">
        <v>144</v>
      </c>
      <c r="G37" s="14">
        <v>13560</v>
      </c>
      <c r="H37" s="14"/>
      <c r="I37" s="14"/>
      <c r="J37" s="14">
        <f t="shared" si="0"/>
        <v>13560</v>
      </c>
      <c r="K37" s="9"/>
      <c r="L37" s="7" t="s">
        <v>33</v>
      </c>
      <c r="M37" s="9" t="s">
        <v>145</v>
      </c>
      <c r="N37" s="7"/>
      <c r="O37" s="40" t="s">
        <v>51</v>
      </c>
      <c r="P37" s="7" t="s">
        <v>33</v>
      </c>
    </row>
    <row r="38" spans="1:16" s="8" customFormat="1">
      <c r="A38" s="12">
        <v>35</v>
      </c>
      <c r="B38" s="12" t="s">
        <v>146</v>
      </c>
      <c r="C38" s="12">
        <v>64</v>
      </c>
      <c r="D38" s="12">
        <v>36</v>
      </c>
      <c r="E38" s="12" t="s">
        <v>147</v>
      </c>
      <c r="F38" s="12" t="s">
        <v>148</v>
      </c>
      <c r="G38" s="14">
        <v>10</v>
      </c>
      <c r="H38" s="14"/>
      <c r="I38" s="14"/>
      <c r="J38" s="14">
        <f t="shared" si="0"/>
        <v>10</v>
      </c>
      <c r="K38" s="9"/>
      <c r="L38" s="7" t="s">
        <v>48</v>
      </c>
      <c r="M38" s="7" t="s">
        <v>49</v>
      </c>
      <c r="N38" s="7"/>
      <c r="O38" s="40" t="s">
        <v>51</v>
      </c>
      <c r="P38" s="7" t="s">
        <v>48</v>
      </c>
    </row>
    <row r="39" spans="1:16" s="8" customFormat="1">
      <c r="A39" s="12">
        <v>36</v>
      </c>
      <c r="B39" s="12" t="s">
        <v>149</v>
      </c>
      <c r="C39" s="12">
        <v>65</v>
      </c>
      <c r="D39" s="12">
        <v>37</v>
      </c>
      <c r="E39" s="12" t="s">
        <v>150</v>
      </c>
      <c r="F39" s="12" t="s">
        <v>151</v>
      </c>
      <c r="G39" s="14">
        <v>14670</v>
      </c>
      <c r="H39" s="14"/>
      <c r="I39" s="14"/>
      <c r="J39" s="14">
        <f t="shared" si="0"/>
        <v>14670</v>
      </c>
      <c r="K39" s="9"/>
      <c r="L39" s="7" t="s">
        <v>129</v>
      </c>
      <c r="M39" s="7" t="s">
        <v>49</v>
      </c>
      <c r="N39" s="7"/>
      <c r="O39" s="40" t="s">
        <v>51</v>
      </c>
      <c r="P39" s="7" t="s">
        <v>129</v>
      </c>
    </row>
    <row r="40" spans="1:16" s="8" customFormat="1">
      <c r="A40" s="12">
        <v>37</v>
      </c>
      <c r="B40" s="2" t="s">
        <v>152</v>
      </c>
      <c r="C40" s="2">
        <v>66</v>
      </c>
      <c r="D40" s="12">
        <v>38</v>
      </c>
      <c r="E40" s="2" t="s">
        <v>127</v>
      </c>
      <c r="F40" s="12" t="s">
        <v>153</v>
      </c>
      <c r="G40" s="16">
        <v>-10400</v>
      </c>
      <c r="H40" s="16"/>
      <c r="I40" s="16"/>
      <c r="J40" s="28">
        <f t="shared" si="0"/>
        <v>-10400</v>
      </c>
      <c r="K40" s="9"/>
      <c r="L40" s="7" t="s">
        <v>129</v>
      </c>
      <c r="M40" s="7" t="s">
        <v>49</v>
      </c>
      <c r="N40" s="7"/>
      <c r="O40" s="40" t="s">
        <v>51</v>
      </c>
      <c r="P40" s="7" t="s">
        <v>129</v>
      </c>
    </row>
    <row r="41" spans="1:16" s="8" customFormat="1">
      <c r="A41" s="12">
        <v>38</v>
      </c>
      <c r="B41" s="12" t="s">
        <v>154</v>
      </c>
      <c r="C41" s="12">
        <v>67</v>
      </c>
      <c r="D41" s="12">
        <v>39</v>
      </c>
      <c r="E41" s="12" t="s">
        <v>155</v>
      </c>
      <c r="F41" s="12" t="s">
        <v>156</v>
      </c>
      <c r="G41" s="14">
        <v>25129</v>
      </c>
      <c r="H41" s="14"/>
      <c r="I41" s="14"/>
      <c r="J41" s="14">
        <f t="shared" si="0"/>
        <v>25129</v>
      </c>
      <c r="K41" s="51"/>
      <c r="L41" s="7" t="s">
        <v>129</v>
      </c>
      <c r="M41" s="9" t="s">
        <v>49</v>
      </c>
      <c r="N41" s="7"/>
      <c r="O41" s="40" t="s">
        <v>51</v>
      </c>
      <c r="P41" s="7" t="s">
        <v>129</v>
      </c>
    </row>
    <row r="42" spans="1:16" s="8" customFormat="1">
      <c r="A42" s="12">
        <v>39</v>
      </c>
      <c r="B42" s="12" t="s">
        <v>157</v>
      </c>
      <c r="C42" s="12">
        <v>69</v>
      </c>
      <c r="D42" s="12">
        <v>40</v>
      </c>
      <c r="E42" s="12" t="s">
        <v>158</v>
      </c>
      <c r="F42" s="12" t="s">
        <v>159</v>
      </c>
      <c r="G42" s="14">
        <v>2000</v>
      </c>
      <c r="H42" s="14"/>
      <c r="I42" s="14"/>
      <c r="J42" s="14">
        <f t="shared" si="0"/>
        <v>2000</v>
      </c>
      <c r="K42" s="15">
        <f>SUM(J24:J42)</f>
        <v>995582</v>
      </c>
      <c r="L42" s="7" t="s">
        <v>108</v>
      </c>
      <c r="M42" s="7" t="s">
        <v>49</v>
      </c>
      <c r="N42" s="7"/>
      <c r="O42" s="40" t="s">
        <v>51</v>
      </c>
      <c r="P42" s="7" t="s">
        <v>44</v>
      </c>
    </row>
    <row r="43" spans="1:16" s="8" customFormat="1">
      <c r="A43" s="2"/>
      <c r="B43" s="2"/>
      <c r="C43" s="2"/>
      <c r="D43" s="2"/>
      <c r="E43" s="2"/>
      <c r="F43" s="2"/>
      <c r="G43" s="16" t="s">
        <v>618</v>
      </c>
      <c r="H43" s="16"/>
      <c r="I43" s="16"/>
      <c r="J43" s="16">
        <f>SUM(J24:J42)</f>
        <v>995582</v>
      </c>
      <c r="K43" s="27"/>
      <c r="L43" s="7"/>
      <c r="M43" s="7"/>
      <c r="N43" s="7"/>
      <c r="O43" s="41"/>
      <c r="P43" s="7"/>
    </row>
    <row r="44" spans="1:16" s="8" customFormat="1">
      <c r="A44" s="12">
        <v>40</v>
      </c>
      <c r="B44" s="12" t="s">
        <v>160</v>
      </c>
      <c r="C44" s="12">
        <v>70</v>
      </c>
      <c r="D44" s="12">
        <v>41</v>
      </c>
      <c r="E44" s="12" t="s">
        <v>161</v>
      </c>
      <c r="F44" s="12" t="s">
        <v>162</v>
      </c>
      <c r="G44" s="14">
        <v>13810</v>
      </c>
      <c r="H44" s="14"/>
      <c r="I44" s="14"/>
      <c r="J44" s="14">
        <f t="shared" si="0"/>
        <v>13810</v>
      </c>
      <c r="K44" s="9"/>
      <c r="L44" s="7" t="s">
        <v>22</v>
      </c>
      <c r="M44" s="7" t="s">
        <v>49</v>
      </c>
      <c r="N44" s="7"/>
      <c r="O44" s="40" t="s">
        <v>51</v>
      </c>
      <c r="P44" s="7" t="s">
        <v>22</v>
      </c>
    </row>
    <row r="45" spans="1:16" s="8" customFormat="1">
      <c r="A45" s="12">
        <v>41</v>
      </c>
      <c r="B45" s="12" t="s">
        <v>163</v>
      </c>
      <c r="C45" s="12">
        <v>72</v>
      </c>
      <c r="D45" s="12">
        <v>42</v>
      </c>
      <c r="E45" s="12" t="s">
        <v>164</v>
      </c>
      <c r="F45" s="12" t="s">
        <v>165</v>
      </c>
      <c r="G45" s="14">
        <v>2000</v>
      </c>
      <c r="H45" s="14"/>
      <c r="I45" s="14"/>
      <c r="J45" s="14">
        <f t="shared" si="0"/>
        <v>2000</v>
      </c>
      <c r="K45" s="9"/>
      <c r="L45" s="7" t="s">
        <v>22</v>
      </c>
      <c r="M45" s="7" t="s">
        <v>49</v>
      </c>
      <c r="N45" s="7"/>
      <c r="O45" s="40" t="s">
        <v>51</v>
      </c>
      <c r="P45" s="7" t="s">
        <v>22</v>
      </c>
    </row>
    <row r="46" spans="1:16" s="8" customFormat="1">
      <c r="A46" s="12">
        <v>42</v>
      </c>
      <c r="B46" s="2" t="s">
        <v>166</v>
      </c>
      <c r="C46" s="2">
        <v>73</v>
      </c>
      <c r="D46" s="12">
        <v>43</v>
      </c>
      <c r="E46" s="2" t="s">
        <v>167</v>
      </c>
      <c r="F46" s="12" t="s">
        <v>168</v>
      </c>
      <c r="G46" s="16">
        <v>-3500</v>
      </c>
      <c r="H46" s="16"/>
      <c r="I46" s="16"/>
      <c r="J46" s="28">
        <f t="shared" si="0"/>
        <v>-3500</v>
      </c>
      <c r="K46" s="1"/>
      <c r="L46" s="7" t="s">
        <v>129</v>
      </c>
      <c r="M46" s="7" t="s">
        <v>49</v>
      </c>
      <c r="N46" s="7"/>
      <c r="O46" s="40" t="s">
        <v>51</v>
      </c>
      <c r="P46" s="7" t="s">
        <v>129</v>
      </c>
    </row>
    <row r="47" spans="1:16" s="8" customFormat="1">
      <c r="A47" s="12">
        <v>43</v>
      </c>
      <c r="B47" s="12" t="s">
        <v>169</v>
      </c>
      <c r="C47" s="12">
        <v>74</v>
      </c>
      <c r="D47" s="12">
        <v>44</v>
      </c>
      <c r="E47" s="12" t="s">
        <v>170</v>
      </c>
      <c r="F47" s="12" t="s">
        <v>171</v>
      </c>
      <c r="G47" s="14">
        <v>8450</v>
      </c>
      <c r="H47" s="14"/>
      <c r="I47" s="14"/>
      <c r="J47" s="14">
        <f t="shared" si="0"/>
        <v>8450</v>
      </c>
      <c r="K47" s="9"/>
      <c r="L47" s="7" t="s">
        <v>129</v>
      </c>
      <c r="M47" s="7" t="s">
        <v>49</v>
      </c>
      <c r="N47" s="7"/>
      <c r="O47" s="40" t="s">
        <v>51</v>
      </c>
      <c r="P47" s="7" t="s">
        <v>129</v>
      </c>
    </row>
    <row r="48" spans="1:16" s="8" customFormat="1">
      <c r="A48" s="12">
        <v>44</v>
      </c>
      <c r="B48" s="2" t="s">
        <v>172</v>
      </c>
      <c r="C48" s="2">
        <v>75</v>
      </c>
      <c r="D48" s="12">
        <v>45</v>
      </c>
      <c r="E48" s="2" t="s">
        <v>173</v>
      </c>
      <c r="F48" s="12" t="s">
        <v>174</v>
      </c>
      <c r="G48" s="16">
        <v>-20</v>
      </c>
      <c r="H48" s="16"/>
      <c r="I48" s="16"/>
      <c r="J48" s="28">
        <f t="shared" si="0"/>
        <v>-20</v>
      </c>
      <c r="K48" s="9"/>
      <c r="L48" s="7" t="s">
        <v>129</v>
      </c>
      <c r="M48" s="7" t="s">
        <v>49</v>
      </c>
      <c r="N48" s="7"/>
      <c r="O48" s="40" t="s">
        <v>51</v>
      </c>
      <c r="P48" s="7" t="s">
        <v>129</v>
      </c>
    </row>
    <row r="49" spans="1:16" s="8" customFormat="1">
      <c r="A49" s="12">
        <v>45</v>
      </c>
      <c r="B49" s="12" t="s">
        <v>175</v>
      </c>
      <c r="C49" s="12">
        <v>76</v>
      </c>
      <c r="D49" s="12">
        <v>46</v>
      </c>
      <c r="E49" s="12" t="s">
        <v>176</v>
      </c>
      <c r="F49" s="12" t="s">
        <v>177</v>
      </c>
      <c r="G49" s="14">
        <v>18660</v>
      </c>
      <c r="H49" s="14"/>
      <c r="I49" s="14"/>
      <c r="J49" s="14">
        <f t="shared" si="0"/>
        <v>18660</v>
      </c>
      <c r="K49" s="9"/>
      <c r="L49" s="7" t="s">
        <v>129</v>
      </c>
      <c r="M49" s="7" t="s">
        <v>49</v>
      </c>
      <c r="N49" s="7"/>
      <c r="O49" s="40" t="s">
        <v>51</v>
      </c>
      <c r="P49" s="7" t="s">
        <v>129</v>
      </c>
    </row>
    <row r="50" spans="1:16" s="8" customFormat="1">
      <c r="A50" s="12">
        <v>46</v>
      </c>
      <c r="B50" s="12" t="s">
        <v>178</v>
      </c>
      <c r="C50" s="12">
        <v>77</v>
      </c>
      <c r="D50" s="12">
        <v>47</v>
      </c>
      <c r="E50" s="12" t="s">
        <v>179</v>
      </c>
      <c r="F50" s="12" t="s">
        <v>180</v>
      </c>
      <c r="G50" s="14">
        <v>20</v>
      </c>
      <c r="H50" s="14"/>
      <c r="I50" s="14"/>
      <c r="J50" s="14">
        <f t="shared" si="0"/>
        <v>20</v>
      </c>
      <c r="K50" s="9"/>
      <c r="L50" s="7" t="s">
        <v>129</v>
      </c>
      <c r="M50" s="7" t="s">
        <v>49</v>
      </c>
      <c r="N50" s="7"/>
      <c r="O50" s="40" t="s">
        <v>51</v>
      </c>
      <c r="P50" s="7" t="s">
        <v>129</v>
      </c>
    </row>
    <row r="51" spans="1:16" s="8" customFormat="1" ht="30">
      <c r="A51" s="12">
        <v>47</v>
      </c>
      <c r="B51" s="2" t="s">
        <v>181</v>
      </c>
      <c r="C51" s="2">
        <v>78</v>
      </c>
      <c r="D51" s="12">
        <v>48</v>
      </c>
      <c r="E51" s="2" t="s">
        <v>182</v>
      </c>
      <c r="F51" s="12" t="s">
        <v>183</v>
      </c>
      <c r="G51" s="16">
        <v>-400</v>
      </c>
      <c r="H51" s="16"/>
      <c r="I51" s="16"/>
      <c r="J51" s="28">
        <f t="shared" si="0"/>
        <v>-400</v>
      </c>
      <c r="K51" s="9"/>
      <c r="L51" s="7" t="s">
        <v>129</v>
      </c>
      <c r="M51" s="7" t="s">
        <v>49</v>
      </c>
      <c r="N51" s="7"/>
      <c r="O51" s="40" t="s">
        <v>51</v>
      </c>
      <c r="P51" s="7" t="s">
        <v>129</v>
      </c>
    </row>
    <row r="52" spans="1:16">
      <c r="A52" s="12">
        <v>48</v>
      </c>
      <c r="B52" s="12" t="s">
        <v>184</v>
      </c>
      <c r="C52" s="12">
        <v>80</v>
      </c>
      <c r="D52" s="12">
        <v>49</v>
      </c>
      <c r="E52" s="12" t="s">
        <v>185</v>
      </c>
      <c r="F52" s="12" t="s">
        <v>186</v>
      </c>
      <c r="G52" s="14">
        <v>24000</v>
      </c>
      <c r="H52" s="14"/>
      <c r="I52" s="14"/>
      <c r="J52" s="14">
        <f t="shared" si="0"/>
        <v>24000</v>
      </c>
      <c r="K52" s="9"/>
      <c r="L52" s="9" t="s">
        <v>129</v>
      </c>
      <c r="M52" s="9" t="s">
        <v>49</v>
      </c>
      <c r="N52" s="9"/>
      <c r="O52" s="40" t="s">
        <v>51</v>
      </c>
      <c r="P52" s="9" t="s">
        <v>129</v>
      </c>
    </row>
    <row r="53" spans="1:16">
      <c r="A53" s="12">
        <v>49</v>
      </c>
      <c r="B53" s="2" t="s">
        <v>187</v>
      </c>
      <c r="C53" s="2">
        <v>82</v>
      </c>
      <c r="D53" s="12">
        <v>50</v>
      </c>
      <c r="E53" s="2" t="s">
        <v>188</v>
      </c>
      <c r="F53" s="12" t="s">
        <v>189</v>
      </c>
      <c r="G53" s="16">
        <v>-2000</v>
      </c>
      <c r="H53" s="16"/>
      <c r="I53" s="16"/>
      <c r="J53" s="28">
        <f t="shared" si="0"/>
        <v>-2000</v>
      </c>
      <c r="K53" s="9"/>
      <c r="L53" s="9" t="s">
        <v>129</v>
      </c>
      <c r="M53" s="9" t="s">
        <v>49</v>
      </c>
      <c r="N53" s="9"/>
      <c r="O53" s="40" t="s">
        <v>51</v>
      </c>
      <c r="P53" s="9" t="s">
        <v>129</v>
      </c>
    </row>
    <row r="54" spans="1:16" s="8" customFormat="1" ht="30">
      <c r="A54" s="12">
        <v>50</v>
      </c>
      <c r="B54" s="12" t="s">
        <v>190</v>
      </c>
      <c r="C54" s="12">
        <v>83</v>
      </c>
      <c r="D54" s="12">
        <v>51</v>
      </c>
      <c r="E54" s="12" t="s">
        <v>191</v>
      </c>
      <c r="F54" s="12" t="s">
        <v>192</v>
      </c>
      <c r="G54" s="14">
        <v>24000</v>
      </c>
      <c r="H54" s="14"/>
      <c r="I54" s="14"/>
      <c r="J54" s="14">
        <f t="shared" si="0"/>
        <v>24000</v>
      </c>
      <c r="K54" s="9"/>
      <c r="L54" s="7" t="s">
        <v>86</v>
      </c>
      <c r="M54" s="9" t="s">
        <v>49</v>
      </c>
      <c r="N54" s="7" t="s">
        <v>193</v>
      </c>
      <c r="O54" s="40" t="s">
        <v>51</v>
      </c>
      <c r="P54" s="7" t="s">
        <v>48</v>
      </c>
    </row>
    <row r="55" spans="1:16" s="8" customFormat="1">
      <c r="A55" s="12">
        <v>51</v>
      </c>
      <c r="B55" s="12" t="s">
        <v>194</v>
      </c>
      <c r="C55" s="12">
        <v>84</v>
      </c>
      <c r="D55" s="12">
        <v>52</v>
      </c>
      <c r="E55" s="12" t="s">
        <v>195</v>
      </c>
      <c r="F55" s="12" t="s">
        <v>196</v>
      </c>
      <c r="G55" s="14">
        <v>8790</v>
      </c>
      <c r="H55" s="14"/>
      <c r="I55" s="14"/>
      <c r="J55" s="14">
        <f t="shared" si="0"/>
        <v>8790</v>
      </c>
      <c r="K55" s="9"/>
      <c r="L55" s="7" t="s">
        <v>129</v>
      </c>
      <c r="M55" s="7" t="s">
        <v>49</v>
      </c>
      <c r="N55" s="7"/>
      <c r="O55" s="40" t="s">
        <v>51</v>
      </c>
      <c r="P55" s="7" t="s">
        <v>129</v>
      </c>
    </row>
    <row r="56" spans="1:16" s="8" customFormat="1">
      <c r="A56" s="12">
        <v>52</v>
      </c>
      <c r="B56" s="12" t="s">
        <v>197</v>
      </c>
      <c r="C56" s="12">
        <v>85</v>
      </c>
      <c r="D56" s="12">
        <v>53</v>
      </c>
      <c r="E56" s="12" t="s">
        <v>198</v>
      </c>
      <c r="F56" s="12" t="s">
        <v>199</v>
      </c>
      <c r="G56" s="14">
        <v>24000</v>
      </c>
      <c r="H56" s="14"/>
      <c r="I56" s="14"/>
      <c r="J56" s="14">
        <f t="shared" si="0"/>
        <v>24000</v>
      </c>
      <c r="K56" s="9"/>
      <c r="L56" s="7" t="s">
        <v>86</v>
      </c>
      <c r="M56" s="7" t="s">
        <v>49</v>
      </c>
      <c r="N56" s="7"/>
      <c r="O56" s="40" t="s">
        <v>51</v>
      </c>
      <c r="P56" s="7" t="s">
        <v>48</v>
      </c>
    </row>
    <row r="57" spans="1:16" s="8" customFormat="1">
      <c r="A57" s="12">
        <v>53</v>
      </c>
      <c r="B57" s="12" t="s">
        <v>200</v>
      </c>
      <c r="C57" s="12">
        <v>86</v>
      </c>
      <c r="D57" s="12">
        <v>54</v>
      </c>
      <c r="E57" s="12" t="s">
        <v>201</v>
      </c>
      <c r="F57" s="12" t="s">
        <v>202</v>
      </c>
      <c r="G57" s="14">
        <v>24000</v>
      </c>
      <c r="H57" s="14"/>
      <c r="I57" s="14"/>
      <c r="J57" s="14">
        <f t="shared" si="0"/>
        <v>24000</v>
      </c>
      <c r="K57" s="9"/>
      <c r="L57" s="7" t="s">
        <v>96</v>
      </c>
      <c r="M57" s="9" t="s">
        <v>49</v>
      </c>
      <c r="N57" s="7" t="s">
        <v>193</v>
      </c>
      <c r="O57" s="40" t="s">
        <v>51</v>
      </c>
      <c r="P57" s="7" t="s">
        <v>97</v>
      </c>
    </row>
    <row r="58" spans="1:16" s="8" customFormat="1">
      <c r="A58" s="12">
        <v>54</v>
      </c>
      <c r="B58" s="12" t="s">
        <v>203</v>
      </c>
      <c r="C58" s="12">
        <v>87</v>
      </c>
      <c r="D58" s="12">
        <v>55</v>
      </c>
      <c r="E58" s="12" t="s">
        <v>204</v>
      </c>
      <c r="F58" s="12" t="s">
        <v>205</v>
      </c>
      <c r="G58" s="14">
        <v>2000</v>
      </c>
      <c r="H58" s="14"/>
      <c r="I58" s="14"/>
      <c r="J58" s="14">
        <f t="shared" si="0"/>
        <v>2000</v>
      </c>
      <c r="K58" s="9"/>
      <c r="L58" s="7" t="s">
        <v>59</v>
      </c>
      <c r="M58" s="7" t="s">
        <v>49</v>
      </c>
      <c r="N58" s="7"/>
      <c r="O58" s="40" t="s">
        <v>51</v>
      </c>
      <c r="P58" s="7" t="s">
        <v>59</v>
      </c>
    </row>
    <row r="59" spans="1:16" s="8" customFormat="1">
      <c r="A59" s="12">
        <v>55</v>
      </c>
      <c r="B59" s="2" t="s">
        <v>206</v>
      </c>
      <c r="C59" s="2">
        <v>88</v>
      </c>
      <c r="D59" s="12">
        <v>56</v>
      </c>
      <c r="E59" s="2" t="s">
        <v>207</v>
      </c>
      <c r="F59" s="12" t="s">
        <v>208</v>
      </c>
      <c r="G59" s="16">
        <v>-1200</v>
      </c>
      <c r="H59" s="16"/>
      <c r="I59" s="16"/>
      <c r="J59" s="28">
        <f t="shared" si="0"/>
        <v>-1200</v>
      </c>
      <c r="K59" s="9"/>
      <c r="L59" s="7" t="s">
        <v>129</v>
      </c>
      <c r="M59" s="7" t="s">
        <v>49</v>
      </c>
      <c r="N59" s="7"/>
      <c r="O59" s="40" t="s">
        <v>51</v>
      </c>
      <c r="P59" s="7" t="s">
        <v>129</v>
      </c>
    </row>
    <row r="60" spans="1:16" s="8" customFormat="1">
      <c r="A60" s="12">
        <v>56</v>
      </c>
      <c r="B60" s="2" t="s">
        <v>209</v>
      </c>
      <c r="C60" s="2">
        <v>89</v>
      </c>
      <c r="D60" s="12">
        <v>57</v>
      </c>
      <c r="E60" s="2" t="s">
        <v>210</v>
      </c>
      <c r="F60" s="12" t="s">
        <v>211</v>
      </c>
      <c r="G60" s="16">
        <v>-100</v>
      </c>
      <c r="H60" s="16"/>
      <c r="I60" s="16"/>
      <c r="J60" s="28">
        <f t="shared" si="0"/>
        <v>-100</v>
      </c>
      <c r="K60" s="9"/>
      <c r="L60" s="7" t="s">
        <v>86</v>
      </c>
      <c r="M60" s="7" t="s">
        <v>49</v>
      </c>
      <c r="N60" s="7"/>
      <c r="O60" s="40" t="s">
        <v>51</v>
      </c>
      <c r="P60" s="7" t="s">
        <v>48</v>
      </c>
    </row>
    <row r="61" spans="1:16" s="8" customFormat="1" ht="22.5" customHeight="1">
      <c r="A61" s="12">
        <v>57</v>
      </c>
      <c r="B61" s="2" t="s">
        <v>212</v>
      </c>
      <c r="C61" s="2">
        <v>97</v>
      </c>
      <c r="D61" s="12">
        <v>58</v>
      </c>
      <c r="E61" s="2" t="s">
        <v>213</v>
      </c>
      <c r="F61" s="12" t="s">
        <v>214</v>
      </c>
      <c r="G61" s="16">
        <v>225383</v>
      </c>
      <c r="H61" s="16"/>
      <c r="I61" s="16"/>
      <c r="J61" s="16">
        <f t="shared" si="0"/>
        <v>225383</v>
      </c>
      <c r="K61" s="7"/>
      <c r="L61" s="7" t="s">
        <v>27</v>
      </c>
      <c r="M61" s="7" t="s">
        <v>55</v>
      </c>
      <c r="N61" s="7"/>
      <c r="O61" s="40" t="s">
        <v>51</v>
      </c>
      <c r="P61" s="7" t="s">
        <v>27</v>
      </c>
    </row>
    <row r="62" spans="1:16" s="8" customFormat="1">
      <c r="A62" s="12">
        <v>58</v>
      </c>
      <c r="B62" s="12" t="s">
        <v>215</v>
      </c>
      <c r="C62" s="12">
        <v>103</v>
      </c>
      <c r="D62" s="12">
        <v>59</v>
      </c>
      <c r="E62" s="12" t="s">
        <v>216</v>
      </c>
      <c r="F62" s="12" t="s">
        <v>217</v>
      </c>
      <c r="G62" s="14">
        <v>100</v>
      </c>
      <c r="H62" s="14"/>
      <c r="I62" s="14"/>
      <c r="J62" s="14">
        <f t="shared" si="0"/>
        <v>100</v>
      </c>
      <c r="K62" s="51"/>
      <c r="L62" s="7" t="s">
        <v>86</v>
      </c>
      <c r="M62" s="7" t="s">
        <v>49</v>
      </c>
      <c r="N62" s="7"/>
      <c r="O62" s="40" t="s">
        <v>51</v>
      </c>
      <c r="P62" s="7" t="s">
        <v>48</v>
      </c>
    </row>
    <row r="63" spans="1:16" s="8" customFormat="1">
      <c r="A63" s="12">
        <v>59</v>
      </c>
      <c r="B63" s="12" t="s">
        <v>218</v>
      </c>
      <c r="C63" s="12">
        <v>106</v>
      </c>
      <c r="D63" s="12">
        <v>60</v>
      </c>
      <c r="E63" s="12" t="s">
        <v>219</v>
      </c>
      <c r="F63" s="12" t="s">
        <v>220</v>
      </c>
      <c r="G63" s="14">
        <v>1100</v>
      </c>
      <c r="H63" s="14"/>
      <c r="I63" s="14"/>
      <c r="J63" s="14">
        <f t="shared" si="0"/>
        <v>1100</v>
      </c>
      <c r="K63" s="15">
        <f>SUM(J44:J63)</f>
        <v>369093</v>
      </c>
      <c r="L63" s="7" t="s">
        <v>86</v>
      </c>
      <c r="M63" s="7" t="s">
        <v>49</v>
      </c>
      <c r="N63" s="7"/>
      <c r="O63" s="40" t="s">
        <v>51</v>
      </c>
      <c r="P63" s="7" t="s">
        <v>48</v>
      </c>
    </row>
    <row r="64" spans="1:16" s="8" customFormat="1">
      <c r="A64" s="2"/>
      <c r="B64" s="2"/>
      <c r="C64" s="2"/>
      <c r="D64" s="2"/>
      <c r="E64" s="2"/>
      <c r="F64" s="2"/>
      <c r="G64" s="16" t="s">
        <v>619</v>
      </c>
      <c r="H64" s="16"/>
      <c r="I64" s="16"/>
      <c r="J64" s="16">
        <f>SUM(J44:J63)</f>
        <v>369093</v>
      </c>
      <c r="K64" s="27"/>
      <c r="L64" s="7"/>
      <c r="M64" s="7"/>
      <c r="N64" s="7"/>
      <c r="O64" s="41"/>
      <c r="P64" s="7"/>
    </row>
    <row r="65" spans="1:16" s="8" customFormat="1">
      <c r="A65" s="12">
        <v>60</v>
      </c>
      <c r="B65" s="12" t="s">
        <v>221</v>
      </c>
      <c r="C65" s="12">
        <v>107</v>
      </c>
      <c r="D65" s="12">
        <v>61</v>
      </c>
      <c r="E65" s="12" t="s">
        <v>222</v>
      </c>
      <c r="F65" s="12" t="s">
        <v>223</v>
      </c>
      <c r="G65" s="14">
        <v>3000</v>
      </c>
      <c r="H65" s="14"/>
      <c r="I65" s="14"/>
      <c r="J65" s="14">
        <f t="shared" si="0"/>
        <v>3000</v>
      </c>
      <c r="K65" s="9"/>
      <c r="L65" s="7" t="s">
        <v>86</v>
      </c>
      <c r="M65" s="7" t="s">
        <v>49</v>
      </c>
      <c r="N65" s="7"/>
      <c r="O65" s="40" t="s">
        <v>51</v>
      </c>
      <c r="P65" s="7" t="s">
        <v>48</v>
      </c>
    </row>
    <row r="66" spans="1:16" s="8" customFormat="1">
      <c r="A66" s="12">
        <v>61</v>
      </c>
      <c r="B66" s="12" t="s">
        <v>224</v>
      </c>
      <c r="C66" s="12">
        <v>108</v>
      </c>
      <c r="D66" s="12">
        <v>62</v>
      </c>
      <c r="E66" s="12" t="s">
        <v>225</v>
      </c>
      <c r="F66" s="12" t="s">
        <v>226</v>
      </c>
      <c r="G66" s="14">
        <v>1100</v>
      </c>
      <c r="H66" s="14"/>
      <c r="I66" s="14"/>
      <c r="J66" s="14">
        <f t="shared" si="0"/>
        <v>1100</v>
      </c>
      <c r="K66" s="9"/>
      <c r="L66" s="7" t="s">
        <v>86</v>
      </c>
      <c r="M66" s="7" t="s">
        <v>49</v>
      </c>
      <c r="N66" s="7"/>
      <c r="O66" s="40" t="s">
        <v>51</v>
      </c>
      <c r="P66" s="7" t="s">
        <v>48</v>
      </c>
    </row>
    <row r="67" spans="1:16">
      <c r="A67" s="12">
        <v>62</v>
      </c>
      <c r="B67" s="12" t="s">
        <v>227</v>
      </c>
      <c r="C67" s="12">
        <v>109</v>
      </c>
      <c r="D67" s="12">
        <v>63</v>
      </c>
      <c r="E67" s="12" t="s">
        <v>228</v>
      </c>
      <c r="F67" s="12" t="s">
        <v>229</v>
      </c>
      <c r="G67" s="14">
        <v>2000</v>
      </c>
      <c r="H67" s="14"/>
      <c r="I67" s="14"/>
      <c r="J67" s="14">
        <f t="shared" si="0"/>
        <v>2000</v>
      </c>
      <c r="K67" s="9"/>
      <c r="L67" s="7" t="s">
        <v>86</v>
      </c>
      <c r="M67" s="9" t="s">
        <v>49</v>
      </c>
      <c r="N67" s="9"/>
      <c r="O67" s="40" t="s">
        <v>51</v>
      </c>
      <c r="P67" s="9" t="s">
        <v>48</v>
      </c>
    </row>
    <row r="68" spans="1:16">
      <c r="A68" s="12">
        <v>63</v>
      </c>
      <c r="B68" s="12" t="s">
        <v>230</v>
      </c>
      <c r="C68" s="12">
        <v>110</v>
      </c>
      <c r="D68" s="12">
        <v>64</v>
      </c>
      <c r="E68" s="12" t="s">
        <v>231</v>
      </c>
      <c r="F68" s="12" t="s">
        <v>232</v>
      </c>
      <c r="G68" s="14">
        <v>1460</v>
      </c>
      <c r="H68" s="14"/>
      <c r="I68" s="14"/>
      <c r="J68" s="14">
        <f t="shared" si="0"/>
        <v>1460</v>
      </c>
      <c r="K68" s="9"/>
      <c r="L68" s="7" t="s">
        <v>86</v>
      </c>
      <c r="M68" s="9" t="s">
        <v>49</v>
      </c>
      <c r="N68" s="9"/>
      <c r="O68" s="40" t="s">
        <v>51</v>
      </c>
      <c r="P68" s="7" t="s">
        <v>48</v>
      </c>
    </row>
    <row r="69" spans="1:16">
      <c r="A69" s="12">
        <v>64</v>
      </c>
      <c r="B69" s="12" t="s">
        <v>233</v>
      </c>
      <c r="C69" s="12">
        <v>114</v>
      </c>
      <c r="D69" s="12">
        <v>65</v>
      </c>
      <c r="E69" s="12" t="s">
        <v>234</v>
      </c>
      <c r="F69" s="12" t="s">
        <v>235</v>
      </c>
      <c r="G69" s="14">
        <v>3000</v>
      </c>
      <c r="H69" s="14"/>
      <c r="I69" s="14"/>
      <c r="J69" s="14">
        <f t="shared" si="0"/>
        <v>3000</v>
      </c>
      <c r="K69" s="9"/>
      <c r="L69" s="7" t="s">
        <v>86</v>
      </c>
      <c r="M69" s="9" t="s">
        <v>49</v>
      </c>
      <c r="N69" s="9"/>
      <c r="O69" s="40" t="s">
        <v>51</v>
      </c>
      <c r="P69" s="9" t="s">
        <v>48</v>
      </c>
    </row>
    <row r="70" spans="1:16">
      <c r="A70" s="12">
        <v>65</v>
      </c>
      <c r="B70" s="12" t="s">
        <v>236</v>
      </c>
      <c r="C70" s="12">
        <v>116</v>
      </c>
      <c r="D70" s="12">
        <v>66</v>
      </c>
      <c r="E70" s="12" t="s">
        <v>237</v>
      </c>
      <c r="F70" s="12" t="s">
        <v>238</v>
      </c>
      <c r="G70" s="14">
        <v>13680</v>
      </c>
      <c r="H70" s="14"/>
      <c r="I70" s="14"/>
      <c r="J70" s="14">
        <f t="shared" ref="J70:J136" si="1">G70+H70-I70</f>
        <v>13680</v>
      </c>
      <c r="K70" s="9"/>
      <c r="L70" s="7" t="s">
        <v>129</v>
      </c>
      <c r="M70" s="9" t="s">
        <v>49</v>
      </c>
      <c r="N70" s="9"/>
      <c r="O70" s="40" t="s">
        <v>51</v>
      </c>
      <c r="P70" s="9" t="s">
        <v>129</v>
      </c>
    </row>
    <row r="71" spans="1:16">
      <c r="A71" s="12">
        <v>66</v>
      </c>
      <c r="B71" s="12" t="s">
        <v>239</v>
      </c>
      <c r="C71" s="12">
        <v>118</v>
      </c>
      <c r="D71" s="12">
        <v>67</v>
      </c>
      <c r="E71" s="12" t="s">
        <v>240</v>
      </c>
      <c r="F71" s="12" t="s">
        <v>241</v>
      </c>
      <c r="G71" s="14">
        <v>2300</v>
      </c>
      <c r="H71" s="14"/>
      <c r="I71" s="14"/>
      <c r="J71" s="14">
        <f t="shared" si="1"/>
        <v>2300</v>
      </c>
      <c r="K71" s="9"/>
      <c r="L71" s="7" t="s">
        <v>86</v>
      </c>
      <c r="M71" s="9" t="s">
        <v>49</v>
      </c>
      <c r="N71" s="9"/>
      <c r="O71" s="40" t="s">
        <v>51</v>
      </c>
      <c r="P71" s="9" t="s">
        <v>48</v>
      </c>
    </row>
    <row r="72" spans="1:16">
      <c r="A72" s="12">
        <v>67</v>
      </c>
      <c r="B72" s="12" t="s">
        <v>242</v>
      </c>
      <c r="C72" s="12">
        <v>119</v>
      </c>
      <c r="D72" s="12">
        <v>68</v>
      </c>
      <c r="E72" s="12" t="s">
        <v>243</v>
      </c>
      <c r="F72" s="12" t="s">
        <v>244</v>
      </c>
      <c r="G72" s="14">
        <v>4237</v>
      </c>
      <c r="H72" s="14"/>
      <c r="I72" s="14"/>
      <c r="J72" s="14">
        <f t="shared" si="1"/>
        <v>4237</v>
      </c>
      <c r="K72" s="9"/>
      <c r="L72" s="7" t="s">
        <v>86</v>
      </c>
      <c r="M72" s="9" t="s">
        <v>245</v>
      </c>
      <c r="N72" s="9"/>
      <c r="O72" s="40" t="s">
        <v>51</v>
      </c>
      <c r="P72" s="9" t="s">
        <v>48</v>
      </c>
    </row>
    <row r="73" spans="1:16">
      <c r="A73" s="12">
        <v>68</v>
      </c>
      <c r="B73" s="12" t="s">
        <v>246</v>
      </c>
      <c r="C73" s="12">
        <v>120</v>
      </c>
      <c r="D73" s="12">
        <v>69</v>
      </c>
      <c r="E73" s="12" t="s">
        <v>247</v>
      </c>
      <c r="F73" s="12" t="s">
        <v>248</v>
      </c>
      <c r="G73" s="14">
        <v>7000</v>
      </c>
      <c r="H73" s="14"/>
      <c r="I73" s="14"/>
      <c r="J73" s="14">
        <f t="shared" si="1"/>
        <v>7000</v>
      </c>
      <c r="K73" s="9"/>
      <c r="L73" s="7" t="s">
        <v>86</v>
      </c>
      <c r="M73" s="9" t="s">
        <v>49</v>
      </c>
      <c r="N73" s="9"/>
      <c r="O73" s="40" t="s">
        <v>51</v>
      </c>
      <c r="P73" s="9" t="s">
        <v>48</v>
      </c>
    </row>
    <row r="74" spans="1:16">
      <c r="A74" s="12">
        <v>69</v>
      </c>
      <c r="B74" s="12" t="s">
        <v>249</v>
      </c>
      <c r="C74" s="12">
        <v>121</v>
      </c>
      <c r="D74" s="12">
        <v>70</v>
      </c>
      <c r="E74" s="12" t="s">
        <v>250</v>
      </c>
      <c r="F74" s="12" t="s">
        <v>251</v>
      </c>
      <c r="G74" s="14">
        <v>3000</v>
      </c>
      <c r="H74" s="14"/>
      <c r="I74" s="14"/>
      <c r="J74" s="14">
        <f t="shared" si="1"/>
        <v>3000</v>
      </c>
      <c r="K74" s="9"/>
      <c r="L74" s="7" t="s">
        <v>86</v>
      </c>
      <c r="M74" s="9" t="s">
        <v>49</v>
      </c>
      <c r="N74" s="9"/>
      <c r="O74" s="40" t="s">
        <v>51</v>
      </c>
      <c r="P74" s="9" t="s">
        <v>48</v>
      </c>
    </row>
    <row r="75" spans="1:16">
      <c r="A75" s="12">
        <v>70</v>
      </c>
      <c r="B75" s="12" t="s">
        <v>252</v>
      </c>
      <c r="C75" s="12">
        <v>123</v>
      </c>
      <c r="D75" s="12">
        <v>71</v>
      </c>
      <c r="E75" s="12" t="s">
        <v>253</v>
      </c>
      <c r="F75" s="12" t="s">
        <v>254</v>
      </c>
      <c r="G75" s="14">
        <v>4420</v>
      </c>
      <c r="H75" s="14"/>
      <c r="I75" s="14"/>
      <c r="J75" s="14">
        <f t="shared" si="1"/>
        <v>4420</v>
      </c>
      <c r="K75" s="9"/>
      <c r="L75" s="7" t="s">
        <v>86</v>
      </c>
      <c r="M75" s="9" t="s">
        <v>49</v>
      </c>
      <c r="N75" s="9"/>
      <c r="O75" s="40" t="s">
        <v>51</v>
      </c>
      <c r="P75" s="9" t="s">
        <v>48</v>
      </c>
    </row>
    <row r="76" spans="1:16">
      <c r="A76" s="12">
        <v>71</v>
      </c>
      <c r="B76" s="12" t="s">
        <v>255</v>
      </c>
      <c r="C76" s="12">
        <v>124</v>
      </c>
      <c r="D76" s="12">
        <v>72</v>
      </c>
      <c r="E76" s="12" t="s">
        <v>256</v>
      </c>
      <c r="F76" s="12" t="s">
        <v>257</v>
      </c>
      <c r="G76" s="14">
        <v>13510</v>
      </c>
      <c r="H76" s="14"/>
      <c r="I76" s="14"/>
      <c r="J76" s="14">
        <f t="shared" si="1"/>
        <v>13510</v>
      </c>
      <c r="K76" s="9"/>
      <c r="L76" s="7" t="s">
        <v>86</v>
      </c>
      <c r="M76" s="9" t="s">
        <v>49</v>
      </c>
      <c r="N76" s="9"/>
      <c r="O76" s="40" t="s">
        <v>51</v>
      </c>
      <c r="P76" s="9" t="s">
        <v>48</v>
      </c>
    </row>
    <row r="77" spans="1:16">
      <c r="A77" s="12">
        <v>72</v>
      </c>
      <c r="B77" s="12" t="s">
        <v>215</v>
      </c>
      <c r="C77" s="12">
        <v>125</v>
      </c>
      <c r="D77" s="12">
        <v>73</v>
      </c>
      <c r="E77" s="12" t="s">
        <v>258</v>
      </c>
      <c r="F77" s="12" t="s">
        <v>259</v>
      </c>
      <c r="G77" s="14">
        <v>2000</v>
      </c>
      <c r="H77" s="14"/>
      <c r="I77" s="14"/>
      <c r="J77" s="14">
        <f t="shared" si="1"/>
        <v>2000</v>
      </c>
      <c r="K77" s="9"/>
      <c r="L77" s="7" t="s">
        <v>86</v>
      </c>
      <c r="M77" s="9" t="s">
        <v>49</v>
      </c>
      <c r="N77" s="9"/>
      <c r="O77" s="40" t="s">
        <v>51</v>
      </c>
      <c r="P77" s="9" t="s">
        <v>48</v>
      </c>
    </row>
    <row r="78" spans="1:16">
      <c r="A78" s="12">
        <v>73</v>
      </c>
      <c r="B78" s="12" t="s">
        <v>260</v>
      </c>
      <c r="C78" s="12">
        <v>126</v>
      </c>
      <c r="D78" s="12">
        <v>74</v>
      </c>
      <c r="E78" s="12" t="s">
        <v>261</v>
      </c>
      <c r="F78" s="12" t="s">
        <v>262</v>
      </c>
      <c r="G78" s="14">
        <v>21100</v>
      </c>
      <c r="H78" s="14"/>
      <c r="I78" s="14"/>
      <c r="J78" s="14">
        <f t="shared" si="1"/>
        <v>21100</v>
      </c>
      <c r="K78" s="9"/>
      <c r="L78" s="7" t="s">
        <v>86</v>
      </c>
      <c r="M78" s="9" t="s">
        <v>49</v>
      </c>
      <c r="N78" s="9"/>
      <c r="O78" s="40" t="s">
        <v>51</v>
      </c>
      <c r="P78" s="9" t="s">
        <v>48</v>
      </c>
    </row>
    <row r="79" spans="1:16">
      <c r="A79" s="12">
        <v>74</v>
      </c>
      <c r="B79" s="12" t="s">
        <v>263</v>
      </c>
      <c r="C79" s="12">
        <v>129</v>
      </c>
      <c r="D79" s="12">
        <v>75</v>
      </c>
      <c r="E79" s="12" t="s">
        <v>264</v>
      </c>
      <c r="F79" s="12" t="s">
        <v>265</v>
      </c>
      <c r="G79" s="14">
        <v>21390</v>
      </c>
      <c r="H79" s="14"/>
      <c r="I79" s="14"/>
      <c r="J79" s="14">
        <f t="shared" si="1"/>
        <v>21390</v>
      </c>
      <c r="K79" s="9"/>
      <c r="L79" s="7" t="s">
        <v>86</v>
      </c>
      <c r="M79" s="9" t="s">
        <v>49</v>
      </c>
      <c r="N79" s="9"/>
      <c r="O79" s="40" t="s">
        <v>51</v>
      </c>
      <c r="P79" s="9" t="s">
        <v>48</v>
      </c>
    </row>
    <row r="80" spans="1:16">
      <c r="A80" s="12">
        <v>75</v>
      </c>
      <c r="B80" s="12" t="s">
        <v>266</v>
      </c>
      <c r="C80" s="12">
        <v>130</v>
      </c>
      <c r="D80" s="12">
        <v>76</v>
      </c>
      <c r="E80" s="12" t="s">
        <v>267</v>
      </c>
      <c r="F80" s="12" t="s">
        <v>268</v>
      </c>
      <c r="G80" s="14">
        <v>45550</v>
      </c>
      <c r="H80" s="14"/>
      <c r="I80" s="14"/>
      <c r="J80" s="14">
        <f t="shared" si="1"/>
        <v>45550</v>
      </c>
      <c r="K80" s="9"/>
      <c r="L80" s="9" t="s">
        <v>33</v>
      </c>
      <c r="M80" s="9" t="s">
        <v>49</v>
      </c>
      <c r="N80" s="9"/>
      <c r="O80" s="40" t="s">
        <v>51</v>
      </c>
      <c r="P80" s="9" t="s">
        <v>33</v>
      </c>
    </row>
    <row r="81" spans="1:16">
      <c r="A81" s="12">
        <v>76</v>
      </c>
      <c r="B81" s="12" t="s">
        <v>269</v>
      </c>
      <c r="C81" s="12">
        <v>131</v>
      </c>
      <c r="D81" s="12">
        <v>77</v>
      </c>
      <c r="E81" s="12" t="s">
        <v>270</v>
      </c>
      <c r="F81" s="12" t="s">
        <v>271</v>
      </c>
      <c r="G81" s="14">
        <v>7000</v>
      </c>
      <c r="H81" s="14"/>
      <c r="I81" s="14"/>
      <c r="J81" s="14">
        <f t="shared" si="1"/>
        <v>7000</v>
      </c>
      <c r="K81" s="9"/>
      <c r="L81" s="9" t="s">
        <v>86</v>
      </c>
      <c r="M81" s="9" t="s">
        <v>49</v>
      </c>
      <c r="N81" s="9"/>
      <c r="O81" s="40" t="s">
        <v>51</v>
      </c>
      <c r="P81" s="9" t="s">
        <v>48</v>
      </c>
    </row>
    <row r="82" spans="1:16">
      <c r="A82" s="12">
        <v>77</v>
      </c>
      <c r="B82" s="12" t="s">
        <v>272</v>
      </c>
      <c r="C82" s="12">
        <v>132</v>
      </c>
      <c r="D82" s="12">
        <v>78</v>
      </c>
      <c r="E82" s="12" t="s">
        <v>273</v>
      </c>
      <c r="F82" s="12" t="s">
        <v>274</v>
      </c>
      <c r="G82" s="14">
        <v>1100</v>
      </c>
      <c r="H82" s="14"/>
      <c r="I82" s="14"/>
      <c r="J82" s="14">
        <f t="shared" si="1"/>
        <v>1100</v>
      </c>
      <c r="K82" s="9"/>
      <c r="L82" s="9" t="s">
        <v>86</v>
      </c>
      <c r="M82" s="9" t="s">
        <v>49</v>
      </c>
      <c r="N82" s="9"/>
      <c r="O82" s="40" t="s">
        <v>51</v>
      </c>
      <c r="P82" s="9" t="s">
        <v>48</v>
      </c>
    </row>
    <row r="83" spans="1:16">
      <c r="A83" s="12">
        <v>78</v>
      </c>
      <c r="B83" s="12" t="s">
        <v>275</v>
      </c>
      <c r="C83" s="12">
        <v>133</v>
      </c>
      <c r="D83" s="12">
        <v>79</v>
      </c>
      <c r="E83" s="12" t="s">
        <v>276</v>
      </c>
      <c r="F83" s="12" t="s">
        <v>277</v>
      </c>
      <c r="G83" s="14">
        <v>9200</v>
      </c>
      <c r="H83" s="14"/>
      <c r="I83" s="14"/>
      <c r="J83" s="14">
        <f t="shared" si="1"/>
        <v>9200</v>
      </c>
      <c r="K83" s="51"/>
      <c r="L83" s="9" t="s">
        <v>86</v>
      </c>
      <c r="M83" s="9" t="s">
        <v>49</v>
      </c>
      <c r="N83" s="9"/>
      <c r="O83" s="40" t="s">
        <v>51</v>
      </c>
      <c r="P83" s="9" t="s">
        <v>48</v>
      </c>
    </row>
    <row r="84" spans="1:16">
      <c r="A84" s="12">
        <v>79</v>
      </c>
      <c r="B84" s="12" t="s">
        <v>278</v>
      </c>
      <c r="C84" s="12">
        <v>134</v>
      </c>
      <c r="D84" s="12">
        <v>80</v>
      </c>
      <c r="E84" s="12" t="s">
        <v>81</v>
      </c>
      <c r="F84" s="12" t="s">
        <v>279</v>
      </c>
      <c r="G84" s="14">
        <v>3655</v>
      </c>
      <c r="H84" s="14"/>
      <c r="I84" s="14"/>
      <c r="J84" s="14">
        <f t="shared" si="1"/>
        <v>3655</v>
      </c>
      <c r="K84" s="15">
        <f>SUM(J65:J84)</f>
        <v>169702</v>
      </c>
      <c r="L84" s="9" t="s">
        <v>22</v>
      </c>
      <c r="M84" s="9" t="s">
        <v>49</v>
      </c>
      <c r="N84" s="9"/>
      <c r="O84" s="40" t="s">
        <v>51</v>
      </c>
      <c r="P84" s="9" t="s">
        <v>22</v>
      </c>
    </row>
    <row r="85" spans="1:16" s="8" customFormat="1">
      <c r="A85" s="2"/>
      <c r="B85" s="2"/>
      <c r="C85" s="2"/>
      <c r="D85" s="2"/>
      <c r="E85" s="2"/>
      <c r="F85" s="2"/>
      <c r="G85" s="16" t="s">
        <v>620</v>
      </c>
      <c r="H85" s="16"/>
      <c r="I85" s="16"/>
      <c r="J85" s="16">
        <f>SUM(J65:J84)</f>
        <v>169702</v>
      </c>
      <c r="K85" s="27"/>
      <c r="L85" s="7"/>
      <c r="M85" s="7"/>
      <c r="N85" s="7"/>
      <c r="O85" s="41"/>
      <c r="P85" s="7"/>
    </row>
    <row r="86" spans="1:16">
      <c r="A86" s="12">
        <v>80</v>
      </c>
      <c r="B86" s="12" t="s">
        <v>280</v>
      </c>
      <c r="C86" s="12">
        <v>135</v>
      </c>
      <c r="D86" s="12">
        <v>81</v>
      </c>
      <c r="E86" s="12" t="s">
        <v>281</v>
      </c>
      <c r="F86" s="12" t="s">
        <v>282</v>
      </c>
      <c r="G86" s="14">
        <v>3258</v>
      </c>
      <c r="H86" s="14"/>
      <c r="I86" s="14"/>
      <c r="J86" s="14">
        <f t="shared" si="1"/>
        <v>3258</v>
      </c>
      <c r="K86" s="9"/>
      <c r="L86" s="9" t="s">
        <v>283</v>
      </c>
      <c r="M86" s="9" t="s">
        <v>49</v>
      </c>
      <c r="N86" s="9"/>
      <c r="O86" s="40" t="s">
        <v>51</v>
      </c>
      <c r="P86" s="9" t="s">
        <v>48</v>
      </c>
    </row>
    <row r="87" spans="1:16">
      <c r="A87" s="12">
        <v>81</v>
      </c>
      <c r="B87" s="12" t="s">
        <v>284</v>
      </c>
      <c r="C87" s="12">
        <v>137</v>
      </c>
      <c r="D87" s="12">
        <v>82</v>
      </c>
      <c r="E87" s="12" t="s">
        <v>285</v>
      </c>
      <c r="F87" s="12" t="s">
        <v>286</v>
      </c>
      <c r="G87" s="14">
        <v>4000</v>
      </c>
      <c r="H87" s="14"/>
      <c r="I87" s="14"/>
      <c r="J87" s="14">
        <f t="shared" si="1"/>
        <v>4000</v>
      </c>
      <c r="K87" s="9"/>
      <c r="L87" s="9" t="s">
        <v>86</v>
      </c>
      <c r="M87" s="9" t="s">
        <v>49</v>
      </c>
      <c r="N87" s="9"/>
      <c r="O87" s="40" t="s">
        <v>51</v>
      </c>
      <c r="P87" s="9" t="s">
        <v>48</v>
      </c>
    </row>
    <row r="88" spans="1:16">
      <c r="A88" s="12">
        <v>82</v>
      </c>
      <c r="B88" s="12" t="s">
        <v>287</v>
      </c>
      <c r="C88" s="12">
        <v>139</v>
      </c>
      <c r="D88" s="12">
        <v>83</v>
      </c>
      <c r="E88" s="12" t="s">
        <v>288</v>
      </c>
      <c r="F88" s="12" t="s">
        <v>289</v>
      </c>
      <c r="G88" s="14">
        <v>4900</v>
      </c>
      <c r="H88" s="14"/>
      <c r="I88" s="14"/>
      <c r="J88" s="14">
        <f t="shared" si="1"/>
        <v>4900</v>
      </c>
      <c r="K88" s="9"/>
      <c r="L88" s="9" t="s">
        <v>122</v>
      </c>
      <c r="M88" s="9" t="s">
        <v>49</v>
      </c>
      <c r="N88" s="9"/>
      <c r="O88" s="40" t="s">
        <v>51</v>
      </c>
      <c r="P88" s="9" t="s">
        <v>122</v>
      </c>
    </row>
    <row r="89" spans="1:16">
      <c r="A89" s="12">
        <v>83</v>
      </c>
      <c r="B89" s="12" t="s">
        <v>290</v>
      </c>
      <c r="C89" s="12">
        <v>141</v>
      </c>
      <c r="D89" s="12">
        <v>84</v>
      </c>
      <c r="E89" s="12" t="s">
        <v>291</v>
      </c>
      <c r="F89" s="12" t="s">
        <v>292</v>
      </c>
      <c r="G89" s="14">
        <v>3300</v>
      </c>
      <c r="H89" s="14"/>
      <c r="I89" s="14"/>
      <c r="J89" s="14">
        <f t="shared" si="1"/>
        <v>3300</v>
      </c>
      <c r="K89" s="9"/>
      <c r="L89" s="7" t="s">
        <v>86</v>
      </c>
      <c r="M89" s="9" t="s">
        <v>49</v>
      </c>
      <c r="N89" s="9"/>
      <c r="O89" s="40" t="s">
        <v>51</v>
      </c>
      <c r="P89" s="9" t="s">
        <v>48</v>
      </c>
    </row>
    <row r="90" spans="1:16">
      <c r="A90" s="12">
        <v>84</v>
      </c>
      <c r="B90" s="12" t="s">
        <v>293</v>
      </c>
      <c r="C90" s="12">
        <v>142</v>
      </c>
      <c r="D90" s="12">
        <v>85</v>
      </c>
      <c r="E90" s="12" t="s">
        <v>294</v>
      </c>
      <c r="F90" s="12" t="s">
        <v>295</v>
      </c>
      <c r="G90" s="14">
        <v>10000</v>
      </c>
      <c r="H90" s="14"/>
      <c r="I90" s="14"/>
      <c r="J90" s="14">
        <f t="shared" si="1"/>
        <v>10000</v>
      </c>
      <c r="K90" s="9"/>
      <c r="L90" s="7" t="s">
        <v>86</v>
      </c>
      <c r="M90" s="9" t="s">
        <v>49</v>
      </c>
      <c r="N90" s="9" t="s">
        <v>193</v>
      </c>
      <c r="O90" s="40" t="s">
        <v>51</v>
      </c>
      <c r="P90" s="9" t="s">
        <v>48</v>
      </c>
    </row>
    <row r="91" spans="1:16">
      <c r="A91" s="12">
        <v>85</v>
      </c>
      <c r="B91" s="12" t="s">
        <v>296</v>
      </c>
      <c r="C91" s="12">
        <v>143</v>
      </c>
      <c r="D91" s="12">
        <v>86</v>
      </c>
      <c r="E91" s="12" t="s">
        <v>131</v>
      </c>
      <c r="F91" s="12" t="s">
        <v>297</v>
      </c>
      <c r="G91" s="14">
        <v>5300</v>
      </c>
      <c r="H91" s="14"/>
      <c r="I91" s="14"/>
      <c r="J91" s="14">
        <f t="shared" si="1"/>
        <v>5300</v>
      </c>
      <c r="K91" s="9"/>
      <c r="L91" s="7" t="s">
        <v>86</v>
      </c>
      <c r="M91" s="9" t="s">
        <v>49</v>
      </c>
      <c r="N91" s="9"/>
      <c r="O91" s="40" t="s">
        <v>51</v>
      </c>
      <c r="P91" s="9" t="s">
        <v>48</v>
      </c>
    </row>
    <row r="92" spans="1:16" s="8" customFormat="1">
      <c r="A92" s="12">
        <v>86</v>
      </c>
      <c r="B92" s="12" t="s">
        <v>298</v>
      </c>
      <c r="C92" s="12">
        <v>144</v>
      </c>
      <c r="D92" s="12">
        <v>87</v>
      </c>
      <c r="E92" s="12" t="s">
        <v>299</v>
      </c>
      <c r="F92" s="12" t="s">
        <v>300</v>
      </c>
      <c r="G92" s="14">
        <v>2000</v>
      </c>
      <c r="H92" s="14"/>
      <c r="I92" s="14"/>
      <c r="J92" s="14">
        <f t="shared" si="1"/>
        <v>2000</v>
      </c>
      <c r="K92" s="9"/>
      <c r="L92" s="7" t="s">
        <v>86</v>
      </c>
      <c r="M92" s="7" t="s">
        <v>49</v>
      </c>
      <c r="N92" s="7"/>
      <c r="O92" s="40" t="s">
        <v>51</v>
      </c>
      <c r="P92" s="7" t="s">
        <v>48</v>
      </c>
    </row>
    <row r="93" spans="1:16" s="8" customFormat="1">
      <c r="A93" s="12">
        <v>87</v>
      </c>
      <c r="B93" s="12" t="s">
        <v>301</v>
      </c>
      <c r="C93" s="12">
        <v>145</v>
      </c>
      <c r="D93" s="12">
        <v>88</v>
      </c>
      <c r="E93" s="12" t="s">
        <v>302</v>
      </c>
      <c r="F93" s="12" t="s">
        <v>303</v>
      </c>
      <c r="G93" s="14">
        <v>1200</v>
      </c>
      <c r="H93" s="14"/>
      <c r="I93" s="14"/>
      <c r="J93" s="14">
        <f t="shared" si="1"/>
        <v>1200</v>
      </c>
      <c r="K93" s="9"/>
      <c r="L93" s="7" t="s">
        <v>38</v>
      </c>
      <c r="M93" s="7" t="s">
        <v>49</v>
      </c>
      <c r="N93" s="7"/>
      <c r="O93" s="40" t="s">
        <v>51</v>
      </c>
      <c r="P93" s="7" t="s">
        <v>38</v>
      </c>
    </row>
    <row r="94" spans="1:16" s="8" customFormat="1">
      <c r="A94" s="12">
        <v>88</v>
      </c>
      <c r="B94" s="12" t="s">
        <v>304</v>
      </c>
      <c r="C94" s="12">
        <v>146</v>
      </c>
      <c r="D94" s="12">
        <v>89</v>
      </c>
      <c r="E94" s="12" t="s">
        <v>305</v>
      </c>
      <c r="F94" s="12" t="s">
        <v>306</v>
      </c>
      <c r="G94" s="14">
        <v>200</v>
      </c>
      <c r="H94" s="14"/>
      <c r="I94" s="14"/>
      <c r="J94" s="14">
        <f t="shared" si="1"/>
        <v>200</v>
      </c>
      <c r="K94" s="9"/>
      <c r="L94" s="7" t="s">
        <v>86</v>
      </c>
      <c r="M94" s="7" t="s">
        <v>49</v>
      </c>
      <c r="N94" s="7"/>
      <c r="O94" s="40" t="s">
        <v>51</v>
      </c>
      <c r="P94" s="7" t="s">
        <v>48</v>
      </c>
    </row>
    <row r="95" spans="1:16" s="8" customFormat="1">
      <c r="A95" s="12">
        <v>89</v>
      </c>
      <c r="B95" s="12" t="s">
        <v>307</v>
      </c>
      <c r="C95" s="12">
        <v>147</v>
      </c>
      <c r="D95" s="12">
        <v>90</v>
      </c>
      <c r="E95" s="12" t="s">
        <v>308</v>
      </c>
      <c r="F95" s="12" t="s">
        <v>309</v>
      </c>
      <c r="G95" s="14">
        <v>7100</v>
      </c>
      <c r="H95" s="14"/>
      <c r="I95" s="14"/>
      <c r="J95" s="14">
        <f t="shared" si="1"/>
        <v>7100</v>
      </c>
      <c r="K95" s="9"/>
      <c r="L95" s="7" t="s">
        <v>38</v>
      </c>
      <c r="M95" s="7" t="s">
        <v>49</v>
      </c>
      <c r="N95" s="7"/>
      <c r="O95" s="40" t="s">
        <v>51</v>
      </c>
      <c r="P95" s="7" t="s">
        <v>38</v>
      </c>
    </row>
    <row r="96" spans="1:16" s="8" customFormat="1">
      <c r="A96" s="12">
        <v>90</v>
      </c>
      <c r="B96" s="12" t="s">
        <v>310</v>
      </c>
      <c r="C96" s="12">
        <v>149</v>
      </c>
      <c r="D96" s="12">
        <v>91</v>
      </c>
      <c r="E96" s="12" t="s">
        <v>311</v>
      </c>
      <c r="F96" s="12" t="s">
        <v>312</v>
      </c>
      <c r="G96" s="14">
        <v>3300</v>
      </c>
      <c r="H96" s="14"/>
      <c r="I96" s="14"/>
      <c r="J96" s="14">
        <f t="shared" si="1"/>
        <v>3300</v>
      </c>
      <c r="K96" s="9"/>
      <c r="L96" s="7" t="s">
        <v>122</v>
      </c>
      <c r="M96" s="7" t="s">
        <v>49</v>
      </c>
      <c r="N96" s="7"/>
      <c r="O96" s="40" t="s">
        <v>51</v>
      </c>
      <c r="P96" s="7" t="s">
        <v>122</v>
      </c>
    </row>
    <row r="97" spans="1:16" s="8" customFormat="1">
      <c r="A97" s="12">
        <v>91</v>
      </c>
      <c r="B97" s="12" t="s">
        <v>313</v>
      </c>
      <c r="C97" s="12">
        <v>150</v>
      </c>
      <c r="D97" s="12">
        <v>92</v>
      </c>
      <c r="E97" s="12" t="s">
        <v>314</v>
      </c>
      <c r="F97" s="12" t="s">
        <v>315</v>
      </c>
      <c r="G97" s="14">
        <v>6730</v>
      </c>
      <c r="H97" s="14"/>
      <c r="I97" s="14"/>
      <c r="J97" s="14">
        <f t="shared" si="1"/>
        <v>6730</v>
      </c>
      <c r="K97" s="9"/>
      <c r="L97" s="7" t="s">
        <v>86</v>
      </c>
      <c r="M97" s="7" t="s">
        <v>49</v>
      </c>
      <c r="N97" s="7" t="s">
        <v>316</v>
      </c>
      <c r="O97" s="40" t="s">
        <v>51</v>
      </c>
      <c r="P97" s="7" t="s">
        <v>48</v>
      </c>
    </row>
    <row r="98" spans="1:16" s="8" customFormat="1">
      <c r="A98" s="12">
        <v>92</v>
      </c>
      <c r="B98" s="12" t="s">
        <v>317</v>
      </c>
      <c r="C98" s="12">
        <v>152</v>
      </c>
      <c r="D98" s="12">
        <v>93</v>
      </c>
      <c r="E98" s="12" t="s">
        <v>318</v>
      </c>
      <c r="F98" s="12" t="s">
        <v>319</v>
      </c>
      <c r="G98" s="14">
        <v>1200</v>
      </c>
      <c r="H98" s="14"/>
      <c r="I98" s="14"/>
      <c r="J98" s="14">
        <f t="shared" si="1"/>
        <v>1200</v>
      </c>
      <c r="K98" s="9"/>
      <c r="L98" s="7" t="s">
        <v>108</v>
      </c>
      <c r="M98" s="7" t="s">
        <v>49</v>
      </c>
      <c r="N98" s="7"/>
      <c r="O98" s="40" t="s">
        <v>51</v>
      </c>
      <c r="P98" s="7" t="s">
        <v>44</v>
      </c>
    </row>
    <row r="99" spans="1:16" s="8" customFormat="1">
      <c r="A99" s="12">
        <v>93</v>
      </c>
      <c r="B99" s="12" t="s">
        <v>320</v>
      </c>
      <c r="C99" s="12">
        <v>153</v>
      </c>
      <c r="D99" s="12">
        <v>94</v>
      </c>
      <c r="E99" s="12" t="s">
        <v>321</v>
      </c>
      <c r="F99" s="12" t="s">
        <v>322</v>
      </c>
      <c r="G99" s="14">
        <v>3300</v>
      </c>
      <c r="H99" s="14"/>
      <c r="I99" s="14"/>
      <c r="J99" s="14">
        <f t="shared" si="1"/>
        <v>3300</v>
      </c>
      <c r="K99" s="9"/>
      <c r="L99" s="7" t="s">
        <v>129</v>
      </c>
      <c r="M99" s="7" t="s">
        <v>49</v>
      </c>
      <c r="N99" s="7"/>
      <c r="O99" s="40" t="s">
        <v>51</v>
      </c>
      <c r="P99" s="7" t="s">
        <v>129</v>
      </c>
    </row>
    <row r="100" spans="1:16" s="8" customFormat="1">
      <c r="A100" s="12">
        <v>94</v>
      </c>
      <c r="B100" s="12" t="s">
        <v>323</v>
      </c>
      <c r="C100" s="12">
        <v>155</v>
      </c>
      <c r="D100" s="12">
        <v>95</v>
      </c>
      <c r="E100" s="12" t="s">
        <v>324</v>
      </c>
      <c r="F100" s="12" t="s">
        <v>325</v>
      </c>
      <c r="G100" s="14">
        <v>2000</v>
      </c>
      <c r="H100" s="14"/>
      <c r="I100" s="14"/>
      <c r="J100" s="14">
        <f t="shared" si="1"/>
        <v>2000</v>
      </c>
      <c r="K100" s="9"/>
      <c r="L100" s="7" t="s">
        <v>326</v>
      </c>
      <c r="M100" s="7" t="s">
        <v>49</v>
      </c>
      <c r="N100" s="7"/>
      <c r="O100" s="40" t="s">
        <v>51</v>
      </c>
      <c r="P100" s="7"/>
    </row>
    <row r="101" spans="1:16" s="8" customFormat="1">
      <c r="A101" s="12">
        <v>95</v>
      </c>
      <c r="B101" s="12" t="s">
        <v>327</v>
      </c>
      <c r="C101" s="12">
        <v>156</v>
      </c>
      <c r="D101" s="12">
        <v>96</v>
      </c>
      <c r="E101" s="12" t="s">
        <v>328</v>
      </c>
      <c r="F101" s="12" t="s">
        <v>329</v>
      </c>
      <c r="G101" s="14">
        <v>34400</v>
      </c>
      <c r="H101" s="14"/>
      <c r="I101" s="14"/>
      <c r="J101" s="14">
        <f t="shared" si="1"/>
        <v>34400</v>
      </c>
      <c r="K101" s="9"/>
      <c r="L101" s="7" t="s">
        <v>122</v>
      </c>
      <c r="M101" s="7" t="s">
        <v>49</v>
      </c>
      <c r="N101" s="7"/>
      <c r="O101" s="40" t="s">
        <v>51</v>
      </c>
      <c r="P101" s="7" t="s">
        <v>122</v>
      </c>
    </row>
    <row r="102" spans="1:16" s="8" customFormat="1">
      <c r="A102" s="12">
        <v>96</v>
      </c>
      <c r="B102" s="12" t="s">
        <v>330</v>
      </c>
      <c r="C102" s="12">
        <v>158</v>
      </c>
      <c r="D102" s="12">
        <v>97</v>
      </c>
      <c r="E102" s="12" t="s">
        <v>331</v>
      </c>
      <c r="F102" s="12" t="s">
        <v>332</v>
      </c>
      <c r="G102" s="14">
        <v>3300</v>
      </c>
      <c r="H102" s="14"/>
      <c r="I102" s="14"/>
      <c r="J102" s="14">
        <f t="shared" si="1"/>
        <v>3300</v>
      </c>
      <c r="K102" s="9"/>
      <c r="L102" s="7" t="s">
        <v>86</v>
      </c>
      <c r="M102" s="7" t="s">
        <v>49</v>
      </c>
      <c r="N102" s="7"/>
      <c r="O102" s="40" t="s">
        <v>51</v>
      </c>
      <c r="P102" s="7" t="s">
        <v>48</v>
      </c>
    </row>
    <row r="103" spans="1:16" s="8" customFormat="1">
      <c r="A103" s="12">
        <v>97</v>
      </c>
      <c r="B103" s="12" t="s">
        <v>333</v>
      </c>
      <c r="C103" s="12">
        <v>159</v>
      </c>
      <c r="D103" s="12">
        <v>98</v>
      </c>
      <c r="E103" s="12" t="s">
        <v>334</v>
      </c>
      <c r="F103" s="12" t="s">
        <v>335</v>
      </c>
      <c r="G103" s="14">
        <v>27200</v>
      </c>
      <c r="H103" s="14"/>
      <c r="I103" s="14"/>
      <c r="J103" s="14">
        <f t="shared" si="1"/>
        <v>27200</v>
      </c>
      <c r="K103" s="9"/>
      <c r="L103" s="7" t="s">
        <v>22</v>
      </c>
      <c r="M103" s="7" t="s">
        <v>49</v>
      </c>
      <c r="N103" s="7"/>
      <c r="O103" s="40" t="s">
        <v>51</v>
      </c>
      <c r="P103" s="7" t="s">
        <v>22</v>
      </c>
    </row>
    <row r="104" spans="1:16">
      <c r="A104" s="12">
        <v>98</v>
      </c>
      <c r="B104" s="12" t="s">
        <v>336</v>
      </c>
      <c r="C104" s="12">
        <v>160</v>
      </c>
      <c r="D104" s="12">
        <v>99</v>
      </c>
      <c r="E104" s="12" t="s">
        <v>337</v>
      </c>
      <c r="F104" s="12" t="s">
        <v>338</v>
      </c>
      <c r="G104" s="14">
        <v>7880</v>
      </c>
      <c r="H104" s="14"/>
      <c r="I104" s="14"/>
      <c r="J104" s="14">
        <f t="shared" si="1"/>
        <v>7880</v>
      </c>
      <c r="K104" s="51"/>
      <c r="L104" s="9" t="s">
        <v>22</v>
      </c>
      <c r="M104" s="9" t="s">
        <v>49</v>
      </c>
      <c r="N104" s="9"/>
      <c r="O104" s="40" t="s">
        <v>51</v>
      </c>
      <c r="P104" s="9" t="s">
        <v>22</v>
      </c>
    </row>
    <row r="105" spans="1:16" s="8" customFormat="1">
      <c r="A105" s="12">
        <v>99</v>
      </c>
      <c r="B105" s="12" t="s">
        <v>339</v>
      </c>
      <c r="C105" s="12">
        <v>162</v>
      </c>
      <c r="D105" s="12">
        <v>100</v>
      </c>
      <c r="E105" s="12" t="s">
        <v>340</v>
      </c>
      <c r="F105" s="12" t="s">
        <v>341</v>
      </c>
      <c r="G105" s="14">
        <v>7500</v>
      </c>
      <c r="H105" s="14"/>
      <c r="I105" s="14"/>
      <c r="J105" s="14">
        <f t="shared" si="1"/>
        <v>7500</v>
      </c>
      <c r="K105" s="15">
        <f>SUM(J86:J105)</f>
        <v>138068</v>
      </c>
      <c r="L105" s="7" t="s">
        <v>86</v>
      </c>
      <c r="M105" s="7" t="s">
        <v>49</v>
      </c>
      <c r="N105" s="7"/>
      <c r="O105" s="40" t="s">
        <v>51</v>
      </c>
      <c r="P105" s="7" t="s">
        <v>48</v>
      </c>
    </row>
    <row r="106" spans="1:16" s="8" customFormat="1">
      <c r="A106" s="2"/>
      <c r="B106" s="2"/>
      <c r="C106" s="2"/>
      <c r="D106" s="2"/>
      <c r="E106" s="2"/>
      <c r="F106" s="2"/>
      <c r="G106" s="16" t="s">
        <v>621</v>
      </c>
      <c r="H106" s="16"/>
      <c r="I106" s="16"/>
      <c r="J106" s="16">
        <f>SUM(J86:J105)</f>
        <v>138068</v>
      </c>
      <c r="K106" s="27"/>
      <c r="L106" s="7"/>
      <c r="M106" s="7"/>
      <c r="N106" s="7"/>
      <c r="O106" s="41"/>
      <c r="P106" s="7"/>
    </row>
    <row r="107" spans="1:16" s="8" customFormat="1">
      <c r="A107" s="12">
        <v>100</v>
      </c>
      <c r="B107" s="12" t="s">
        <v>342</v>
      </c>
      <c r="C107" s="12">
        <v>163</v>
      </c>
      <c r="D107" s="12">
        <v>101</v>
      </c>
      <c r="E107" s="12" t="s">
        <v>343</v>
      </c>
      <c r="F107" s="12" t="s">
        <v>344</v>
      </c>
      <c r="G107" s="14">
        <v>8600</v>
      </c>
      <c r="H107" s="14"/>
      <c r="I107" s="14"/>
      <c r="J107" s="14">
        <f t="shared" si="1"/>
        <v>8600</v>
      </c>
      <c r="K107" s="9"/>
      <c r="L107" s="7" t="s">
        <v>59</v>
      </c>
      <c r="M107" s="7" t="s">
        <v>49</v>
      </c>
      <c r="N107" s="7"/>
      <c r="O107" s="40" t="s">
        <v>51</v>
      </c>
      <c r="P107" s="7" t="s">
        <v>59</v>
      </c>
    </row>
    <row r="108" spans="1:16" s="8" customFormat="1">
      <c r="A108" s="12">
        <v>101</v>
      </c>
      <c r="B108" s="12" t="s">
        <v>345</v>
      </c>
      <c r="C108" s="12">
        <v>164</v>
      </c>
      <c r="D108" s="12">
        <v>102</v>
      </c>
      <c r="E108" s="12" t="s">
        <v>346</v>
      </c>
      <c r="F108" s="12" t="s">
        <v>347</v>
      </c>
      <c r="G108" s="14">
        <v>8100</v>
      </c>
      <c r="H108" s="14"/>
      <c r="I108" s="14"/>
      <c r="J108" s="14">
        <f t="shared" si="1"/>
        <v>8100</v>
      </c>
      <c r="K108" s="9"/>
      <c r="L108" s="7" t="s">
        <v>348</v>
      </c>
      <c r="M108" s="7" t="s">
        <v>49</v>
      </c>
      <c r="N108" s="7"/>
      <c r="O108" s="40" t="s">
        <v>51</v>
      </c>
      <c r="P108" s="7" t="s">
        <v>348</v>
      </c>
    </row>
    <row r="109" spans="1:16" s="8" customFormat="1">
      <c r="A109" s="12">
        <v>102</v>
      </c>
      <c r="B109" s="12" t="s">
        <v>349</v>
      </c>
      <c r="C109" s="12">
        <v>165</v>
      </c>
      <c r="D109" s="12">
        <v>103</v>
      </c>
      <c r="E109" s="12" t="s">
        <v>350</v>
      </c>
      <c r="F109" s="12" t="s">
        <v>351</v>
      </c>
      <c r="G109" s="14">
        <v>29330</v>
      </c>
      <c r="H109" s="14"/>
      <c r="I109" s="14"/>
      <c r="J109" s="14">
        <f t="shared" si="1"/>
        <v>29330</v>
      </c>
      <c r="K109" s="9"/>
      <c r="L109" s="7" t="s">
        <v>108</v>
      </c>
      <c r="M109" s="7" t="s">
        <v>49</v>
      </c>
      <c r="N109" s="7"/>
      <c r="O109" s="40" t="s">
        <v>51</v>
      </c>
      <c r="P109" s="7" t="s">
        <v>44</v>
      </c>
    </row>
    <row r="110" spans="1:16" s="8" customFormat="1">
      <c r="A110" s="12">
        <v>103</v>
      </c>
      <c r="B110" s="12" t="s">
        <v>352</v>
      </c>
      <c r="C110" s="12">
        <v>169</v>
      </c>
      <c r="D110" s="12">
        <v>104</v>
      </c>
      <c r="E110" s="12" t="s">
        <v>353</v>
      </c>
      <c r="F110" s="12" t="s">
        <v>354</v>
      </c>
      <c r="G110" s="14">
        <v>3000</v>
      </c>
      <c r="H110" s="14"/>
      <c r="I110" s="14"/>
      <c r="J110" s="14">
        <f t="shared" si="1"/>
        <v>3000</v>
      </c>
      <c r="K110" s="9"/>
      <c r="L110" s="7" t="s">
        <v>86</v>
      </c>
      <c r="M110" s="7" t="s">
        <v>49</v>
      </c>
      <c r="N110" s="7"/>
      <c r="O110" s="40" t="s">
        <v>51</v>
      </c>
      <c r="P110" s="7" t="s">
        <v>48</v>
      </c>
    </row>
    <row r="111" spans="1:16" s="8" customFormat="1">
      <c r="A111" s="12">
        <v>104</v>
      </c>
      <c r="B111" s="12" t="s">
        <v>355</v>
      </c>
      <c r="C111" s="12">
        <v>171</v>
      </c>
      <c r="D111" s="12">
        <v>105</v>
      </c>
      <c r="E111" s="12" t="s">
        <v>356</v>
      </c>
      <c r="F111" s="12" t="s">
        <v>357</v>
      </c>
      <c r="G111" s="14">
        <v>9200</v>
      </c>
      <c r="H111" s="14"/>
      <c r="I111" s="14"/>
      <c r="J111" s="14">
        <f t="shared" si="1"/>
        <v>9200</v>
      </c>
      <c r="K111" s="9"/>
      <c r="L111" s="7" t="s">
        <v>348</v>
      </c>
      <c r="M111" s="7" t="s">
        <v>49</v>
      </c>
      <c r="N111" s="7"/>
      <c r="O111" s="40" t="s">
        <v>51</v>
      </c>
      <c r="P111" s="7" t="s">
        <v>348</v>
      </c>
    </row>
    <row r="112" spans="1:16" s="8" customFormat="1">
      <c r="A112" s="12">
        <v>105</v>
      </c>
      <c r="B112" s="12" t="s">
        <v>358</v>
      </c>
      <c r="C112" s="12">
        <v>175</v>
      </c>
      <c r="D112" s="12">
        <v>106</v>
      </c>
      <c r="E112" s="12" t="s">
        <v>359</v>
      </c>
      <c r="F112" s="12" t="s">
        <v>360</v>
      </c>
      <c r="G112" s="14">
        <v>28400</v>
      </c>
      <c r="H112" s="14"/>
      <c r="I112" s="14"/>
      <c r="J112" s="14">
        <f t="shared" si="1"/>
        <v>28400</v>
      </c>
      <c r="K112" s="9"/>
      <c r="L112" s="7" t="s">
        <v>86</v>
      </c>
      <c r="M112" s="7" t="s">
        <v>49</v>
      </c>
      <c r="N112" s="7"/>
      <c r="O112" s="40" t="s">
        <v>51</v>
      </c>
      <c r="P112" s="7" t="s">
        <v>48</v>
      </c>
    </row>
    <row r="113" spans="1:16" s="8" customFormat="1">
      <c r="A113" s="12">
        <v>106</v>
      </c>
      <c r="B113" s="12" t="s">
        <v>361</v>
      </c>
      <c r="C113" s="12">
        <v>177</v>
      </c>
      <c r="D113" s="12">
        <v>107</v>
      </c>
      <c r="E113" s="12" t="s">
        <v>362</v>
      </c>
      <c r="F113" s="12" t="s">
        <v>363</v>
      </c>
      <c r="G113" s="14">
        <v>3000</v>
      </c>
      <c r="H113" s="14"/>
      <c r="I113" s="14"/>
      <c r="J113" s="14">
        <f t="shared" si="1"/>
        <v>3000</v>
      </c>
      <c r="K113" s="9"/>
      <c r="L113" s="7" t="s">
        <v>86</v>
      </c>
      <c r="M113" s="7" t="s">
        <v>49</v>
      </c>
      <c r="N113" s="7"/>
      <c r="O113" s="40" t="s">
        <v>51</v>
      </c>
      <c r="P113" s="7" t="s">
        <v>48</v>
      </c>
    </row>
    <row r="114" spans="1:16">
      <c r="A114" s="12">
        <v>107</v>
      </c>
      <c r="B114" s="12" t="s">
        <v>364</v>
      </c>
      <c r="C114" s="12">
        <v>178</v>
      </c>
      <c r="D114" s="12">
        <v>108</v>
      </c>
      <c r="E114" s="12" t="s">
        <v>365</v>
      </c>
      <c r="F114" s="12" t="s">
        <v>366</v>
      </c>
      <c r="G114" s="14">
        <v>7500</v>
      </c>
      <c r="H114" s="14"/>
      <c r="I114" s="14"/>
      <c r="J114" s="14">
        <f t="shared" si="1"/>
        <v>7500</v>
      </c>
      <c r="K114" s="9"/>
      <c r="L114" s="9" t="s">
        <v>86</v>
      </c>
      <c r="M114" s="9" t="s">
        <v>49</v>
      </c>
      <c r="N114" s="9"/>
      <c r="O114" s="40" t="s">
        <v>51</v>
      </c>
      <c r="P114" s="9" t="s">
        <v>48</v>
      </c>
    </row>
    <row r="115" spans="1:16">
      <c r="A115" s="12">
        <v>108</v>
      </c>
      <c r="B115" s="12" t="s">
        <v>367</v>
      </c>
      <c r="C115" s="12">
        <v>179</v>
      </c>
      <c r="D115" s="12">
        <v>109</v>
      </c>
      <c r="E115" s="12" t="s">
        <v>368</v>
      </c>
      <c r="F115" s="12" t="s">
        <v>369</v>
      </c>
      <c r="G115" s="14">
        <v>24000</v>
      </c>
      <c r="H115" s="14"/>
      <c r="I115" s="14"/>
      <c r="J115" s="14">
        <f t="shared" si="1"/>
        <v>24000</v>
      </c>
      <c r="K115" s="9"/>
      <c r="L115" s="9" t="s">
        <v>22</v>
      </c>
      <c r="M115" s="9" t="s">
        <v>49</v>
      </c>
      <c r="N115" s="9" t="s">
        <v>193</v>
      </c>
      <c r="O115" s="40" t="s">
        <v>51</v>
      </c>
      <c r="P115" s="9" t="s">
        <v>22</v>
      </c>
    </row>
    <row r="116" spans="1:16">
      <c r="A116" s="12">
        <v>109</v>
      </c>
      <c r="B116" s="12" t="s">
        <v>370</v>
      </c>
      <c r="C116" s="12">
        <v>180</v>
      </c>
      <c r="D116" s="12">
        <v>110</v>
      </c>
      <c r="E116" s="12" t="s">
        <v>371</v>
      </c>
      <c r="F116" s="12" t="s">
        <v>372</v>
      </c>
      <c r="G116" s="14">
        <v>9200</v>
      </c>
      <c r="H116" s="14"/>
      <c r="I116" s="14"/>
      <c r="J116" s="14">
        <f t="shared" si="1"/>
        <v>9200</v>
      </c>
      <c r="K116" s="9"/>
      <c r="L116" s="7" t="s">
        <v>86</v>
      </c>
      <c r="M116" s="9" t="s">
        <v>49</v>
      </c>
      <c r="N116" s="9"/>
      <c r="O116" s="40" t="s">
        <v>51</v>
      </c>
      <c r="P116" s="9" t="s">
        <v>48</v>
      </c>
    </row>
    <row r="117" spans="1:16">
      <c r="A117" s="12">
        <v>110</v>
      </c>
      <c r="B117" s="12" t="s">
        <v>373</v>
      </c>
      <c r="C117" s="12">
        <v>183</v>
      </c>
      <c r="D117" s="12">
        <v>111</v>
      </c>
      <c r="E117" s="12" t="s">
        <v>374</v>
      </c>
      <c r="F117" s="12" t="s">
        <v>375</v>
      </c>
      <c r="G117" s="14">
        <v>3300</v>
      </c>
      <c r="H117" s="14"/>
      <c r="I117" s="14"/>
      <c r="J117" s="14">
        <f t="shared" si="1"/>
        <v>3300</v>
      </c>
      <c r="K117" s="9"/>
      <c r="L117" s="7" t="s">
        <v>86</v>
      </c>
      <c r="M117" s="9" t="s">
        <v>49</v>
      </c>
      <c r="N117" s="9"/>
      <c r="O117" s="40" t="s">
        <v>51</v>
      </c>
      <c r="P117" s="9" t="s">
        <v>48</v>
      </c>
    </row>
    <row r="118" spans="1:16">
      <c r="A118" s="12">
        <v>111</v>
      </c>
      <c r="B118" s="12" t="s">
        <v>376</v>
      </c>
      <c r="C118" s="12">
        <v>184</v>
      </c>
      <c r="D118" s="12">
        <v>112</v>
      </c>
      <c r="E118" s="12" t="s">
        <v>377</v>
      </c>
      <c r="F118" s="12" t="s">
        <v>378</v>
      </c>
      <c r="G118" s="14">
        <v>2300</v>
      </c>
      <c r="H118" s="14"/>
      <c r="I118" s="14"/>
      <c r="J118" s="14">
        <f t="shared" si="1"/>
        <v>2300</v>
      </c>
      <c r="K118" s="9"/>
      <c r="L118" s="7" t="s">
        <v>86</v>
      </c>
      <c r="M118" s="9" t="s">
        <v>49</v>
      </c>
      <c r="N118" s="9"/>
      <c r="O118" s="38" t="s">
        <v>118</v>
      </c>
      <c r="P118" s="9" t="s">
        <v>48</v>
      </c>
    </row>
    <row r="119" spans="1:16">
      <c r="A119" s="12">
        <v>112</v>
      </c>
      <c r="B119" s="12" t="s">
        <v>379</v>
      </c>
      <c r="C119" s="12">
        <v>185</v>
      </c>
      <c r="D119" s="12">
        <v>113</v>
      </c>
      <c r="E119" s="12" t="s">
        <v>380</v>
      </c>
      <c r="F119" s="12" t="s">
        <v>381</v>
      </c>
      <c r="G119" s="14">
        <v>2000</v>
      </c>
      <c r="H119" s="14"/>
      <c r="I119" s="14"/>
      <c r="J119" s="14">
        <f t="shared" si="1"/>
        <v>2000</v>
      </c>
      <c r="K119" s="9"/>
      <c r="L119" s="7" t="s">
        <v>86</v>
      </c>
      <c r="M119" s="9" t="s">
        <v>49</v>
      </c>
      <c r="N119" s="9"/>
      <c r="O119" s="38" t="s">
        <v>118</v>
      </c>
      <c r="P119" s="9" t="s">
        <v>48</v>
      </c>
    </row>
    <row r="120" spans="1:16">
      <c r="A120" s="12">
        <v>113</v>
      </c>
      <c r="B120" s="12" t="s">
        <v>382</v>
      </c>
      <c r="C120" s="12">
        <v>194</v>
      </c>
      <c r="D120" s="12">
        <v>114</v>
      </c>
      <c r="E120" s="12" t="s">
        <v>383</v>
      </c>
      <c r="F120" s="12" t="s">
        <v>384</v>
      </c>
      <c r="G120" s="14">
        <v>3000</v>
      </c>
      <c r="H120" s="14"/>
      <c r="I120" s="14"/>
      <c r="J120" s="14">
        <f t="shared" si="1"/>
        <v>3000</v>
      </c>
      <c r="K120" s="9"/>
      <c r="L120" s="9" t="s">
        <v>108</v>
      </c>
      <c r="M120" s="9" t="s">
        <v>49</v>
      </c>
      <c r="N120" s="9"/>
      <c r="O120" s="38" t="s">
        <v>118</v>
      </c>
      <c r="P120" s="9" t="s">
        <v>44</v>
      </c>
    </row>
    <row r="121" spans="1:16">
      <c r="A121" s="12">
        <v>114</v>
      </c>
      <c r="B121" s="12" t="s">
        <v>385</v>
      </c>
      <c r="C121" s="12">
        <v>203</v>
      </c>
      <c r="D121" s="12">
        <v>115</v>
      </c>
      <c r="E121" s="12" t="s">
        <v>386</v>
      </c>
      <c r="F121" s="12" t="s">
        <v>387</v>
      </c>
      <c r="G121" s="14">
        <v>2000</v>
      </c>
      <c r="H121" s="14"/>
      <c r="I121" s="14"/>
      <c r="J121" s="14">
        <f t="shared" si="1"/>
        <v>2000</v>
      </c>
      <c r="K121" s="9"/>
      <c r="L121" s="7" t="s">
        <v>86</v>
      </c>
      <c r="M121" s="9" t="s">
        <v>49</v>
      </c>
      <c r="N121" s="9"/>
      <c r="O121" s="38" t="s">
        <v>118</v>
      </c>
      <c r="P121" s="9" t="s">
        <v>48</v>
      </c>
    </row>
    <row r="122" spans="1:16">
      <c r="A122" s="12">
        <v>115</v>
      </c>
      <c r="B122" s="12" t="s">
        <v>388</v>
      </c>
      <c r="C122" s="12">
        <v>204</v>
      </c>
      <c r="D122" s="12">
        <v>116</v>
      </c>
      <c r="E122" s="12" t="s">
        <v>389</v>
      </c>
      <c r="F122" s="12" t="s">
        <v>390</v>
      </c>
      <c r="G122" s="14">
        <v>200</v>
      </c>
      <c r="H122" s="14"/>
      <c r="I122" s="14"/>
      <c r="J122" s="14">
        <f t="shared" si="1"/>
        <v>200</v>
      </c>
      <c r="K122" s="9"/>
      <c r="L122" s="9" t="s">
        <v>22</v>
      </c>
      <c r="M122" s="9" t="s">
        <v>49</v>
      </c>
      <c r="N122" s="9"/>
      <c r="O122" s="38" t="s">
        <v>118</v>
      </c>
      <c r="P122" s="9" t="s">
        <v>22</v>
      </c>
    </row>
    <row r="123" spans="1:16">
      <c r="A123" s="12">
        <v>116</v>
      </c>
      <c r="B123" s="12" t="s">
        <v>391</v>
      </c>
      <c r="C123" s="12">
        <v>211</v>
      </c>
      <c r="D123" s="12">
        <v>117</v>
      </c>
      <c r="E123" s="12" t="s">
        <v>392</v>
      </c>
      <c r="F123" s="12" t="s">
        <v>393</v>
      </c>
      <c r="G123" s="14">
        <v>3000</v>
      </c>
      <c r="H123" s="14"/>
      <c r="I123" s="14"/>
      <c r="J123" s="14">
        <f t="shared" si="1"/>
        <v>3000</v>
      </c>
      <c r="K123" s="9"/>
      <c r="L123" s="7" t="s">
        <v>86</v>
      </c>
      <c r="M123" s="9" t="s">
        <v>49</v>
      </c>
      <c r="N123" s="9"/>
      <c r="O123" s="38" t="s">
        <v>118</v>
      </c>
      <c r="P123" s="9" t="s">
        <v>48</v>
      </c>
    </row>
    <row r="124" spans="1:16">
      <c r="A124" s="12">
        <v>117</v>
      </c>
      <c r="B124" s="12" t="s">
        <v>394</v>
      </c>
      <c r="C124" s="12">
        <v>218</v>
      </c>
      <c r="D124" s="12">
        <v>118</v>
      </c>
      <c r="E124" s="12" t="s">
        <v>395</v>
      </c>
      <c r="F124" s="12" t="s">
        <v>396</v>
      </c>
      <c r="G124" s="14">
        <v>2000</v>
      </c>
      <c r="H124" s="14"/>
      <c r="I124" s="14"/>
      <c r="J124" s="14">
        <f t="shared" si="1"/>
        <v>2000</v>
      </c>
      <c r="K124" s="9"/>
      <c r="L124" s="7" t="s">
        <v>86</v>
      </c>
      <c r="M124" s="9" t="s">
        <v>49</v>
      </c>
      <c r="N124" s="9"/>
      <c r="O124" s="38" t="s">
        <v>118</v>
      </c>
      <c r="P124" s="9" t="s">
        <v>48</v>
      </c>
    </row>
    <row r="125" spans="1:16">
      <c r="A125" s="12">
        <v>118</v>
      </c>
      <c r="B125" s="12" t="s">
        <v>397</v>
      </c>
      <c r="C125" s="12">
        <v>221</v>
      </c>
      <c r="D125" s="12">
        <v>119</v>
      </c>
      <c r="E125" s="12" t="s">
        <v>398</v>
      </c>
      <c r="F125" s="12" t="s">
        <v>399</v>
      </c>
      <c r="G125" s="14">
        <v>1400</v>
      </c>
      <c r="H125" s="14"/>
      <c r="I125" s="14"/>
      <c r="J125" s="14">
        <f t="shared" si="1"/>
        <v>1400</v>
      </c>
      <c r="K125" s="51"/>
      <c r="L125" s="7" t="s">
        <v>86</v>
      </c>
      <c r="M125" s="9" t="s">
        <v>49</v>
      </c>
      <c r="N125" s="9"/>
      <c r="O125" s="38" t="s">
        <v>118</v>
      </c>
      <c r="P125" s="9" t="s">
        <v>48</v>
      </c>
    </row>
    <row r="126" spans="1:16">
      <c r="A126" s="12">
        <v>119</v>
      </c>
      <c r="B126" s="12" t="s">
        <v>391</v>
      </c>
      <c r="C126" s="12">
        <v>222</v>
      </c>
      <c r="D126" s="12">
        <v>120</v>
      </c>
      <c r="E126" s="12" t="s">
        <v>400</v>
      </c>
      <c r="F126" s="12" t="s">
        <v>401</v>
      </c>
      <c r="G126" s="14">
        <v>2000</v>
      </c>
      <c r="H126" s="14"/>
      <c r="I126" s="14"/>
      <c r="J126" s="14">
        <f t="shared" si="1"/>
        <v>2000</v>
      </c>
      <c r="K126" s="15">
        <f>SUM(J107:J126)</f>
        <v>151530</v>
      </c>
      <c r="L126" s="7" t="s">
        <v>86</v>
      </c>
      <c r="M126" s="9" t="s">
        <v>49</v>
      </c>
      <c r="N126" s="9"/>
      <c r="O126" s="38" t="s">
        <v>118</v>
      </c>
      <c r="P126" s="9" t="s">
        <v>48</v>
      </c>
    </row>
    <row r="127" spans="1:16" s="8" customFormat="1">
      <c r="A127" s="2"/>
      <c r="B127" s="2"/>
      <c r="C127" s="2"/>
      <c r="D127" s="2"/>
      <c r="E127" s="2"/>
      <c r="F127" s="2"/>
      <c r="G127" s="16" t="s">
        <v>622</v>
      </c>
      <c r="H127" s="16"/>
      <c r="I127" s="16"/>
      <c r="J127" s="16">
        <f>SUM(J107:J126)</f>
        <v>151530</v>
      </c>
      <c r="K127" s="27"/>
      <c r="L127" s="7"/>
      <c r="M127" s="7"/>
      <c r="N127" s="7"/>
      <c r="O127" s="7"/>
      <c r="P127" s="7"/>
    </row>
    <row r="128" spans="1:16">
      <c r="A128" s="12">
        <v>120</v>
      </c>
      <c r="B128" s="12" t="s">
        <v>402</v>
      </c>
      <c r="C128" s="12">
        <v>223</v>
      </c>
      <c r="D128" s="12">
        <v>121</v>
      </c>
      <c r="E128" s="12" t="s">
        <v>403</v>
      </c>
      <c r="F128" s="12" t="s">
        <v>404</v>
      </c>
      <c r="G128" s="14">
        <v>3000</v>
      </c>
      <c r="H128" s="14"/>
      <c r="I128" s="14"/>
      <c r="J128" s="14">
        <f t="shared" si="1"/>
        <v>3000</v>
      </c>
      <c r="K128" s="9"/>
      <c r="L128" s="7" t="s">
        <v>86</v>
      </c>
      <c r="M128" s="9" t="s">
        <v>49</v>
      </c>
      <c r="N128" s="9"/>
      <c r="O128" s="38" t="s">
        <v>118</v>
      </c>
      <c r="P128" s="9" t="s">
        <v>48</v>
      </c>
    </row>
    <row r="129" spans="1:16" s="8" customFormat="1">
      <c r="A129" s="12">
        <v>121</v>
      </c>
      <c r="B129" s="12" t="s">
        <v>405</v>
      </c>
      <c r="C129" s="12">
        <v>224</v>
      </c>
      <c r="D129" s="12">
        <v>122</v>
      </c>
      <c r="E129" s="12" t="s">
        <v>406</v>
      </c>
      <c r="F129" s="12" t="s">
        <v>407</v>
      </c>
      <c r="G129" s="14">
        <v>18200</v>
      </c>
      <c r="H129" s="14"/>
      <c r="I129" s="14"/>
      <c r="J129" s="14">
        <f t="shared" si="1"/>
        <v>18200</v>
      </c>
      <c r="K129" s="9"/>
      <c r="L129" s="7" t="s">
        <v>86</v>
      </c>
      <c r="M129" s="7" t="s">
        <v>49</v>
      </c>
      <c r="N129" s="7"/>
      <c r="O129" s="38" t="s">
        <v>118</v>
      </c>
      <c r="P129" s="9" t="s">
        <v>48</v>
      </c>
    </row>
    <row r="130" spans="1:16" s="8" customFormat="1">
      <c r="A130" s="12">
        <v>122</v>
      </c>
      <c r="B130" s="12" t="s">
        <v>408</v>
      </c>
      <c r="C130" s="12">
        <v>225</v>
      </c>
      <c r="D130" s="12">
        <v>123</v>
      </c>
      <c r="E130" s="12" t="s">
        <v>409</v>
      </c>
      <c r="F130" s="12" t="s">
        <v>410</v>
      </c>
      <c r="G130" s="14">
        <v>3300</v>
      </c>
      <c r="H130" s="14"/>
      <c r="I130" s="14"/>
      <c r="J130" s="14">
        <f t="shared" si="1"/>
        <v>3300</v>
      </c>
      <c r="K130" s="9"/>
      <c r="L130" s="7" t="s">
        <v>86</v>
      </c>
      <c r="M130" s="7" t="s">
        <v>49</v>
      </c>
      <c r="N130" s="7"/>
      <c r="O130" s="38" t="s">
        <v>118</v>
      </c>
      <c r="P130" s="9" t="s">
        <v>48</v>
      </c>
    </row>
    <row r="131" spans="1:16" s="8" customFormat="1">
      <c r="A131" s="12">
        <v>123</v>
      </c>
      <c r="B131" s="12" t="s">
        <v>411</v>
      </c>
      <c r="C131" s="12">
        <v>226</v>
      </c>
      <c r="D131" s="12">
        <v>124</v>
      </c>
      <c r="E131" s="12" t="s">
        <v>412</v>
      </c>
      <c r="F131" s="12" t="s">
        <v>413</v>
      </c>
      <c r="G131" s="14">
        <v>200</v>
      </c>
      <c r="H131" s="14"/>
      <c r="I131" s="14"/>
      <c r="J131" s="14">
        <f t="shared" si="1"/>
        <v>200</v>
      </c>
      <c r="K131" s="9"/>
      <c r="L131" s="7" t="s">
        <v>86</v>
      </c>
      <c r="M131" s="7" t="s">
        <v>49</v>
      </c>
      <c r="N131" s="7"/>
      <c r="O131" s="38" t="s">
        <v>118</v>
      </c>
      <c r="P131" s="9" t="s">
        <v>48</v>
      </c>
    </row>
    <row r="132" spans="1:16" s="8" customFormat="1">
      <c r="A132" s="12">
        <v>124</v>
      </c>
      <c r="B132" s="12" t="s">
        <v>414</v>
      </c>
      <c r="C132" s="12">
        <v>228</v>
      </c>
      <c r="D132" s="12">
        <v>125</v>
      </c>
      <c r="E132" s="12" t="s">
        <v>415</v>
      </c>
      <c r="F132" s="12" t="s">
        <v>416</v>
      </c>
      <c r="G132" s="14">
        <v>26200</v>
      </c>
      <c r="H132" s="14"/>
      <c r="I132" s="14"/>
      <c r="J132" s="14">
        <f t="shared" si="1"/>
        <v>26200</v>
      </c>
      <c r="K132" s="9"/>
      <c r="L132" s="7" t="s">
        <v>86</v>
      </c>
      <c r="M132" s="7" t="s">
        <v>49</v>
      </c>
      <c r="N132" s="7"/>
      <c r="O132" s="42" t="s">
        <v>51</v>
      </c>
      <c r="P132" s="9" t="s">
        <v>48</v>
      </c>
    </row>
    <row r="133" spans="1:16" s="8" customFormat="1">
      <c r="A133" s="12">
        <v>125</v>
      </c>
      <c r="B133" s="12" t="s">
        <v>417</v>
      </c>
      <c r="C133" s="12">
        <v>229</v>
      </c>
      <c r="D133" s="12">
        <v>126</v>
      </c>
      <c r="E133" s="12" t="s">
        <v>418</v>
      </c>
      <c r="F133" s="12" t="s">
        <v>419</v>
      </c>
      <c r="G133" s="14">
        <v>3000</v>
      </c>
      <c r="H133" s="14"/>
      <c r="I133" s="14"/>
      <c r="J133" s="14">
        <f t="shared" si="1"/>
        <v>3000</v>
      </c>
      <c r="K133" s="9"/>
      <c r="L133" s="7" t="s">
        <v>86</v>
      </c>
      <c r="M133" s="7" t="s">
        <v>49</v>
      </c>
      <c r="N133" s="7"/>
      <c r="O133" s="38" t="s">
        <v>118</v>
      </c>
      <c r="P133" s="9" t="s">
        <v>48</v>
      </c>
    </row>
    <row r="134" spans="1:16" s="8" customFormat="1">
      <c r="A134" s="12">
        <v>126</v>
      </c>
      <c r="B134" s="12" t="s">
        <v>420</v>
      </c>
      <c r="C134" s="12">
        <v>230</v>
      </c>
      <c r="D134" s="12">
        <v>127</v>
      </c>
      <c r="E134" s="12" t="s">
        <v>421</v>
      </c>
      <c r="F134" s="12" t="s">
        <v>422</v>
      </c>
      <c r="G134" s="14">
        <v>200</v>
      </c>
      <c r="H134" s="14"/>
      <c r="I134" s="14"/>
      <c r="J134" s="14">
        <f t="shared" si="1"/>
        <v>200</v>
      </c>
      <c r="K134" s="9"/>
      <c r="L134" s="7" t="s">
        <v>129</v>
      </c>
      <c r="M134" s="7" t="s">
        <v>49</v>
      </c>
      <c r="N134" s="7"/>
      <c r="O134" s="38" t="s">
        <v>118</v>
      </c>
      <c r="P134" s="7" t="s">
        <v>129</v>
      </c>
    </row>
    <row r="135" spans="1:16" s="8" customFormat="1">
      <c r="A135" s="12">
        <v>127</v>
      </c>
      <c r="B135" s="12" t="s">
        <v>423</v>
      </c>
      <c r="C135" s="12">
        <v>231</v>
      </c>
      <c r="D135" s="12">
        <v>128</v>
      </c>
      <c r="E135" s="12" t="s">
        <v>424</v>
      </c>
      <c r="F135" s="12" t="s">
        <v>425</v>
      </c>
      <c r="G135" s="14">
        <v>29020</v>
      </c>
      <c r="H135" s="14"/>
      <c r="I135" s="14"/>
      <c r="J135" s="14">
        <f t="shared" si="1"/>
        <v>29020</v>
      </c>
      <c r="K135" s="9"/>
      <c r="L135" s="7" t="s">
        <v>22</v>
      </c>
      <c r="M135" s="7" t="s">
        <v>49</v>
      </c>
      <c r="N135" s="7"/>
      <c r="O135" s="42" t="s">
        <v>51</v>
      </c>
      <c r="P135" s="7" t="s">
        <v>22</v>
      </c>
    </row>
    <row r="136" spans="1:16" s="8" customFormat="1">
      <c r="A136" s="12">
        <v>128</v>
      </c>
      <c r="B136" s="12" t="s">
        <v>426</v>
      </c>
      <c r="C136" s="12">
        <v>234</v>
      </c>
      <c r="D136" s="12">
        <v>129</v>
      </c>
      <c r="E136" s="12" t="s">
        <v>427</v>
      </c>
      <c r="F136" s="12" t="s">
        <v>428</v>
      </c>
      <c r="G136" s="14">
        <v>1100</v>
      </c>
      <c r="H136" s="14"/>
      <c r="I136" s="14"/>
      <c r="J136" s="14">
        <f t="shared" si="1"/>
        <v>1100</v>
      </c>
      <c r="K136" s="9"/>
      <c r="L136" s="7" t="s">
        <v>86</v>
      </c>
      <c r="M136" s="7" t="s">
        <v>49</v>
      </c>
      <c r="N136" s="7"/>
      <c r="O136" s="38" t="s">
        <v>118</v>
      </c>
      <c r="P136" s="7" t="s">
        <v>48</v>
      </c>
    </row>
    <row r="137" spans="1:16" s="8" customFormat="1">
      <c r="A137" s="12">
        <v>129</v>
      </c>
      <c r="B137" s="12" t="s">
        <v>429</v>
      </c>
      <c r="C137" s="12">
        <v>235</v>
      </c>
      <c r="D137" s="12">
        <v>130</v>
      </c>
      <c r="E137" s="12" t="s">
        <v>430</v>
      </c>
      <c r="F137" s="12" t="s">
        <v>431</v>
      </c>
      <c r="G137" s="14">
        <v>3000</v>
      </c>
      <c r="H137" s="14"/>
      <c r="I137" s="14"/>
      <c r="J137" s="14">
        <f t="shared" ref="J137:J199" si="2">G137+H137-I137</f>
        <v>3000</v>
      </c>
      <c r="K137" s="9"/>
      <c r="L137" s="7" t="s">
        <v>86</v>
      </c>
      <c r="M137" s="7" t="s">
        <v>49</v>
      </c>
      <c r="N137" s="7"/>
      <c r="O137" s="38" t="s">
        <v>118</v>
      </c>
      <c r="P137" s="7" t="s">
        <v>48</v>
      </c>
    </row>
    <row r="138" spans="1:16" s="8" customFormat="1">
      <c r="A138" s="12">
        <v>130</v>
      </c>
      <c r="B138" s="12" t="s">
        <v>432</v>
      </c>
      <c r="C138" s="12">
        <v>239</v>
      </c>
      <c r="D138" s="12">
        <v>131</v>
      </c>
      <c r="E138" s="12" t="s">
        <v>433</v>
      </c>
      <c r="F138" s="12" t="s">
        <v>434</v>
      </c>
      <c r="G138" s="14">
        <v>3000</v>
      </c>
      <c r="H138" s="14"/>
      <c r="I138" s="14"/>
      <c r="J138" s="14">
        <f t="shared" si="2"/>
        <v>3000</v>
      </c>
      <c r="K138" s="9"/>
      <c r="L138" s="7" t="s">
        <v>86</v>
      </c>
      <c r="M138" s="7" t="s">
        <v>49</v>
      </c>
      <c r="N138" s="7"/>
      <c r="O138" s="38" t="s">
        <v>118</v>
      </c>
      <c r="P138" s="7" t="s">
        <v>48</v>
      </c>
    </row>
    <row r="139" spans="1:16">
      <c r="A139" s="12">
        <v>131</v>
      </c>
      <c r="B139" s="12" t="s">
        <v>435</v>
      </c>
      <c r="C139" s="12">
        <v>240</v>
      </c>
      <c r="D139" s="12">
        <v>132</v>
      </c>
      <c r="E139" s="12" t="s">
        <v>436</v>
      </c>
      <c r="F139" s="12" t="s">
        <v>437</v>
      </c>
      <c r="G139" s="14">
        <v>1100</v>
      </c>
      <c r="H139" s="14"/>
      <c r="I139" s="14"/>
      <c r="J139" s="14">
        <f t="shared" si="2"/>
        <v>1100</v>
      </c>
      <c r="K139" s="9"/>
      <c r="L139" s="7" t="s">
        <v>86</v>
      </c>
      <c r="M139" s="7" t="s">
        <v>49</v>
      </c>
      <c r="N139" s="9"/>
      <c r="O139" s="38" t="s">
        <v>118</v>
      </c>
      <c r="P139" s="7" t="s">
        <v>48</v>
      </c>
    </row>
    <row r="140" spans="1:16" s="8" customFormat="1">
      <c r="A140" s="12">
        <v>132</v>
      </c>
      <c r="B140" s="12" t="s">
        <v>438</v>
      </c>
      <c r="C140" s="12">
        <v>248</v>
      </c>
      <c r="D140" s="12">
        <v>133</v>
      </c>
      <c r="E140" s="12" t="s">
        <v>439</v>
      </c>
      <c r="F140" s="12" t="s">
        <v>440</v>
      </c>
      <c r="G140" s="14">
        <v>200</v>
      </c>
      <c r="H140" s="14"/>
      <c r="I140" s="14"/>
      <c r="J140" s="14">
        <f t="shared" si="2"/>
        <v>200</v>
      </c>
      <c r="K140" s="9"/>
      <c r="L140" s="7" t="s">
        <v>86</v>
      </c>
      <c r="M140" s="7" t="s">
        <v>49</v>
      </c>
      <c r="N140" s="7"/>
      <c r="O140" s="38" t="s">
        <v>118</v>
      </c>
      <c r="P140" s="7" t="s">
        <v>48</v>
      </c>
    </row>
    <row r="141" spans="1:16" s="8" customFormat="1">
      <c r="A141" s="12">
        <v>133</v>
      </c>
      <c r="B141" s="12" t="s">
        <v>441</v>
      </c>
      <c r="C141" s="12">
        <v>250</v>
      </c>
      <c r="D141" s="12">
        <v>134</v>
      </c>
      <c r="E141" s="12" t="s">
        <v>442</v>
      </c>
      <c r="F141" s="12" t="s">
        <v>443</v>
      </c>
      <c r="G141" s="14">
        <v>2000</v>
      </c>
      <c r="H141" s="14"/>
      <c r="I141" s="14"/>
      <c r="J141" s="14">
        <f t="shared" si="2"/>
        <v>2000</v>
      </c>
      <c r="K141" s="9"/>
      <c r="L141" s="7" t="s">
        <v>86</v>
      </c>
      <c r="M141" s="7" t="s">
        <v>49</v>
      </c>
      <c r="N141" s="7"/>
      <c r="O141" s="38" t="s">
        <v>118</v>
      </c>
      <c r="P141" s="7" t="s">
        <v>48</v>
      </c>
    </row>
    <row r="142" spans="1:16" s="8" customFormat="1">
      <c r="A142" s="12">
        <v>134</v>
      </c>
      <c r="B142" s="12" t="s">
        <v>444</v>
      </c>
      <c r="C142" s="12">
        <v>252</v>
      </c>
      <c r="D142" s="12">
        <v>135</v>
      </c>
      <c r="E142" s="12" t="s">
        <v>445</v>
      </c>
      <c r="F142" s="12" t="s">
        <v>446</v>
      </c>
      <c r="G142" s="14">
        <v>2200</v>
      </c>
      <c r="H142" s="14"/>
      <c r="I142" s="14"/>
      <c r="J142" s="14">
        <f t="shared" si="2"/>
        <v>2200</v>
      </c>
      <c r="K142" s="9"/>
      <c r="L142" s="7" t="s">
        <v>86</v>
      </c>
      <c r="M142" s="7" t="s">
        <v>49</v>
      </c>
      <c r="N142" s="7"/>
      <c r="O142" s="38" t="s">
        <v>118</v>
      </c>
      <c r="P142" s="7" t="s">
        <v>48</v>
      </c>
    </row>
    <row r="143" spans="1:16">
      <c r="A143" s="12">
        <v>135</v>
      </c>
      <c r="B143" s="12" t="s">
        <v>447</v>
      </c>
      <c r="C143" s="12">
        <v>258</v>
      </c>
      <c r="D143" s="12">
        <v>136</v>
      </c>
      <c r="E143" s="12" t="s">
        <v>448</v>
      </c>
      <c r="F143" s="12" t="s">
        <v>449</v>
      </c>
      <c r="G143" s="14">
        <v>4400</v>
      </c>
      <c r="H143" s="14"/>
      <c r="I143" s="14"/>
      <c r="J143" s="14">
        <f t="shared" si="2"/>
        <v>4400</v>
      </c>
      <c r="K143" s="9"/>
      <c r="L143" s="7" t="s">
        <v>86</v>
      </c>
      <c r="M143" s="9" t="s">
        <v>49</v>
      </c>
      <c r="N143" s="9"/>
      <c r="O143" s="38" t="s">
        <v>118</v>
      </c>
      <c r="P143" s="7" t="s">
        <v>48</v>
      </c>
    </row>
    <row r="144" spans="1:16">
      <c r="A144" s="12">
        <v>136</v>
      </c>
      <c r="B144" s="12" t="s">
        <v>450</v>
      </c>
      <c r="C144" s="12">
        <v>261</v>
      </c>
      <c r="D144" s="12">
        <v>137</v>
      </c>
      <c r="E144" s="12" t="s">
        <v>451</v>
      </c>
      <c r="F144" s="12" t="s">
        <v>452</v>
      </c>
      <c r="G144" s="14">
        <v>2000</v>
      </c>
      <c r="H144" s="14"/>
      <c r="I144" s="14"/>
      <c r="J144" s="14">
        <f t="shared" si="2"/>
        <v>2000</v>
      </c>
      <c r="K144" s="9"/>
      <c r="L144" s="7" t="s">
        <v>86</v>
      </c>
      <c r="M144" s="9" t="s">
        <v>49</v>
      </c>
      <c r="N144" s="9"/>
      <c r="O144" s="38" t="s">
        <v>118</v>
      </c>
      <c r="P144" s="7" t="s">
        <v>48</v>
      </c>
    </row>
    <row r="145" spans="1:16">
      <c r="A145" s="12">
        <v>137</v>
      </c>
      <c r="B145" s="12" t="s">
        <v>453</v>
      </c>
      <c r="C145" s="12">
        <v>266</v>
      </c>
      <c r="D145" s="12">
        <v>138</v>
      </c>
      <c r="E145" s="12" t="s">
        <v>454</v>
      </c>
      <c r="F145" s="12" t="s">
        <v>455</v>
      </c>
      <c r="G145" s="14">
        <v>3000</v>
      </c>
      <c r="H145" s="14"/>
      <c r="I145" s="14"/>
      <c r="J145" s="14">
        <f t="shared" si="2"/>
        <v>3000</v>
      </c>
      <c r="K145" s="9"/>
      <c r="L145" s="7" t="s">
        <v>86</v>
      </c>
      <c r="M145" s="9" t="s">
        <v>49</v>
      </c>
      <c r="N145" s="9"/>
      <c r="O145" s="38" t="s">
        <v>118</v>
      </c>
      <c r="P145" s="7" t="s">
        <v>48</v>
      </c>
    </row>
    <row r="146" spans="1:16">
      <c r="A146" s="12">
        <v>138</v>
      </c>
      <c r="B146" s="12" t="s">
        <v>456</v>
      </c>
      <c r="C146" s="12">
        <v>273</v>
      </c>
      <c r="D146" s="12">
        <v>139</v>
      </c>
      <c r="E146" s="12" t="s">
        <v>457</v>
      </c>
      <c r="F146" s="12" t="s">
        <v>458</v>
      </c>
      <c r="G146" s="14">
        <v>3000</v>
      </c>
      <c r="H146" s="14"/>
      <c r="I146" s="14"/>
      <c r="J146" s="14">
        <f t="shared" si="2"/>
        <v>3000</v>
      </c>
      <c r="K146" s="51"/>
      <c r="L146" s="7" t="s">
        <v>86</v>
      </c>
      <c r="M146" s="9" t="s">
        <v>49</v>
      </c>
      <c r="N146" s="9"/>
      <c r="O146" s="38" t="s">
        <v>118</v>
      </c>
      <c r="P146" s="7" t="s">
        <v>48</v>
      </c>
    </row>
    <row r="147" spans="1:16">
      <c r="A147" s="12">
        <v>139</v>
      </c>
      <c r="B147" s="12" t="s">
        <v>459</v>
      </c>
      <c r="C147" s="12">
        <v>278</v>
      </c>
      <c r="D147" s="12">
        <v>140</v>
      </c>
      <c r="E147" s="12" t="s">
        <v>460</v>
      </c>
      <c r="F147" s="12" t="s">
        <v>461</v>
      </c>
      <c r="G147" s="14">
        <v>200</v>
      </c>
      <c r="H147" s="14"/>
      <c r="I147" s="14"/>
      <c r="J147" s="14">
        <f t="shared" si="2"/>
        <v>200</v>
      </c>
      <c r="K147" s="15">
        <f>SUM(J128:J147)</f>
        <v>108320</v>
      </c>
      <c r="L147" s="7" t="s">
        <v>86</v>
      </c>
      <c r="M147" s="9" t="s">
        <v>49</v>
      </c>
      <c r="N147" s="9"/>
      <c r="O147" s="38" t="s">
        <v>118</v>
      </c>
      <c r="P147" s="7" t="s">
        <v>48</v>
      </c>
    </row>
    <row r="148" spans="1:16" s="8" customFormat="1">
      <c r="A148" s="2"/>
      <c r="B148" s="2"/>
      <c r="C148" s="2"/>
      <c r="D148" s="2"/>
      <c r="E148" s="2"/>
      <c r="F148" s="2"/>
      <c r="G148" s="16" t="s">
        <v>623</v>
      </c>
      <c r="H148" s="16"/>
      <c r="I148" s="16"/>
      <c r="J148" s="16">
        <f>SUM(J128:J147)</f>
        <v>108320</v>
      </c>
      <c r="K148" s="27"/>
      <c r="L148" s="7"/>
      <c r="M148" s="7"/>
      <c r="N148" s="7"/>
      <c r="O148" s="38"/>
      <c r="P148" s="7"/>
    </row>
    <row r="149" spans="1:16">
      <c r="A149" s="12">
        <v>140</v>
      </c>
      <c r="B149" s="12" t="s">
        <v>462</v>
      </c>
      <c r="C149" s="12">
        <v>281</v>
      </c>
      <c r="D149" s="12">
        <v>141</v>
      </c>
      <c r="E149" s="12" t="s">
        <v>463</v>
      </c>
      <c r="F149" s="12" t="s">
        <v>464</v>
      </c>
      <c r="G149" s="14">
        <v>2000</v>
      </c>
      <c r="H149" s="14"/>
      <c r="I149" s="14"/>
      <c r="J149" s="14">
        <f t="shared" si="2"/>
        <v>2000</v>
      </c>
      <c r="K149" s="9"/>
      <c r="L149" s="7" t="s">
        <v>86</v>
      </c>
      <c r="M149" s="9" t="s">
        <v>49</v>
      </c>
      <c r="N149" s="9"/>
      <c r="O149" s="38" t="s">
        <v>118</v>
      </c>
      <c r="P149" s="7" t="s">
        <v>48</v>
      </c>
    </row>
    <row r="150" spans="1:16" s="8" customFormat="1">
      <c r="A150" s="12">
        <v>141</v>
      </c>
      <c r="B150" s="12" t="s">
        <v>465</v>
      </c>
      <c r="C150" s="12">
        <v>283</v>
      </c>
      <c r="D150" s="12">
        <v>142</v>
      </c>
      <c r="E150" s="12" t="s">
        <v>466</v>
      </c>
      <c r="F150" s="12" t="s">
        <v>467</v>
      </c>
      <c r="G150" s="14">
        <v>1400</v>
      </c>
      <c r="H150" s="14"/>
      <c r="I150" s="14"/>
      <c r="J150" s="14">
        <f t="shared" si="2"/>
        <v>1400</v>
      </c>
      <c r="K150" s="9"/>
      <c r="L150" s="7" t="s">
        <v>86</v>
      </c>
      <c r="M150" s="7" t="s">
        <v>49</v>
      </c>
      <c r="N150" s="7"/>
      <c r="O150" s="38" t="s">
        <v>118</v>
      </c>
      <c r="P150" s="7" t="s">
        <v>48</v>
      </c>
    </row>
    <row r="151" spans="1:16" s="8" customFormat="1">
      <c r="A151" s="12">
        <v>142</v>
      </c>
      <c r="B151" s="12" t="s">
        <v>468</v>
      </c>
      <c r="C151" s="12">
        <v>290</v>
      </c>
      <c r="D151" s="12">
        <v>143</v>
      </c>
      <c r="E151" s="12" t="s">
        <v>469</v>
      </c>
      <c r="F151" s="12" t="s">
        <v>470</v>
      </c>
      <c r="G151" s="14">
        <v>3000</v>
      </c>
      <c r="H151" s="14"/>
      <c r="I151" s="14"/>
      <c r="J151" s="14">
        <f t="shared" si="2"/>
        <v>3000</v>
      </c>
      <c r="K151" s="9"/>
      <c r="L151" s="7" t="s">
        <v>86</v>
      </c>
      <c r="M151" s="7" t="s">
        <v>49</v>
      </c>
      <c r="N151" s="7"/>
      <c r="O151" s="38" t="s">
        <v>118</v>
      </c>
      <c r="P151" s="7" t="s">
        <v>48</v>
      </c>
    </row>
    <row r="152" spans="1:16" s="8" customFormat="1">
      <c r="A152" s="12">
        <v>143</v>
      </c>
      <c r="B152" s="12" t="s">
        <v>471</v>
      </c>
      <c r="C152" s="12">
        <v>291</v>
      </c>
      <c r="D152" s="12">
        <v>144</v>
      </c>
      <c r="E152" s="12" t="s">
        <v>472</v>
      </c>
      <c r="F152" s="12" t="s">
        <v>473</v>
      </c>
      <c r="G152" s="14">
        <v>2000</v>
      </c>
      <c r="H152" s="14"/>
      <c r="I152" s="14"/>
      <c r="J152" s="14">
        <f t="shared" si="2"/>
        <v>2000</v>
      </c>
      <c r="K152" s="9"/>
      <c r="L152" s="7" t="s">
        <v>22</v>
      </c>
      <c r="M152" s="7" t="s">
        <v>49</v>
      </c>
      <c r="N152" s="7"/>
      <c r="O152" s="38" t="s">
        <v>118</v>
      </c>
      <c r="P152" s="7" t="s">
        <v>22</v>
      </c>
    </row>
    <row r="153" spans="1:16" s="8" customFormat="1">
      <c r="A153" s="12">
        <v>144</v>
      </c>
      <c r="B153" s="12" t="s">
        <v>474</v>
      </c>
      <c r="C153" s="12">
        <v>292</v>
      </c>
      <c r="D153" s="12">
        <v>145</v>
      </c>
      <c r="E153" s="12" t="s">
        <v>475</v>
      </c>
      <c r="F153" s="12" t="s">
        <v>476</v>
      </c>
      <c r="G153" s="14">
        <v>2000</v>
      </c>
      <c r="H153" s="14"/>
      <c r="I153" s="14"/>
      <c r="J153" s="14">
        <f t="shared" si="2"/>
        <v>2000</v>
      </c>
      <c r="K153" s="9"/>
      <c r="L153" s="7" t="s">
        <v>86</v>
      </c>
      <c r="M153" s="7" t="s">
        <v>49</v>
      </c>
      <c r="N153" s="7"/>
      <c r="O153" s="38" t="s">
        <v>118</v>
      </c>
      <c r="P153" s="7" t="s">
        <v>48</v>
      </c>
    </row>
    <row r="154" spans="1:16" s="8" customFormat="1">
      <c r="A154" s="12">
        <v>145</v>
      </c>
      <c r="B154" s="12" t="s">
        <v>477</v>
      </c>
      <c r="C154" s="12">
        <v>293</v>
      </c>
      <c r="D154" s="12">
        <v>146</v>
      </c>
      <c r="E154" s="12" t="s">
        <v>478</v>
      </c>
      <c r="F154" s="12" t="s">
        <v>479</v>
      </c>
      <c r="G154" s="14">
        <v>1400</v>
      </c>
      <c r="H154" s="14"/>
      <c r="I154" s="14"/>
      <c r="J154" s="14">
        <f t="shared" si="2"/>
        <v>1400</v>
      </c>
      <c r="K154" s="9"/>
      <c r="L154" s="7" t="s">
        <v>86</v>
      </c>
      <c r="M154" s="7" t="s">
        <v>49</v>
      </c>
      <c r="N154" s="7"/>
      <c r="O154" s="38" t="s">
        <v>118</v>
      </c>
      <c r="P154" s="7" t="s">
        <v>48</v>
      </c>
    </row>
    <row r="155" spans="1:16" s="8" customFormat="1">
      <c r="A155" s="12">
        <v>146</v>
      </c>
      <c r="B155" s="12" t="s">
        <v>480</v>
      </c>
      <c r="C155" s="12">
        <v>297</v>
      </c>
      <c r="D155" s="12">
        <v>147</v>
      </c>
      <c r="E155" s="12" t="s">
        <v>481</v>
      </c>
      <c r="F155" s="12" t="s">
        <v>482</v>
      </c>
      <c r="G155" s="14">
        <v>2000</v>
      </c>
      <c r="H155" s="14"/>
      <c r="I155" s="14"/>
      <c r="J155" s="14">
        <f t="shared" si="2"/>
        <v>2000</v>
      </c>
      <c r="K155" s="9"/>
      <c r="L155" s="7" t="s">
        <v>86</v>
      </c>
      <c r="M155" s="7" t="s">
        <v>49</v>
      </c>
      <c r="N155" s="7"/>
      <c r="O155" s="38" t="s">
        <v>118</v>
      </c>
      <c r="P155" s="7" t="s">
        <v>48</v>
      </c>
    </row>
    <row r="156" spans="1:16" ht="30">
      <c r="A156" s="12">
        <v>147</v>
      </c>
      <c r="B156" s="12" t="s">
        <v>483</v>
      </c>
      <c r="C156" s="12">
        <v>299</v>
      </c>
      <c r="D156" s="12">
        <v>148</v>
      </c>
      <c r="E156" s="12" t="s">
        <v>484</v>
      </c>
      <c r="F156" s="12" t="s">
        <v>485</v>
      </c>
      <c r="G156" s="14">
        <v>2000</v>
      </c>
      <c r="H156" s="14"/>
      <c r="I156" s="14"/>
      <c r="J156" s="14">
        <f t="shared" si="2"/>
        <v>2000</v>
      </c>
      <c r="K156" s="9"/>
      <c r="L156" s="9" t="s">
        <v>33</v>
      </c>
      <c r="M156" s="9" t="s">
        <v>49</v>
      </c>
      <c r="N156" s="9"/>
      <c r="O156" s="38" t="s">
        <v>118</v>
      </c>
      <c r="P156" s="9" t="s">
        <v>33</v>
      </c>
    </row>
    <row r="157" spans="1:16" ht="30">
      <c r="A157" s="12">
        <v>148</v>
      </c>
      <c r="B157" s="12" t="s">
        <v>486</v>
      </c>
      <c r="C157" s="12">
        <v>300</v>
      </c>
      <c r="D157" s="12">
        <v>149</v>
      </c>
      <c r="E157" s="12" t="s">
        <v>487</v>
      </c>
      <c r="F157" s="12" t="s">
        <v>488</v>
      </c>
      <c r="G157" s="14">
        <v>7500</v>
      </c>
      <c r="H157" s="14"/>
      <c r="I157" s="14"/>
      <c r="J157" s="14">
        <f t="shared" si="2"/>
        <v>7500</v>
      </c>
      <c r="K157" s="9"/>
      <c r="L157" s="9" t="s">
        <v>33</v>
      </c>
      <c r="M157" s="9" t="s">
        <v>49</v>
      </c>
      <c r="N157" s="9"/>
      <c r="O157" s="38" t="s">
        <v>118</v>
      </c>
      <c r="P157" s="9" t="s">
        <v>33</v>
      </c>
    </row>
    <row r="158" spans="1:16" ht="30">
      <c r="A158" s="12">
        <v>149</v>
      </c>
      <c r="B158" s="12" t="s">
        <v>489</v>
      </c>
      <c r="C158" s="12">
        <v>302</v>
      </c>
      <c r="D158" s="12">
        <v>150</v>
      </c>
      <c r="E158" s="12" t="s">
        <v>490</v>
      </c>
      <c r="F158" s="12" t="s">
        <v>491</v>
      </c>
      <c r="G158" s="14">
        <v>3000</v>
      </c>
      <c r="H158" s="14"/>
      <c r="I158" s="14"/>
      <c r="J158" s="14">
        <f t="shared" si="2"/>
        <v>3000</v>
      </c>
      <c r="K158" s="9"/>
      <c r="L158" s="9" t="s">
        <v>33</v>
      </c>
      <c r="M158" s="9" t="s">
        <v>49</v>
      </c>
      <c r="N158" s="9"/>
      <c r="O158" s="38" t="s">
        <v>118</v>
      </c>
      <c r="P158" s="9" t="s">
        <v>33</v>
      </c>
    </row>
    <row r="159" spans="1:16" ht="30">
      <c r="A159" s="12">
        <v>150</v>
      </c>
      <c r="B159" s="12" t="s">
        <v>492</v>
      </c>
      <c r="C159" s="12">
        <v>303</v>
      </c>
      <c r="D159" s="12">
        <v>151</v>
      </c>
      <c r="E159" s="12" t="s">
        <v>493</v>
      </c>
      <c r="F159" s="12" t="s">
        <v>494</v>
      </c>
      <c r="G159" s="14">
        <v>1100</v>
      </c>
      <c r="H159" s="14"/>
      <c r="I159" s="14"/>
      <c r="J159" s="14">
        <f t="shared" si="2"/>
        <v>1100</v>
      </c>
      <c r="K159" s="9"/>
      <c r="L159" s="9" t="s">
        <v>129</v>
      </c>
      <c r="M159" s="9" t="s">
        <v>49</v>
      </c>
      <c r="N159" s="9"/>
      <c r="O159" s="38" t="s">
        <v>118</v>
      </c>
      <c r="P159" s="9" t="s">
        <v>129</v>
      </c>
    </row>
    <row r="160" spans="1:16" s="8" customFormat="1" ht="30">
      <c r="A160" s="12">
        <v>151</v>
      </c>
      <c r="B160" s="12" t="s">
        <v>495</v>
      </c>
      <c r="C160" s="12">
        <v>304</v>
      </c>
      <c r="D160" s="12">
        <v>152</v>
      </c>
      <c r="E160" s="12" t="s">
        <v>496</v>
      </c>
      <c r="F160" s="12" t="s">
        <v>497</v>
      </c>
      <c r="G160" s="14">
        <v>3000</v>
      </c>
      <c r="H160" s="14"/>
      <c r="I160" s="14"/>
      <c r="J160" s="14">
        <f t="shared" si="2"/>
        <v>3000</v>
      </c>
      <c r="K160" s="9"/>
      <c r="L160" s="7" t="s">
        <v>33</v>
      </c>
      <c r="M160" s="7" t="s">
        <v>49</v>
      </c>
      <c r="N160" s="7"/>
      <c r="O160" s="38" t="s">
        <v>118</v>
      </c>
      <c r="P160" s="7" t="s">
        <v>33</v>
      </c>
    </row>
    <row r="161" spans="1:16" s="8" customFormat="1" ht="30">
      <c r="A161" s="12">
        <v>152</v>
      </c>
      <c r="B161" s="12" t="s">
        <v>498</v>
      </c>
      <c r="C161" s="12">
        <v>305</v>
      </c>
      <c r="D161" s="12">
        <v>153</v>
      </c>
      <c r="E161" s="12" t="s">
        <v>499</v>
      </c>
      <c r="F161" s="12" t="s">
        <v>500</v>
      </c>
      <c r="G161" s="14">
        <v>2000</v>
      </c>
      <c r="H161" s="14"/>
      <c r="I161" s="14"/>
      <c r="J161" s="14">
        <f t="shared" si="2"/>
        <v>2000</v>
      </c>
      <c r="K161" s="9"/>
      <c r="L161" s="7" t="s">
        <v>33</v>
      </c>
      <c r="M161" s="7" t="s">
        <v>49</v>
      </c>
      <c r="N161" s="7"/>
      <c r="O161" s="38" t="s">
        <v>118</v>
      </c>
      <c r="P161" s="7" t="s">
        <v>33</v>
      </c>
    </row>
    <row r="162" spans="1:16" s="8" customFormat="1" ht="30">
      <c r="A162" s="12">
        <v>153</v>
      </c>
      <c r="B162" s="12" t="s">
        <v>501</v>
      </c>
      <c r="C162" s="12">
        <v>306</v>
      </c>
      <c r="D162" s="12">
        <v>154</v>
      </c>
      <c r="E162" s="12" t="s">
        <v>502</v>
      </c>
      <c r="F162" s="12" t="s">
        <v>503</v>
      </c>
      <c r="G162" s="14">
        <v>6400</v>
      </c>
      <c r="H162" s="14"/>
      <c r="I162" s="14"/>
      <c r="J162" s="14">
        <f t="shared" si="2"/>
        <v>6400</v>
      </c>
      <c r="K162" s="9"/>
      <c r="L162" s="7" t="s">
        <v>33</v>
      </c>
      <c r="M162" s="7" t="s">
        <v>49</v>
      </c>
      <c r="N162" s="7"/>
      <c r="O162" s="38" t="s">
        <v>118</v>
      </c>
      <c r="P162" s="7" t="s">
        <v>33</v>
      </c>
    </row>
    <row r="163" spans="1:16" s="8" customFormat="1" ht="30">
      <c r="A163" s="12">
        <v>154</v>
      </c>
      <c r="B163" s="12" t="s">
        <v>504</v>
      </c>
      <c r="C163" s="12">
        <v>308</v>
      </c>
      <c r="D163" s="12">
        <v>155</v>
      </c>
      <c r="E163" s="12" t="s">
        <v>505</v>
      </c>
      <c r="F163" s="12" t="s">
        <v>506</v>
      </c>
      <c r="G163" s="14">
        <v>3000</v>
      </c>
      <c r="H163" s="14"/>
      <c r="I163" s="14"/>
      <c r="J163" s="14">
        <f t="shared" si="2"/>
        <v>3000</v>
      </c>
      <c r="K163" s="51"/>
      <c r="L163" s="7" t="s">
        <v>33</v>
      </c>
      <c r="M163" s="7" t="s">
        <v>49</v>
      </c>
      <c r="N163" s="7"/>
      <c r="O163" s="38" t="s">
        <v>118</v>
      </c>
      <c r="P163" s="7" t="s">
        <v>33</v>
      </c>
    </row>
    <row r="164" spans="1:16" ht="45">
      <c r="A164" s="12">
        <v>155</v>
      </c>
      <c r="B164" s="17" t="s">
        <v>507</v>
      </c>
      <c r="C164" s="12">
        <v>341</v>
      </c>
      <c r="D164" s="12">
        <v>157</v>
      </c>
      <c r="E164" s="12" t="s">
        <v>508</v>
      </c>
      <c r="F164" s="12" t="s">
        <v>509</v>
      </c>
      <c r="G164" s="14">
        <v>30000</v>
      </c>
      <c r="H164" s="14"/>
      <c r="I164" s="14"/>
      <c r="J164" s="14">
        <f t="shared" si="2"/>
        <v>30000</v>
      </c>
      <c r="K164" s="15">
        <f>SUM(J149:J164)</f>
        <v>71800</v>
      </c>
      <c r="L164" s="9" t="s">
        <v>27</v>
      </c>
      <c r="M164" s="9" t="s">
        <v>49</v>
      </c>
      <c r="N164" s="9" t="s">
        <v>510</v>
      </c>
      <c r="O164" s="42" t="s">
        <v>51</v>
      </c>
      <c r="P164" s="9" t="s">
        <v>27</v>
      </c>
    </row>
    <row r="165" spans="1:16" s="8" customFormat="1">
      <c r="A165" s="2"/>
      <c r="B165" s="29"/>
      <c r="C165" s="2"/>
      <c r="D165" s="2"/>
      <c r="E165" s="2"/>
      <c r="F165" s="2"/>
      <c r="G165" s="16" t="s">
        <v>624</v>
      </c>
      <c r="H165" s="16"/>
      <c r="I165" s="16"/>
      <c r="J165" s="16">
        <f>SUM(J149:J164)</f>
        <v>71800</v>
      </c>
      <c r="K165" s="27"/>
      <c r="L165" s="7"/>
      <c r="M165" s="7"/>
      <c r="N165" s="7"/>
      <c r="O165" s="7"/>
      <c r="P165" s="7"/>
    </row>
    <row r="166" spans="1:16" s="8" customFormat="1">
      <c r="A166" s="12">
        <v>156</v>
      </c>
      <c r="B166" s="18" t="s">
        <v>511</v>
      </c>
      <c r="C166" s="12">
        <v>366</v>
      </c>
      <c r="D166" s="12">
        <v>160</v>
      </c>
      <c r="E166" s="12" t="s">
        <v>512</v>
      </c>
      <c r="F166" s="12" t="s">
        <v>513</v>
      </c>
      <c r="G166" s="14">
        <v>10000</v>
      </c>
      <c r="H166" s="14"/>
      <c r="I166" s="14"/>
      <c r="J166" s="14">
        <f t="shared" si="2"/>
        <v>10000</v>
      </c>
      <c r="K166" s="9"/>
      <c r="L166" s="7" t="s">
        <v>27</v>
      </c>
      <c r="M166" s="9" t="s">
        <v>55</v>
      </c>
      <c r="N166" s="7"/>
      <c r="O166" s="38" t="s">
        <v>118</v>
      </c>
      <c r="P166" s="7" t="s">
        <v>27</v>
      </c>
    </row>
    <row r="167" spans="1:16">
      <c r="A167" s="12">
        <v>157</v>
      </c>
      <c r="B167" s="12" t="s">
        <v>514</v>
      </c>
      <c r="C167" s="12">
        <v>373</v>
      </c>
      <c r="D167" s="12">
        <v>161</v>
      </c>
      <c r="E167" s="12" t="s">
        <v>515</v>
      </c>
      <c r="F167" s="12" t="s">
        <v>516</v>
      </c>
      <c r="G167" s="14">
        <v>11800</v>
      </c>
      <c r="H167" s="14"/>
      <c r="I167" s="14"/>
      <c r="J167" s="14">
        <f t="shared" si="2"/>
        <v>11800</v>
      </c>
      <c r="K167" s="9"/>
      <c r="L167" s="9" t="s">
        <v>86</v>
      </c>
      <c r="M167" s="9" t="s">
        <v>49</v>
      </c>
      <c r="N167" s="9"/>
      <c r="O167" s="38" t="s">
        <v>118</v>
      </c>
      <c r="P167" s="9" t="s">
        <v>129</v>
      </c>
    </row>
    <row r="168" spans="1:16">
      <c r="A168" s="12">
        <v>158</v>
      </c>
      <c r="B168" s="12" t="s">
        <v>517</v>
      </c>
      <c r="C168" s="12">
        <v>376</v>
      </c>
      <c r="D168" s="12">
        <v>162</v>
      </c>
      <c r="E168" s="12" t="s">
        <v>518</v>
      </c>
      <c r="F168" s="12" t="s">
        <v>519</v>
      </c>
      <c r="G168" s="14">
        <v>2300</v>
      </c>
      <c r="H168" s="14"/>
      <c r="I168" s="14"/>
      <c r="J168" s="14">
        <f t="shared" si="2"/>
        <v>2300</v>
      </c>
      <c r="K168" s="9"/>
      <c r="L168" s="9" t="s">
        <v>86</v>
      </c>
      <c r="M168" s="9" t="s">
        <v>49</v>
      </c>
      <c r="N168" s="9"/>
      <c r="O168" s="38" t="s">
        <v>118</v>
      </c>
      <c r="P168" s="9" t="s">
        <v>48</v>
      </c>
    </row>
    <row r="169" spans="1:16" s="8" customFormat="1">
      <c r="A169" s="12">
        <v>159</v>
      </c>
      <c r="B169" s="12" t="s">
        <v>520</v>
      </c>
      <c r="C169" s="12">
        <v>385</v>
      </c>
      <c r="D169" s="12">
        <v>163</v>
      </c>
      <c r="E169" s="12" t="s">
        <v>521</v>
      </c>
      <c r="F169" s="12" t="s">
        <v>522</v>
      </c>
      <c r="G169" s="14">
        <v>3000</v>
      </c>
      <c r="H169" s="14"/>
      <c r="I169" s="14"/>
      <c r="J169" s="14">
        <f t="shared" si="2"/>
        <v>3000</v>
      </c>
      <c r="K169" s="9"/>
      <c r="L169" s="9" t="s">
        <v>86</v>
      </c>
      <c r="M169" s="7" t="s">
        <v>49</v>
      </c>
      <c r="N169" s="7"/>
      <c r="O169" s="38" t="s">
        <v>118</v>
      </c>
      <c r="P169" s="7" t="s">
        <v>48</v>
      </c>
    </row>
    <row r="170" spans="1:16" s="8" customFormat="1">
      <c r="A170" s="12">
        <v>160</v>
      </c>
      <c r="B170" s="12" t="s">
        <v>523</v>
      </c>
      <c r="C170" s="12">
        <v>388</v>
      </c>
      <c r="D170" s="12">
        <v>164</v>
      </c>
      <c r="E170" s="12" t="s">
        <v>524</v>
      </c>
      <c r="F170" s="12" t="s">
        <v>525</v>
      </c>
      <c r="G170" s="12">
        <v>9810</v>
      </c>
      <c r="H170" s="12"/>
      <c r="I170" s="14"/>
      <c r="J170" s="14">
        <f t="shared" si="2"/>
        <v>9810</v>
      </c>
      <c r="K170" s="9"/>
      <c r="L170" s="9" t="s">
        <v>86</v>
      </c>
      <c r="M170" s="7" t="s">
        <v>49</v>
      </c>
      <c r="N170" s="7"/>
      <c r="O170" s="38" t="s">
        <v>118</v>
      </c>
      <c r="P170" s="7" t="s">
        <v>48</v>
      </c>
    </row>
    <row r="171" spans="1:16" s="8" customFormat="1">
      <c r="A171" s="12">
        <v>161</v>
      </c>
      <c r="B171" s="12" t="s">
        <v>526</v>
      </c>
      <c r="C171" s="12">
        <v>389</v>
      </c>
      <c r="D171" s="12">
        <v>165</v>
      </c>
      <c r="E171" s="12" t="s">
        <v>527</v>
      </c>
      <c r="F171" s="12" t="s">
        <v>528</v>
      </c>
      <c r="G171" s="12">
        <v>2000</v>
      </c>
      <c r="H171" s="12"/>
      <c r="I171" s="14"/>
      <c r="J171" s="14">
        <f t="shared" si="2"/>
        <v>2000</v>
      </c>
      <c r="K171" s="9"/>
      <c r="L171" s="9" t="s">
        <v>86</v>
      </c>
      <c r="M171" s="7" t="s">
        <v>49</v>
      </c>
      <c r="N171" s="7"/>
      <c r="O171" s="38" t="s">
        <v>118</v>
      </c>
      <c r="P171" s="7" t="s">
        <v>48</v>
      </c>
    </row>
    <row r="172" spans="1:16" s="8" customFormat="1">
      <c r="A172" s="12">
        <v>162</v>
      </c>
      <c r="B172" s="12" t="s">
        <v>529</v>
      </c>
      <c r="C172" s="12">
        <v>394</v>
      </c>
      <c r="D172" s="12">
        <v>166</v>
      </c>
      <c r="E172" s="12" t="s">
        <v>530</v>
      </c>
      <c r="F172" s="12" t="s">
        <v>531</v>
      </c>
      <c r="G172" s="12">
        <v>2000</v>
      </c>
      <c r="H172" s="12"/>
      <c r="I172" s="14"/>
      <c r="J172" s="14">
        <f t="shared" si="2"/>
        <v>2000</v>
      </c>
      <c r="K172" s="9"/>
      <c r="L172" s="9" t="s">
        <v>86</v>
      </c>
      <c r="M172" s="7" t="s">
        <v>49</v>
      </c>
      <c r="N172" s="7"/>
      <c r="O172" s="38" t="s">
        <v>118</v>
      </c>
      <c r="P172" s="7" t="s">
        <v>48</v>
      </c>
    </row>
    <row r="173" spans="1:16">
      <c r="A173" s="12">
        <v>163</v>
      </c>
      <c r="B173" s="12" t="s">
        <v>532</v>
      </c>
      <c r="C173" s="12">
        <v>400</v>
      </c>
      <c r="D173" s="12">
        <v>167</v>
      </c>
      <c r="E173" s="12" t="s">
        <v>533</v>
      </c>
      <c r="F173" s="12" t="s">
        <v>534</v>
      </c>
      <c r="G173" s="12">
        <v>200</v>
      </c>
      <c r="H173" s="12"/>
      <c r="I173" s="14"/>
      <c r="J173" s="14">
        <f t="shared" si="2"/>
        <v>200</v>
      </c>
      <c r="K173" s="9"/>
      <c r="L173" s="9" t="s">
        <v>129</v>
      </c>
      <c r="M173" s="9" t="s">
        <v>49</v>
      </c>
      <c r="N173" s="9"/>
      <c r="O173" s="38" t="s">
        <v>118</v>
      </c>
      <c r="P173" s="9" t="s">
        <v>129</v>
      </c>
    </row>
    <row r="174" spans="1:16">
      <c r="A174" s="12">
        <v>164</v>
      </c>
      <c r="B174" s="12" t="s">
        <v>535</v>
      </c>
      <c r="C174" s="12">
        <v>406</v>
      </c>
      <c r="D174" s="12">
        <v>168</v>
      </c>
      <c r="E174" s="12" t="s">
        <v>536</v>
      </c>
      <c r="F174" s="12" t="s">
        <v>537</v>
      </c>
      <c r="G174" s="12">
        <v>3000</v>
      </c>
      <c r="H174" s="12"/>
      <c r="I174" s="14"/>
      <c r="J174" s="14">
        <f t="shared" si="2"/>
        <v>3000</v>
      </c>
      <c r="K174" s="9"/>
      <c r="L174" s="9" t="s">
        <v>86</v>
      </c>
      <c r="M174" s="9" t="s">
        <v>49</v>
      </c>
      <c r="N174" s="9"/>
      <c r="O174" s="38" t="s">
        <v>118</v>
      </c>
      <c r="P174" s="9" t="s">
        <v>48</v>
      </c>
    </row>
    <row r="175" spans="1:16">
      <c r="A175" s="12">
        <v>165</v>
      </c>
      <c r="B175" s="12" t="s">
        <v>538</v>
      </c>
      <c r="C175" s="12">
        <v>412</v>
      </c>
      <c r="D175" s="12">
        <v>169</v>
      </c>
      <c r="E175" s="12" t="s">
        <v>539</v>
      </c>
      <c r="F175" s="12" t="s">
        <v>540</v>
      </c>
      <c r="G175" s="12">
        <v>1400</v>
      </c>
      <c r="H175" s="12"/>
      <c r="I175" s="14"/>
      <c r="J175" s="14">
        <f t="shared" si="2"/>
        <v>1400</v>
      </c>
      <c r="K175" s="9"/>
      <c r="L175" s="9" t="s">
        <v>129</v>
      </c>
      <c r="M175" s="9" t="s">
        <v>49</v>
      </c>
      <c r="N175" s="9"/>
      <c r="O175" s="38" t="s">
        <v>118</v>
      </c>
      <c r="P175" s="9" t="s">
        <v>129</v>
      </c>
    </row>
    <row r="176" spans="1:16" ht="30">
      <c r="A176" s="12">
        <v>166</v>
      </c>
      <c r="B176" s="18" t="s">
        <v>541</v>
      </c>
      <c r="C176" s="12">
        <v>418</v>
      </c>
      <c r="D176" s="12">
        <v>170</v>
      </c>
      <c r="E176" s="12" t="s">
        <v>542</v>
      </c>
      <c r="F176" s="12" t="s">
        <v>543</v>
      </c>
      <c r="G176" s="12">
        <v>10765</v>
      </c>
      <c r="H176" s="12"/>
      <c r="I176" s="14"/>
      <c r="J176" s="14">
        <f t="shared" si="2"/>
        <v>10765</v>
      </c>
      <c r="K176" s="9"/>
      <c r="L176" s="9" t="s">
        <v>27</v>
      </c>
      <c r="M176" s="9" t="s">
        <v>55</v>
      </c>
      <c r="N176" s="9"/>
      <c r="O176" s="38" t="s">
        <v>118</v>
      </c>
      <c r="P176" s="9" t="s">
        <v>129</v>
      </c>
    </row>
    <row r="177" spans="1:16">
      <c r="A177" s="12">
        <v>167</v>
      </c>
      <c r="B177" s="12" t="s">
        <v>544</v>
      </c>
      <c r="C177" s="12">
        <v>425</v>
      </c>
      <c r="D177" s="12">
        <v>171</v>
      </c>
      <c r="E177" s="19" t="s">
        <v>545</v>
      </c>
      <c r="F177" s="12" t="s">
        <v>546</v>
      </c>
      <c r="G177" s="20">
        <v>20000</v>
      </c>
      <c r="H177" s="15"/>
      <c r="I177" s="14"/>
      <c r="J177" s="14">
        <f t="shared" si="2"/>
        <v>20000</v>
      </c>
      <c r="K177" s="9"/>
      <c r="L177" s="9" t="s">
        <v>86</v>
      </c>
      <c r="M177" s="9" t="s">
        <v>55</v>
      </c>
      <c r="N177" s="9"/>
      <c r="O177" s="43" t="s">
        <v>547</v>
      </c>
      <c r="P177" s="9" t="s">
        <v>48</v>
      </c>
    </row>
    <row r="178" spans="1:16">
      <c r="A178" s="12">
        <v>168</v>
      </c>
      <c r="B178" s="12" t="s">
        <v>548</v>
      </c>
      <c r="C178" s="12">
        <v>426</v>
      </c>
      <c r="D178" s="12">
        <v>172</v>
      </c>
      <c r="E178" s="19" t="s">
        <v>549</v>
      </c>
      <c r="F178" s="12" t="s">
        <v>550</v>
      </c>
      <c r="G178" s="20">
        <v>10000</v>
      </c>
      <c r="H178" s="15"/>
      <c r="I178" s="14"/>
      <c r="J178" s="14">
        <f t="shared" si="2"/>
        <v>10000</v>
      </c>
      <c r="K178" s="9"/>
      <c r="L178" s="9" t="s">
        <v>27</v>
      </c>
      <c r="M178" s="9" t="s">
        <v>55</v>
      </c>
      <c r="N178" s="9"/>
      <c r="O178" s="43" t="s">
        <v>547</v>
      </c>
      <c r="P178" s="9" t="s">
        <v>27</v>
      </c>
    </row>
    <row r="179" spans="1:16">
      <c r="A179" s="12">
        <v>169</v>
      </c>
      <c r="B179" s="12" t="s">
        <v>551</v>
      </c>
      <c r="C179" s="12">
        <v>428</v>
      </c>
      <c r="D179" s="12">
        <v>173</v>
      </c>
      <c r="E179" s="19" t="s">
        <v>552</v>
      </c>
      <c r="F179" s="12" t="s">
        <v>553</v>
      </c>
      <c r="G179" s="20">
        <v>10000</v>
      </c>
      <c r="H179" s="15"/>
      <c r="I179" s="14"/>
      <c r="J179" s="14">
        <f t="shared" si="2"/>
        <v>10000</v>
      </c>
      <c r="K179" s="9"/>
      <c r="L179" s="9" t="s">
        <v>22</v>
      </c>
      <c r="M179" s="9" t="s">
        <v>55</v>
      </c>
      <c r="N179" s="9"/>
      <c r="O179" s="43" t="s">
        <v>547</v>
      </c>
      <c r="P179" s="9" t="s">
        <v>22</v>
      </c>
    </row>
    <row r="180" spans="1:16">
      <c r="A180" s="12">
        <v>170</v>
      </c>
      <c r="B180" s="12" t="s">
        <v>554</v>
      </c>
      <c r="C180" s="12">
        <v>431</v>
      </c>
      <c r="D180" s="12">
        <v>174</v>
      </c>
      <c r="E180" s="12" t="s">
        <v>555</v>
      </c>
      <c r="F180" s="12" t="s">
        <v>556</v>
      </c>
      <c r="G180" s="20">
        <v>15810</v>
      </c>
      <c r="H180" s="15"/>
      <c r="I180" s="14"/>
      <c r="J180" s="14">
        <f t="shared" si="2"/>
        <v>15810</v>
      </c>
      <c r="K180" s="9"/>
      <c r="L180" s="9" t="s">
        <v>27</v>
      </c>
      <c r="M180" s="9" t="s">
        <v>55</v>
      </c>
      <c r="N180" s="9"/>
      <c r="O180" s="38" t="s">
        <v>118</v>
      </c>
      <c r="P180" s="9" t="s">
        <v>27</v>
      </c>
    </row>
    <row r="181" spans="1:16">
      <c r="A181" s="12">
        <v>171</v>
      </c>
      <c r="B181" s="12" t="s">
        <v>557</v>
      </c>
      <c r="C181" s="19">
        <v>433</v>
      </c>
      <c r="D181" s="12">
        <v>175</v>
      </c>
      <c r="E181" s="19" t="s">
        <v>558</v>
      </c>
      <c r="F181" s="12" t="s">
        <v>559</v>
      </c>
      <c r="G181" s="20">
        <v>1723</v>
      </c>
      <c r="H181" s="15"/>
      <c r="I181" s="14"/>
      <c r="J181" s="14">
        <f t="shared" si="2"/>
        <v>1723</v>
      </c>
      <c r="K181" s="51"/>
      <c r="L181" s="9" t="s">
        <v>86</v>
      </c>
      <c r="M181" s="9" t="s">
        <v>49</v>
      </c>
      <c r="N181" s="9" t="s">
        <v>560</v>
      </c>
      <c r="O181" s="43" t="s">
        <v>547</v>
      </c>
      <c r="P181" s="9" t="s">
        <v>48</v>
      </c>
    </row>
    <row r="182" spans="1:16" ht="30">
      <c r="A182" s="12">
        <v>172</v>
      </c>
      <c r="B182" s="12" t="s">
        <v>561</v>
      </c>
      <c r="C182" s="19">
        <v>463</v>
      </c>
      <c r="D182" s="12">
        <v>177</v>
      </c>
      <c r="E182" s="12" t="s">
        <v>562</v>
      </c>
      <c r="F182" s="12" t="s">
        <v>563</v>
      </c>
      <c r="G182" s="14">
        <v>10000</v>
      </c>
      <c r="H182" s="14"/>
      <c r="I182" s="14"/>
      <c r="J182" s="14">
        <f t="shared" si="2"/>
        <v>10000</v>
      </c>
      <c r="K182" s="15">
        <f>SUM(J166:J182)</f>
        <v>123808</v>
      </c>
      <c r="L182" s="9" t="s">
        <v>348</v>
      </c>
      <c r="M182" s="9" t="s">
        <v>55</v>
      </c>
      <c r="N182" s="9"/>
      <c r="O182" s="43" t="s">
        <v>547</v>
      </c>
    </row>
    <row r="183" spans="1:16" s="8" customFormat="1">
      <c r="A183" s="2"/>
      <c r="B183" s="2"/>
      <c r="C183" s="30"/>
      <c r="D183" s="2"/>
      <c r="E183" s="2"/>
      <c r="F183" s="2"/>
      <c r="G183" s="16" t="s">
        <v>625</v>
      </c>
      <c r="H183" s="16"/>
      <c r="I183" s="16"/>
      <c r="J183" s="16">
        <f>SUM(J166:J182)</f>
        <v>123808</v>
      </c>
      <c r="K183" s="27"/>
      <c r="L183" s="7"/>
      <c r="M183" s="7"/>
      <c r="N183" s="7"/>
      <c r="O183" s="7"/>
      <c r="P183" s="7"/>
    </row>
    <row r="184" spans="1:16">
      <c r="A184" s="12">
        <v>173</v>
      </c>
      <c r="B184" s="18" t="s">
        <v>564</v>
      </c>
      <c r="C184" s="12"/>
      <c r="D184" s="12">
        <v>183</v>
      </c>
      <c r="E184" s="12">
        <v>2020</v>
      </c>
      <c r="F184" s="12" t="s">
        <v>565</v>
      </c>
      <c r="G184" s="14">
        <v>20216</v>
      </c>
      <c r="H184" s="14">
        <v>0</v>
      </c>
      <c r="I184" s="14"/>
      <c r="J184" s="14">
        <f t="shared" si="2"/>
        <v>20216</v>
      </c>
      <c r="K184" s="9"/>
      <c r="L184" s="9" t="s">
        <v>96</v>
      </c>
      <c r="M184" s="9" t="s">
        <v>21</v>
      </c>
      <c r="N184" s="9"/>
      <c r="O184" s="38" t="s">
        <v>118</v>
      </c>
    </row>
    <row r="185" spans="1:16">
      <c r="A185" s="12">
        <v>174</v>
      </c>
      <c r="B185" s="12" t="s">
        <v>566</v>
      </c>
      <c r="C185" s="12"/>
      <c r="D185" s="12">
        <v>195</v>
      </c>
      <c r="E185" s="12" t="s">
        <v>567</v>
      </c>
      <c r="F185" s="12" t="s">
        <v>568</v>
      </c>
      <c r="G185" s="14">
        <v>10000</v>
      </c>
      <c r="H185" s="14"/>
      <c r="I185" s="14">
        <v>10000</v>
      </c>
      <c r="J185" s="14">
        <f t="shared" si="2"/>
        <v>0</v>
      </c>
      <c r="K185" s="9"/>
      <c r="L185" s="9" t="s">
        <v>22</v>
      </c>
      <c r="M185" s="9" t="s">
        <v>55</v>
      </c>
      <c r="N185" s="9"/>
      <c r="O185" s="44" t="s">
        <v>569</v>
      </c>
      <c r="P185" s="9" t="s">
        <v>22</v>
      </c>
    </row>
    <row r="186" spans="1:16" ht="30">
      <c r="A186" s="12">
        <v>175</v>
      </c>
      <c r="B186" s="12" t="s">
        <v>570</v>
      </c>
      <c r="C186" s="12"/>
      <c r="D186" s="12">
        <v>196</v>
      </c>
      <c r="E186" s="12" t="s">
        <v>571</v>
      </c>
      <c r="F186" s="12" t="s">
        <v>572</v>
      </c>
      <c r="G186" s="14">
        <v>10000</v>
      </c>
      <c r="H186" s="14"/>
      <c r="I186" s="14"/>
      <c r="J186" s="14">
        <f t="shared" si="2"/>
        <v>10000</v>
      </c>
      <c r="K186" s="9"/>
      <c r="L186" s="9" t="s">
        <v>22</v>
      </c>
      <c r="M186" s="9" t="s">
        <v>55</v>
      </c>
      <c r="N186" s="9"/>
      <c r="O186" s="45" t="s">
        <v>573</v>
      </c>
      <c r="P186" s="9" t="s">
        <v>22</v>
      </c>
    </row>
    <row r="187" spans="1:16">
      <c r="A187" s="12">
        <v>176</v>
      </c>
      <c r="B187" s="12" t="s">
        <v>574</v>
      </c>
      <c r="C187" s="12"/>
      <c r="D187" s="12">
        <v>197</v>
      </c>
      <c r="E187" s="12" t="s">
        <v>575</v>
      </c>
      <c r="F187" s="12" t="s">
        <v>576</v>
      </c>
      <c r="G187" s="14">
        <v>10000</v>
      </c>
      <c r="H187" s="14"/>
      <c r="I187" s="14">
        <v>10000</v>
      </c>
      <c r="J187" s="14">
        <f t="shared" si="2"/>
        <v>0</v>
      </c>
      <c r="K187" s="15">
        <f>SUM(J184:J187)</f>
        <v>30216</v>
      </c>
      <c r="L187" s="9" t="s">
        <v>22</v>
      </c>
      <c r="M187" s="9" t="s">
        <v>55</v>
      </c>
      <c r="N187" s="9"/>
      <c r="O187" s="45" t="s">
        <v>573</v>
      </c>
      <c r="P187" s="9" t="s">
        <v>22</v>
      </c>
    </row>
    <row r="188" spans="1:16" s="8" customFormat="1" ht="30">
      <c r="A188" s="2"/>
      <c r="B188" s="2"/>
      <c r="C188" s="2"/>
      <c r="D188" s="2"/>
      <c r="E188" s="2"/>
      <c r="F188" s="2"/>
      <c r="G188" s="16" t="s">
        <v>626</v>
      </c>
      <c r="H188" s="16"/>
      <c r="I188" s="16"/>
      <c r="J188" s="16">
        <f>SUM(J184:J187)</f>
        <v>30216</v>
      </c>
      <c r="K188" s="27"/>
      <c r="L188" s="7"/>
      <c r="M188" s="7"/>
      <c r="N188" s="7"/>
      <c r="O188" s="46"/>
      <c r="P188" s="7"/>
    </row>
    <row r="189" spans="1:16">
      <c r="A189" s="12">
        <v>177</v>
      </c>
      <c r="B189" s="18" t="s">
        <v>577</v>
      </c>
      <c r="C189" s="12"/>
      <c r="D189" s="12">
        <v>200</v>
      </c>
      <c r="E189" s="12" t="s">
        <v>578</v>
      </c>
      <c r="F189" s="12" t="s">
        <v>579</v>
      </c>
      <c r="G189" s="14">
        <v>10000</v>
      </c>
      <c r="H189" s="14"/>
      <c r="I189" s="14"/>
      <c r="J189" s="14">
        <f t="shared" si="2"/>
        <v>10000</v>
      </c>
      <c r="K189" s="15"/>
      <c r="L189" s="9" t="s">
        <v>22</v>
      </c>
      <c r="M189" s="9" t="s">
        <v>55</v>
      </c>
      <c r="N189" s="9"/>
      <c r="O189" s="45" t="s">
        <v>573</v>
      </c>
      <c r="P189" s="9" t="s">
        <v>22</v>
      </c>
    </row>
    <row r="190" spans="1:16">
      <c r="A190" s="12">
        <v>178</v>
      </c>
      <c r="B190" s="18" t="s">
        <v>580</v>
      </c>
      <c r="C190" s="12"/>
      <c r="D190" s="12">
        <v>201</v>
      </c>
      <c r="E190" s="12" t="s">
        <v>581</v>
      </c>
      <c r="F190" s="12" t="s">
        <v>582</v>
      </c>
      <c r="G190" s="14">
        <v>10000</v>
      </c>
      <c r="H190" s="14"/>
      <c r="I190" s="47" t="s">
        <v>647</v>
      </c>
      <c r="J190" s="14">
        <v>10000</v>
      </c>
      <c r="K190" s="15"/>
      <c r="L190" s="9" t="s">
        <v>22</v>
      </c>
      <c r="M190" s="9" t="s">
        <v>55</v>
      </c>
      <c r="N190" s="9"/>
      <c r="O190" s="45" t="s">
        <v>573</v>
      </c>
      <c r="P190" s="9" t="s">
        <v>22</v>
      </c>
    </row>
    <row r="191" spans="1:16">
      <c r="A191" s="12">
        <v>179</v>
      </c>
      <c r="B191" s="18" t="s">
        <v>583</v>
      </c>
      <c r="C191" s="12"/>
      <c r="D191" s="12">
        <v>202</v>
      </c>
      <c r="E191" s="12" t="s">
        <v>584</v>
      </c>
      <c r="F191" s="12" t="s">
        <v>585</v>
      </c>
      <c r="G191" s="14">
        <v>10000</v>
      </c>
      <c r="H191" s="14"/>
      <c r="I191" s="14"/>
      <c r="J191" s="14">
        <f t="shared" si="2"/>
        <v>10000</v>
      </c>
      <c r="K191" s="15"/>
      <c r="L191" s="9" t="s">
        <v>27</v>
      </c>
      <c r="M191" s="9" t="s">
        <v>55</v>
      </c>
      <c r="N191" s="9"/>
      <c r="O191" s="45" t="s">
        <v>573</v>
      </c>
      <c r="P191" s="9" t="s">
        <v>27</v>
      </c>
    </row>
    <row r="192" spans="1:16">
      <c r="A192" s="12">
        <v>180</v>
      </c>
      <c r="B192" s="21" t="s">
        <v>586</v>
      </c>
      <c r="C192" s="12"/>
      <c r="D192" s="12">
        <v>205</v>
      </c>
      <c r="E192" s="12" t="s">
        <v>587</v>
      </c>
      <c r="F192" s="12" t="s">
        <v>588</v>
      </c>
      <c r="G192" s="14">
        <v>10000</v>
      </c>
      <c r="H192" s="14"/>
      <c r="I192" s="14"/>
      <c r="J192" s="14">
        <f t="shared" si="2"/>
        <v>10000</v>
      </c>
      <c r="K192" s="15"/>
      <c r="L192" s="9" t="s">
        <v>27</v>
      </c>
      <c r="M192" s="9" t="s">
        <v>55</v>
      </c>
      <c r="N192" s="9"/>
      <c r="O192" s="45" t="s">
        <v>573</v>
      </c>
      <c r="P192" s="9" t="s">
        <v>27</v>
      </c>
    </row>
    <row r="193" spans="1:16">
      <c r="A193" s="12">
        <v>181</v>
      </c>
      <c r="B193" s="21" t="s">
        <v>589</v>
      </c>
      <c r="C193" s="12"/>
      <c r="D193" s="12">
        <v>206</v>
      </c>
      <c r="E193" s="12" t="s">
        <v>590</v>
      </c>
      <c r="F193" s="12" t="s">
        <v>591</v>
      </c>
      <c r="G193" s="14">
        <v>10000</v>
      </c>
      <c r="H193" s="14"/>
      <c r="I193" s="14"/>
      <c r="J193" s="14">
        <f t="shared" si="2"/>
        <v>10000</v>
      </c>
      <c r="K193" s="15"/>
      <c r="L193" s="9" t="s">
        <v>22</v>
      </c>
      <c r="M193" s="9" t="s">
        <v>55</v>
      </c>
      <c r="N193" s="9"/>
      <c r="O193" s="45" t="s">
        <v>573</v>
      </c>
      <c r="P193" s="9" t="s">
        <v>22</v>
      </c>
    </row>
    <row r="194" spans="1:16">
      <c r="A194" s="12">
        <v>182</v>
      </c>
      <c r="B194" s="21" t="s">
        <v>592</v>
      </c>
      <c r="C194" s="12"/>
      <c r="D194" s="12">
        <v>207</v>
      </c>
      <c r="E194" s="12" t="s">
        <v>593</v>
      </c>
      <c r="F194" s="12" t="s">
        <v>594</v>
      </c>
      <c r="G194" s="14">
        <v>10000</v>
      </c>
      <c r="H194" s="14"/>
      <c r="I194" s="14"/>
      <c r="J194" s="14">
        <f t="shared" si="2"/>
        <v>10000</v>
      </c>
      <c r="K194" s="9"/>
      <c r="L194" s="9" t="s">
        <v>22</v>
      </c>
      <c r="M194" s="9" t="s">
        <v>55</v>
      </c>
      <c r="N194" s="9"/>
      <c r="O194" s="45" t="s">
        <v>573</v>
      </c>
      <c r="P194" s="9" t="s">
        <v>22</v>
      </c>
    </row>
    <row r="195" spans="1:16">
      <c r="A195" s="12">
        <v>183</v>
      </c>
      <c r="B195" s="21" t="s">
        <v>595</v>
      </c>
      <c r="C195" s="12"/>
      <c r="D195" s="12">
        <v>208</v>
      </c>
      <c r="E195" s="12" t="s">
        <v>596</v>
      </c>
      <c r="F195" s="12" t="s">
        <v>597</v>
      </c>
      <c r="G195" s="14"/>
      <c r="H195" s="14">
        <v>10000</v>
      </c>
      <c r="I195" s="14"/>
      <c r="J195" s="14">
        <f t="shared" si="2"/>
        <v>10000</v>
      </c>
      <c r="K195" s="9"/>
      <c r="L195" s="9" t="s">
        <v>27</v>
      </c>
      <c r="M195" s="9" t="s">
        <v>55</v>
      </c>
      <c r="N195" s="9"/>
      <c r="O195" s="45" t="s">
        <v>573</v>
      </c>
      <c r="P195" s="9" t="s">
        <v>27</v>
      </c>
    </row>
    <row r="196" spans="1:16">
      <c r="A196" s="12">
        <v>184</v>
      </c>
      <c r="B196" s="21" t="s">
        <v>598</v>
      </c>
      <c r="C196" s="12"/>
      <c r="D196" s="12">
        <v>209</v>
      </c>
      <c r="E196" s="12" t="s">
        <v>599</v>
      </c>
      <c r="F196" s="12" t="s">
        <v>600</v>
      </c>
      <c r="G196" s="14"/>
      <c r="H196" s="14">
        <v>10000</v>
      </c>
      <c r="I196" s="14"/>
      <c r="J196" s="14">
        <f t="shared" si="2"/>
        <v>10000</v>
      </c>
      <c r="K196" s="9"/>
      <c r="L196" s="9" t="s">
        <v>22</v>
      </c>
      <c r="M196" s="9" t="s">
        <v>55</v>
      </c>
      <c r="N196" s="9"/>
      <c r="O196" s="45" t="s">
        <v>573</v>
      </c>
      <c r="P196" s="9" t="s">
        <v>22</v>
      </c>
    </row>
    <row r="197" spans="1:16">
      <c r="A197" s="12">
        <v>185</v>
      </c>
      <c r="B197" s="21" t="s">
        <v>601</v>
      </c>
      <c r="C197" s="12"/>
      <c r="D197" s="12">
        <v>210</v>
      </c>
      <c r="E197" s="12" t="s">
        <v>602</v>
      </c>
      <c r="F197" s="12" t="s">
        <v>603</v>
      </c>
      <c r="G197" s="14"/>
      <c r="H197" s="14">
        <v>10000</v>
      </c>
      <c r="I197" s="14"/>
      <c r="J197" s="14">
        <f t="shared" si="2"/>
        <v>10000</v>
      </c>
      <c r="K197" s="9"/>
      <c r="L197" s="9" t="s">
        <v>27</v>
      </c>
      <c r="M197" s="9" t="s">
        <v>55</v>
      </c>
      <c r="N197" s="9"/>
      <c r="O197" s="45" t="s">
        <v>573</v>
      </c>
      <c r="P197" s="9" t="s">
        <v>27</v>
      </c>
    </row>
    <row r="198" spans="1:16">
      <c r="A198" s="12">
        <v>186</v>
      </c>
      <c r="B198" s="21" t="s">
        <v>604</v>
      </c>
      <c r="C198" s="12"/>
      <c r="D198" s="12">
        <v>211</v>
      </c>
      <c r="E198" s="12" t="s">
        <v>605</v>
      </c>
      <c r="F198" s="12" t="s">
        <v>606</v>
      </c>
      <c r="G198" s="14"/>
      <c r="H198" s="14">
        <v>10000</v>
      </c>
      <c r="I198" s="14"/>
      <c r="J198" s="14">
        <f t="shared" si="2"/>
        <v>10000</v>
      </c>
      <c r="K198" s="9"/>
      <c r="L198" s="9" t="s">
        <v>27</v>
      </c>
      <c r="M198" s="9" t="s">
        <v>55</v>
      </c>
      <c r="N198" s="9"/>
      <c r="O198" s="45" t="s">
        <v>573</v>
      </c>
      <c r="P198" s="9" t="s">
        <v>27</v>
      </c>
    </row>
    <row r="199" spans="1:16">
      <c r="A199" s="12">
        <v>187</v>
      </c>
      <c r="B199" s="21" t="s">
        <v>607</v>
      </c>
      <c r="C199" s="12"/>
      <c r="D199" s="12">
        <v>212</v>
      </c>
      <c r="E199" s="12" t="s">
        <v>608</v>
      </c>
      <c r="F199" s="12" t="s">
        <v>609</v>
      </c>
      <c r="G199" s="14"/>
      <c r="H199" s="14">
        <v>10000</v>
      </c>
      <c r="I199" s="14"/>
      <c r="J199" s="14">
        <f t="shared" si="2"/>
        <v>10000</v>
      </c>
      <c r="K199" s="15">
        <f>J189+J190+J191+J192+J193+J194+J195+J196+J197+J198+J199</f>
        <v>110000</v>
      </c>
      <c r="L199" s="9" t="s">
        <v>27</v>
      </c>
      <c r="M199" s="9" t="s">
        <v>55</v>
      </c>
      <c r="N199" s="9"/>
      <c r="O199" s="45" t="s">
        <v>573</v>
      </c>
      <c r="P199" s="9" t="s">
        <v>27</v>
      </c>
    </row>
    <row r="200" spans="1:16" s="8" customFormat="1" ht="30">
      <c r="A200" s="2"/>
      <c r="B200" s="31"/>
      <c r="C200" s="2"/>
      <c r="D200" s="2"/>
      <c r="E200" s="2"/>
      <c r="F200" s="32"/>
      <c r="G200" s="16" t="s">
        <v>627</v>
      </c>
      <c r="H200" s="16"/>
      <c r="I200" s="16"/>
      <c r="J200" s="16">
        <f>SUM(J189:J199)</f>
        <v>110000</v>
      </c>
      <c r="K200" s="7"/>
      <c r="L200" s="7"/>
      <c r="M200" s="7"/>
      <c r="N200" s="7"/>
      <c r="O200" s="7"/>
      <c r="P200" s="7"/>
    </row>
    <row r="201" spans="1:16" s="8" customFormat="1" ht="15.75">
      <c r="A201" s="22"/>
      <c r="B201" s="22" t="s">
        <v>610</v>
      </c>
      <c r="C201" s="22"/>
      <c r="D201" s="22"/>
      <c r="E201" s="22"/>
      <c r="F201" s="22"/>
      <c r="G201" s="23">
        <f>SUM(G3:G200)</f>
        <v>3637266</v>
      </c>
      <c r="H201" s="23">
        <f>SUM(H3:H200)</f>
        <v>50000</v>
      </c>
      <c r="I201" s="23">
        <f>SUM(I3:I200)</f>
        <v>20000</v>
      </c>
      <c r="J201" s="23">
        <f>J23+J43+J64+J85+J106+J127+J148+J165+J183+J188+J200</f>
        <v>3667266</v>
      </c>
      <c r="K201" s="7">
        <f>SUM(K3:K199)</f>
        <v>3667266</v>
      </c>
      <c r="L201" s="7"/>
      <c r="M201" s="7"/>
      <c r="N201" s="7"/>
      <c r="O201" s="7"/>
      <c r="P201" s="7"/>
    </row>
  </sheetData>
  <autoFilter ref="L1:L201">
    <filterColumn colId="0"/>
  </autoFilter>
  <mergeCells count="1">
    <mergeCell ref="C1:O1"/>
  </mergeCells>
  <printOptions horizontalCentered="1"/>
  <pageMargins left="7.874015748031496E-2" right="0.11811023622047245" top="0.47244094488188981" bottom="0.39370078740157483" header="0.31496062992125984" footer="0.31496062992125984"/>
  <pageSetup scale="67" orientation="landscape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V12" sqref="V12"/>
    </sheetView>
  </sheetViews>
  <sheetFormatPr defaultRowHeight="15"/>
  <cols>
    <col min="3" max="3" width="15.42578125" customWidth="1"/>
    <col min="11" max="11" width="17.28515625" customWidth="1"/>
  </cols>
  <sheetData>
    <row r="1" spans="1:13">
      <c r="A1" s="55" t="s">
        <v>634</v>
      </c>
      <c r="B1" s="55"/>
      <c r="C1" s="55"/>
      <c r="D1" s="55"/>
    </row>
    <row r="2" spans="1:13">
      <c r="A2" t="s">
        <v>629</v>
      </c>
      <c r="B2" t="s">
        <v>630</v>
      </c>
      <c r="C2" t="s">
        <v>631</v>
      </c>
      <c r="D2" t="s">
        <v>632</v>
      </c>
    </row>
    <row r="3" spans="1:13">
      <c r="A3">
        <v>1</v>
      </c>
      <c r="B3">
        <v>1</v>
      </c>
      <c r="C3">
        <v>32610</v>
      </c>
      <c r="D3" t="s">
        <v>615</v>
      </c>
      <c r="H3">
        <v>32610</v>
      </c>
    </row>
    <row r="4" spans="1:13">
      <c r="B4">
        <v>1</v>
      </c>
      <c r="C4">
        <v>65852</v>
      </c>
      <c r="D4" t="s">
        <v>614</v>
      </c>
      <c r="H4">
        <v>65852</v>
      </c>
    </row>
    <row r="5" spans="1:13">
      <c r="B5">
        <v>1</v>
      </c>
      <c r="C5">
        <v>42352</v>
      </c>
      <c r="D5" t="s">
        <v>612</v>
      </c>
      <c r="H5">
        <v>42352</v>
      </c>
    </row>
    <row r="6" spans="1:13">
      <c r="B6">
        <v>1</v>
      </c>
      <c r="C6">
        <v>76162</v>
      </c>
      <c r="D6" t="s">
        <v>646</v>
      </c>
      <c r="H6">
        <v>76162</v>
      </c>
      <c r="J6" s="56" t="s">
        <v>639</v>
      </c>
      <c r="K6" s="57"/>
      <c r="L6" s="57"/>
    </row>
    <row r="7" spans="1:13">
      <c r="B7">
        <v>1</v>
      </c>
      <c r="C7">
        <v>2609</v>
      </c>
      <c r="D7" t="s">
        <v>616</v>
      </c>
      <c r="H7">
        <v>2609</v>
      </c>
      <c r="J7" s="33" t="s">
        <v>640</v>
      </c>
      <c r="K7" s="33" t="s">
        <v>641</v>
      </c>
      <c r="L7" s="33" t="s">
        <v>638</v>
      </c>
    </row>
    <row r="8" spans="1:13">
      <c r="B8">
        <v>1</v>
      </c>
      <c r="C8">
        <v>170000</v>
      </c>
      <c r="D8" t="s">
        <v>611</v>
      </c>
      <c r="H8">
        <v>170000</v>
      </c>
      <c r="J8" s="34" t="s">
        <v>612</v>
      </c>
      <c r="K8" s="33">
        <v>2</v>
      </c>
      <c r="L8" s="33">
        <v>108204</v>
      </c>
    </row>
    <row r="9" spans="1:13">
      <c r="B9">
        <v>1</v>
      </c>
      <c r="C9">
        <v>356650</v>
      </c>
      <c r="D9" t="s">
        <v>644</v>
      </c>
      <c r="H9">
        <v>356650</v>
      </c>
      <c r="J9" s="34"/>
      <c r="K9" s="33"/>
      <c r="L9" s="33"/>
    </row>
    <row r="10" spans="1:13">
      <c r="B10">
        <v>6</v>
      </c>
      <c r="C10" s="36">
        <f>'August 2023'!G10+'August 2023'!G11+'August 2023'!G12+'August 2023'!G13+'August 2023'!G15+'August 2023'!G14</f>
        <v>436832</v>
      </c>
      <c r="D10" t="s">
        <v>60</v>
      </c>
      <c r="H10">
        <v>436832</v>
      </c>
      <c r="J10" s="34" t="s">
        <v>613</v>
      </c>
      <c r="K10" s="33">
        <v>1</v>
      </c>
      <c r="L10" s="33">
        <v>32610</v>
      </c>
    </row>
    <row r="11" spans="1:13">
      <c r="B11">
        <v>95</v>
      </c>
      <c r="C11">
        <v>2095375</v>
      </c>
      <c r="D11" t="s">
        <v>51</v>
      </c>
      <c r="F11">
        <v>2094275</v>
      </c>
      <c r="H11">
        <v>2095375</v>
      </c>
      <c r="J11" s="34" t="s">
        <v>642</v>
      </c>
      <c r="K11" s="33">
        <v>1</v>
      </c>
      <c r="L11" s="33">
        <v>76162</v>
      </c>
      <c r="M11">
        <f>L8+L10+L11+L12</f>
        <v>386976</v>
      </c>
    </row>
    <row r="12" spans="1:13">
      <c r="B12">
        <v>55</v>
      </c>
      <c r="C12">
        <v>207101</v>
      </c>
      <c r="D12" t="s">
        <v>118</v>
      </c>
      <c r="F12">
        <v>207101</v>
      </c>
      <c r="H12">
        <v>207101</v>
      </c>
      <c r="J12" s="33" t="s">
        <v>611</v>
      </c>
      <c r="K12" s="33">
        <v>1</v>
      </c>
      <c r="L12" s="33">
        <v>170000</v>
      </c>
    </row>
    <row r="13" spans="1:13">
      <c r="B13">
        <v>5</v>
      </c>
      <c r="C13" s="36">
        <f>'August 2023'!J177+'August 2023'!J178+'August 2023'!J179+'August 2023'!J181+'August 2023'!J182</f>
        <v>51723</v>
      </c>
      <c r="D13" t="s">
        <v>547</v>
      </c>
      <c r="H13">
        <v>51723</v>
      </c>
      <c r="J13" s="33" t="s">
        <v>643</v>
      </c>
      <c r="K13" s="33">
        <v>0</v>
      </c>
      <c r="L13" s="33">
        <v>0</v>
      </c>
    </row>
    <row r="14" spans="1:13">
      <c r="B14">
        <v>0</v>
      </c>
      <c r="C14" s="36">
        <v>0</v>
      </c>
      <c r="D14" t="s">
        <v>569</v>
      </c>
      <c r="H14">
        <v>0</v>
      </c>
      <c r="J14" s="33" t="s">
        <v>644</v>
      </c>
      <c r="K14" s="33">
        <v>1</v>
      </c>
      <c r="L14" s="33">
        <v>356650</v>
      </c>
    </row>
    <row r="15" spans="1:13">
      <c r="B15">
        <v>12</v>
      </c>
      <c r="C15" s="36">
        <f>'August 2023'!J186+'August 2023'!J189+'August 2023'!J190+'August 2023'!J191+'August 2023'!J192+'August 2023'!J193+'August 2023'!J194+'August 2023'!J195+'August 2023'!J196+'August 2023'!J197+'August 2023'!J198+'August 2023'!J199</f>
        <v>120000</v>
      </c>
      <c r="D15" t="s">
        <v>573</v>
      </c>
      <c r="H15">
        <v>120000</v>
      </c>
      <c r="J15" s="33"/>
      <c r="K15" s="33"/>
      <c r="L15" s="33"/>
    </row>
    <row r="16" spans="1:13">
      <c r="B16">
        <f>SUM(B3:B15)</f>
        <v>180</v>
      </c>
      <c r="C16" s="48">
        <f>SUM(C3:C15)</f>
        <v>3657266</v>
      </c>
      <c r="H16">
        <f>SUM(H3:H15)</f>
        <v>3657266</v>
      </c>
      <c r="J16" s="33" t="s">
        <v>60</v>
      </c>
      <c r="K16" s="33">
        <v>6</v>
      </c>
      <c r="L16" s="33">
        <v>436832</v>
      </c>
    </row>
    <row r="17" spans="1:16">
      <c r="J17" s="33" t="s">
        <v>51</v>
      </c>
      <c r="K17" s="33">
        <v>100</v>
      </c>
      <c r="L17" s="33">
        <f>2107984+3000</f>
        <v>2110984</v>
      </c>
      <c r="N17" s="36">
        <f>L17-H11</f>
        <v>15609</v>
      </c>
      <c r="P17" s="36">
        <f>L18-C12</f>
        <v>397309</v>
      </c>
    </row>
    <row r="18" spans="1:16">
      <c r="A18" t="s">
        <v>633</v>
      </c>
      <c r="H18">
        <v>3667266</v>
      </c>
      <c r="J18" s="33" t="s">
        <v>118</v>
      </c>
      <c r="K18" s="33">
        <v>57</v>
      </c>
      <c r="L18" s="33">
        <v>604410</v>
      </c>
    </row>
    <row r="19" spans="1:16">
      <c r="A19" t="s">
        <v>636</v>
      </c>
      <c r="B19" t="s">
        <v>637</v>
      </c>
      <c r="C19" t="s">
        <v>638</v>
      </c>
      <c r="J19" s="33" t="s">
        <v>547</v>
      </c>
      <c r="K19" s="33">
        <v>5</v>
      </c>
      <c r="L19" s="33">
        <v>51723</v>
      </c>
      <c r="N19">
        <f>L18-H12</f>
        <v>397309</v>
      </c>
    </row>
    <row r="20" spans="1:16">
      <c r="A20" t="s">
        <v>49</v>
      </c>
      <c r="H20">
        <f>H18-H16</f>
        <v>10000</v>
      </c>
      <c r="J20" s="33" t="s">
        <v>569</v>
      </c>
      <c r="K20" s="33">
        <v>1</v>
      </c>
      <c r="L20" s="33">
        <v>10000</v>
      </c>
      <c r="N20" s="36">
        <f>SUM(N17:N19)</f>
        <v>412918</v>
      </c>
    </row>
    <row r="21" spans="1:16">
      <c r="A21" t="s">
        <v>635</v>
      </c>
      <c r="F21">
        <v>207101</v>
      </c>
      <c r="J21" s="33" t="s">
        <v>573</v>
      </c>
      <c r="K21" s="33">
        <v>5</v>
      </c>
      <c r="L21" s="33">
        <v>50000</v>
      </c>
    </row>
    <row r="22" spans="1:16">
      <c r="J22" s="35" t="s">
        <v>645</v>
      </c>
      <c r="K22" s="35">
        <f>SUM(K8:K21)</f>
        <v>180</v>
      </c>
      <c r="L22" s="35">
        <f>SUM(L8:L21)</f>
        <v>4007575</v>
      </c>
    </row>
    <row r="24" spans="1:16">
      <c r="G24" s="36">
        <f>C12-F21</f>
        <v>0</v>
      </c>
      <c r="L24" s="36"/>
    </row>
    <row r="25" spans="1:16">
      <c r="C25" s="36"/>
      <c r="O25">
        <v>2094275</v>
      </c>
    </row>
    <row r="26" spans="1:16">
      <c r="D26" s="36"/>
    </row>
    <row r="27" spans="1:16">
      <c r="L27">
        <f>L22-H18</f>
        <v>340309</v>
      </c>
      <c r="O27">
        <f>L17-O25</f>
        <v>16709</v>
      </c>
    </row>
    <row r="29" spans="1:16">
      <c r="I29">
        <f>L17-C11</f>
        <v>15609</v>
      </c>
    </row>
    <row r="30" spans="1:16">
      <c r="B30" s="36"/>
      <c r="I30">
        <f>I29-C7</f>
        <v>13000</v>
      </c>
    </row>
    <row r="34" spans="4:10">
      <c r="D34" s="36">
        <f>'August 2023'!J17+'August 2023'!J18+'August 2023'!J19+'August 2023'!J20+'August 2023'!J21+'August 2023'!J22++++++++++++'August 2023'!J43+'August 2023'!J64++'August 2023'!J85+'August 2023'!J106++'August 2023'!J127+'August 2023'!J148+'August 2023'!J165+'August 2023'!J166+'August 2023'!J167+'August 2023'!J168+'August 2023'!J169+'August 2023'!J170+'August 2023'!J171+'August 2023'!J172+'August 2023'!J173+'August 2023'!J174+'August 2023'!J175+'August 2023'!J176+'August 2023'!J180+'August 2023'!J184</f>
        <v>2302476</v>
      </c>
      <c r="E34">
        <f>H11+H12</f>
        <v>2302476</v>
      </c>
      <c r="F34" s="36">
        <f>D34-E34</f>
        <v>0</v>
      </c>
    </row>
    <row r="35" spans="4:10">
      <c r="J35" s="36">
        <f>C11-L17</f>
        <v>-15609</v>
      </c>
    </row>
    <row r="36" spans="4:10">
      <c r="F36" s="36"/>
    </row>
  </sheetData>
  <mergeCells count="2">
    <mergeCell ref="A1:D1"/>
    <mergeCell ref="J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August 2023</vt:lpstr>
      <vt:lpstr>year wise detail</vt:lpstr>
      <vt:lpstr>'August 2023'!Print_Area</vt:lpstr>
      <vt:lpstr>'August 2023'!Print_Titles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Pension</dc:creator>
  <cp:lastModifiedBy>Admin</cp:lastModifiedBy>
  <dcterms:created xsi:type="dcterms:W3CDTF">2023-09-26T09:36:32Z</dcterms:created>
  <dcterms:modified xsi:type="dcterms:W3CDTF">2023-10-16T11:59:47Z</dcterms:modified>
</cp:coreProperties>
</file>