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usiness Analyst Bootcamp\excel Assignmet\"/>
    </mc:Choice>
  </mc:AlternateContent>
  <xr:revisionPtr revIDLastSave="0" documentId="13_ncr:1_{F39FA557-2355-402F-8E38-A93288FD1F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B34" i="1"/>
  <c r="B1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E32" i="1"/>
  <c r="D32" i="1"/>
  <c r="C32" i="1"/>
  <c r="B32" i="1"/>
  <c r="C12" i="1"/>
  <c r="N8" i="1"/>
  <c r="N9" i="1"/>
  <c r="N10" i="1"/>
  <c r="N11" i="1"/>
  <c r="F12" i="1"/>
  <c r="G12" i="1"/>
  <c r="H12" i="1"/>
  <c r="I12" i="1"/>
  <c r="J12" i="1"/>
  <c r="K12" i="1"/>
  <c r="L12" i="1"/>
  <c r="M12" i="1"/>
  <c r="D12" i="1"/>
  <c r="E12" i="1"/>
  <c r="N12" i="1"/>
  <c r="N32" i="1" l="1"/>
  <c r="N34" i="1" s="1"/>
</calcChain>
</file>

<file path=xl/sharedStrings.xml><?xml version="1.0" encoding="utf-8"?>
<sst xmlns="http://schemas.openxmlformats.org/spreadsheetml/2006/main" count="52" uniqueCount="38">
  <si>
    <t>Personel Income,Expenses Tracker</t>
  </si>
  <si>
    <t>Monthly Saving Target                                                        $40,000</t>
  </si>
  <si>
    <t>Income</t>
  </si>
  <si>
    <t>Item</t>
  </si>
  <si>
    <t>Jan</t>
  </si>
  <si>
    <t>Feb</t>
  </si>
  <si>
    <t>Mar</t>
  </si>
  <si>
    <t>Apr</t>
  </si>
  <si>
    <t>May</t>
  </si>
  <si>
    <t>June</t>
  </si>
  <si>
    <t>July</t>
  </si>
  <si>
    <t>August</t>
  </si>
  <si>
    <t>sept</t>
  </si>
  <si>
    <t>Oct</t>
  </si>
  <si>
    <t>Nov</t>
  </si>
  <si>
    <t>Dec</t>
  </si>
  <si>
    <t>Year To Date</t>
  </si>
  <si>
    <t>Salary</t>
  </si>
  <si>
    <t>Rental Income</t>
  </si>
  <si>
    <t>Dividend,Stock Gair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</si>
  <si>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</si>
  <si>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</si>
  <si>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</si>
  <si>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</si>
  <si>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</si>
  <si>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</si>
  <si>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</si>
  <si>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</si>
  <si>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Maintainance</t>
  </si>
  <si>
    <t>Food</t>
  </si>
  <si>
    <t>Groceries</t>
  </si>
  <si>
    <t>Drinking Out</t>
  </si>
  <si>
    <t>Transporation</t>
  </si>
  <si>
    <t>Fuel Expenses</t>
  </si>
  <si>
    <t>bus/Train/Taxi/Flight</t>
  </si>
  <si>
    <t>Vehicle Maintainance</t>
  </si>
  <si>
    <t>Total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</si>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</sst>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4" borderId="1" xfId="0" applyFont="1" applyFill="1" applyBorder="1"/>
    <xf numFmtId="3" fontId="0" fillId="0" borderId="0" xfId="0" applyNumberFormat="1"/>
    <xf numFmtId="3" fontId="0" fillId="0" borderId="2" xfId="0" applyNumberFormat="1" applyBorder="1"/>
    <xf numFmtId="0" fontId="0" fillId="5" borderId="0" xfId="0" applyFill="1"/>
    <xf numFmtId="0" fontId="1" fillId="5" borderId="0" xfId="0" applyFont="1" applyFill="1"/>
    <xf numFmtId="0" fontId="1" fillId="0" borderId="2" xfId="0" applyFont="1" applyBorder="1"/>
    <xf numFmtId="3" fontId="5" fillId="0" borderId="2" xfId="0" applyNumberFormat="1" applyFont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3" fontId="0" fillId="5" borderId="0" xfId="0" applyNumberFormat="1" applyFill="1"/>
    <xf numFmtId="3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 patternType="solid">
          <bgColor rgb="FFFFFF00"/>
        </patternFill>
      </fill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theme="1"/>
        </patternFill>
      </fill>
    </dxf>
  </dxfs>
  <tableStyles count="1" defaultTableStyle="TableStyleMedium2" defaultPivotStyle="PivotStyleMedium9">
    <tableStyle name="Invisible" pivot="0" table="0" count="0" xr9:uid="{5B8B553E-EBF5-4F71-BD66-992268FEE9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15185-3ED2-4312-A997-A3C57024FDB5}" name="Income" displayName="Income" ref="A7:N11" totalsRowShown="0" headerRowDxfId="11">
  <autoFilter ref="A7:N11" xr:uid="{31115185-3ED2-4312-A997-A3C57024FDB5}"/>
  <tableColumns count="14">
    <tableColumn id="1" xr3:uid="{945289E1-69E6-4057-8A92-EFDE6D9A13F8}" name="Item"/>
    <tableColumn id="2" xr3:uid="{007C8589-C8F5-460B-BC4F-4C201FCFCB1E}" name="Jan" dataDxfId="10"/>
    <tableColumn id="3" xr3:uid="{2C9E2801-92B2-4093-9CD3-19F90BA22F57}" name="Feb"/>
    <tableColumn id="4" xr3:uid="{DD7A2CA4-87D9-477E-934A-842806D39422}" name="Mar"/>
    <tableColumn id="5" xr3:uid="{450D7365-2100-496A-937C-D034BBAFBACD}" name="Apr"/>
    <tableColumn id="6" xr3:uid="{A7D1608D-C49D-4777-8978-EE7CB348E268}" name="May"/>
    <tableColumn id="7" xr3:uid="{7EC412D0-32C5-47C7-949C-7D260FC1AF29}" name="June"/>
    <tableColumn id="8" xr3:uid="{638E12EF-66D3-4BA3-B8A6-5C56ACC20BD3}" name="July"/>
    <tableColumn id="9" xr3:uid="{5D21D631-03D0-475F-BA1E-A7B1C4EF2FCD}" name="August"/>
    <tableColumn id="10" xr3:uid="{3B89133B-E72C-44F9-A58B-E8E468675A53}" name="sept"/>
    <tableColumn id="11" xr3:uid="{4F068DDF-6C69-4176-B5C9-8086A337675B}" name="Oct"/>
    <tableColumn id="12" xr3:uid="{74062402-9144-4CF1-9459-247447DC12D7}" name="Nov"/>
    <tableColumn id="13" xr3:uid="{B9C02D9D-24A2-417C-AE93-FBC0436148B7}" name="Dec"/>
    <tableColumn id="14" xr3:uid="{560A5A1B-B9A4-422B-A082-0D36C3AD4B9A}" name="Year To Date" dataDxfId="9">
      <calculatedColumnFormula>SUM(Income[[#This Row],[Jan]],Income[[#This Row],[Feb]],Income[[#This Row],[Mar]],Income[[#This Row],[Apr]],Income[[#This Row],[May]],Income[[#This Row],[June]],Income[[#This Row],[July]],Income[[#This Row],[August]],Income[[#This Row],[sept]],Income[[#This Row],[Oct]],Income[[#This Row],[Nov]],Income[[#This Row],[Dec]])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A2C66-65AD-45E3-84BB-C303E14A3076}" name="Expenses" displayName="Expenses" ref="A18:N32" totalsRowCount="1" headerRowDxfId="8" headerRowBorderDxfId="7" tableBorderDxfId="6">
  <autoFilter ref="A18:N31" xr:uid="{A22A2C66-65AD-45E3-84BB-C303E14A3076}"/>
  <tableColumns count="14">
    <tableColumn id="1" xr3:uid="{90BC0DCB-CA53-4F68-83AB-5D98EED60776}" name="Item" totalsRowLabel="Total"/>
    <tableColumn id="2" xr3:uid="{1CAE3A6C-21F5-41E4-BF63-3E1CE5273181}" name="Jan" totalsRowFunction="custom" totalsRowDxfId="5">
      <totalsRowFormula>SUM(B20,B21,B22,B23,B24,B26,B27,B29,B30,B31)</totalsRowFormula>
    </tableColumn>
    <tableColumn id="3" xr3:uid="{D9B3D20B-4CEE-439F-B970-2D16D946EB19}" name="Feb" totalsRowFunction="custom" totalsRowDxfId="4">
      <totalsRowFormula>SUM(C20:C31)</totalsRowFormula>
    </tableColumn>
    <tableColumn id="4" xr3:uid="{FE70A942-29E3-4EA0-9F8A-D84491E4A8C9}" name="Mar" totalsRowFunction="custom" totalsRowDxfId="3">
      <totalsRowFormula>SUM(D20:D31)</totalsRowFormula>
    </tableColumn>
    <tableColumn id="5" xr3:uid="{9083EBA9-A5A6-48B1-A07D-68208E45CE6D}" name="Apr" totalsRowFunction="custom" totalsRowDxfId="2">
      <totalsRowFormula>SUM(E20:E31)</totalsRowFormula>
    </tableColumn>
    <tableColumn id="6" xr3:uid="{FA4E37D7-43BB-4038-8226-B3C0BA34BD51}" name="May"/>
    <tableColumn id="7" xr3:uid="{01C27377-66BE-4F8D-BC0C-33132C862595}" name="June"/>
    <tableColumn id="8" xr3:uid="{BC2818DC-9B2F-4869-A536-156F5C6873A1}" name="July"/>
    <tableColumn id="9" xr3:uid="{2E7931E2-9A15-4643-9B11-710D575277CB}" name="August"/>
    <tableColumn id="10" xr3:uid="{6F08DF29-C073-439C-9482-B9836A11896C}" name="sept"/>
    <tableColumn id="11" xr3:uid="{73B02C97-6246-4DC0-B37A-4302DDBBA088}" name="Oct"/>
    <tableColumn id="12" xr3:uid="{1E198796-61CB-46CD-9A78-FF193E5BAB88}" name="Nov"/>
    <tableColumn id="13" xr3:uid="{B700C3A8-8B2C-4754-9474-73409FC3D7E9}" name="Dec"/>
    <tableColumn id="14" xr3:uid="{02C0EC02-B190-4443-8AE7-DC5256072A04}" name="Year To Date" totalsRowFunction="custom" dataDxfId="1">
      <calculatedColumnFormula>SUM(Expenses[[#This Row],[Jan]:[Apr]])</calculatedColumnFormula>
      <totalsRowFormula>SUM(Expenses[Year To Date])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B34" sqref="B34"/>
    </sheetView>
  </sheetViews>
  <sheetFormatPr defaultRowHeight="15" x14ac:dyDescent="0.25"/>
  <cols>
    <col min="1" max="1" width="20.28515625" customWidth="1"/>
    <col min="9" max="9" width="9.5703125" bestFit="1" customWidth="1"/>
    <col min="14" max="14" width="20.140625" customWidth="1"/>
  </cols>
  <sheetData>
    <row r="1" spans="1:14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"/>
    </row>
    <row r="3" spans="1:14" x14ac:dyDescent="0.25">
      <c r="A3" s="16" t="s">
        <v>1</v>
      </c>
      <c r="B3" s="16"/>
      <c r="C3" s="16"/>
      <c r="D3" s="16"/>
      <c r="E3" s="16"/>
      <c r="F3" s="16"/>
    </row>
    <row r="6" spans="1:14" ht="18.75" x14ac:dyDescent="0.25">
      <c r="A6" s="17" t="s">
        <v>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</row>
    <row r="8" spans="1:14" x14ac:dyDescent="0.25">
      <c r="A8" t="s">
        <v>17</v>
      </c>
      <c r="B8" s="3">
        <v>60000</v>
      </c>
      <c r="C8" s="3">
        <v>60000</v>
      </c>
      <c r="D8" s="3">
        <v>60000</v>
      </c>
      <c r="E8" s="3">
        <v>75000</v>
      </c>
      <c r="N8">
        <f>SUM(Income[[#This Row],[Jan]],Income[[#This Row],[Feb]],Income[[#This Row],[Mar]],Income[[#This Row],[Apr]],Income[[#This Row],[May]],Income[[#This Row],[June]],Income[[#This Row],[July]],Income[[#This Row],[August]],Income[[#This Row],[sept]],Income[[#This Row],[Oct]],Income[[#This Row],[Nov]],Income[[#This Row],[Dec]])</f>
        <v>255000</v>
      </c>
    </row>
    <row r="9" spans="1:14" x14ac:dyDescent="0.25">
      <c r="A9" t="s">
        <v>18</v>
      </c>
      <c r="B9" s="3">
        <v>14000</v>
      </c>
      <c r="C9" s="3">
        <v>14000</v>
      </c>
      <c r="D9">
        <v>0</v>
      </c>
      <c r="E9" s="3">
        <v>15000</v>
      </c>
      <c r="N9">
        <f>SUM(Income[[#This Row],[Jan]],Income[[#This Row],[Feb]],Income[[#This Row],[Mar]],Income[[#This Row],[Apr]],Income[[#This Row],[May]],Income[[#This Row],[June]],Income[[#This Row],[July]],Income[[#This Row],[August]],Income[[#This Row],[sept]],Income[[#This Row],[Oct]],Income[[#This Row],[Nov]],Income[[#This Row],[Dec]])</f>
        <v>43000</v>
      </c>
    </row>
    <row r="10" spans="1:14" x14ac:dyDescent="0.25">
      <c r="A10" t="s">
        <v>19</v>
      </c>
      <c r="B10" s="3">
        <v>2000</v>
      </c>
      <c r="C10">
        <v>600</v>
      </c>
      <c r="D10" s="3">
        <v>1400</v>
      </c>
      <c r="E10">
        <v>0</v>
      </c>
      <c r="N10">
        <f>SUM(Income[[#This Row],[Jan]],Income[[#This Row],[Feb]],Income[[#This Row],[Mar]],Income[[#This Row],[Apr]],Income[[#This Row],[May]],Income[[#This Row],[June]],Income[[#This Row],[July]],Income[[#This Row],[August]],Income[[#This Row],[sept]],Income[[#This Row],[Oct]],Income[[#This Row],[Nov]],Income[[#This Row],[Dec]])</f>
        <v>4000</v>
      </c>
    </row>
    <row r="11" spans="1:14" x14ac:dyDescent="0.25">
      <c r="A11" t="s">
        <v>20</v>
      </c>
      <c r="B11">
        <v>0</v>
      </c>
      <c r="C11">
        <v>0</v>
      </c>
      <c r="D11">
        <v>0</v>
      </c>
      <c r="E11">
        <v>0</v>
      </c>
      <c r="N11">
        <f>SUM(Income[[#This Row],[Jan]],Income[[#This Row],[Feb]],Income[[#This Row],[Mar]],Income[[#This Row],[Apr]],Income[[#This Row],[May]],Income[[#This Row],[June]],Income[[#This Row],[July]],Income[[#This Row],[August]],Income[[#This Row],[sept]],Income[[#This Row],[Oct]],Income[[#This Row],[Nov]],Income[[#This Row],[Dec]])</f>
        <v>0</v>
      </c>
    </row>
    <row r="12" spans="1:14" x14ac:dyDescent="0.25">
      <c r="A12" s="7" t="s">
        <v>21</v>
      </c>
      <c r="B12" s="8">
        <f>SUM(B8:B11)</f>
        <v>76000</v>
      </c>
      <c r="C12" s="8">
        <f>SUM(C8:C11)</f>
        <v>74600</v>
      </c>
      <c r="D12" s="8">
        <f t="shared" ref="D12:E12" si="0">SUM(D8:D11)</f>
        <v>61400</v>
      </c>
      <c r="E12" s="8">
        <f t="shared" si="0"/>
        <v>90000</v>
      </c>
      <c r="F12" s="4">
        <f t="shared" ref="F12" si="1">SUM(F8:F11)</f>
        <v>0</v>
      </c>
      <c r="G12" s="4">
        <f t="shared" ref="G12" si="2">SUM(G8:G11)</f>
        <v>0</v>
      </c>
      <c r="H12" s="4">
        <f t="shared" ref="H12" si="3">SUM(H8:H11)</f>
        <v>0</v>
      </c>
      <c r="I12" s="4">
        <f t="shared" ref="I12" si="4">SUM(I8:I11)</f>
        <v>0</v>
      </c>
      <c r="J12" s="4">
        <f t="shared" ref="J12" si="5">SUM(J8:J11)</f>
        <v>0</v>
      </c>
      <c r="K12" s="4">
        <f t="shared" ref="K12" si="6">SUM(K8:K11)</f>
        <v>0</v>
      </c>
      <c r="L12" s="4">
        <f t="shared" ref="L12" si="7">SUM(L8:L11)</f>
        <v>0</v>
      </c>
      <c r="M12" s="4">
        <f t="shared" ref="M12" si="8">SUM(M8:M11)</f>
        <v>0</v>
      </c>
      <c r="N12" s="8">
        <f t="shared" ref="N12" si="9">SUM(N8:N11)</f>
        <v>302000</v>
      </c>
    </row>
    <row r="17" spans="1:14" ht="18.75" x14ac:dyDescent="0.25">
      <c r="A17" s="17" t="s">
        <v>22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9" t="s">
        <v>3</v>
      </c>
      <c r="B18" s="10" t="s">
        <v>4</v>
      </c>
      <c r="C18" s="10" t="s">
        <v>5</v>
      </c>
      <c r="D18" s="10" t="s">
        <v>6</v>
      </c>
      <c r="E18" s="10" t="s">
        <v>7</v>
      </c>
      <c r="F18" s="10" t="s">
        <v>8</v>
      </c>
      <c r="G18" s="10" t="s">
        <v>9</v>
      </c>
      <c r="H18" s="10" t="s">
        <v>10</v>
      </c>
      <c r="I18" s="10" t="s">
        <v>11</v>
      </c>
      <c r="J18" s="10" t="s">
        <v>12</v>
      </c>
      <c r="K18" s="10" t="s">
        <v>13</v>
      </c>
      <c r="L18" s="10" t="s">
        <v>14</v>
      </c>
      <c r="M18" s="10" t="s">
        <v>15</v>
      </c>
      <c r="N18" s="11" t="s">
        <v>16</v>
      </c>
    </row>
    <row r="19" spans="1:14" x14ac:dyDescent="0.25">
      <c r="A19" s="6" t="s">
        <v>23</v>
      </c>
      <c r="B19" s="12"/>
      <c r="C19" s="12"/>
      <c r="D19" s="12"/>
      <c r="E19" s="12"/>
      <c r="F19" s="5"/>
      <c r="G19" s="5"/>
      <c r="H19" s="5"/>
      <c r="I19" s="5"/>
      <c r="J19" s="5"/>
      <c r="K19" s="5"/>
      <c r="L19" s="5"/>
      <c r="M19" s="5"/>
      <c r="N19" s="5">
        <f>SUM(Expenses[[#This Row],[Jan]:[Apr]])</f>
        <v>0</v>
      </c>
    </row>
    <row r="20" spans="1:14" x14ac:dyDescent="0.25">
      <c r="A20" t="s">
        <v>24</v>
      </c>
      <c r="B20" s="3">
        <v>23000</v>
      </c>
      <c r="C20" s="3">
        <v>23000</v>
      </c>
      <c r="D20" s="3">
        <v>23000</v>
      </c>
      <c r="E20" s="3">
        <v>22500</v>
      </c>
      <c r="N20">
        <f>SUM(Expenses[[#This Row],[Jan]:[Apr]])</f>
        <v>91500</v>
      </c>
    </row>
    <row r="21" spans="1:14" x14ac:dyDescent="0.25">
      <c r="A21" t="s">
        <v>25</v>
      </c>
      <c r="B21">
        <v>400</v>
      </c>
      <c r="C21">
        <v>400</v>
      </c>
      <c r="D21">
        <v>400</v>
      </c>
      <c r="E21">
        <v>400</v>
      </c>
      <c r="N21">
        <f>SUM(Expenses[[#This Row],[Jan]:[Apr]])</f>
        <v>1600</v>
      </c>
    </row>
    <row r="22" spans="1:14" x14ac:dyDescent="0.25">
      <c r="A22" t="s">
        <v>26</v>
      </c>
      <c r="B22" s="3">
        <v>1700</v>
      </c>
      <c r="C22" s="3">
        <v>1600</v>
      </c>
      <c r="D22" s="3">
        <v>2300</v>
      </c>
      <c r="E22" s="3">
        <v>2800</v>
      </c>
      <c r="N22">
        <f>SUM(Expenses[[#This Row],[Jan]:[Apr]])</f>
        <v>8400</v>
      </c>
    </row>
    <row r="23" spans="1:14" x14ac:dyDescent="0.25">
      <c r="A23" t="s">
        <v>27</v>
      </c>
      <c r="B23">
        <v>800</v>
      </c>
      <c r="C23">
        <v>950</v>
      </c>
      <c r="D23">
        <v>940</v>
      </c>
      <c r="E23">
        <v>1020</v>
      </c>
      <c r="N23">
        <f>SUM(Expenses[[#This Row],[Jan]:[Apr]])</f>
        <v>3710</v>
      </c>
    </row>
    <row r="24" spans="1:14" x14ac:dyDescent="0.25">
      <c r="A24" t="s">
        <v>28</v>
      </c>
      <c r="B24">
        <v>600</v>
      </c>
      <c r="C24">
        <v>230</v>
      </c>
      <c r="D24" s="3">
        <v>2350</v>
      </c>
      <c r="E24" s="3">
        <v>1540</v>
      </c>
      <c r="N24">
        <f>SUM(Expenses[[#This Row],[Jan]:[Apr]])</f>
        <v>4720</v>
      </c>
    </row>
    <row r="25" spans="1:14" x14ac:dyDescent="0.25">
      <c r="A25" s="6" t="s">
        <v>29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f>SUM(Expenses[[#This Row],[Jan]:[Apr]])</f>
        <v>0</v>
      </c>
    </row>
    <row r="26" spans="1:14" x14ac:dyDescent="0.25">
      <c r="A26" t="s">
        <v>30</v>
      </c>
      <c r="B26">
        <v>200</v>
      </c>
      <c r="C26">
        <v>180</v>
      </c>
      <c r="D26">
        <v>160</v>
      </c>
      <c r="E26">
        <v>210</v>
      </c>
      <c r="N26">
        <f>SUM(Expenses[[#This Row],[Jan]:[Apr]])</f>
        <v>750</v>
      </c>
    </row>
    <row r="27" spans="1:14" x14ac:dyDescent="0.25">
      <c r="A27" t="s">
        <v>31</v>
      </c>
      <c r="B27">
        <v>50</v>
      </c>
      <c r="C27">
        <v>45</v>
      </c>
      <c r="D27">
        <v>37</v>
      </c>
      <c r="E27">
        <v>0</v>
      </c>
      <c r="N27">
        <f>SUM(Expenses[[#This Row],[Jan]:[Apr]])</f>
        <v>132</v>
      </c>
    </row>
    <row r="28" spans="1:14" x14ac:dyDescent="0.25">
      <c r="A28" s="6" t="s">
        <v>32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f>SUM(Expenses[[#This Row],[Jan]:[Apr]])</f>
        <v>0</v>
      </c>
    </row>
    <row r="29" spans="1:14" x14ac:dyDescent="0.25">
      <c r="A29" t="s">
        <v>33</v>
      </c>
      <c r="B29">
        <v>125</v>
      </c>
      <c r="C29">
        <v>100</v>
      </c>
      <c r="D29">
        <v>67</v>
      </c>
      <c r="E29">
        <v>140</v>
      </c>
      <c r="N29">
        <f>SUM(Expenses[[#This Row],[Jan]:[Apr]])</f>
        <v>432</v>
      </c>
    </row>
    <row r="30" spans="1:14" x14ac:dyDescent="0.25">
      <c r="A30" t="s">
        <v>34</v>
      </c>
      <c r="B30">
        <v>10</v>
      </c>
      <c r="C30">
        <v>5</v>
      </c>
      <c r="D30">
        <v>9</v>
      </c>
      <c r="E30">
        <v>0</v>
      </c>
      <c r="N30">
        <f>SUM(Expenses[[#This Row],[Jan]:[Apr]])</f>
        <v>24</v>
      </c>
    </row>
    <row r="31" spans="1:14" x14ac:dyDescent="0.25">
      <c r="A31" t="s">
        <v>35</v>
      </c>
      <c r="B31">
        <v>20</v>
      </c>
      <c r="C31">
        <v>45</v>
      </c>
      <c r="D31">
        <v>67</v>
      </c>
      <c r="E31">
        <v>120</v>
      </c>
      <c r="N31">
        <f>SUM(Expenses[[#This Row],[Jan]:[Apr]])</f>
        <v>252</v>
      </c>
    </row>
    <row r="32" spans="1:14" x14ac:dyDescent="0.25">
      <c r="A32" t="s">
        <v>36</v>
      </c>
      <c r="B32" s="3">
        <f>SUM(B20,B21,B22,B23,B24,B26,B27,B29,B30,B31)</f>
        <v>26905</v>
      </c>
      <c r="C32" s="3">
        <f>SUM(C20:C31)</f>
        <v>26555</v>
      </c>
      <c r="D32" s="3">
        <f>SUM(D20:D31)</f>
        <v>29330</v>
      </c>
      <c r="E32" s="3">
        <f>SUM(E20:E31)</f>
        <v>28730</v>
      </c>
      <c r="N32">
        <f>SUM(Expenses[Year To Date])</f>
        <v>111520</v>
      </c>
    </row>
    <row r="34" spans="1:14" x14ac:dyDescent="0.25">
      <c r="A34" s="1" t="s">
        <v>37</v>
      </c>
      <c r="B34" s="13">
        <f>SUM(B12-Expenses[[#Totals],[Jan]])</f>
        <v>49095</v>
      </c>
      <c r="C34" s="13">
        <f>SUM(C12-Expenses[[#Totals],[Feb]])</f>
        <v>48045</v>
      </c>
      <c r="D34" s="13">
        <f>SUM(D12-Expenses[[#Totals],[Mar]])</f>
        <v>32070</v>
      </c>
      <c r="E34" s="13">
        <f>SUM(E12-Expenses[[#Totals],[Apr]])</f>
        <v>61270</v>
      </c>
      <c r="F34" s="13">
        <f>SUM(F12-Expenses[[#Totals],[May]])</f>
        <v>0</v>
      </c>
      <c r="G34" s="13">
        <f>SUM(G12-Expenses[[#Totals],[June]])</f>
        <v>0</v>
      </c>
      <c r="H34" s="13">
        <f>SUM(H12-Expenses[[#Totals],[July]])</f>
        <v>0</v>
      </c>
      <c r="I34" s="13">
        <f>SUM(I12-Expenses[[#Totals],[August]])</f>
        <v>0</v>
      </c>
      <c r="J34" s="13">
        <f>SUM(J12-Expenses[[#Totals],[sept]])</f>
        <v>0</v>
      </c>
      <c r="K34" s="13">
        <f>SUM(K12-Expenses[[#Totals],[Oct]])</f>
        <v>0</v>
      </c>
      <c r="L34" s="13">
        <f>SUM(L12-Expenses[[#Totals],[Nov]])</f>
        <v>0</v>
      </c>
      <c r="M34" s="13">
        <f>SUM(M12-Expenses[[#Totals],[Dec]])</f>
        <v>0</v>
      </c>
      <c r="N34" s="13">
        <f>SUM(N12-Expenses[[#Totals],[Year To Date]])</f>
        <v>190480</v>
      </c>
    </row>
  </sheetData>
  <mergeCells count="4">
    <mergeCell ref="A1:M1"/>
    <mergeCell ref="A3:F3"/>
    <mergeCell ref="A6:N6"/>
    <mergeCell ref="A17:N17"/>
  </mergeCells>
  <conditionalFormatting sqref="D34">
    <cfRule type="cellIs" dxfId="0" priority="1" operator="lessThan">
      <formula>40000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Abdus Samad</cp:lastModifiedBy>
  <cp:revision/>
  <dcterms:created xsi:type="dcterms:W3CDTF">2024-01-24T12:42:42Z</dcterms:created>
  <dcterms:modified xsi:type="dcterms:W3CDTF">2024-03-20T20:48:13Z</dcterms:modified>
  <cp:category/>
  <cp:contentStatus/>
</cp:coreProperties>
</file>