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Πτυχιο, Ποτε!\7ο Εξάμηνο\Αρχιτεκτονική Υπολογιστών\Lab2\"/>
    </mc:Choice>
  </mc:AlternateContent>
  <xr:revisionPtr revIDLastSave="0" documentId="13_ncr:1_{BBD93985-A924-4861-9A29-B0DDB8471CA1}" xr6:coauthVersionLast="45" xr6:coauthVersionMax="45" xr10:uidLastSave="{00000000-0000-0000-0000-000000000000}"/>
  <bookViews>
    <workbookView xWindow="-108" yWindow="-108" windowWidth="23256" windowHeight="13176" xr2:uid="{ADFD7968-C05B-4D7D-9F1C-7DD080965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0" i="1" l="1"/>
  <c r="B135" i="1"/>
  <c r="H109" i="1" l="1"/>
  <c r="I109" i="1"/>
  <c r="J109" i="1"/>
  <c r="H108" i="1"/>
  <c r="I108" i="1"/>
  <c r="J108" i="1"/>
  <c r="H107" i="1"/>
  <c r="I107" i="1"/>
  <c r="J107" i="1"/>
  <c r="B56" i="1"/>
  <c r="B50" i="1"/>
  <c r="B44" i="1"/>
  <c r="F115" i="1"/>
  <c r="F116" i="1"/>
  <c r="F117" i="1"/>
  <c r="F118" i="1"/>
  <c r="F114" i="1"/>
  <c r="J103" i="1"/>
  <c r="J104" i="1"/>
  <c r="J105" i="1"/>
  <c r="J106" i="1"/>
  <c r="J102" i="1"/>
  <c r="H106" i="1"/>
  <c r="I106" i="1"/>
  <c r="B26" i="1"/>
  <c r="B62" i="1"/>
  <c r="I103" i="1"/>
  <c r="I104" i="1"/>
  <c r="I105" i="1"/>
  <c r="I102" i="1"/>
  <c r="H103" i="1"/>
  <c r="H104" i="1"/>
  <c r="H105" i="1"/>
  <c r="H102" i="1"/>
  <c r="D109" i="1"/>
</calcChain>
</file>

<file path=xl/sharedStrings.xml><?xml version="1.0" encoding="utf-8"?>
<sst xmlns="http://schemas.openxmlformats.org/spreadsheetml/2006/main" count="149" uniqueCount="90">
  <si>
    <t>Benchmarks</t>
  </si>
  <si>
    <t>specbzip</t>
  </si>
  <si>
    <t>spechmmer</t>
  </si>
  <si>
    <t>speclibm</t>
  </si>
  <si>
    <t>specmcf</t>
  </si>
  <si>
    <t>specsjeng</t>
  </si>
  <si>
    <t>CPI</t>
  </si>
  <si>
    <t>ICACHE Miss Rate</t>
  </si>
  <si>
    <t>ICACHE MISSES</t>
  </si>
  <si>
    <t>DCACHE Miss Rate</t>
  </si>
  <si>
    <t>Dcache Misses</t>
  </si>
  <si>
    <t>Dcache Accesses</t>
  </si>
  <si>
    <t>Icache Accesses</t>
  </si>
  <si>
    <t>specbzip1G</t>
  </si>
  <si>
    <t>spechmmer1G</t>
  </si>
  <si>
    <t>speclibm1G</t>
  </si>
  <si>
    <t>specmcf1G</t>
  </si>
  <si>
    <t>specsjeng1G</t>
  </si>
  <si>
    <t>specbzipCache</t>
  </si>
  <si>
    <t>spechmmerCache</t>
  </si>
  <si>
    <t>speclibmCache</t>
  </si>
  <si>
    <t>specmcfCache</t>
  </si>
  <si>
    <t>specsjengCache</t>
  </si>
  <si>
    <t>specbzipL164</t>
  </si>
  <si>
    <t>spechmmerL164</t>
  </si>
  <si>
    <t>speclibmL164</t>
  </si>
  <si>
    <t>specmcfL164</t>
  </si>
  <si>
    <t>specsjengL164</t>
  </si>
  <si>
    <t>icache=64KB</t>
  </si>
  <si>
    <t>clock=1GHz</t>
  </si>
  <si>
    <t>CacheLine=128</t>
  </si>
  <si>
    <t>dcache=128KB</t>
  </si>
  <si>
    <t>specbzipDAsso</t>
  </si>
  <si>
    <t>spechmmerDAsso</t>
  </si>
  <si>
    <t>speclibmDAsso</t>
  </si>
  <si>
    <t>specmcfDAsso</t>
  </si>
  <si>
    <t>specsjengDAsso</t>
  </si>
  <si>
    <t>specbzipL2CL</t>
  </si>
  <si>
    <t>spechmmerL2CL</t>
  </si>
  <si>
    <t>speclibmL2CL</t>
  </si>
  <si>
    <t>specmcfL2CL</t>
  </si>
  <si>
    <t>specsjengL2CL</t>
  </si>
  <si>
    <t>specbzipL24</t>
  </si>
  <si>
    <t>spechmmerL24</t>
  </si>
  <si>
    <t>speclibmL24</t>
  </si>
  <si>
    <t>specmcfL24</t>
  </si>
  <si>
    <t>specsjengL24</t>
  </si>
  <si>
    <t>L2=4MB CacheLine=128</t>
  </si>
  <si>
    <t>L2=4MB</t>
  </si>
  <si>
    <t>default</t>
  </si>
  <si>
    <t>L2=1MB | L2Asso.=16</t>
  </si>
  <si>
    <t>L2=4MB,L1D=128KB,CL=128</t>
  </si>
  <si>
    <t>64KB</t>
  </si>
  <si>
    <t>specbzipa</t>
  </si>
  <si>
    <t>spechmmera</t>
  </si>
  <si>
    <t>specmcfa</t>
  </si>
  <si>
    <t>32KB</t>
  </si>
  <si>
    <t>16KB</t>
  </si>
  <si>
    <t>DcacheAssociativity=4</t>
  </si>
  <si>
    <t>Dcache-Associativity=4</t>
  </si>
  <si>
    <t>Dache=128KB</t>
  </si>
  <si>
    <t>L1 Instruction cache size</t>
  </si>
  <si>
    <t>L1 Instruction Associativity</t>
  </si>
  <si>
    <t>L1 Data cache size</t>
  </si>
  <si>
    <t>L1 Data Associativity</t>
  </si>
  <si>
    <t>L2 Cache Size</t>
  </si>
  <si>
    <t>L2 Associativity</t>
  </si>
  <si>
    <t>Cacheline</t>
  </si>
  <si>
    <t>IPC</t>
  </si>
  <si>
    <t>Time</t>
  </si>
  <si>
    <t>L2 Total Miss Rate</t>
  </si>
  <si>
    <t>Simulation Time</t>
  </si>
  <si>
    <t>L2 Miss Rate:TOTAL</t>
  </si>
  <si>
    <t>Dcache Miss Rate : TOTAL</t>
  </si>
  <si>
    <t>Icache Miss Rate: Total</t>
  </si>
  <si>
    <t>specbzip1</t>
  </si>
  <si>
    <t>spechmmer1</t>
  </si>
  <si>
    <t>speclibm1</t>
  </si>
  <si>
    <t>specmcf1</t>
  </si>
  <si>
    <t>specsjeng1</t>
  </si>
  <si>
    <t>specbzip2</t>
  </si>
  <si>
    <t>spechmmer2</t>
  </si>
  <si>
    <t>speclibm2</t>
  </si>
  <si>
    <t>specmcf2</t>
  </si>
  <si>
    <t>specsjeng2</t>
  </si>
  <si>
    <t>L2=16 L2=1 Cacheline</t>
  </si>
  <si>
    <t>Icache=16KB | Assoc = 4</t>
  </si>
  <si>
    <t>dcache=64KB</t>
  </si>
  <si>
    <t>Assoc=4</t>
  </si>
  <si>
    <t>Assoc=2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</si>
</sst>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Sheet1!$B$81:$D$81</c:f>
              <c:strCache>
                <c:ptCount val="3"/>
                <c:pt idx="0">
                  <c:v>specbzip</c:v>
                </c:pt>
                <c:pt idx="1">
                  <c:v>spechmmer</c:v>
                </c:pt>
                <c:pt idx="2">
                  <c:v>specmcf</c:v>
                </c:pt>
              </c:strCache>
            </c:strRef>
          </c:cat>
          <c:val>
            <c:numRef>
              <c:f>Sheet1!$B$82:$D$82</c:f>
              <c:numCache>
                <c:formatCode>General</c:formatCode>
                <c:ptCount val="3"/>
                <c:pt idx="0">
                  <c:v>1.6831719999999999</c:v>
                </c:pt>
                <c:pt idx="1">
                  <c:v>1.187362</c:v>
                </c:pt>
                <c:pt idx="2">
                  <c:v>1.1095379999999999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7-49AB-9947-3036FCA442DD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Sheet1!$B$81:$D$81</c:f>
              <c:strCache>
                <c:ptCount val="3"/>
                <c:pt idx="0">
                  <c:v>specbzip</c:v>
                </c:pt>
                <c:pt idx="1">
                  <c:v>spechmmer</c:v>
                </c:pt>
                <c:pt idx="2">
                  <c:v>specmcf</c:v>
                </c:pt>
              </c:strCache>
            </c:strRef>
          </c:cat>
          <c:val>
            <c:numRef>
              <c:f>Sheet1!$B$83:$D$83</c:f>
              <c:numCache>
                <c:formatCode>General</c:formatCode>
                <c:ptCount val="3"/>
                <c:pt idx="0">
                  <c:v>1.653572</c:v>
                </c:pt>
                <c:pt idx="1">
                  <c:v>1.186928</c:v>
                </c:pt>
                <c:pt idx="2">
                  <c:v>1.4872810000000001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7-49AB-9947-3036FCA442DD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Sheet1!$B$81:$D$81</c:f>
              <c:strCache>
                <c:ptCount val="3"/>
                <c:pt idx="0">
                  <c:v>specbzip</c:v>
                </c:pt>
                <c:pt idx="1">
                  <c:v>spechmmer</c:v>
                </c:pt>
                <c:pt idx="2">
                  <c:v>specmcf</c:v>
                </c:pt>
              </c:strCache>
            </c:strRef>
          </c:cat>
          <c:val>
            <c:numRef>
              <c:f>Sheet1!$B$84:$D$84</c:f>
              <c:numCache>
                <c:formatCode>General</c:formatCode>
                <c:ptCount val="3"/>
                <c:pt idx="0">
                  <c:v>1.6534249999999999</c:v>
                </c:pt>
                <c:pt idx="1">
                  <c:v>1.1853819999999999</c:v>
                </c:pt>
                <c:pt idx="2">
                  <c:v>1.1091249999999999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7-49AB-9947-3036FCA442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042520"/>
        <c:axId val="545037272"/>
      </c:barChart>
      <c:catAx>
        <c:axId val="5450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37272"/>
        <c:crosses val="autoZero"/>
        <c:auto val="1"/>
        <c:lblAlgn val="ctr"/>
        <c:lblOffset val="100"/>
        <c:noMultiLvlLbl val="0"/>
      </c:catAx>
      <c:valAx>
        <c:axId val="5450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5022116642528"/>
          <c:y val="0.1158009634448994"/>
          <c:w val="0.83618031996996955"/>
          <c:h val="0.74035049333836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Sheet1!$C$93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Sheet1!$B$94:$B$98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1.6831719999999999</c:v>
                </c:pt>
                <c:pt idx="1">
                  <c:v>1.187362</c:v>
                </c:pt>
                <c:pt idx="2">
                  <c:v>3.493611</c:v>
                </c:pt>
                <c:pt idx="3">
                  <c:v>1.1095379999999999</c:v>
                </c:pt>
                <c:pt idx="4">
                  <c:v>10.270810000000001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E-4DCA-9305-57844D373592}"/>
            </c:ext>
          </c:extLst>
        </c:ser>
        <c:ser>
          <c:idx val="1"/>
          <c:order val="1"/>
          <c:tx>
            <c:strRef>
              <c:f>Sheet1!$D$93</c:f>
              <c:strCache>
                <c:ptCount val="1"/>
                <c:pt idx="0">
                  <c:v>Dache=128KB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Sheet1!$B$94:$B$98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1.653572</c:v>
                </c:pt>
                <c:pt idx="1">
                  <c:v>1.1856150000000001</c:v>
                </c:pt>
                <c:pt idx="2">
                  <c:v>3.493611</c:v>
                </c:pt>
                <c:pt idx="3">
                  <c:v>1.1091789999999999</c:v>
                </c:pt>
                <c:pt idx="4">
                  <c:v>10.270974000000001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E-4DCA-9305-57844D373592}"/>
            </c:ext>
          </c:extLst>
        </c:ser>
        <c:ser>
          <c:idx val="2"/>
          <c:order val="2"/>
          <c:tx>
            <c:strRef>
              <c:f>Sheet1!$E$93</c:f>
              <c:strCache>
                <c:ptCount val="1"/>
                <c:pt idx="0">
                  <c:v>Dcache-Associativity=4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Sheet1!$B$94:$B$98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Sheet1!$E$94:$E$98</c:f>
              <c:numCache>
                <c:formatCode>General</c:formatCode>
                <c:ptCount val="5"/>
                <c:pt idx="0">
                  <c:v>1.6669989999999999</c:v>
                </c:pt>
                <c:pt idx="1">
                  <c:v>1.187068</c:v>
                </c:pt>
                <c:pt idx="2">
                  <c:v>3.493611</c:v>
                </c:pt>
                <c:pt idx="3">
                  <c:v>1.1092070000000001</c:v>
                </c:pt>
                <c:pt idx="4">
                  <c:v>10.270624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E-4DCA-9305-57844D3735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6189672"/>
        <c:axId val="376190656"/>
      </c:barChart>
      <c:catAx>
        <c:axId val="37618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90656"/>
        <c:crosses val="autoZero"/>
        <c:auto val="1"/>
        <c:lblAlgn val="ctr"/>
        <c:lblOffset val="100"/>
        <c:noMultiLvlLbl val="0"/>
      </c:catAx>
      <c:valAx>
        <c:axId val="3761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8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9629220555575"/>
          <c:y val="4.3754972155926809E-2"/>
          <c:w val="0.68617474851842619"/>
          <c:h val="0.7729777811186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Sheet1!$J$12</c:f>
              <c:strCache>
                <c:ptCount val="1"/>
                <c:pt idx="0">
                  <c:v>specbzip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Sheet1!$K$11:$O$11</c:f>
              <c:strCache>
                <c:ptCount val="5"/>
                <c:pt idx="0">
                  <c:v>CPI</c:v>
                </c:pt>
                <c:pt idx="1">
                  <c:v>Icache Miss Rate: Total</c:v>
                </c:pt>
                <c:pt idx="2">
                  <c:v>Dcache Miss Rate : TOTAL</c:v>
                </c:pt>
                <c:pt idx="3">
                  <c:v>L2 Miss Rate:TOTAL</c:v>
                </c:pt>
                <c:pt idx="4">
                  <c:v>Simulation Time</c:v>
                </c:pt>
              </c:strCache>
            </c:strRef>
          </c:cat>
          <c:val>
            <c:numRef>
              <c:f>Sheet1!$K$12:$O$12</c:f>
              <c:numCache>
                <c:formatCode>General</c:formatCode>
                <c:ptCount val="5"/>
                <c:pt idx="0">
                  <c:v>1.6831719999999999</c:v>
                </c:pt>
                <c:pt idx="1">
                  <c:v>7.3999999999999996E-5</c:v>
                </c:pt>
                <c:pt idx="2">
                  <c:v>1.4840000000000001E-2</c:v>
                </c:pt>
                <c:pt idx="3">
                  <c:v>0.28170800000000001</c:v>
                </c:pt>
                <c:pt idx="4">
                  <c:v>8.4158999999999998E-2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A-4235-9836-77589AC6AC55}"/>
            </c:ext>
          </c:extLst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spechmmer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Sheet1!$K$11:$O$11</c:f>
              <c:strCache>
                <c:ptCount val="5"/>
                <c:pt idx="0">
                  <c:v>CPI</c:v>
                </c:pt>
                <c:pt idx="1">
                  <c:v>Icache Miss Rate: Total</c:v>
                </c:pt>
                <c:pt idx="2">
                  <c:v>Dcache Miss Rate : TOTAL</c:v>
                </c:pt>
                <c:pt idx="3">
                  <c:v>L2 Miss Rate:TOTAL</c:v>
                </c:pt>
                <c:pt idx="4">
                  <c:v>Simulation Time</c:v>
                </c:pt>
              </c:strCache>
            </c:strRef>
          </c:cat>
          <c:val>
            <c:numRef>
              <c:f>Sheet1!$K$13:$O$13</c:f>
              <c:numCache>
                <c:formatCode>General</c:formatCode>
                <c:ptCount val="5"/>
                <c:pt idx="0">
                  <c:v>1.187362</c:v>
                </c:pt>
                <c:pt idx="1">
                  <c:v>2.05E-4</c:v>
                </c:pt>
                <c:pt idx="2">
                  <c:v>1.645E-3</c:v>
                </c:pt>
                <c:pt idx="3">
                  <c:v>8.2246E-2</c:v>
                </c:pt>
                <c:pt idx="4">
                  <c:v>5.9367999999999997E-2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A-4235-9836-77589AC6AC55}"/>
            </c:ext>
          </c:extLst>
        </c:ser>
        <c:ser>
          <c:idx val="2"/>
          <c:order val="2"/>
          <c:tx>
            <c:strRef>
              <c:f>Sheet1!$J$14</c:f>
              <c:strCache>
                <c:ptCount val="1"/>
                <c:pt idx="0">
                  <c:v>speclibm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Sheet1!$K$11:$O$11</c:f>
              <c:strCache>
                <c:ptCount val="5"/>
                <c:pt idx="0">
                  <c:v>CPI</c:v>
                </c:pt>
                <c:pt idx="1">
                  <c:v>Icache Miss Rate: Total</c:v>
                </c:pt>
                <c:pt idx="2">
                  <c:v>Dcache Miss Rate : TOTAL</c:v>
                </c:pt>
                <c:pt idx="3">
                  <c:v>L2 Miss Rate:TOTAL</c:v>
                </c:pt>
                <c:pt idx="4">
                  <c:v>Simulation Time</c:v>
                </c:pt>
              </c:strCache>
            </c:strRef>
          </c:cat>
          <c:val>
            <c:numRef>
              <c:f>Sheet1!$K$14:$O$14</c:f>
              <c:numCache>
                <c:formatCode>General</c:formatCode>
                <c:ptCount val="5"/>
                <c:pt idx="0">
                  <c:v>3.493611</c:v>
                </c:pt>
                <c:pt idx="1">
                  <c:v>9.8999999999999994E-5</c:v>
                </c:pt>
                <c:pt idx="2">
                  <c:v>6.0970999999999997E-2</c:v>
                </c:pt>
                <c:pt idx="3">
                  <c:v>0.99992700000000001</c:v>
                </c:pt>
                <c:pt idx="4">
                  <c:v>0.174681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A-4235-9836-77589AC6AC55}"/>
            </c:ext>
          </c:extLst>
        </c:ser>
        <c:ser>
          <c:idx val="3"/>
          <c:order val="3"/>
          <c:tx>
            <c:strRef>
              <c:f>Sheet1!$J$15</c:f>
              <c:strCache>
                <c:ptCount val="1"/>
                <c:pt idx="0">
                  <c:v>specmcf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Sheet1!$K$11:$O$11</c:f>
              <c:strCache>
                <c:ptCount val="5"/>
                <c:pt idx="0">
                  <c:v>CPI</c:v>
                </c:pt>
                <c:pt idx="1">
                  <c:v>Icache Miss Rate: Total</c:v>
                </c:pt>
                <c:pt idx="2">
                  <c:v>Dcache Miss Rate : TOTAL</c:v>
                </c:pt>
                <c:pt idx="3">
                  <c:v>L2 Miss Rate:TOTAL</c:v>
                </c:pt>
                <c:pt idx="4">
                  <c:v>Simulation Time</c:v>
                </c:pt>
              </c:strCache>
            </c:strRef>
          </c:cat>
          <c:val>
            <c:numRef>
              <c:f>Sheet1!$K$15:$O$15</c:f>
              <c:numCache>
                <c:formatCode>General</c:formatCode>
                <c:ptCount val="5"/>
                <c:pt idx="0">
                  <c:v>1.1095379999999999</c:v>
                </c:pt>
                <c:pt idx="1">
                  <c:v>3.6999999999999998E-5</c:v>
                </c:pt>
                <c:pt idx="2">
                  <c:v>2.0509999999999999E-3</c:v>
                </c:pt>
                <c:pt idx="3">
                  <c:v>0.72404000000000002</c:v>
                </c:pt>
                <c:pt idx="4">
                  <c:v>5.5476999999999999E-2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A-4235-9836-77589AC6AC55}"/>
            </c:ext>
          </c:extLst>
        </c:ser>
        <c:ser>
          <c:idx val="4"/>
          <c:order val="4"/>
          <c:tx>
            <c:strRef>
              <c:f>Sheet1!$J$16</c:f>
              <c:strCache>
                <c:ptCount val="1"/>
                <c:pt idx="0">
                  <c:v>specsjeng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Sheet1!$K$11:$O$11</c:f>
              <c:strCache>
                <c:ptCount val="5"/>
                <c:pt idx="0">
                  <c:v>CPI</c:v>
                </c:pt>
                <c:pt idx="1">
                  <c:v>Icache Miss Rate: Total</c:v>
                </c:pt>
                <c:pt idx="2">
                  <c:v>Dcache Miss Rate : TOTAL</c:v>
                </c:pt>
                <c:pt idx="3">
                  <c:v>L2 Miss Rate:TOTAL</c:v>
                </c:pt>
                <c:pt idx="4">
                  <c:v>Simulation Time</c:v>
                </c:pt>
              </c:strCache>
            </c:strRef>
          </c:cat>
          <c:val>
            <c:numRef>
              <c:f>Sheet1!$K$16:$O$16</c:f>
              <c:numCache>
                <c:formatCode>General</c:formatCode>
                <c:ptCount val="5"/>
                <c:pt idx="0">
                  <c:v>10.270810000000001</c:v>
                </c:pt>
                <c:pt idx="1">
                  <c:v>2.0000000000000002E-5</c:v>
                </c:pt>
                <c:pt idx="2">
                  <c:v>0.12182900000000001</c:v>
                </c:pt>
                <c:pt idx="3">
                  <c:v>0.99997899999999995</c:v>
                </c:pt>
                <c:pt idx="4">
                  <c:v>0.51354100000000003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A-4235-9836-77589AC6AC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6514664"/>
        <c:axId val="456509088"/>
      </c:barChart>
      <c:catAx>
        <c:axId val="456514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9088"/>
        <c:crosses val="autoZero"/>
        <c:auto val="1"/>
        <c:lblAlgn val="ctr"/>
        <c:lblOffset val="100"/>
        <c:noMultiLvlLbl val="0"/>
      </c:catAx>
      <c:valAx>
        <c:axId val="4565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1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75210272011452"/>
          <c:y val="4.1876046901172533E-2"/>
          <c:w val="0.77264562455261276"/>
          <c:h val="0.760999221830939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Sheet1!$U$12</c:f>
              <c:strCache>
                <c:ptCount val="1"/>
                <c:pt idx="0">
                  <c:v>specbzip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(Sheet1!$V$11:$W$11,Sheet1!$Z$11,Sheet1!$AC$11:$AD$11)</c:f>
              <c:strCache>
                <c:ptCount val="5"/>
                <c:pt idx="0">
                  <c:v>CPI</c:v>
                </c:pt>
                <c:pt idx="1">
                  <c:v>ICACHE Miss Rate</c:v>
                </c:pt>
                <c:pt idx="2">
                  <c:v>DCACHE Miss Rate</c:v>
                </c:pt>
                <c:pt idx="3">
                  <c:v>L2 Total Miss Rate</c:v>
                </c:pt>
                <c:pt idx="4">
                  <c:v>Time</c:v>
                </c:pt>
              </c:strCache>
            </c:strRef>
          </c:cat>
          <c:val>
            <c:numRef>
              <c:f>(Sheet1!$V$12:$W$12,Sheet1!$Z$12,Sheet1!$AC$12:$AD$12)</c:f>
              <c:numCache>
                <c:formatCode>General</c:formatCode>
                <c:ptCount val="5"/>
                <c:pt idx="0">
                  <c:v>1.613367</c:v>
                </c:pt>
                <c:pt idx="1">
                  <c:v>7.3999999999999996E-5</c:v>
                </c:pt>
                <c:pt idx="2">
                  <c:v>1.4683E-2</c:v>
                </c:pt>
                <c:pt idx="3">
                  <c:v>0.28170200000000001</c:v>
                </c:pt>
                <c:pt idx="4">
                  <c:v>0.16133700000000001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9-40EC-A0CF-59191618D979}"/>
            </c:ext>
          </c:extLst>
        </c:ser>
        <c:ser>
          <c:idx val="1"/>
          <c:order val="1"/>
          <c:tx>
            <c:strRef>
              <c:f>Sheet1!$U$13</c:f>
              <c:strCache>
                <c:ptCount val="1"/>
                <c:pt idx="0">
                  <c:v>spechmmer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(Sheet1!$V$11:$W$11,Sheet1!$Z$11,Sheet1!$AC$11:$AD$11)</c:f>
              <c:strCache>
                <c:ptCount val="5"/>
                <c:pt idx="0">
                  <c:v>CPI</c:v>
                </c:pt>
                <c:pt idx="1">
                  <c:v>ICACHE Miss Rate</c:v>
                </c:pt>
                <c:pt idx="2">
                  <c:v>DCACHE Miss Rate</c:v>
                </c:pt>
                <c:pt idx="3">
                  <c:v>L2 Total Miss Rate</c:v>
                </c:pt>
                <c:pt idx="4">
                  <c:v>Time</c:v>
                </c:pt>
              </c:strCache>
            </c:strRef>
          </c:cat>
          <c:val>
            <c:numRef>
              <c:f>(Sheet1!$V$13:$W$13,Sheet1!$Z$13,Sheet1!$AC$13:$AD$13)</c:f>
              <c:numCache>
                <c:formatCode>General</c:formatCode>
                <c:ptCount val="5"/>
                <c:pt idx="0">
                  <c:v>1.184534</c:v>
                </c:pt>
                <c:pt idx="1">
                  <c:v>2.05E-4</c:v>
                </c:pt>
                <c:pt idx="2">
                  <c:v>1.6379999999999999E-3</c:v>
                </c:pt>
                <c:pt idx="3">
                  <c:v>8.2233000000000001E-2</c:v>
                </c:pt>
                <c:pt idx="4">
                  <c:v>0.118453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9-40EC-A0CF-59191618D979}"/>
            </c:ext>
          </c:extLst>
        </c:ser>
        <c:ser>
          <c:idx val="2"/>
          <c:order val="2"/>
          <c:tx>
            <c:strRef>
              <c:f>Sheet1!$U$14</c:f>
              <c:strCache>
                <c:ptCount val="1"/>
                <c:pt idx="0">
                  <c:v>speclibm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(Sheet1!$V$11:$W$11,Sheet1!$Z$11,Sheet1!$AC$11:$AD$11)</c:f>
              <c:strCache>
                <c:ptCount val="5"/>
                <c:pt idx="0">
                  <c:v>CPI</c:v>
                </c:pt>
                <c:pt idx="1">
                  <c:v>ICACHE Miss Rate</c:v>
                </c:pt>
                <c:pt idx="2">
                  <c:v>DCACHE Miss Rate</c:v>
                </c:pt>
                <c:pt idx="3">
                  <c:v>L2 Total Miss Rate</c:v>
                </c:pt>
                <c:pt idx="4">
                  <c:v>Time</c:v>
                </c:pt>
              </c:strCache>
            </c:strRef>
          </c:cat>
          <c:val>
            <c:numRef>
              <c:f>(Sheet1!$V$14:$W$14,Sheet1!$Z$14,Sheet1!$AC$14:$AD$14)</c:f>
              <c:numCache>
                <c:formatCode>General</c:formatCode>
                <c:ptCount val="5"/>
                <c:pt idx="0">
                  <c:v>2.6235550000000001</c:v>
                </c:pt>
                <c:pt idx="1">
                  <c:v>9.8999999999999994E-5</c:v>
                </c:pt>
                <c:pt idx="2">
                  <c:v>6.0970999999999997E-2</c:v>
                </c:pt>
                <c:pt idx="3">
                  <c:v>0.99992700000000001</c:v>
                </c:pt>
                <c:pt idx="4">
                  <c:v>0.262355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9-40EC-A0CF-59191618D979}"/>
            </c:ext>
          </c:extLst>
        </c:ser>
        <c:ser>
          <c:idx val="3"/>
          <c:order val="3"/>
          <c:tx>
            <c:strRef>
              <c:f>Sheet1!$U$15</c:f>
              <c:strCache>
                <c:ptCount val="1"/>
                <c:pt idx="0">
                  <c:v>specmcf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(Sheet1!$V$11:$W$11,Sheet1!$Z$11,Sheet1!$AC$11:$AD$11)</c:f>
              <c:strCache>
                <c:ptCount val="5"/>
                <c:pt idx="0">
                  <c:v>CPI</c:v>
                </c:pt>
                <c:pt idx="1">
                  <c:v>ICACHE Miss Rate</c:v>
                </c:pt>
                <c:pt idx="2">
                  <c:v>DCACHE Miss Rate</c:v>
                </c:pt>
                <c:pt idx="3">
                  <c:v>L2 Total Miss Rate</c:v>
                </c:pt>
                <c:pt idx="4">
                  <c:v>Time</c:v>
                </c:pt>
              </c:strCache>
            </c:strRef>
          </c:cat>
          <c:val>
            <c:numRef>
              <c:f>(Sheet1!$V$15:$W$15,Sheet1!$Z$15,Sheet1!$AC$15:$AD$15)</c:f>
              <c:numCache>
                <c:formatCode>General</c:formatCode>
                <c:ptCount val="5"/>
                <c:pt idx="0">
                  <c:v>1.0912489999999999</c:v>
                </c:pt>
                <c:pt idx="1">
                  <c:v>3.6999999999999998E-5</c:v>
                </c:pt>
                <c:pt idx="2">
                  <c:v>2.0509999999999999E-3</c:v>
                </c:pt>
                <c:pt idx="3">
                  <c:v>0.72404000000000002</c:v>
                </c:pt>
                <c:pt idx="4">
                  <c:v>0.109125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69-40EC-A0CF-59191618D979}"/>
            </c:ext>
          </c:extLst>
        </c:ser>
        <c:ser>
          <c:idx val="4"/>
          <c:order val="4"/>
          <c:tx>
            <c:strRef>
              <c:f>Sheet1!$U$16</c:f>
              <c:strCache>
                <c:ptCount val="1"/>
                <c:pt idx="0">
                  <c:v>specsjeng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(Sheet1!$V$11:$W$11,Sheet1!$Z$11,Sheet1!$AC$11:$AD$11)</c:f>
              <c:strCache>
                <c:ptCount val="5"/>
                <c:pt idx="0">
                  <c:v>CPI</c:v>
                </c:pt>
                <c:pt idx="1">
                  <c:v>ICACHE Miss Rate</c:v>
                </c:pt>
                <c:pt idx="2">
                  <c:v>DCACHE Miss Rate</c:v>
                </c:pt>
                <c:pt idx="3">
                  <c:v>L2 Total Miss Rate</c:v>
                </c:pt>
                <c:pt idx="4">
                  <c:v>Time</c:v>
                </c:pt>
              </c:strCache>
            </c:strRef>
          </c:cat>
          <c:val>
            <c:numRef>
              <c:f>(Sheet1!$V$16:$W$16,Sheet1!$Z$16,Sheet1!$AC$16:$AD$16)</c:f>
              <c:numCache>
                <c:formatCode>General</c:formatCode>
                <c:ptCount val="5"/>
                <c:pt idx="0">
                  <c:v>7.0406329999999997</c:v>
                </c:pt>
                <c:pt idx="1">
                  <c:v>2.0000000000000002E-5</c:v>
                </c:pt>
                <c:pt idx="2">
                  <c:v>0.12182900000000001</c:v>
                </c:pt>
                <c:pt idx="3">
                  <c:v>0.99997899999999995</c:v>
                </c:pt>
                <c:pt idx="4">
                  <c:v>0.70406299999999999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69-40EC-A0CF-59191618D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4971424"/>
        <c:axId val="454979296"/>
      </c:barChart>
      <c:catAx>
        <c:axId val="45497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9296"/>
        <c:crosses val="autoZero"/>
        <c:auto val="1"/>
        <c:lblAlgn val="ctr"/>
        <c:lblOffset val="100"/>
        <c:noMultiLvlLbl val="0"/>
      </c:catAx>
      <c:valAx>
        <c:axId val="4549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Sheet1!$M$68</c:f>
              <c:strCache>
                <c:ptCount val="1"/>
                <c:pt idx="0">
                  <c:v>dcache=64KB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Sheet1!$L$69:$L$73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Sheet1!$M$69:$M$73</c:f>
              <c:numCache>
                <c:formatCode>General</c:formatCode>
                <c:ptCount val="5"/>
                <c:pt idx="0">
                  <c:v>1.6831719999999999</c:v>
                </c:pt>
                <c:pt idx="1">
                  <c:v>1.187362</c:v>
                </c:pt>
                <c:pt idx="2">
                  <c:v>3.493611</c:v>
                </c:pt>
                <c:pt idx="3">
                  <c:v>1.1095379999999999</c:v>
                </c:pt>
                <c:pt idx="4">
                  <c:v>10.270810000000001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D-42F2-825E-B9B0FCCC756C}"/>
            </c:ext>
          </c:extLst>
        </c:ser>
        <c:ser>
          <c:idx val="1"/>
          <c:order val="1"/>
          <c:tx>
            <c:strRef>
              <c:f>Sheet1!$N$68</c:f>
              <c:strCache>
                <c:ptCount val="1"/>
                <c:pt idx="0">
                  <c:v>dcache=128KB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Sheet1!$L$69:$L$73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Sheet1!$N$69:$N$73</c:f>
              <c:numCache>
                <c:formatCode>General</c:formatCode>
                <c:ptCount val="5"/>
                <c:pt idx="0">
                  <c:v>1.653572</c:v>
                </c:pt>
                <c:pt idx="1">
                  <c:v>1.1856150000000001</c:v>
                </c:pt>
                <c:pt idx="2">
                  <c:v>3.493611</c:v>
                </c:pt>
                <c:pt idx="3">
                  <c:v>1.1091789999999999</c:v>
                </c:pt>
                <c:pt idx="4">
                  <c:v>10.270974000000001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D-42F2-825E-B9B0FCCC7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481968"/>
        <c:axId val="510484592"/>
      </c:barChart>
      <c:catAx>
        <c:axId val="5104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84592"/>
        <c:crosses val="autoZero"/>
        <c:auto val="1"/>
        <c:lblAlgn val="ctr"/>
        <c:lblOffset val="100"/>
        <c:noMultiLvlLbl val="0"/>
      </c:catAx>
      <c:valAx>
        <c:axId val="5104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Sheet1!$G$142</c:f>
              <c:strCache>
                <c:ptCount val="1"/>
                <c:pt idx="0">
                  <c:v>Assoc=2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Sheet1!$F$143:$F$147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Sheet1!$G$143:$G$147</c:f>
              <c:numCache>
                <c:formatCode>General</c:formatCode>
                <c:ptCount val="5"/>
                <c:pt idx="0">
                  <c:v>1.6831719999999999</c:v>
                </c:pt>
                <c:pt idx="1">
                  <c:v>1.187362</c:v>
                </c:pt>
                <c:pt idx="2">
                  <c:v>3.493611</c:v>
                </c:pt>
                <c:pt idx="3">
                  <c:v>1.1095379999999999</c:v>
                </c:pt>
                <c:pt idx="4">
                  <c:v>10.270810000000001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B-47CA-86D4-10918E57E8CE}"/>
            </c:ext>
          </c:extLst>
        </c:ser>
        <c:ser>
          <c:idx val="1"/>
          <c:order val="1"/>
          <c:tx>
            <c:strRef>
              <c:f>Sheet1!$H$142</c:f>
              <c:strCache>
                <c:ptCount val="1"/>
                <c:pt idx="0">
                  <c:v>Assoc=4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Sheet1!$F$143:$F$147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Sheet1!$H$143:$H$147</c:f>
              <c:numCache>
                <c:formatCode>General</c:formatCode>
                <c:ptCount val="5"/>
                <c:pt idx="0">
                  <c:v>1.6831309999999999</c:v>
                </c:pt>
                <c:pt idx="1">
                  <c:v>1.1874979999999999</c:v>
                </c:pt>
                <c:pt idx="2">
                  <c:v>3.4931009999999998</c:v>
                </c:pt>
                <c:pt idx="3">
                  <c:v>1.1095189999999999</c:v>
                </c:pt>
                <c:pt idx="4">
                  <c:v>10.270538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B-47CA-86D4-10918E57E8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492792"/>
        <c:axId val="510493448"/>
      </c:barChart>
      <c:catAx>
        <c:axId val="51049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3448"/>
        <c:crosses val="autoZero"/>
        <c:auto val="1"/>
        <c:lblAlgn val="ctr"/>
        <c:lblOffset val="100"/>
        <c:noMultiLvlLbl val="0"/>
      </c:catAx>
      <c:valAx>
        <c:axId val="5104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822960</xdr:colOff>
      <xdr:row>103</xdr:row>
      <xdr:rowOff>137160</xdr:rowOff>
    </xdr:from>
    <xdr:to>
      <xdr:col>28</xdr:col>
      <xdr:colOff>514696</xdr:colOff>
      <xdr:row>117</xdr:row>
      <xdr:rowOff>67194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6B7092-BAD1-4EC1-915D-12729AC7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110</xdr:row>
      <xdr:rowOff>186690</xdr:rowOff>
    </xdr:from>
    <xdr:to>
      <xdr:col>18</xdr:col>
      <xdr:colOff>590896</xdr:colOff>
      <xdr:row>131</xdr:row>
      <xdr:rowOff>32905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10A5D6-313B-4592-A4B7-DE12F7790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411480</xdr:colOff>
      <xdr:row>31</xdr:row>
      <xdr:rowOff>0</xdr:rowOff>
    </xdr:from>
    <xdr:to>
      <xdr:col>19</xdr:col>
      <xdr:colOff>533400</xdr:colOff>
      <xdr:row>52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0B58EB-D1D0-48F0-9612-B4BAA36FA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278130</xdr:colOff>
      <xdr:row>22</xdr:row>
      <xdr:rowOff>121920</xdr:rowOff>
    </xdr:from>
    <xdr:to>
      <xdr:col>26</xdr:col>
      <xdr:colOff>876300</xdr:colOff>
      <xdr:row>39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BD7A7D-1CBE-4E4A-8BFD-A55AC8669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505690</xdr:colOff>
      <xdr:row>76</xdr:row>
      <xdr:rowOff>152399</xdr:rowOff>
    </xdr:from>
    <xdr:to>
      <xdr:col>16</xdr:col>
      <xdr:colOff>290945</xdr:colOff>
      <xdr:row>97</xdr:row>
      <xdr:rowOff>96981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6709B-F5EE-435B-A23B-A32C9044E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644236</xdr:colOff>
      <xdr:row>134</xdr:row>
      <xdr:rowOff>41564</xdr:rowOff>
    </xdr:from>
    <xdr:to>
      <xdr:col>13</xdr:col>
      <xdr:colOff>852054</xdr:colOff>
      <xdr:row>149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E88FB-3CCE-4AB6-A628-A4F0ED55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8A24-A5ED-4461-8F76-386D28EF7960}">
  <dimension ref="A1:AD147"/>
  <sheetViews>
    <sheetView tabSelected="1" zoomScale="80" zoomScaleNormal="80" workbookViewId="0">
      <pane ySplit="7" topLeftCell="A90" activePane="bottomLeft" state="frozen"/>
      <selection pane="bottomLeft" activeCell="J110" sqref="J110"/>
    </sheetView>
  </sheetViews>
  <sheetFormatPr defaultRowHeight="14.4" x14ac:dyDescent="0.3"/>
  <cols>
    <col min="1" max="1" width="24.109375" bestFit="1" customWidth="1"/>
    <col min="2" max="2" width="12" bestFit="1" customWidth="1"/>
    <col min="3" max="3" width="20.21875" bestFit="1" customWidth="1"/>
    <col min="4" max="4" width="14.109375" bestFit="1" customWidth="1"/>
    <col min="5" max="5" width="20" bestFit="1" customWidth="1"/>
    <col min="6" max="6" width="16.44140625" bestFit="1" customWidth="1"/>
    <col min="7" max="7" width="13.21875" bestFit="1" customWidth="1"/>
    <col min="8" max="8" width="15" bestFit="1" customWidth="1"/>
    <col min="9" max="9" width="16.109375" bestFit="1" customWidth="1"/>
    <col min="10" max="10" width="12" bestFit="1" customWidth="1"/>
    <col min="11" max="11" width="9" bestFit="1" customWidth="1"/>
    <col min="12" max="12" width="20.109375" bestFit="1" customWidth="1"/>
    <col min="13" max="13" width="22.44140625" bestFit="1" customWidth="1"/>
    <col min="14" max="14" width="17.33203125" bestFit="1" customWidth="1"/>
    <col min="15" max="15" width="14.109375" bestFit="1" customWidth="1"/>
    <col min="21" max="21" width="12.6640625" bestFit="1" customWidth="1"/>
    <col min="22" max="22" width="9" bestFit="1" customWidth="1"/>
    <col min="23" max="23" width="15.77734375" bestFit="1" customWidth="1"/>
    <col min="24" max="24" width="14.109375" bestFit="1" customWidth="1"/>
    <col min="25" max="25" width="14.33203125" bestFit="1" customWidth="1"/>
    <col min="26" max="26" width="16.44140625" bestFit="1" customWidth="1"/>
    <col min="27" max="27" width="13.21875" bestFit="1" customWidth="1"/>
    <col min="28" max="28" width="15" bestFit="1" customWidth="1"/>
    <col min="29" max="29" width="16.109375" bestFit="1" customWidth="1"/>
    <col min="30" max="30" width="9" bestFit="1" customWidth="1"/>
  </cols>
  <sheetData>
    <row r="1" spans="1:30" s="1" customForma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12</v>
      </c>
      <c r="F1" s="1" t="s">
        <v>9</v>
      </c>
      <c r="G1" s="1" t="s">
        <v>10</v>
      </c>
      <c r="H1" s="1" t="s">
        <v>11</v>
      </c>
      <c r="I1" s="1" t="s">
        <v>70</v>
      </c>
      <c r="J1" s="1" t="s">
        <v>69</v>
      </c>
    </row>
    <row r="2" spans="1:30" s="2" customFormat="1" x14ac:dyDescent="0.3">
      <c r="A2" s="12" t="s">
        <v>49</v>
      </c>
      <c r="B2" s="4"/>
      <c r="C2" s="4"/>
      <c r="D2" s="4"/>
      <c r="E2" s="4"/>
      <c r="F2" s="4"/>
      <c r="G2" s="4"/>
      <c r="H2" s="5"/>
    </row>
    <row r="3" spans="1:30" x14ac:dyDescent="0.3">
      <c r="A3" s="6" t="s">
        <v>1</v>
      </c>
      <c r="B3" s="7">
        <v>1.6831719999999999</v>
      </c>
      <c r="C3" s="7">
        <v>7.3999999999999996E-5</v>
      </c>
      <c r="D3" s="7">
        <v>757</v>
      </c>
      <c r="E3" s="7">
        <v>10198809</v>
      </c>
      <c r="F3" s="7">
        <v>1.4840000000000001E-2</v>
      </c>
      <c r="G3" s="7">
        <v>774129</v>
      </c>
      <c r="H3" s="8">
        <v>52164486</v>
      </c>
      <c r="I3">
        <v>0.28170800000000001</v>
      </c>
      <c r="J3">
        <v>8.4158999999999998E-2</v>
      </c>
    </row>
    <row r="4" spans="1:30" x14ac:dyDescent="0.3">
      <c r="A4" s="6" t="s">
        <v>2</v>
      </c>
      <c r="B4" s="7">
        <v>1.187362</v>
      </c>
      <c r="C4" s="7">
        <v>2.05E-4</v>
      </c>
      <c r="D4" s="7">
        <v>3516</v>
      </c>
      <c r="E4" s="7">
        <v>17142404</v>
      </c>
      <c r="F4" s="7">
        <v>1.645E-3</v>
      </c>
      <c r="G4" s="7">
        <v>72178</v>
      </c>
      <c r="H4" s="8">
        <v>43865006</v>
      </c>
      <c r="I4">
        <v>8.2246E-2</v>
      </c>
      <c r="J4">
        <v>5.9367999999999997E-2</v>
      </c>
    </row>
    <row r="5" spans="1:30" x14ac:dyDescent="0.3">
      <c r="A5" s="6" t="s">
        <v>3</v>
      </c>
      <c r="B5" s="7">
        <v>3.493611</v>
      </c>
      <c r="C5" s="7">
        <v>9.8999999999999994E-5</v>
      </c>
      <c r="D5" s="7">
        <v>589</v>
      </c>
      <c r="E5" s="7">
        <v>5959253</v>
      </c>
      <c r="F5" s="7">
        <v>6.0970999999999997E-2</v>
      </c>
      <c r="G5" s="7">
        <v>2975792</v>
      </c>
      <c r="H5" s="8">
        <v>48806500</v>
      </c>
      <c r="I5">
        <v>0.99992700000000001</v>
      </c>
      <c r="J5">
        <v>0.174681</v>
      </c>
    </row>
    <row r="6" spans="1:30" x14ac:dyDescent="0.3">
      <c r="A6" s="6" t="s">
        <v>4</v>
      </c>
      <c r="B6" s="7">
        <v>1.1095379999999999</v>
      </c>
      <c r="C6" s="7">
        <v>3.6999999999999998E-5</v>
      </c>
      <c r="D6" s="7">
        <v>998</v>
      </c>
      <c r="E6" s="7">
        <v>27009248</v>
      </c>
      <c r="F6" s="7">
        <v>2.0509999999999999E-3</v>
      </c>
      <c r="G6" s="7">
        <v>72151</v>
      </c>
      <c r="H6" s="8">
        <v>35173755</v>
      </c>
      <c r="I6">
        <v>0.72404000000000002</v>
      </c>
      <c r="J6">
        <v>5.5476999999999999E-2</v>
      </c>
    </row>
    <row r="7" spans="1:30" x14ac:dyDescent="0.3">
      <c r="A7" s="9" t="s">
        <v>5</v>
      </c>
      <c r="B7" s="10">
        <v>10.270810000000001</v>
      </c>
      <c r="C7" s="10">
        <v>2.0000000000000002E-5</v>
      </c>
      <c r="D7" s="10">
        <v>629</v>
      </c>
      <c r="E7" s="10">
        <v>31871080</v>
      </c>
      <c r="F7" s="10">
        <v>0.12182900000000001</v>
      </c>
      <c r="G7" s="10">
        <v>10523876</v>
      </c>
      <c r="H7" s="11">
        <v>86382246</v>
      </c>
      <c r="I7">
        <v>0.99997899999999995</v>
      </c>
      <c r="J7">
        <v>0.51354100000000003</v>
      </c>
    </row>
    <row r="8" spans="1:30" s="2" customFormat="1" x14ac:dyDescent="0.3">
      <c r="A8" s="2" t="s">
        <v>31</v>
      </c>
    </row>
    <row r="9" spans="1:30" x14ac:dyDescent="0.3">
      <c r="A9" t="s">
        <v>1</v>
      </c>
      <c r="B9">
        <v>1.653572</v>
      </c>
      <c r="C9">
        <v>7.3999999999999996E-5</v>
      </c>
      <c r="D9">
        <v>757</v>
      </c>
      <c r="E9">
        <v>10198555</v>
      </c>
      <c r="F9">
        <v>1.1788E-2</v>
      </c>
      <c r="G9">
        <v>614874</v>
      </c>
      <c r="H9">
        <v>52162450</v>
      </c>
      <c r="J9" s="27"/>
      <c r="K9" s="27"/>
      <c r="Z9" s="3"/>
      <c r="AA9" s="3"/>
    </row>
    <row r="10" spans="1:30" x14ac:dyDescent="0.3">
      <c r="A10" t="s">
        <v>2</v>
      </c>
      <c r="B10">
        <v>1.1856150000000001</v>
      </c>
      <c r="C10">
        <v>2.05E-4</v>
      </c>
      <c r="D10">
        <v>3513</v>
      </c>
      <c r="E10">
        <v>17142064</v>
      </c>
      <c r="F10">
        <v>7.2599999999999997E-4</v>
      </c>
      <c r="G10">
        <v>31849</v>
      </c>
      <c r="H10">
        <v>43876901</v>
      </c>
      <c r="Z10" s="7"/>
    </row>
    <row r="11" spans="1:30" x14ac:dyDescent="0.3">
      <c r="A11" t="s">
        <v>3</v>
      </c>
      <c r="B11">
        <v>3.493611</v>
      </c>
      <c r="C11">
        <v>9.8999999999999994E-5</v>
      </c>
      <c r="D11">
        <v>589</v>
      </c>
      <c r="E11">
        <v>5959253</v>
      </c>
      <c r="F11">
        <v>6.0970999999999997E-2</v>
      </c>
      <c r="G11">
        <v>2975792</v>
      </c>
      <c r="H11">
        <v>48806500</v>
      </c>
      <c r="K11" s="13" t="s">
        <v>6</v>
      </c>
      <c r="L11" s="13" t="s">
        <v>74</v>
      </c>
      <c r="M11" s="13" t="s">
        <v>73</v>
      </c>
      <c r="N11" s="13" t="s">
        <v>72</v>
      </c>
      <c r="O11" s="13" t="s">
        <v>71</v>
      </c>
      <c r="U11" s="1" t="s">
        <v>0</v>
      </c>
      <c r="V11" s="1" t="s">
        <v>6</v>
      </c>
      <c r="W11" s="1" t="s">
        <v>7</v>
      </c>
      <c r="X11" s="1" t="s">
        <v>8</v>
      </c>
      <c r="Y11" s="1" t="s">
        <v>12</v>
      </c>
      <c r="Z11" s="1" t="s">
        <v>9</v>
      </c>
      <c r="AA11" s="1" t="s">
        <v>10</v>
      </c>
      <c r="AB11" s="1" t="s">
        <v>11</v>
      </c>
      <c r="AC11" s="1" t="s">
        <v>70</v>
      </c>
      <c r="AD11" s="1" t="s">
        <v>69</v>
      </c>
    </row>
    <row r="12" spans="1:30" x14ac:dyDescent="0.3">
      <c r="A12" t="s">
        <v>4</v>
      </c>
      <c r="B12">
        <v>1.1091789999999999</v>
      </c>
      <c r="C12">
        <v>3.6999999999999998E-5</v>
      </c>
      <c r="D12">
        <v>998</v>
      </c>
      <c r="E12">
        <v>27009077</v>
      </c>
      <c r="F12">
        <v>1.913E-3</v>
      </c>
      <c r="G12">
        <v>67272</v>
      </c>
      <c r="H12">
        <v>35173755</v>
      </c>
      <c r="J12" s="6" t="s">
        <v>1</v>
      </c>
      <c r="K12" s="25">
        <v>1.6831719999999999</v>
      </c>
      <c r="L12" s="25">
        <v>7.3999999999999996E-5</v>
      </c>
      <c r="M12" s="25">
        <v>1.4840000000000001E-2</v>
      </c>
      <c r="N12" s="13">
        <v>0.28170800000000001</v>
      </c>
      <c r="O12" s="13">
        <v>8.4158999999999998E-2</v>
      </c>
      <c r="U12" t="s">
        <v>1</v>
      </c>
      <c r="V12">
        <v>1.613367</v>
      </c>
      <c r="W12">
        <v>7.3999999999999996E-5</v>
      </c>
      <c r="X12">
        <v>757</v>
      </c>
      <c r="Y12">
        <v>10198805</v>
      </c>
      <c r="Z12">
        <v>1.4683E-2</v>
      </c>
      <c r="AA12">
        <v>765889</v>
      </c>
      <c r="AB12">
        <v>52161213</v>
      </c>
      <c r="AC12">
        <v>0.28170200000000001</v>
      </c>
      <c r="AD12">
        <v>0.16133700000000001</v>
      </c>
    </row>
    <row r="13" spans="1:30" x14ac:dyDescent="0.3">
      <c r="A13" t="s">
        <v>5</v>
      </c>
      <c r="B13">
        <v>10.270974000000001</v>
      </c>
      <c r="C13">
        <v>2.0000000000000002E-5</v>
      </c>
      <c r="D13">
        <v>629</v>
      </c>
      <c r="E13">
        <v>31871073</v>
      </c>
      <c r="F13">
        <v>0.12182900000000001</v>
      </c>
      <c r="G13">
        <v>10523855</v>
      </c>
      <c r="H13">
        <v>86382247</v>
      </c>
      <c r="J13" s="6" t="s">
        <v>2</v>
      </c>
      <c r="K13" s="25">
        <v>1.187362</v>
      </c>
      <c r="L13" s="25">
        <v>2.05E-4</v>
      </c>
      <c r="M13" s="25">
        <v>1.645E-3</v>
      </c>
      <c r="N13" s="13">
        <v>8.2246E-2</v>
      </c>
      <c r="O13" s="13">
        <v>5.9367999999999997E-2</v>
      </c>
      <c r="U13" t="s">
        <v>2</v>
      </c>
      <c r="V13">
        <v>1.184534</v>
      </c>
      <c r="W13">
        <v>2.05E-4</v>
      </c>
      <c r="X13">
        <v>3513</v>
      </c>
      <c r="Y13">
        <v>17142384</v>
      </c>
      <c r="Z13">
        <v>1.6379999999999999E-3</v>
      </c>
      <c r="AA13">
        <v>71868</v>
      </c>
      <c r="AB13">
        <v>43865013</v>
      </c>
      <c r="AC13">
        <v>8.2233000000000001E-2</v>
      </c>
      <c r="AD13">
        <v>0.118453</v>
      </c>
    </row>
    <row r="14" spans="1:30" x14ac:dyDescent="0.3">
      <c r="A14" s="2" t="s">
        <v>29</v>
      </c>
      <c r="J14" s="6" t="s">
        <v>3</v>
      </c>
      <c r="K14" s="25">
        <v>3.493611</v>
      </c>
      <c r="L14" s="25">
        <v>9.8999999999999994E-5</v>
      </c>
      <c r="M14" s="25">
        <v>6.0970999999999997E-2</v>
      </c>
      <c r="N14" s="13">
        <v>0.99992700000000001</v>
      </c>
      <c r="O14" s="13">
        <v>0.174681</v>
      </c>
      <c r="U14" t="s">
        <v>3</v>
      </c>
      <c r="V14">
        <v>2.6235550000000001</v>
      </c>
      <c r="W14">
        <v>9.8999999999999994E-5</v>
      </c>
      <c r="X14">
        <v>589</v>
      </c>
      <c r="Y14">
        <v>5959251</v>
      </c>
      <c r="Z14">
        <v>6.0970999999999997E-2</v>
      </c>
      <c r="AA14">
        <v>2975790</v>
      </c>
      <c r="AB14">
        <v>48806502</v>
      </c>
      <c r="AC14">
        <v>0.99992700000000001</v>
      </c>
      <c r="AD14">
        <v>0.262355</v>
      </c>
    </row>
    <row r="15" spans="1:30" x14ac:dyDescent="0.3">
      <c r="A15" t="s">
        <v>13</v>
      </c>
      <c r="B15">
        <v>1.613367</v>
      </c>
      <c r="C15">
        <v>7.3999999999999996E-5</v>
      </c>
      <c r="D15">
        <v>757</v>
      </c>
      <c r="E15">
        <v>10198805</v>
      </c>
      <c r="F15">
        <v>1.4683E-2</v>
      </c>
      <c r="G15">
        <v>765889</v>
      </c>
      <c r="H15">
        <v>52161213</v>
      </c>
      <c r="J15" s="6" t="s">
        <v>4</v>
      </c>
      <c r="K15" s="25">
        <v>1.1095379999999999</v>
      </c>
      <c r="L15" s="25">
        <v>3.6999999999999998E-5</v>
      </c>
      <c r="M15" s="25">
        <v>2.0509999999999999E-3</v>
      </c>
      <c r="N15" s="13">
        <v>0.72404000000000002</v>
      </c>
      <c r="O15" s="13">
        <v>5.5476999999999999E-2</v>
      </c>
      <c r="U15" t="s">
        <v>4</v>
      </c>
      <c r="V15">
        <v>1.0912489999999999</v>
      </c>
      <c r="W15">
        <v>3.6999999999999998E-5</v>
      </c>
      <c r="X15">
        <v>998</v>
      </c>
      <c r="Y15">
        <v>27001613</v>
      </c>
      <c r="Z15">
        <v>2.0509999999999999E-3</v>
      </c>
      <c r="AA15">
        <v>72149</v>
      </c>
      <c r="AB15">
        <v>35173759</v>
      </c>
      <c r="AC15">
        <v>0.72404000000000002</v>
      </c>
      <c r="AD15">
        <v>0.109125</v>
      </c>
    </row>
    <row r="16" spans="1:30" x14ac:dyDescent="0.3">
      <c r="A16" t="s">
        <v>14</v>
      </c>
      <c r="B16">
        <v>1.184534</v>
      </c>
      <c r="C16">
        <v>2.05E-4</v>
      </c>
      <c r="D16">
        <v>3513</v>
      </c>
      <c r="E16">
        <v>17142384</v>
      </c>
      <c r="F16">
        <v>1.6379999999999999E-3</v>
      </c>
      <c r="G16">
        <v>71868</v>
      </c>
      <c r="H16">
        <v>43865013</v>
      </c>
      <c r="J16" s="9" t="s">
        <v>5</v>
      </c>
      <c r="K16" s="26">
        <v>10.270810000000001</v>
      </c>
      <c r="L16" s="26">
        <v>2.0000000000000002E-5</v>
      </c>
      <c r="M16" s="26">
        <v>0.12182900000000001</v>
      </c>
      <c r="N16" s="13">
        <v>0.99997899999999995</v>
      </c>
      <c r="O16" s="13">
        <v>0.51354100000000003</v>
      </c>
      <c r="U16" t="s">
        <v>5</v>
      </c>
      <c r="V16">
        <v>7.0406329999999997</v>
      </c>
      <c r="W16">
        <v>2.0000000000000002E-5</v>
      </c>
      <c r="X16">
        <v>629</v>
      </c>
      <c r="Y16">
        <v>31871082</v>
      </c>
      <c r="Z16">
        <v>0.12182900000000001</v>
      </c>
      <c r="AA16">
        <v>10523869</v>
      </c>
      <c r="AB16">
        <v>86382252</v>
      </c>
      <c r="AC16">
        <v>0.99997899999999995</v>
      </c>
      <c r="AD16">
        <v>0.70406299999999999</v>
      </c>
    </row>
    <row r="17" spans="1:13" x14ac:dyDescent="0.3">
      <c r="A17" t="s">
        <v>15</v>
      </c>
      <c r="B17">
        <v>2.6235550000000001</v>
      </c>
      <c r="C17">
        <v>9.8999999999999994E-5</v>
      </c>
      <c r="D17">
        <v>589</v>
      </c>
      <c r="E17">
        <v>5959251</v>
      </c>
      <c r="F17">
        <v>6.0970999999999997E-2</v>
      </c>
      <c r="G17">
        <v>2975790</v>
      </c>
      <c r="H17">
        <v>48806502</v>
      </c>
    </row>
    <row r="18" spans="1:13" x14ac:dyDescent="0.3">
      <c r="A18" t="s">
        <v>16</v>
      </c>
      <c r="B18">
        <v>1.0912489999999999</v>
      </c>
      <c r="C18">
        <v>3.6999999999999998E-5</v>
      </c>
      <c r="D18">
        <v>998</v>
      </c>
      <c r="E18">
        <v>27001613</v>
      </c>
      <c r="F18">
        <v>2.0509999999999999E-3</v>
      </c>
      <c r="G18">
        <v>72149</v>
      </c>
      <c r="H18">
        <v>35173759</v>
      </c>
      <c r="K18" s="7"/>
    </row>
    <row r="19" spans="1:13" x14ac:dyDescent="0.3">
      <c r="A19" t="s">
        <v>17</v>
      </c>
      <c r="B19">
        <v>7.0406329999999997</v>
      </c>
      <c r="C19">
        <v>2.0000000000000002E-5</v>
      </c>
      <c r="D19">
        <v>629</v>
      </c>
      <c r="E19">
        <v>31871082</v>
      </c>
      <c r="F19">
        <v>0.12182900000000001</v>
      </c>
      <c r="G19">
        <v>10523869</v>
      </c>
      <c r="H19">
        <v>86382252</v>
      </c>
    </row>
    <row r="20" spans="1:13" x14ac:dyDescent="0.3">
      <c r="A20" s="2" t="s">
        <v>30</v>
      </c>
    </row>
    <row r="21" spans="1:13" x14ac:dyDescent="0.3">
      <c r="A21" t="s">
        <v>18</v>
      </c>
      <c r="B21">
        <v>1.636633</v>
      </c>
      <c r="C21">
        <v>6.0999999999999999E-5</v>
      </c>
      <c r="D21">
        <v>527</v>
      </c>
      <c r="E21">
        <v>8693004</v>
      </c>
      <c r="F21">
        <v>1.0774000000000001E-2</v>
      </c>
      <c r="G21">
        <v>561833</v>
      </c>
      <c r="H21">
        <v>52147023</v>
      </c>
      <c r="L21" s="3"/>
      <c r="M21" s="3"/>
    </row>
    <row r="22" spans="1:13" x14ac:dyDescent="0.3">
      <c r="A22" t="s">
        <v>19</v>
      </c>
      <c r="B22">
        <v>1.1820109999999999</v>
      </c>
      <c r="C22">
        <v>2.5900000000000001E-4</v>
      </c>
      <c r="D22">
        <v>3985</v>
      </c>
      <c r="E22">
        <v>15386867</v>
      </c>
      <c r="F22">
        <v>4.2099999999999999E-4</v>
      </c>
      <c r="G22">
        <v>18479</v>
      </c>
      <c r="H22">
        <v>43880369</v>
      </c>
    </row>
    <row r="23" spans="1:13" x14ac:dyDescent="0.3">
      <c r="A23" t="s">
        <v>20</v>
      </c>
      <c r="B23">
        <v>2.5812149999999998</v>
      </c>
      <c r="C23">
        <v>1.22E-4</v>
      </c>
      <c r="D23">
        <v>437</v>
      </c>
      <c r="E23">
        <v>3578232</v>
      </c>
      <c r="F23">
        <v>3.0487E-2</v>
      </c>
      <c r="G23">
        <v>1487940</v>
      </c>
      <c r="H23">
        <v>48806478</v>
      </c>
    </row>
    <row r="24" spans="1:13" x14ac:dyDescent="0.3">
      <c r="A24" t="s">
        <v>21</v>
      </c>
      <c r="B24">
        <v>1.084085</v>
      </c>
      <c r="C24">
        <v>4.1999999999999998E-5</v>
      </c>
      <c r="D24">
        <v>1085</v>
      </c>
      <c r="E24">
        <v>25654947</v>
      </c>
      <c r="F24">
        <v>1.132E-3</v>
      </c>
      <c r="G24">
        <v>39654</v>
      </c>
      <c r="H24">
        <v>35042126</v>
      </c>
    </row>
    <row r="25" spans="1:13" x14ac:dyDescent="0.3">
      <c r="A25" t="s">
        <v>22</v>
      </c>
      <c r="B25">
        <v>6.7992739999999996</v>
      </c>
      <c r="C25">
        <v>1.4E-5</v>
      </c>
      <c r="D25">
        <v>431</v>
      </c>
      <c r="E25">
        <v>31779981</v>
      </c>
      <c r="F25">
        <v>6.0916999999999999E-2</v>
      </c>
      <c r="G25">
        <v>5262125</v>
      </c>
      <c r="H25">
        <v>86382223</v>
      </c>
      <c r="J25" s="27"/>
      <c r="K25" s="27"/>
    </row>
    <row r="26" spans="1:13" x14ac:dyDescent="0.3">
      <c r="A26" s="2" t="s">
        <v>28</v>
      </c>
      <c r="B26">
        <f>GEOMEAN(B21:B25)</f>
        <v>2.0567645395650365</v>
      </c>
    </row>
    <row r="27" spans="1:13" x14ac:dyDescent="0.3">
      <c r="A27" t="s">
        <v>23</v>
      </c>
      <c r="B27">
        <v>1.6534249999999999</v>
      </c>
      <c r="C27">
        <v>6.9999999999999994E-5</v>
      </c>
      <c r="D27">
        <v>711</v>
      </c>
      <c r="E27">
        <v>10198575</v>
      </c>
      <c r="F27">
        <v>1.1788E-2</v>
      </c>
      <c r="G27">
        <v>614877</v>
      </c>
      <c r="H27">
        <v>52162451</v>
      </c>
    </row>
    <row r="28" spans="1:13" x14ac:dyDescent="0.3">
      <c r="A28" t="s">
        <v>24</v>
      </c>
      <c r="B28">
        <v>1.1853819999999999</v>
      </c>
      <c r="C28">
        <v>1.02E-4</v>
      </c>
      <c r="D28">
        <v>1753</v>
      </c>
      <c r="E28">
        <v>17142981</v>
      </c>
      <c r="F28">
        <v>7.2599999999999997E-4</v>
      </c>
      <c r="G28">
        <v>31847</v>
      </c>
      <c r="H28">
        <v>43876898</v>
      </c>
    </row>
    <row r="29" spans="1:13" x14ac:dyDescent="0.3">
      <c r="A29" t="s">
        <v>25</v>
      </c>
      <c r="B29">
        <v>3.4932150000000002</v>
      </c>
      <c r="C29">
        <v>8.8999999999999995E-5</v>
      </c>
      <c r="D29">
        <v>528</v>
      </c>
      <c r="E29">
        <v>5959269</v>
      </c>
      <c r="F29">
        <v>6.0970999999999997E-2</v>
      </c>
      <c r="G29">
        <v>2975792</v>
      </c>
      <c r="H29">
        <v>48806500</v>
      </c>
    </row>
    <row r="30" spans="1:13" x14ac:dyDescent="0.3">
      <c r="A30" t="s">
        <v>26</v>
      </c>
      <c r="B30">
        <v>1.1091249999999999</v>
      </c>
      <c r="C30">
        <v>1.9000000000000001E-5</v>
      </c>
      <c r="D30">
        <v>521</v>
      </c>
      <c r="E30">
        <v>27009339</v>
      </c>
      <c r="F30">
        <v>1.913E-3</v>
      </c>
      <c r="G30">
        <v>67272</v>
      </c>
      <c r="H30">
        <v>35173758</v>
      </c>
    </row>
    <row r="31" spans="1:13" x14ac:dyDescent="0.3">
      <c r="A31" t="s">
        <v>27</v>
      </c>
      <c r="B31">
        <v>10.27037</v>
      </c>
      <c r="C31">
        <v>1.9000000000000001E-5</v>
      </c>
      <c r="D31">
        <v>593</v>
      </c>
      <c r="E31">
        <v>31871092</v>
      </c>
      <c r="F31">
        <v>0.12182900000000001</v>
      </c>
      <c r="G31">
        <v>10523857</v>
      </c>
      <c r="H31">
        <v>86382248</v>
      </c>
    </row>
    <row r="32" spans="1:13" x14ac:dyDescent="0.3">
      <c r="A32" t="s">
        <v>58</v>
      </c>
    </row>
    <row r="33" spans="1:11" x14ac:dyDescent="0.3">
      <c r="A33" t="s">
        <v>32</v>
      </c>
      <c r="B33">
        <v>1.6669989999999999</v>
      </c>
      <c r="C33">
        <v>7.3999999999999996E-5</v>
      </c>
      <c r="D33">
        <v>757</v>
      </c>
      <c r="E33">
        <v>10198790</v>
      </c>
      <c r="F33">
        <v>1.3375E-2</v>
      </c>
      <c r="G33">
        <v>697706</v>
      </c>
      <c r="H33">
        <v>52164060</v>
      </c>
    </row>
    <row r="34" spans="1:11" x14ac:dyDescent="0.3">
      <c r="A34" t="s">
        <v>33</v>
      </c>
      <c r="B34">
        <v>1.187068</v>
      </c>
      <c r="C34">
        <v>2.05E-4</v>
      </c>
      <c r="D34">
        <v>3516</v>
      </c>
      <c r="E34">
        <v>17142353</v>
      </c>
      <c r="F34">
        <v>1.5989999999999999E-3</v>
      </c>
      <c r="G34">
        <v>70161</v>
      </c>
      <c r="H34">
        <v>43866889</v>
      </c>
      <c r="K34" s="7"/>
    </row>
    <row r="35" spans="1:11" x14ac:dyDescent="0.3">
      <c r="A35" t="s">
        <v>34</v>
      </c>
      <c r="B35">
        <v>3.493611</v>
      </c>
      <c r="C35">
        <v>9.8999999999999994E-5</v>
      </c>
      <c r="D35">
        <v>589</v>
      </c>
      <c r="E35">
        <v>5959253</v>
      </c>
      <c r="F35">
        <v>6.0970999999999997E-2</v>
      </c>
      <c r="G35">
        <v>2975792</v>
      </c>
      <c r="H35">
        <v>48806500</v>
      </c>
    </row>
    <row r="36" spans="1:11" x14ac:dyDescent="0.3">
      <c r="A36" t="s">
        <v>35</v>
      </c>
      <c r="B36">
        <v>1.1092070000000001</v>
      </c>
      <c r="C36">
        <v>3.6999999999999998E-5</v>
      </c>
      <c r="D36">
        <v>998</v>
      </c>
      <c r="E36">
        <v>27009025</v>
      </c>
      <c r="F36">
        <v>1.952E-3</v>
      </c>
      <c r="G36">
        <v>68645</v>
      </c>
      <c r="H36">
        <v>35173755</v>
      </c>
    </row>
    <row r="37" spans="1:11" x14ac:dyDescent="0.3">
      <c r="A37" t="s">
        <v>36</v>
      </c>
      <c r="B37">
        <v>10.270624</v>
      </c>
      <c r="C37">
        <v>2.0000000000000002E-5</v>
      </c>
      <c r="D37">
        <v>629</v>
      </c>
      <c r="E37">
        <v>31871080</v>
      </c>
      <c r="F37">
        <v>0.12182900000000001</v>
      </c>
      <c r="G37">
        <v>10523876</v>
      </c>
      <c r="H37">
        <v>86382246</v>
      </c>
    </row>
    <row r="38" spans="1:11" x14ac:dyDescent="0.3">
      <c r="A38" t="s">
        <v>47</v>
      </c>
    </row>
    <row r="39" spans="1:11" x14ac:dyDescent="0.3">
      <c r="A39" t="s">
        <v>37</v>
      </c>
      <c r="B39">
        <v>1.651011</v>
      </c>
      <c r="C39">
        <v>6.0999999999999999E-5</v>
      </c>
      <c r="D39">
        <v>527</v>
      </c>
      <c r="E39">
        <v>8693299</v>
      </c>
      <c r="F39">
        <v>1.435E-2</v>
      </c>
      <c r="G39">
        <v>748400</v>
      </c>
      <c r="H39">
        <v>52154520</v>
      </c>
    </row>
    <row r="40" spans="1:11" x14ac:dyDescent="0.3">
      <c r="A40" t="s">
        <v>38</v>
      </c>
      <c r="B40">
        <v>1.183457</v>
      </c>
      <c r="C40">
        <v>2.5900000000000001E-4</v>
      </c>
      <c r="D40">
        <v>3991</v>
      </c>
      <c r="E40">
        <v>15387977</v>
      </c>
      <c r="F40">
        <v>8.9899999999999995E-4</v>
      </c>
      <c r="G40">
        <v>39438</v>
      </c>
      <c r="H40">
        <v>43874538</v>
      </c>
    </row>
    <row r="41" spans="1:11" x14ac:dyDescent="0.3">
      <c r="A41" t="s">
        <v>39</v>
      </c>
      <c r="B41">
        <v>2.5766070000000001</v>
      </c>
      <c r="C41">
        <v>1.22E-4</v>
      </c>
      <c r="D41">
        <v>437</v>
      </c>
      <c r="E41">
        <v>3578232</v>
      </c>
      <c r="F41">
        <v>3.0487E-2</v>
      </c>
      <c r="G41">
        <v>1487940</v>
      </c>
      <c r="H41">
        <v>48806478</v>
      </c>
      <c r="J41" s="27"/>
      <c r="K41" s="27"/>
    </row>
    <row r="42" spans="1:11" x14ac:dyDescent="0.3">
      <c r="A42" t="s">
        <v>40</v>
      </c>
      <c r="B42">
        <v>1.0851489999999999</v>
      </c>
      <c r="C42">
        <v>4.1999999999999998E-5</v>
      </c>
      <c r="D42">
        <v>1085</v>
      </c>
      <c r="E42">
        <v>25654948</v>
      </c>
      <c r="F42">
        <v>1.276E-3</v>
      </c>
      <c r="G42">
        <v>44725</v>
      </c>
      <c r="H42">
        <v>35042128</v>
      </c>
    </row>
    <row r="43" spans="1:11" x14ac:dyDescent="0.3">
      <c r="A43" t="s">
        <v>41</v>
      </c>
      <c r="B43">
        <v>6.7951579999999998</v>
      </c>
      <c r="C43">
        <v>1.4E-5</v>
      </c>
      <c r="D43">
        <v>431</v>
      </c>
      <c r="E43">
        <v>31779986</v>
      </c>
      <c r="F43">
        <v>6.0916999999999999E-2</v>
      </c>
      <c r="G43">
        <v>5262144</v>
      </c>
      <c r="H43">
        <v>86382223</v>
      </c>
    </row>
    <row r="44" spans="1:11" x14ac:dyDescent="0.3">
      <c r="A44" t="s">
        <v>48</v>
      </c>
      <c r="B44">
        <f>GEOMEAN(B39:B43)</f>
        <v>2.0602879057536323</v>
      </c>
    </row>
    <row r="45" spans="1:11" x14ac:dyDescent="0.3">
      <c r="A45" t="s">
        <v>42</v>
      </c>
      <c r="B45">
        <v>1.656625</v>
      </c>
      <c r="C45">
        <v>7.3999999999999996E-5</v>
      </c>
      <c r="D45">
        <v>757</v>
      </c>
      <c r="E45">
        <v>10198802</v>
      </c>
      <c r="F45">
        <v>1.4836E-2</v>
      </c>
      <c r="G45">
        <v>774016</v>
      </c>
      <c r="H45">
        <v>52171358</v>
      </c>
    </row>
    <row r="46" spans="1:11" x14ac:dyDescent="0.3">
      <c r="A46" t="s">
        <v>43</v>
      </c>
      <c r="B46">
        <v>1.187362</v>
      </c>
      <c r="C46">
        <v>2.05E-4</v>
      </c>
      <c r="D46">
        <v>3516</v>
      </c>
      <c r="E46">
        <v>17142404</v>
      </c>
      <c r="F46">
        <v>1.645E-3</v>
      </c>
      <c r="G46">
        <v>72178</v>
      </c>
      <c r="H46">
        <v>43865006</v>
      </c>
    </row>
    <row r="47" spans="1:11" x14ac:dyDescent="0.3">
      <c r="A47" t="s">
        <v>44</v>
      </c>
      <c r="B47">
        <v>3.4894150000000002</v>
      </c>
      <c r="C47">
        <v>9.8999999999999994E-5</v>
      </c>
      <c r="D47">
        <v>589</v>
      </c>
      <c r="E47">
        <v>5959253</v>
      </c>
      <c r="F47">
        <v>6.0970999999999997E-2</v>
      </c>
      <c r="G47">
        <v>2975792</v>
      </c>
      <c r="H47">
        <v>48806500</v>
      </c>
    </row>
    <row r="48" spans="1:11" x14ac:dyDescent="0.3">
      <c r="A48" t="s">
        <v>45</v>
      </c>
      <c r="B48">
        <v>1.1092280000000001</v>
      </c>
      <c r="C48">
        <v>3.6999999999999998E-5</v>
      </c>
      <c r="D48">
        <v>998</v>
      </c>
      <c r="E48">
        <v>27009332</v>
      </c>
      <c r="F48">
        <v>2.0509999999999999E-3</v>
      </c>
      <c r="G48">
        <v>72151</v>
      </c>
      <c r="H48">
        <v>35173755</v>
      </c>
    </row>
    <row r="49" spans="1:11" x14ac:dyDescent="0.3">
      <c r="A49" t="s">
        <v>46</v>
      </c>
      <c r="B49">
        <v>10.265577</v>
      </c>
      <c r="C49">
        <v>2.0000000000000002E-5</v>
      </c>
      <c r="D49">
        <v>629</v>
      </c>
      <c r="E49">
        <v>31871081</v>
      </c>
      <c r="F49">
        <v>0.12182900000000001</v>
      </c>
      <c r="G49">
        <v>10523875</v>
      </c>
      <c r="H49">
        <v>86382246</v>
      </c>
    </row>
    <row r="50" spans="1:11" x14ac:dyDescent="0.3">
      <c r="A50" t="s">
        <v>50</v>
      </c>
      <c r="B50">
        <f>GEOMEAN(B45:B49)</f>
        <v>2.3910729911937398</v>
      </c>
      <c r="K50" s="7"/>
    </row>
    <row r="51" spans="1:11" x14ac:dyDescent="0.3">
      <c r="A51" t="s">
        <v>1</v>
      </c>
      <c r="B51">
        <v>1.7117770000000001</v>
      </c>
      <c r="C51">
        <v>7.3999999999999996E-5</v>
      </c>
      <c r="D51">
        <v>757</v>
      </c>
      <c r="E51">
        <v>10198809</v>
      </c>
      <c r="F51">
        <v>1.4834999999999999E-2</v>
      </c>
      <c r="G51">
        <v>773885</v>
      </c>
      <c r="H51">
        <v>52166766</v>
      </c>
    </row>
    <row r="52" spans="1:11" x14ac:dyDescent="0.3">
      <c r="A52" t="s">
        <v>2</v>
      </c>
      <c r="B52">
        <v>1.187362</v>
      </c>
      <c r="C52">
        <v>2.05E-4</v>
      </c>
      <c r="D52">
        <v>3516</v>
      </c>
      <c r="E52">
        <v>17142404</v>
      </c>
      <c r="F52">
        <v>1.645E-3</v>
      </c>
      <c r="G52">
        <v>72178</v>
      </c>
      <c r="H52">
        <v>43865006</v>
      </c>
    </row>
    <row r="53" spans="1:11" x14ac:dyDescent="0.3">
      <c r="A53" t="s">
        <v>3</v>
      </c>
      <c r="B53">
        <v>3.4952809999999999</v>
      </c>
      <c r="C53">
        <v>9.8999999999999994E-5</v>
      </c>
      <c r="D53">
        <v>589</v>
      </c>
      <c r="E53">
        <v>5959253</v>
      </c>
      <c r="F53">
        <v>6.0970999999999997E-2</v>
      </c>
      <c r="G53">
        <v>2975792</v>
      </c>
      <c r="H53">
        <v>48806500</v>
      </c>
    </row>
    <row r="54" spans="1:11" x14ac:dyDescent="0.3">
      <c r="A54" t="s">
        <v>4</v>
      </c>
      <c r="B54">
        <v>1.1134809999999999</v>
      </c>
      <c r="C54">
        <v>3.6999999999999998E-5</v>
      </c>
      <c r="D54">
        <v>998</v>
      </c>
      <c r="E54">
        <v>27007911</v>
      </c>
      <c r="F54">
        <v>2.0509999999999999E-3</v>
      </c>
      <c r="G54">
        <v>72152</v>
      </c>
      <c r="H54">
        <v>35173755</v>
      </c>
    </row>
    <row r="55" spans="1:11" x14ac:dyDescent="0.3">
      <c r="A55" t="s">
        <v>5</v>
      </c>
      <c r="B55">
        <v>10.270251999999999</v>
      </c>
      <c r="C55">
        <v>2.0000000000000002E-5</v>
      </c>
      <c r="D55">
        <v>629</v>
      </c>
      <c r="E55">
        <v>31871077</v>
      </c>
      <c r="F55">
        <v>0.12182900000000001</v>
      </c>
      <c r="G55">
        <v>10523875</v>
      </c>
      <c r="H55">
        <v>86382246</v>
      </c>
    </row>
    <row r="56" spans="1:11" x14ac:dyDescent="0.3">
      <c r="A56" t="s">
        <v>51</v>
      </c>
      <c r="B56">
        <f>GEOMEAN(B51:B55)</f>
        <v>2.4096572224941748</v>
      </c>
    </row>
    <row r="57" spans="1:11" x14ac:dyDescent="0.3">
      <c r="A57" t="s">
        <v>1</v>
      </c>
      <c r="B57">
        <v>1.6189530000000001</v>
      </c>
      <c r="C57">
        <v>6.0999999999999999E-5</v>
      </c>
      <c r="D57">
        <v>527</v>
      </c>
      <c r="E57">
        <v>8692998</v>
      </c>
      <c r="F57">
        <v>1.0763999999999999E-2</v>
      </c>
      <c r="G57">
        <v>561394</v>
      </c>
      <c r="H57">
        <v>52152548</v>
      </c>
      <c r="J57" s="27"/>
      <c r="K57" s="27"/>
    </row>
    <row r="58" spans="1:11" x14ac:dyDescent="0.3">
      <c r="A58" t="s">
        <v>2</v>
      </c>
      <c r="B58">
        <v>1.1820109999999999</v>
      </c>
      <c r="C58">
        <v>2.5900000000000001E-4</v>
      </c>
      <c r="D58">
        <v>3985</v>
      </c>
      <c r="E58">
        <v>15386867</v>
      </c>
      <c r="F58">
        <v>4.2099999999999999E-4</v>
      </c>
      <c r="G58">
        <v>18479</v>
      </c>
      <c r="H58">
        <v>43880369</v>
      </c>
    </row>
    <row r="59" spans="1:11" x14ac:dyDescent="0.3">
      <c r="A59" t="s">
        <v>3</v>
      </c>
      <c r="B59">
        <v>2.5766070000000001</v>
      </c>
      <c r="C59">
        <v>1.22E-4</v>
      </c>
      <c r="D59">
        <v>437</v>
      </c>
      <c r="E59">
        <v>3578232</v>
      </c>
      <c r="F59">
        <v>3.0487E-2</v>
      </c>
      <c r="G59">
        <v>1487940</v>
      </c>
      <c r="H59">
        <v>48806478</v>
      </c>
    </row>
    <row r="60" spans="1:11" x14ac:dyDescent="0.3">
      <c r="A60" t="s">
        <v>4</v>
      </c>
      <c r="B60">
        <v>1.0838989999999999</v>
      </c>
      <c r="C60">
        <v>4.1999999999999998E-5</v>
      </c>
      <c r="D60">
        <v>1085</v>
      </c>
      <c r="E60">
        <v>25654947</v>
      </c>
      <c r="F60">
        <v>1.132E-3</v>
      </c>
      <c r="G60">
        <v>39654</v>
      </c>
      <c r="H60">
        <v>35042126</v>
      </c>
    </row>
    <row r="61" spans="1:11" x14ac:dyDescent="0.3">
      <c r="A61" t="s">
        <v>5</v>
      </c>
      <c r="B61">
        <v>6.7957390000000002</v>
      </c>
      <c r="C61">
        <v>1.4E-5</v>
      </c>
      <c r="D61">
        <v>432</v>
      </c>
      <c r="E61">
        <v>31779983</v>
      </c>
      <c r="F61">
        <v>6.0916999999999999E-2</v>
      </c>
      <c r="G61">
        <v>5262125</v>
      </c>
      <c r="H61">
        <v>86382223</v>
      </c>
    </row>
    <row r="62" spans="1:11" x14ac:dyDescent="0.3">
      <c r="B62">
        <f>GEOMEAN(C94:C98)</f>
        <v>2.3996428762904873</v>
      </c>
    </row>
    <row r="66" spans="1:14" x14ac:dyDescent="0.3">
      <c r="K66" s="7"/>
    </row>
    <row r="68" spans="1:14" x14ac:dyDescent="0.3">
      <c r="A68" t="s">
        <v>53</v>
      </c>
      <c r="B68">
        <v>1.653572</v>
      </c>
      <c r="C68">
        <v>7.8999999999999996E-5</v>
      </c>
      <c r="D68">
        <v>806</v>
      </c>
      <c r="E68">
        <v>10198500</v>
      </c>
      <c r="F68">
        <v>1.1789000000000001E-2</v>
      </c>
      <c r="G68">
        <v>614937</v>
      </c>
      <c r="H68">
        <v>52162533</v>
      </c>
      <c r="M68" t="s">
        <v>87</v>
      </c>
      <c r="N68" t="s">
        <v>31</v>
      </c>
    </row>
    <row r="69" spans="1:14" x14ac:dyDescent="0.3">
      <c r="A69" t="s">
        <v>54</v>
      </c>
      <c r="B69">
        <v>1.186928</v>
      </c>
      <c r="C69">
        <v>7.7800000000000005E-4</v>
      </c>
      <c r="D69">
        <v>13332</v>
      </c>
      <c r="E69">
        <v>17137483</v>
      </c>
      <c r="F69">
        <v>7.2599999999999997E-4</v>
      </c>
      <c r="G69">
        <v>31845</v>
      </c>
      <c r="H69">
        <v>43876847</v>
      </c>
      <c r="L69" s="6" t="s">
        <v>1</v>
      </c>
      <c r="M69" s="7">
        <v>1.6831719999999999</v>
      </c>
      <c r="N69">
        <v>1.653572</v>
      </c>
    </row>
    <row r="70" spans="1:14" x14ac:dyDescent="0.3">
      <c r="A70" t="s">
        <v>55</v>
      </c>
      <c r="B70">
        <v>1.4872810000000001</v>
      </c>
      <c r="C70">
        <v>5.9413000000000001E-2</v>
      </c>
      <c r="D70">
        <v>1595867</v>
      </c>
      <c r="E70">
        <v>26860702</v>
      </c>
      <c r="F70">
        <v>1.913E-3</v>
      </c>
      <c r="G70">
        <v>67272</v>
      </c>
      <c r="H70">
        <v>35173641</v>
      </c>
      <c r="L70" s="6" t="s">
        <v>2</v>
      </c>
      <c r="M70" s="7">
        <v>1.187362</v>
      </c>
      <c r="N70">
        <v>1.1856150000000001</v>
      </c>
    </row>
    <row r="71" spans="1:14" x14ac:dyDescent="0.3">
      <c r="L71" s="6" t="s">
        <v>3</v>
      </c>
      <c r="M71" s="7">
        <v>3.493611</v>
      </c>
      <c r="N71">
        <v>3.493611</v>
      </c>
    </row>
    <row r="72" spans="1:14" x14ac:dyDescent="0.3">
      <c r="L72" s="6" t="s">
        <v>4</v>
      </c>
      <c r="M72" s="7">
        <v>1.1095379999999999</v>
      </c>
      <c r="N72">
        <v>1.1091789999999999</v>
      </c>
    </row>
    <row r="73" spans="1:14" x14ac:dyDescent="0.3">
      <c r="J73" s="27"/>
      <c r="K73" s="27"/>
      <c r="L73" s="9" t="s">
        <v>5</v>
      </c>
      <c r="M73" s="10">
        <v>10.270810000000001</v>
      </c>
      <c r="N73">
        <v>10.270974000000001</v>
      </c>
    </row>
    <row r="81" spans="1:11" x14ac:dyDescent="0.3">
      <c r="B81" s="6" t="s">
        <v>1</v>
      </c>
      <c r="C81" s="6" t="s">
        <v>2</v>
      </c>
      <c r="D81" t="s">
        <v>4</v>
      </c>
    </row>
    <row r="82" spans="1:11" x14ac:dyDescent="0.3">
      <c r="A82" t="s">
        <v>56</v>
      </c>
      <c r="B82" s="7">
        <v>1.6831719999999999</v>
      </c>
      <c r="C82" s="7">
        <v>1.187362</v>
      </c>
      <c r="D82" s="7">
        <v>1.1095379999999999</v>
      </c>
      <c r="K82" s="7"/>
    </row>
    <row r="83" spans="1:11" x14ac:dyDescent="0.3">
      <c r="A83" t="s">
        <v>57</v>
      </c>
      <c r="B83">
        <v>1.653572</v>
      </c>
      <c r="C83">
        <v>1.186928</v>
      </c>
      <c r="D83">
        <v>1.4872810000000001</v>
      </c>
    </row>
    <row r="84" spans="1:11" x14ac:dyDescent="0.3">
      <c r="A84" t="s">
        <v>52</v>
      </c>
      <c r="B84">
        <v>1.6534249999999999</v>
      </c>
      <c r="C84">
        <v>1.1853819999999999</v>
      </c>
      <c r="D84">
        <v>1.1091249999999999</v>
      </c>
    </row>
    <row r="93" spans="1:11" x14ac:dyDescent="0.3">
      <c r="C93" t="s">
        <v>49</v>
      </c>
      <c r="D93" t="s">
        <v>60</v>
      </c>
      <c r="E93" t="s">
        <v>59</v>
      </c>
    </row>
    <row r="94" spans="1:11" x14ac:dyDescent="0.3">
      <c r="B94" s="6" t="s">
        <v>1</v>
      </c>
      <c r="C94" s="7">
        <v>1.6831719999999999</v>
      </c>
      <c r="D94">
        <v>1.653572</v>
      </c>
      <c r="E94">
        <v>1.6669989999999999</v>
      </c>
    </row>
    <row r="95" spans="1:11" x14ac:dyDescent="0.3">
      <c r="B95" s="6" t="s">
        <v>2</v>
      </c>
      <c r="C95" s="7">
        <v>1.187362</v>
      </c>
      <c r="D95">
        <v>1.1856150000000001</v>
      </c>
      <c r="E95">
        <v>1.187068</v>
      </c>
    </row>
    <row r="96" spans="1:11" x14ac:dyDescent="0.3">
      <c r="B96" s="6" t="s">
        <v>3</v>
      </c>
      <c r="C96" s="7">
        <v>3.493611</v>
      </c>
      <c r="D96">
        <v>3.493611</v>
      </c>
      <c r="E96">
        <v>3.493611</v>
      </c>
    </row>
    <row r="97" spans="2:10" x14ac:dyDescent="0.3">
      <c r="B97" s="6" t="s">
        <v>4</v>
      </c>
      <c r="C97" s="7">
        <v>1.1095379999999999</v>
      </c>
      <c r="D97">
        <v>1.1091789999999999</v>
      </c>
      <c r="E97">
        <v>1.1092070000000001</v>
      </c>
    </row>
    <row r="98" spans="2:10" x14ac:dyDescent="0.3">
      <c r="B98" s="9" t="s">
        <v>5</v>
      </c>
      <c r="C98" s="10">
        <v>10.270810000000001</v>
      </c>
      <c r="D98">
        <v>10.270974000000001</v>
      </c>
      <c r="E98">
        <v>10.270624</v>
      </c>
    </row>
    <row r="101" spans="2:10" ht="15" thickBot="1" x14ac:dyDescent="0.35"/>
    <row r="102" spans="2:10" ht="15" thickBot="1" x14ac:dyDescent="0.35">
      <c r="B102" s="14">
        <v>42</v>
      </c>
      <c r="C102" s="16" t="s">
        <v>61</v>
      </c>
      <c r="D102" s="14">
        <v>42</v>
      </c>
      <c r="F102" s="18">
        <v>2.3996428760000001</v>
      </c>
      <c r="G102" s="19">
        <v>260</v>
      </c>
      <c r="H102">
        <f>G102/F102</f>
        <v>108.34945591295561</v>
      </c>
      <c r="I102">
        <f>F102/G102</f>
        <v>9.229395676923078E-3</v>
      </c>
      <c r="J102">
        <f>F102*G102</f>
        <v>623.90714776000004</v>
      </c>
    </row>
    <row r="103" spans="2:10" ht="27" thickBot="1" x14ac:dyDescent="0.35">
      <c r="B103" s="15">
        <v>14</v>
      </c>
      <c r="C103" s="17" t="s">
        <v>62</v>
      </c>
      <c r="D103" s="15">
        <v>14</v>
      </c>
      <c r="F103" s="20">
        <v>2.3902918020000001</v>
      </c>
      <c r="G103" s="21">
        <v>330</v>
      </c>
      <c r="H103">
        <f t="shared" ref="H103:H105" si="0">G103/F103</f>
        <v>138.05845785183342</v>
      </c>
      <c r="I103">
        <f t="shared" ref="I103:I105" si="1">F103/G103</f>
        <v>7.2433084909090915E-3</v>
      </c>
      <c r="J103">
        <f t="shared" ref="J103:J109" si="2">F103*G103</f>
        <v>788.79629466000006</v>
      </c>
    </row>
    <row r="104" spans="2:10" ht="15" thickBot="1" x14ac:dyDescent="0.35">
      <c r="B104" s="15">
        <v>70</v>
      </c>
      <c r="C104" s="17" t="s">
        <v>63</v>
      </c>
      <c r="D104" s="15">
        <v>70</v>
      </c>
      <c r="F104" s="20">
        <v>2.3900497760000001</v>
      </c>
      <c r="G104" s="21">
        <v>372</v>
      </c>
      <c r="H104">
        <f t="shared" si="0"/>
        <v>155.64529397483142</v>
      </c>
      <c r="I104">
        <f t="shared" si="1"/>
        <v>6.4248649892473123E-3</v>
      </c>
      <c r="J104">
        <f t="shared" si="2"/>
        <v>889.09851667200007</v>
      </c>
    </row>
    <row r="105" spans="2:10" ht="15" thickBot="1" x14ac:dyDescent="0.35">
      <c r="B105" s="15">
        <v>20</v>
      </c>
      <c r="C105" s="17" t="s">
        <v>64</v>
      </c>
      <c r="D105" s="15">
        <v>20</v>
      </c>
      <c r="F105" s="20">
        <v>2.3947433889999998</v>
      </c>
      <c r="G105" s="21">
        <v>280</v>
      </c>
      <c r="H105">
        <f t="shared" si="0"/>
        <v>116.92275727167694</v>
      </c>
      <c r="I105">
        <f t="shared" si="1"/>
        <v>8.5526549607142857E-3</v>
      </c>
      <c r="J105">
        <f t="shared" si="2"/>
        <v>670.52814891999992</v>
      </c>
    </row>
    <row r="106" spans="2:10" ht="15" thickBot="1" x14ac:dyDescent="0.35">
      <c r="B106" s="15">
        <v>55</v>
      </c>
      <c r="C106" s="17" t="s">
        <v>65</v>
      </c>
      <c r="D106" s="15">
        <v>27.5</v>
      </c>
      <c r="F106" s="23">
        <v>2.0567644999999999</v>
      </c>
      <c r="G106" s="24">
        <v>289</v>
      </c>
      <c r="H106" s="1">
        <f t="shared" ref="H106:H109" si="3">G106/F106</f>
        <v>140.51195457720124</v>
      </c>
      <c r="I106" s="1">
        <f t="shared" ref="I106:I109" si="4">F106/G106</f>
        <v>7.1168321799307951E-3</v>
      </c>
      <c r="J106" s="1">
        <f t="shared" si="2"/>
        <v>594.40494049999995</v>
      </c>
    </row>
    <row r="107" spans="2:10" ht="15" thickBot="1" x14ac:dyDescent="0.35">
      <c r="B107" s="15">
        <v>27</v>
      </c>
      <c r="C107" s="17" t="s">
        <v>66</v>
      </c>
      <c r="D107" s="15">
        <v>48</v>
      </c>
      <c r="F107">
        <v>2.0602879057536323</v>
      </c>
      <c r="G107" s="22">
        <v>347</v>
      </c>
      <c r="H107">
        <f t="shared" si="3"/>
        <v>168.42306312188487</v>
      </c>
      <c r="I107">
        <f t="shared" si="4"/>
        <v>5.9374291232093153E-3</v>
      </c>
      <c r="J107">
        <f t="shared" si="2"/>
        <v>714.91990329651037</v>
      </c>
    </row>
    <row r="108" spans="2:10" ht="15" thickBot="1" x14ac:dyDescent="0.35">
      <c r="B108" s="15">
        <v>32</v>
      </c>
      <c r="C108" s="17" t="s">
        <v>67</v>
      </c>
      <c r="D108" s="15">
        <v>64</v>
      </c>
      <c r="F108">
        <v>2.3910729911937398</v>
      </c>
      <c r="G108" s="22">
        <v>315</v>
      </c>
      <c r="H108">
        <f t="shared" si="3"/>
        <v>131.74001846038865</v>
      </c>
      <c r="I108">
        <f t="shared" si="4"/>
        <v>7.5907079085515547E-3</v>
      </c>
      <c r="J108">
        <f t="shared" si="2"/>
        <v>753.18799222602809</v>
      </c>
    </row>
    <row r="109" spans="2:10" x14ac:dyDescent="0.3">
      <c r="D109">
        <f>SUM(D102:D108)</f>
        <v>285.5</v>
      </c>
      <c r="F109">
        <v>2.4096572224941748</v>
      </c>
      <c r="G109" s="22">
        <v>260</v>
      </c>
      <c r="H109">
        <f t="shared" si="3"/>
        <v>107.89916406902083</v>
      </c>
      <c r="I109">
        <f t="shared" si="4"/>
        <v>9.2679123942083653E-3</v>
      </c>
      <c r="J109">
        <f t="shared" si="2"/>
        <v>626.51087784848539</v>
      </c>
    </row>
    <row r="110" spans="2:10" x14ac:dyDescent="0.3">
      <c r="J110">
        <f>285.5*B135</f>
        <v>591.84598360079121</v>
      </c>
    </row>
    <row r="113" spans="1:8" x14ac:dyDescent="0.3">
      <c r="F113" t="s">
        <v>68</v>
      </c>
    </row>
    <row r="114" spans="1:8" x14ac:dyDescent="0.3">
      <c r="F114">
        <f>1/F102</f>
        <v>0.41672867658829077</v>
      </c>
    </row>
    <row r="115" spans="1:8" x14ac:dyDescent="0.3">
      <c r="F115">
        <f>1/F103</f>
        <v>0.41835896318737403</v>
      </c>
    </row>
    <row r="116" spans="1:8" x14ac:dyDescent="0.3">
      <c r="F116">
        <f>1/F104</f>
        <v>0.41840132788933176</v>
      </c>
    </row>
    <row r="117" spans="1:8" x14ac:dyDescent="0.3">
      <c r="F117">
        <f>1/F105</f>
        <v>0.41758127597027478</v>
      </c>
    </row>
    <row r="118" spans="1:8" x14ac:dyDescent="0.3">
      <c r="A118" t="s">
        <v>47</v>
      </c>
      <c r="B118">
        <v>2.0602879057536323</v>
      </c>
      <c r="F118">
        <f>1/F106</f>
        <v>0.48620053486920844</v>
      </c>
    </row>
    <row r="119" spans="1:8" x14ac:dyDescent="0.3">
      <c r="A119" t="s">
        <v>48</v>
      </c>
      <c r="B119">
        <v>2.3910729911937398</v>
      </c>
    </row>
    <row r="120" spans="1:8" x14ac:dyDescent="0.3">
      <c r="A120" t="s">
        <v>50</v>
      </c>
      <c r="B120">
        <v>2.4096572224941748</v>
      </c>
    </row>
    <row r="123" spans="1:8" x14ac:dyDescent="0.3">
      <c r="A123" t="s">
        <v>86</v>
      </c>
    </row>
    <row r="124" spans="1:8" x14ac:dyDescent="0.3">
      <c r="A124" t="s">
        <v>75</v>
      </c>
      <c r="B124">
        <v>1.6831309999999999</v>
      </c>
      <c r="C124">
        <v>7.2999999999999999E-5</v>
      </c>
      <c r="D124">
        <v>740</v>
      </c>
      <c r="E124">
        <v>10198803</v>
      </c>
      <c r="F124">
        <v>1.4840000000000001E-2</v>
      </c>
      <c r="G124">
        <v>774130</v>
      </c>
      <c r="H124">
        <v>52164379</v>
      </c>
    </row>
    <row r="125" spans="1:8" x14ac:dyDescent="0.3">
      <c r="A125" t="s">
        <v>76</v>
      </c>
      <c r="B125">
        <v>1.1874979999999999</v>
      </c>
      <c r="C125">
        <v>2.5500000000000002E-4</v>
      </c>
      <c r="D125">
        <v>4375</v>
      </c>
      <c r="E125">
        <v>17141916</v>
      </c>
      <c r="F125">
        <v>1.6459999999999999E-3</v>
      </c>
      <c r="G125">
        <v>72185</v>
      </c>
      <c r="H125">
        <v>43865009</v>
      </c>
    </row>
    <row r="126" spans="1:8" x14ac:dyDescent="0.3">
      <c r="A126" t="s">
        <v>77</v>
      </c>
      <c r="B126">
        <v>3.4931009999999998</v>
      </c>
      <c r="C126">
        <v>1.02E-4</v>
      </c>
      <c r="D126">
        <v>606</v>
      </c>
      <c r="E126">
        <v>5959216</v>
      </c>
      <c r="F126">
        <v>6.0970999999999997E-2</v>
      </c>
      <c r="G126">
        <v>2975792</v>
      </c>
      <c r="H126">
        <v>48806497</v>
      </c>
    </row>
    <row r="127" spans="1:8" x14ac:dyDescent="0.3">
      <c r="A127" t="s">
        <v>78</v>
      </c>
      <c r="B127">
        <v>1.1095189999999999</v>
      </c>
      <c r="C127">
        <v>2.3E-5</v>
      </c>
      <c r="D127">
        <v>623</v>
      </c>
      <c r="E127">
        <v>27009491</v>
      </c>
      <c r="F127">
        <v>2.0509999999999999E-3</v>
      </c>
      <c r="G127">
        <v>72151</v>
      </c>
      <c r="H127">
        <v>35173756</v>
      </c>
    </row>
    <row r="128" spans="1:8" x14ac:dyDescent="0.3">
      <c r="A128" t="s">
        <v>79</v>
      </c>
      <c r="B128">
        <v>10.270538</v>
      </c>
      <c r="C128">
        <v>2.0999999999999999E-5</v>
      </c>
      <c r="D128">
        <v>666</v>
      </c>
      <c r="E128">
        <v>31871055</v>
      </c>
      <c r="F128">
        <v>0.12182900000000001</v>
      </c>
      <c r="G128">
        <v>10523874</v>
      </c>
      <c r="H128">
        <v>86382249</v>
      </c>
    </row>
    <row r="129" spans="1:8" x14ac:dyDescent="0.3">
      <c r="A129" t="s">
        <v>85</v>
      </c>
    </row>
    <row r="130" spans="1:8" x14ac:dyDescent="0.3">
      <c r="A130" t="s">
        <v>80</v>
      </c>
      <c r="B130">
        <v>1.6914480000000001</v>
      </c>
      <c r="C130">
        <v>6.0999999999999999E-5</v>
      </c>
      <c r="D130">
        <v>526</v>
      </c>
      <c r="E130">
        <v>8693308</v>
      </c>
      <c r="F130">
        <v>1.4362E-2</v>
      </c>
      <c r="G130">
        <v>748971</v>
      </c>
      <c r="H130">
        <v>52151224</v>
      </c>
    </row>
    <row r="131" spans="1:8" x14ac:dyDescent="0.3">
      <c r="A131" t="s">
        <v>81</v>
      </c>
      <c r="B131">
        <v>1.183457</v>
      </c>
      <c r="C131">
        <v>2.5900000000000001E-4</v>
      </c>
      <c r="D131">
        <v>3991</v>
      </c>
      <c r="E131">
        <v>15387977</v>
      </c>
      <c r="F131">
        <v>8.9899999999999995E-4</v>
      </c>
      <c r="G131">
        <v>39438</v>
      </c>
      <c r="H131">
        <v>43874538</v>
      </c>
    </row>
    <row r="132" spans="1:8" x14ac:dyDescent="0.3">
      <c r="A132" t="s">
        <v>82</v>
      </c>
      <c r="B132">
        <v>2.5835789999999998</v>
      </c>
      <c r="C132">
        <v>1.22E-4</v>
      </c>
      <c r="D132">
        <v>437</v>
      </c>
      <c r="E132">
        <v>3578232</v>
      </c>
      <c r="F132">
        <v>3.0487E-2</v>
      </c>
      <c r="G132">
        <v>1487940</v>
      </c>
      <c r="H132">
        <v>48806478</v>
      </c>
    </row>
    <row r="133" spans="1:8" x14ac:dyDescent="0.3">
      <c r="A133" t="s">
        <v>83</v>
      </c>
      <c r="B133">
        <v>1.088781</v>
      </c>
      <c r="C133">
        <v>4.1999999999999998E-5</v>
      </c>
      <c r="D133">
        <v>1085</v>
      </c>
      <c r="E133">
        <v>25654948</v>
      </c>
      <c r="F133">
        <v>1.276E-3</v>
      </c>
      <c r="G133">
        <v>44728</v>
      </c>
      <c r="H133">
        <v>35042128</v>
      </c>
    </row>
    <row r="134" spans="1:8" x14ac:dyDescent="0.3">
      <c r="A134" t="s">
        <v>84</v>
      </c>
      <c r="B134">
        <v>6.7989139999999999</v>
      </c>
      <c r="C134">
        <v>1.4E-5</v>
      </c>
      <c r="D134">
        <v>432</v>
      </c>
      <c r="E134">
        <v>31779988</v>
      </c>
      <c r="F134">
        <v>6.0916999999999999E-2</v>
      </c>
      <c r="G134">
        <v>5262144</v>
      </c>
      <c r="H134">
        <v>86382223</v>
      </c>
    </row>
    <row r="135" spans="1:8" x14ac:dyDescent="0.3">
      <c r="B135">
        <f>GEOMEAN(B130:B134)</f>
        <v>2.0730157043810551</v>
      </c>
    </row>
    <row r="142" spans="1:8" x14ac:dyDescent="0.3">
      <c r="G142" t="s">
        <v>89</v>
      </c>
      <c r="H142" t="s">
        <v>88</v>
      </c>
    </row>
    <row r="143" spans="1:8" x14ac:dyDescent="0.3">
      <c r="F143" s="6" t="s">
        <v>1</v>
      </c>
      <c r="G143" s="7">
        <v>1.6831719999999999</v>
      </c>
      <c r="H143">
        <v>1.6831309999999999</v>
      </c>
    </row>
    <row r="144" spans="1:8" x14ac:dyDescent="0.3">
      <c r="F144" s="6" t="s">
        <v>2</v>
      </c>
      <c r="G144" s="7">
        <v>1.187362</v>
      </c>
      <c r="H144">
        <v>1.1874979999999999</v>
      </c>
    </row>
    <row r="145" spans="6:8" x14ac:dyDescent="0.3">
      <c r="F145" s="6" t="s">
        <v>3</v>
      </c>
      <c r="G145" s="7">
        <v>3.493611</v>
      </c>
      <c r="H145">
        <v>3.4931009999999998</v>
      </c>
    </row>
    <row r="146" spans="6:8" x14ac:dyDescent="0.3">
      <c r="F146" s="6" t="s">
        <v>4</v>
      </c>
      <c r="G146" s="7">
        <v>1.1095379999999999</v>
      </c>
      <c r="H146">
        <v>1.1095189999999999</v>
      </c>
    </row>
    <row r="147" spans="6:8" x14ac:dyDescent="0.3">
      <c r="F147" s="9" t="s">
        <v>5</v>
      </c>
      <c r="G147" s="10">
        <v>10.270810000000001</v>
      </c>
      <c r="H147">
        <v>10.270538</v>
      </c>
    </row>
  </sheetData>
  <sortState xmlns:xlrd2="http://schemas.microsoft.com/office/spreadsheetml/2017/richdata2" ref="J10:K19">
    <sortCondition ref="K11"/>
  </sortState>
  <mergeCells count="5">
    <mergeCell ref="J9:K9"/>
    <mergeCell ref="J25:K25"/>
    <mergeCell ref="J41:K41"/>
    <mergeCell ref="J57:K57"/>
    <mergeCell ref="J73:K7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Dimitriou</dc:creator>
  <cp:lastModifiedBy>Marios Dimitriou</cp:lastModifiedBy>
  <dcterms:created xsi:type="dcterms:W3CDTF">2019-12-02T20:20:14Z</dcterms:created>
  <dcterms:modified xsi:type="dcterms:W3CDTF">2019-12-15T11:49:15Z</dcterms:modified>
</cp:coreProperties>
</file>