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Πτυχιο, Ποτε!\7ο Εξάμηνο\Αρχιτεκτονική Υπολογιστών\Lab3\"/>
    </mc:Choice>
  </mc:AlternateContent>
  <xr:revisionPtr revIDLastSave="0" documentId="13_ncr:1_{C94DA046-456A-407A-9365-6C2B759F2671}" xr6:coauthVersionLast="45" xr6:coauthVersionMax="45" xr10:uidLastSave="{00000000-0000-0000-0000-000000000000}"/>
  <bookViews>
    <workbookView xWindow="-108" yWindow="-108" windowWidth="23256" windowHeight="13176" xr2:uid="{127C5AD4-72DE-4E22-894A-9B8881A28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1" l="1"/>
  <c r="K44" i="1"/>
  <c r="K45" i="1"/>
  <c r="K46" i="1"/>
  <c r="K4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I3" i="1" l="1"/>
  <c r="J3" i="1" s="1"/>
  <c r="L3" i="1" s="1"/>
  <c r="M3" i="1" s="1"/>
  <c r="I4" i="1"/>
  <c r="J4" i="1" s="1"/>
  <c r="L4" i="1" s="1"/>
  <c r="M4" i="1" s="1"/>
  <c r="I5" i="1"/>
  <c r="J5" i="1" s="1"/>
  <c r="L5" i="1" s="1"/>
  <c r="M5" i="1" s="1"/>
  <c r="I6" i="1"/>
  <c r="J6" i="1" s="1"/>
  <c r="L6" i="1" s="1"/>
  <c r="M6" i="1" s="1"/>
  <c r="I7" i="1"/>
  <c r="J7" i="1" s="1"/>
  <c r="L7" i="1" s="1"/>
  <c r="M7" i="1" s="1"/>
  <c r="I8" i="1"/>
  <c r="J8" i="1" s="1"/>
  <c r="L8" i="1" s="1"/>
  <c r="M8" i="1" s="1"/>
  <c r="I9" i="1"/>
  <c r="J9" i="1" s="1"/>
  <c r="L9" i="1" s="1"/>
  <c r="M9" i="1" s="1"/>
  <c r="I10" i="1"/>
  <c r="J10" i="1" s="1"/>
  <c r="L10" i="1" s="1"/>
  <c r="M10" i="1" s="1"/>
  <c r="I11" i="1"/>
  <c r="J11" i="1" s="1"/>
  <c r="L11" i="1" s="1"/>
  <c r="M11" i="1" s="1"/>
  <c r="I12" i="1"/>
  <c r="J12" i="1" s="1"/>
  <c r="L12" i="1" s="1"/>
  <c r="M12" i="1" s="1"/>
  <c r="I13" i="1"/>
  <c r="J13" i="1" s="1"/>
  <c r="L13" i="1" s="1"/>
  <c r="M13" i="1" s="1"/>
  <c r="I14" i="1"/>
  <c r="J14" i="1" s="1"/>
  <c r="L14" i="1" s="1"/>
  <c r="M14" i="1" s="1"/>
  <c r="I15" i="1"/>
  <c r="J15" i="1" s="1"/>
  <c r="L15" i="1" s="1"/>
  <c r="M15" i="1" s="1"/>
  <c r="I16" i="1"/>
  <c r="J16" i="1" s="1"/>
  <c r="L16" i="1" s="1"/>
  <c r="M16" i="1" s="1"/>
  <c r="I17" i="1"/>
  <c r="J17" i="1" s="1"/>
  <c r="L17" i="1" s="1"/>
  <c r="M17" i="1" s="1"/>
  <c r="I18" i="1"/>
  <c r="J18" i="1" s="1"/>
  <c r="L18" i="1" s="1"/>
  <c r="M18" i="1" s="1"/>
  <c r="I19" i="1"/>
  <c r="J19" i="1" s="1"/>
  <c r="L19" i="1" s="1"/>
  <c r="M19" i="1" s="1"/>
  <c r="I20" i="1"/>
  <c r="J20" i="1" s="1"/>
  <c r="L20" i="1" s="1"/>
  <c r="M20" i="1" s="1"/>
  <c r="I21" i="1"/>
  <c r="J21" i="1" s="1"/>
  <c r="L21" i="1" s="1"/>
  <c r="M21" i="1" s="1"/>
  <c r="I22" i="1"/>
  <c r="J22" i="1" s="1"/>
  <c r="L22" i="1" s="1"/>
  <c r="M22" i="1" s="1"/>
  <c r="I23" i="1"/>
  <c r="J23" i="1" s="1"/>
  <c r="L23" i="1" s="1"/>
  <c r="M23" i="1" s="1"/>
  <c r="I24" i="1"/>
  <c r="J24" i="1" s="1"/>
  <c r="L24" i="1" s="1"/>
  <c r="M24" i="1" s="1"/>
  <c r="I25" i="1"/>
  <c r="J25" i="1" s="1"/>
  <c r="L25" i="1" s="1"/>
  <c r="M25" i="1" s="1"/>
  <c r="I26" i="1"/>
  <c r="J26" i="1" s="1"/>
  <c r="L26" i="1" s="1"/>
  <c r="M26" i="1" s="1"/>
  <c r="I27" i="1"/>
  <c r="J27" i="1" s="1"/>
  <c r="L27" i="1" s="1"/>
  <c r="M27" i="1" s="1"/>
  <c r="I28" i="1"/>
  <c r="J28" i="1" s="1"/>
  <c r="L28" i="1" s="1"/>
  <c r="M28" i="1" s="1"/>
  <c r="I29" i="1"/>
  <c r="J29" i="1" s="1"/>
  <c r="L29" i="1" s="1"/>
  <c r="M29" i="1" s="1"/>
  <c r="I30" i="1"/>
  <c r="J30" i="1" s="1"/>
  <c r="L30" i="1" s="1"/>
  <c r="M30" i="1" s="1"/>
  <c r="I31" i="1"/>
  <c r="J31" i="1" s="1"/>
  <c r="L31" i="1" s="1"/>
  <c r="M31" i="1" s="1"/>
  <c r="I32" i="1"/>
  <c r="J32" i="1" s="1"/>
  <c r="L32" i="1" s="1"/>
  <c r="M32" i="1" s="1"/>
  <c r="I33" i="1"/>
  <c r="J33" i="1" s="1"/>
  <c r="L33" i="1" s="1"/>
  <c r="M33" i="1" s="1"/>
  <c r="I34" i="1"/>
  <c r="J34" i="1" s="1"/>
  <c r="L34" i="1" s="1"/>
  <c r="M34" i="1" s="1"/>
  <c r="I35" i="1"/>
  <c r="J35" i="1" s="1"/>
  <c r="L35" i="1" s="1"/>
  <c r="M35" i="1" s="1"/>
  <c r="I36" i="1"/>
  <c r="J36" i="1" s="1"/>
  <c r="L36" i="1" s="1"/>
  <c r="M36" i="1" s="1"/>
  <c r="I37" i="1"/>
  <c r="J37" i="1" s="1"/>
  <c r="L37" i="1" s="1"/>
  <c r="M37" i="1" s="1"/>
  <c r="I38" i="1"/>
  <c r="J38" i="1" s="1"/>
  <c r="L38" i="1" s="1"/>
  <c r="M38" i="1" s="1"/>
  <c r="I39" i="1"/>
  <c r="J39" i="1" s="1"/>
  <c r="L39" i="1" s="1"/>
  <c r="M39" i="1" s="1"/>
  <c r="I40" i="1"/>
  <c r="J40" i="1" s="1"/>
  <c r="L40" i="1" s="1"/>
  <c r="M40" i="1" s="1"/>
  <c r="I41" i="1"/>
  <c r="J41" i="1" s="1"/>
  <c r="L41" i="1" s="1"/>
  <c r="M41" i="1" s="1"/>
  <c r="I42" i="1"/>
  <c r="J42" i="1" s="1"/>
  <c r="L42" i="1" s="1"/>
  <c r="M42" i="1" s="1"/>
  <c r="I43" i="1"/>
  <c r="J43" i="1" s="1"/>
  <c r="L43" i="1" s="1"/>
  <c r="M43" i="1" s="1"/>
  <c r="I44" i="1"/>
  <c r="J44" i="1" s="1"/>
  <c r="L44" i="1" s="1"/>
  <c r="M44" i="1" s="1"/>
  <c r="I45" i="1"/>
  <c r="J45" i="1" s="1"/>
  <c r="L45" i="1" s="1"/>
  <c r="M45" i="1" s="1"/>
  <c r="I46" i="1"/>
  <c r="J46" i="1" s="1"/>
  <c r="L46" i="1" s="1"/>
  <c r="M46" i="1" s="1"/>
  <c r="I2" i="1"/>
  <c r="J2" i="1" s="1"/>
  <c r="L2" i="1" s="1"/>
  <c r="M2" i="1" s="1"/>
  <c r="N5" i="1" l="1"/>
  <c r="S4" i="1"/>
  <c r="S12" i="1"/>
  <c r="S10" i="1"/>
  <c r="N36" i="1"/>
  <c r="S8" i="1"/>
  <c r="S6" i="1"/>
  <c r="N16" i="1"/>
  <c r="N10" i="1"/>
  <c r="S5" i="1"/>
  <c r="S11" i="1"/>
  <c r="N41" i="1"/>
  <c r="S9" i="1"/>
  <c r="N31" i="1"/>
  <c r="S7" i="1"/>
  <c r="N21" i="1"/>
  <c r="N13" i="1"/>
  <c r="N46" i="1"/>
  <c r="N26" i="1"/>
</calcChain>
</file>

<file path=xl/sharedStrings.xml><?xml version="1.0" encoding="utf-8"?>
<sst xmlns="http://schemas.openxmlformats.org/spreadsheetml/2006/main" count="105" uniqueCount="48">
  <si>
    <t xml:space="preserve">CPI </t>
  </si>
  <si>
    <t>Ticks</t>
  </si>
  <si>
    <t>Energy/Ticks</t>
  </si>
  <si>
    <t>Run #</t>
  </si>
  <si>
    <t>Simulation Time</t>
  </si>
  <si>
    <t>Benchmark</t>
  </si>
  <si>
    <t>specbzip</t>
  </si>
  <si>
    <t>spechmmer</t>
  </si>
  <si>
    <t>specmcf</t>
  </si>
  <si>
    <t>specjeng</t>
  </si>
  <si>
    <t>Run info</t>
  </si>
  <si>
    <t>default</t>
  </si>
  <si>
    <t>Energy (mJ)</t>
  </si>
  <si>
    <t>speclibm</t>
  </si>
  <si>
    <t>Dcache=128KB</t>
  </si>
  <si>
    <t>Icache=16KB</t>
  </si>
  <si>
    <t>3b</t>
  </si>
  <si>
    <t>3a</t>
  </si>
  <si>
    <t>Dcache Assoc=4</t>
  </si>
  <si>
    <t>4c</t>
  </si>
  <si>
    <t>Icache=64KB</t>
  </si>
  <si>
    <t>Cacheline=128</t>
  </si>
  <si>
    <t>6a</t>
  </si>
  <si>
    <t>6b</t>
  </si>
  <si>
    <t>L2=4MB</t>
  </si>
  <si>
    <t>L2=1MB</t>
  </si>
  <si>
    <t>L2Assoc=16</t>
  </si>
  <si>
    <t>10B</t>
  </si>
  <si>
    <t>Delay</t>
  </si>
  <si>
    <t>EDAP</t>
  </si>
  <si>
    <t>EDP</t>
  </si>
  <si>
    <t>Area (mm^2)</t>
  </si>
  <si>
    <t>EDAP Index</t>
  </si>
  <si>
    <t>Mean</t>
  </si>
  <si>
    <t>Icache=64KB | Dcache=128KB</t>
  </si>
  <si>
    <t>L2=4MB | cacheline=128</t>
  </si>
  <si>
    <t>L2=1MB | L2Assoc=16</t>
  </si>
  <si>
    <t>L2=1MB | L2Assoc=16 | cacheline=128</t>
  </si>
  <si>
    <t>Parts Changed</t>
  </si>
  <si>
    <t>Mean CPI</t>
  </si>
  <si>
    <t>Total Cost Index (TCI)</t>
  </si>
  <si>
    <t>L2=4MB | CacheLine=128</t>
  </si>
  <si>
    <t>L2=1MB | L2Asso.=16</t>
  </si>
  <si>
    <t>L2=1MB | L2Asso. = 16 | CL = 128</t>
  </si>
  <si>
    <t>TCI*mean(CPI)</t>
  </si>
  <si>
    <t>DCache Associativity = 4 | default</t>
  </si>
  <si>
    <t>Cacheline = 128</t>
  </si>
  <si>
    <t>CPI*TCI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</si>
</sst>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Sheet1!$X$14:$X$22</c:f>
              <c:numCache>
                <c:formatCode>General</c:formatCode>
                <c:ptCount val="9"/>
              </c:numCache>
            </c:numRef>
          </c:cat>
          <c:val>
            <c:numRef>
              <c:f>Sheet1!$Y$14:$Y$22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F-4E47-83E4-9D78992C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81672"/>
        <c:axId val="358438056"/>
      </c:lineChart>
      <c:catAx>
        <c:axId val="4894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8056"/>
        <c:crosses val="autoZero"/>
        <c:auto val="1"/>
        <c:lblAlgn val="ctr"/>
        <c:lblOffset val="100"/>
        <c:noMultiLvlLbl val="0"/>
      </c:catAx>
      <c:valAx>
        <c:axId val="3584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8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Sheet1!$T$3</c:f>
              <c:strCache>
                <c:ptCount val="1"/>
                <c:pt idx="0">
                  <c:v>CPI*TCI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Sheet1!$R$4:$R$12</c:f>
              <c:strCache>
                <c:ptCount val="9"/>
                <c:pt idx="0">
                  <c:v>default</c:v>
                </c:pt>
                <c:pt idx="1">
                  <c:v>Dcache=128KB</c:v>
                </c:pt>
                <c:pt idx="2">
                  <c:v>Dcache Assoc=4</c:v>
                </c:pt>
                <c:pt idx="3">
                  <c:v>Icache=64KB | Dcache=128KB</c:v>
                </c:pt>
                <c:pt idx="4">
                  <c:v>Cacheline=128</c:v>
                </c:pt>
                <c:pt idx="5">
                  <c:v>L2=4MB | cacheline=128</c:v>
                </c:pt>
                <c:pt idx="6">
                  <c:v>L2=4MB</c:v>
                </c:pt>
                <c:pt idx="7">
                  <c:v>L2=1MB | L2Assoc=16</c:v>
                </c:pt>
                <c:pt idx="8">
                  <c:v>L2=1MB | L2Assoc=16 | cacheline=128</c:v>
                </c:pt>
              </c:strCache>
            </c:strRef>
          </c:cat>
          <c:val>
            <c:numRef>
              <c:f>Sheet1!$T$4:$T$12</c:f>
              <c:numCache>
                <c:formatCode>General</c:formatCode>
                <c:ptCount val="9"/>
                <c:pt idx="0">
                  <c:v>623.90714779999996</c:v>
                </c:pt>
                <c:pt idx="1">
                  <c:v>788.79629469999998</c:v>
                </c:pt>
                <c:pt idx="2">
                  <c:v>670.52814890000002</c:v>
                </c:pt>
                <c:pt idx="3">
                  <c:v>889.0985167</c:v>
                </c:pt>
                <c:pt idx="4">
                  <c:v>600.57523400000002</c:v>
                </c:pt>
                <c:pt idx="5">
                  <c:v>714.91990329999999</c:v>
                </c:pt>
                <c:pt idx="6">
                  <c:v>753.18799220000005</c:v>
                </c:pt>
                <c:pt idx="7">
                  <c:v>626.5108778</c:v>
                </c:pt>
                <c:pt idx="8">
                  <c:v>597.32059000000004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D-4EC8-BBC5-2676B936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75768"/>
        <c:axId val="489469536"/>
      </c:lineChart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EDAP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Sheet1!$R$4:$R$12</c:f>
              <c:strCache>
                <c:ptCount val="9"/>
                <c:pt idx="0">
                  <c:v>default</c:v>
                </c:pt>
                <c:pt idx="1">
                  <c:v>Dcache=128KB</c:v>
                </c:pt>
                <c:pt idx="2">
                  <c:v>Dcache Assoc=4</c:v>
                </c:pt>
                <c:pt idx="3">
                  <c:v>Icache=64KB | Dcache=128KB</c:v>
                </c:pt>
                <c:pt idx="4">
                  <c:v>Cacheline=128</c:v>
                </c:pt>
                <c:pt idx="5">
                  <c:v>L2=4MB | cacheline=128</c:v>
                </c:pt>
                <c:pt idx="6">
                  <c:v>L2=4MB</c:v>
                </c:pt>
                <c:pt idx="7">
                  <c:v>L2=1MB | L2Assoc=16</c:v>
                </c:pt>
                <c:pt idx="8">
                  <c:v>L2=1MB | L2Assoc=16 | cacheline=128</c:v>
                </c:pt>
              </c:strCache>
            </c:strRef>
          </c:cat>
          <c:val>
            <c:numRef>
              <c:f>Sheet1!$S$4:$S$12</c:f>
              <c:numCache>
                <c:formatCode>General</c:formatCode>
                <c:ptCount val="9"/>
                <c:pt idx="0">
                  <c:v>2.3459577265304778</c:v>
                </c:pt>
                <c:pt idx="1">
                  <c:v>3.3275964739776414</c:v>
                </c:pt>
                <c:pt idx="2">
                  <c:v>3.5144961365405805</c:v>
                </c:pt>
                <c:pt idx="3">
                  <c:v>4.6076752136747272</c:v>
                </c:pt>
                <c:pt idx="4">
                  <c:v>4.0286030121894703</c:v>
                </c:pt>
                <c:pt idx="5">
                  <c:v>5.1672545585775698</c:v>
                </c:pt>
                <c:pt idx="6">
                  <c:v>3.2108445937572272</c:v>
                </c:pt>
                <c:pt idx="7">
                  <c:v>1.8853798131324044</c:v>
                </c:pt>
                <c:pt idx="8">
                  <c:v>3.6538626367553926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D-4EC8-BBC5-2676B936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77544"/>
        <c:axId val="488580824"/>
      </c:lineChart>
      <c:catAx>
        <c:axId val="48947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69536"/>
        <c:crosses val="autoZero"/>
        <c:auto val="1"/>
        <c:lblAlgn val="ctr"/>
        <c:lblOffset val="100"/>
        <c:noMultiLvlLbl val="0"/>
      </c:catAx>
      <c:valAx>
        <c:axId val="4894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CPI*TCI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5768"/>
        <c:crosses val="autoZero"/>
        <c:crossBetween val="between"/>
      </c:valAx>
      <c:valAx>
        <c:axId val="488580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EDAP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7544"/>
        <c:crosses val="max"/>
        <c:crossBetween val="between"/>
      </c:valAx>
      <c:catAx>
        <c:axId val="48857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580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1174376</xdr:colOff>
      <xdr:row>49</xdr:row>
      <xdr:rowOff>129987</xdr:rowOff>
    </xdr:from>
    <xdr:to>
      <xdr:col>8</xdr:col>
      <xdr:colOff>264459</xdr:colOff>
      <xdr:row>56</xdr:row>
      <xdr:rowOff>62751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CE7A21-F570-4D3C-9398-481DAD2BB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43542</xdr:colOff>
      <xdr:row>13</xdr:row>
      <xdr:rowOff>190499</xdr:rowOff>
    </xdr:from>
    <xdr:to>
      <xdr:col>20</xdr:col>
      <xdr:colOff>283029</xdr:colOff>
      <xdr:row>34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BE580-2128-4719-AD52-B2D104E06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1AAD-8FE3-4B8E-BFDF-08BD26D5CB30}">
  <dimension ref="A1:X59"/>
  <sheetViews>
    <sheetView tabSelected="1" zoomScale="70" zoomScaleNormal="70" workbookViewId="0">
      <pane ySplit="1" topLeftCell="A8" activePane="bottomLeft" state="frozen"/>
      <selection pane="bottomLeft" activeCell="G22" sqref="G22:G26"/>
    </sheetView>
  </sheetViews>
  <sheetFormatPr defaultRowHeight="14.4" x14ac:dyDescent="0.3"/>
  <cols>
    <col min="1" max="1" width="21.109375" style="2" customWidth="1"/>
    <col min="2" max="2" width="14.88671875" style="2" bestFit="1" customWidth="1"/>
    <col min="3" max="3" width="19.88671875" style="2" customWidth="1"/>
    <col min="4" max="4" width="20.77734375" style="2" customWidth="1"/>
    <col min="5" max="5" width="13.6640625" style="2" bestFit="1" customWidth="1"/>
    <col min="6" max="6" width="11" style="2" bestFit="1" customWidth="1"/>
    <col min="7" max="7" width="12" style="2" customWidth="1"/>
    <col min="8" max="8" width="14.6640625" style="2" bestFit="1" customWidth="1"/>
    <col min="9" max="9" width="13.21875" style="2" customWidth="1"/>
    <col min="10" max="10" width="29.77734375" style="2" customWidth="1"/>
    <col min="11" max="11" width="12" style="2" bestFit="1" customWidth="1"/>
    <col min="12" max="12" width="11" style="2" bestFit="1" customWidth="1"/>
    <col min="13" max="13" width="10.6640625" style="2" bestFit="1" customWidth="1"/>
    <col min="14" max="14" width="12" style="2" bestFit="1" customWidth="1"/>
    <col min="15" max="16" width="8.88671875" style="2"/>
    <col min="17" max="17" width="12.44140625" style="2" bestFit="1" customWidth="1"/>
    <col min="18" max="18" width="34.77734375" style="2" bestFit="1" customWidth="1"/>
    <col min="19" max="20" width="8.88671875" style="2"/>
    <col min="21" max="21" width="32" style="2" customWidth="1"/>
    <col min="22" max="24" width="8.88671875" style="2"/>
    <col min="25" max="25" width="10.44140625" style="2" bestFit="1" customWidth="1"/>
    <col min="26" max="16384" width="8.88671875" style="2"/>
  </cols>
  <sheetData>
    <row r="1" spans="1:24" x14ac:dyDescent="0.3">
      <c r="A1" s="1" t="s">
        <v>3</v>
      </c>
      <c r="B1" s="1" t="s">
        <v>10</v>
      </c>
      <c r="C1" s="1" t="s">
        <v>5</v>
      </c>
      <c r="D1" s="1" t="s">
        <v>0</v>
      </c>
      <c r="E1" s="1" t="s">
        <v>1</v>
      </c>
      <c r="F1" s="1" t="s">
        <v>12</v>
      </c>
      <c r="G1" s="1" t="s">
        <v>2</v>
      </c>
      <c r="H1" s="1" t="s">
        <v>4</v>
      </c>
      <c r="I1" s="1" t="s">
        <v>28</v>
      </c>
      <c r="J1" s="1" t="s">
        <v>30</v>
      </c>
      <c r="K1" s="1" t="s">
        <v>31</v>
      </c>
      <c r="L1" s="1" t="s">
        <v>29</v>
      </c>
      <c r="M1" s="1" t="s">
        <v>32</v>
      </c>
      <c r="N1" s="1" t="s">
        <v>33</v>
      </c>
    </row>
    <row r="2" spans="1:24" x14ac:dyDescent="0.3">
      <c r="A2" s="2">
        <v>1</v>
      </c>
      <c r="B2" s="2" t="s">
        <v>11</v>
      </c>
      <c r="C2" s="2" t="s">
        <v>6</v>
      </c>
      <c r="D2" s="2">
        <v>1.6831719999999999</v>
      </c>
      <c r="E2" s="2">
        <v>84158594000</v>
      </c>
      <c r="F2" s="2">
        <v>126.296654</v>
      </c>
      <c r="G2" s="2">
        <f>(F2)/(1000*(E2))</f>
        <v>1.5006982412277468E-12</v>
      </c>
      <c r="H2" s="2">
        <v>8.4158999999999998E-2</v>
      </c>
      <c r="I2" s="2">
        <f>H2/E2</f>
        <v>1.0000048242250815E-12</v>
      </c>
      <c r="J2" s="2">
        <f>G2*I2</f>
        <v>1.5007054809338421E-24</v>
      </c>
      <c r="K2" s="2">
        <v>15.954499999999999</v>
      </c>
      <c r="L2" s="2">
        <f>J2*K2</f>
        <v>2.3943005595558981E-23</v>
      </c>
      <c r="M2" s="2">
        <f>L2*10^23</f>
        <v>2.3943005595558979</v>
      </c>
    </row>
    <row r="3" spans="1:24" x14ac:dyDescent="0.3">
      <c r="C3" s="2" t="s">
        <v>7</v>
      </c>
      <c r="D3" s="2">
        <v>1.187362</v>
      </c>
      <c r="E3" s="2">
        <v>59368096500</v>
      </c>
      <c r="F3" s="2">
        <v>92.371264999999994</v>
      </c>
      <c r="G3" s="2">
        <f t="shared" ref="G3:G46" si="0">(F3)/(1000*(E3))</f>
        <v>1.5559074729640354E-12</v>
      </c>
      <c r="H3" s="2">
        <v>5.9367999999999997E-2</v>
      </c>
      <c r="I3" s="2">
        <f t="shared" ref="I3:I46" si="1">H3/E3</f>
        <v>9.9999837454785154E-13</v>
      </c>
      <c r="J3" s="2">
        <f t="shared" ref="J3:J46" si="2">G3*I3</f>
        <v>1.5559049439108907E-24</v>
      </c>
      <c r="K3" s="2">
        <v>15.954499999999999</v>
      </c>
      <c r="L3" s="2">
        <f t="shared" ref="L3:L46" si="3">J3*K3</f>
        <v>2.4823685427626303E-23</v>
      </c>
      <c r="M3" s="2">
        <f t="shared" ref="M3:M46" si="4">L3*10^23</f>
        <v>2.4823685427626301</v>
      </c>
      <c r="S3" s="2" t="s">
        <v>29</v>
      </c>
      <c r="T3" s="2" t="s">
        <v>47</v>
      </c>
    </row>
    <row r="4" spans="1:24" ht="15" thickBot="1" x14ac:dyDescent="0.35">
      <c r="C4" s="2" t="s">
        <v>8</v>
      </c>
      <c r="D4" s="2">
        <v>1.1095379999999999</v>
      </c>
      <c r="E4" s="2">
        <v>55476910500</v>
      </c>
      <c r="F4" s="2">
        <v>84.767358000000002</v>
      </c>
      <c r="G4" s="2">
        <f t="shared" si="0"/>
        <v>1.5279754628729732E-12</v>
      </c>
      <c r="H4" s="2">
        <v>5.5476999999999999E-2</v>
      </c>
      <c r="I4" s="2">
        <f t="shared" si="1"/>
        <v>1.0000016132837822E-12</v>
      </c>
      <c r="J4" s="2">
        <f t="shared" si="2"/>
        <v>1.527977927931007E-24</v>
      </c>
      <c r="K4" s="2">
        <v>15.954499999999999</v>
      </c>
      <c r="L4" s="2">
        <f t="shared" si="3"/>
        <v>2.437812385117525E-23</v>
      </c>
      <c r="M4" s="2">
        <f t="shared" si="4"/>
        <v>2.4378123851175246</v>
      </c>
      <c r="R4" s="5" t="s">
        <v>11</v>
      </c>
      <c r="S4" s="2">
        <f>GEOMEAN(M2:M5)</f>
        <v>2.3459577265304778</v>
      </c>
      <c r="T4" s="15">
        <v>623.90714779999996</v>
      </c>
    </row>
    <row r="5" spans="1:24" ht="15" thickBot="1" x14ac:dyDescent="0.35">
      <c r="A5" s="3"/>
      <c r="B5" s="3"/>
      <c r="C5" s="3" t="s">
        <v>9</v>
      </c>
      <c r="D5" s="3">
        <v>10.270810000000001</v>
      </c>
      <c r="E5" s="4">
        <v>513540522500</v>
      </c>
      <c r="F5" s="3">
        <v>672.86298699999998</v>
      </c>
      <c r="G5" s="3">
        <f t="shared" si="0"/>
        <v>1.3102432184404688E-12</v>
      </c>
      <c r="H5" s="3">
        <v>0.51354100000000003</v>
      </c>
      <c r="I5" s="2">
        <f t="shared" si="1"/>
        <v>1.0000009298195158E-12</v>
      </c>
      <c r="J5" s="3">
        <f t="shared" si="2"/>
        <v>1.3102444367301838E-24</v>
      </c>
      <c r="K5" s="3">
        <v>15.954499999999999</v>
      </c>
      <c r="L5" s="3">
        <f t="shared" si="3"/>
        <v>2.0904294865811718E-23</v>
      </c>
      <c r="M5" s="3">
        <f t="shared" si="4"/>
        <v>2.0904294865811717</v>
      </c>
      <c r="N5" s="2">
        <f>GEOMEAN(M2:M5)</f>
        <v>2.3459577265304778</v>
      </c>
      <c r="R5" s="5" t="s">
        <v>14</v>
      </c>
      <c r="S5" s="2">
        <f>GEOMEAN(M7:M10)</f>
        <v>3.3275964739776414</v>
      </c>
      <c r="T5" s="15">
        <v>788.79629469999998</v>
      </c>
    </row>
    <row r="6" spans="1:24" ht="15.6" thickTop="1" thickBot="1" x14ac:dyDescent="0.35">
      <c r="A6" s="5">
        <v>2</v>
      </c>
      <c r="B6" s="5" t="s">
        <v>14</v>
      </c>
      <c r="C6" s="5" t="s">
        <v>6</v>
      </c>
      <c r="D6" s="2">
        <v>1.653572</v>
      </c>
      <c r="E6" s="5">
        <v>82678611000</v>
      </c>
      <c r="F6" s="5">
        <v>155.476371</v>
      </c>
      <c r="G6" s="2">
        <f t="shared" si="0"/>
        <v>1.8804908442402351E-12</v>
      </c>
      <c r="H6" s="5">
        <v>8.2679000000000002E-2</v>
      </c>
      <c r="I6" s="6">
        <f t="shared" si="1"/>
        <v>1.0000047049653508E-12</v>
      </c>
      <c r="J6" s="2">
        <f t="shared" si="2"/>
        <v>1.8804996918844999E-24</v>
      </c>
      <c r="K6" s="2">
        <v>18.609400000000001</v>
      </c>
      <c r="L6" s="2">
        <f t="shared" si="3"/>
        <v>3.4994970966155417E-23</v>
      </c>
      <c r="M6" s="2">
        <f t="shared" si="4"/>
        <v>3.4994970966155412</v>
      </c>
      <c r="R6" s="5" t="s">
        <v>18</v>
      </c>
      <c r="S6" s="2">
        <f>GEOMEAN(M13:M16)</f>
        <v>3.5144961365405805</v>
      </c>
      <c r="T6" s="15">
        <v>670.52814890000002</v>
      </c>
    </row>
    <row r="7" spans="1:24" ht="15" thickBot="1" x14ac:dyDescent="0.35">
      <c r="C7" s="2" t="s">
        <v>7</v>
      </c>
      <c r="D7" s="2">
        <v>1.1856150000000001</v>
      </c>
      <c r="E7" s="2">
        <v>59280733500</v>
      </c>
      <c r="F7" s="2">
        <v>115.443819</v>
      </c>
      <c r="G7" s="2">
        <f t="shared" si="0"/>
        <v>1.9474087479028917E-12</v>
      </c>
      <c r="H7" s="2">
        <v>5.9281E-2</v>
      </c>
      <c r="I7" s="2">
        <f t="shared" si="1"/>
        <v>1.0000044955584094E-12</v>
      </c>
      <c r="J7" s="2">
        <f t="shared" si="2"/>
        <v>1.947417502592665E-24</v>
      </c>
      <c r="K7" s="2">
        <v>18.609400000000001</v>
      </c>
      <c r="L7" s="2">
        <f t="shared" si="3"/>
        <v>3.624027127274794E-23</v>
      </c>
      <c r="M7" s="2">
        <f t="shared" si="4"/>
        <v>3.6240271272747937</v>
      </c>
      <c r="R7" s="5" t="s">
        <v>34</v>
      </c>
      <c r="S7" s="2">
        <f>GEOMEAN(M18:M21)</f>
        <v>4.6076752136747272</v>
      </c>
      <c r="T7" s="15">
        <v>889.0985167</v>
      </c>
    </row>
    <row r="8" spans="1:24" ht="15" thickBot="1" x14ac:dyDescent="0.35">
      <c r="C8" s="2" t="s">
        <v>13</v>
      </c>
      <c r="D8" s="2">
        <v>3.493611</v>
      </c>
      <c r="E8" s="2">
        <v>174680567000</v>
      </c>
      <c r="F8" s="2">
        <v>295.24949500000002</v>
      </c>
      <c r="G8" s="2">
        <f t="shared" si="0"/>
        <v>1.6902251925939765E-12</v>
      </c>
      <c r="H8" s="2">
        <v>0.174681</v>
      </c>
      <c r="I8" s="2">
        <f t="shared" si="1"/>
        <v>1.0000024788103647E-12</v>
      </c>
      <c r="J8" s="2">
        <f t="shared" si="2"/>
        <v>1.6902293823417024E-24</v>
      </c>
      <c r="K8" s="2">
        <v>18.609400000000001</v>
      </c>
      <c r="L8" s="2">
        <f t="shared" si="3"/>
        <v>3.145415466774968E-23</v>
      </c>
      <c r="M8" s="2">
        <f t="shared" si="4"/>
        <v>3.1454154667749679</v>
      </c>
      <c r="R8" s="5" t="s">
        <v>21</v>
      </c>
      <c r="S8" s="2">
        <f>GEOMEAN(M23:M26)</f>
        <v>4.0286030121894703</v>
      </c>
      <c r="T8" s="15">
        <v>600.57523400000002</v>
      </c>
    </row>
    <row r="9" spans="1:24" ht="15" thickBot="1" x14ac:dyDescent="0.35">
      <c r="C9" s="2" t="s">
        <v>8</v>
      </c>
      <c r="D9" s="2">
        <v>1.1091789999999999</v>
      </c>
      <c r="E9" s="2">
        <v>55458961500</v>
      </c>
      <c r="F9" s="2">
        <v>105.885096</v>
      </c>
      <c r="G9" s="2">
        <f t="shared" si="0"/>
        <v>1.909251329922577E-12</v>
      </c>
      <c r="H9" s="2">
        <v>5.5459000000000001E-2</v>
      </c>
      <c r="I9" s="2">
        <f t="shared" si="1"/>
        <v>1.0000006942070128E-12</v>
      </c>
      <c r="J9" s="2">
        <f t="shared" si="2"/>
        <v>1.9092526553382395E-24</v>
      </c>
      <c r="K9" s="2">
        <v>18.609400000000001</v>
      </c>
      <c r="L9" s="2">
        <f t="shared" si="3"/>
        <v>3.5530046364251434E-23</v>
      </c>
      <c r="M9" s="2">
        <f t="shared" si="4"/>
        <v>3.5530046364251429</v>
      </c>
      <c r="R9" s="5" t="s">
        <v>35</v>
      </c>
      <c r="S9" s="2">
        <f>GEOMEAN(M28:M31)</f>
        <v>5.1672545585775698</v>
      </c>
      <c r="T9" s="9">
        <v>714.91990329999999</v>
      </c>
    </row>
    <row r="10" spans="1:24" ht="15" thickBot="1" x14ac:dyDescent="0.35">
      <c r="C10" s="2" t="s">
        <v>9</v>
      </c>
      <c r="D10" s="2">
        <v>10.270974000000001</v>
      </c>
      <c r="E10" s="2">
        <v>513548724500</v>
      </c>
      <c r="F10" s="2">
        <v>835.42302500000005</v>
      </c>
      <c r="G10" s="3">
        <f t="shared" si="0"/>
        <v>1.6267648718500518E-12</v>
      </c>
      <c r="H10" s="2">
        <v>0.51354900000000003</v>
      </c>
      <c r="I10" s="2">
        <f t="shared" si="1"/>
        <v>1.0000005364632154E-12</v>
      </c>
      <c r="J10" s="3">
        <f t="shared" si="2"/>
        <v>1.6267657445495656E-24</v>
      </c>
      <c r="K10" s="3">
        <v>18.609400000000001</v>
      </c>
      <c r="L10" s="3">
        <f t="shared" si="3"/>
        <v>3.0273134446620687E-23</v>
      </c>
      <c r="M10" s="3">
        <f t="shared" si="4"/>
        <v>3.0273134446620684</v>
      </c>
      <c r="N10" s="2">
        <f>GEOMEAN(M7:M10)</f>
        <v>3.3275964739776414</v>
      </c>
      <c r="R10" s="5" t="s">
        <v>24</v>
      </c>
      <c r="S10" s="2">
        <f>GEOMEAN(M33:M36)</f>
        <v>3.2108445937572272</v>
      </c>
      <c r="T10" s="9">
        <v>753.18799220000005</v>
      </c>
    </row>
    <row r="11" spans="1:24" ht="15.6" thickTop="1" thickBot="1" x14ac:dyDescent="0.35">
      <c r="A11" s="6" t="s">
        <v>17</v>
      </c>
      <c r="B11" s="6" t="s">
        <v>15</v>
      </c>
      <c r="C11" s="6" t="s">
        <v>6</v>
      </c>
      <c r="D11" s="6">
        <v>1.653572</v>
      </c>
      <c r="E11" s="6">
        <v>82678611000</v>
      </c>
      <c r="F11" s="6">
        <v>154.87488200000001</v>
      </c>
      <c r="G11" s="2">
        <f t="shared" si="0"/>
        <v>1.8732158187805069E-12</v>
      </c>
      <c r="H11" s="6">
        <v>8.2679000000000002E-2</v>
      </c>
      <c r="I11" s="6">
        <f t="shared" si="1"/>
        <v>1.0000047049653508E-12</v>
      </c>
      <c r="J11" s="2">
        <f t="shared" si="2"/>
        <v>1.873224632196029E-24</v>
      </c>
      <c r="K11" s="2">
        <v>18.555099999999999</v>
      </c>
      <c r="L11" s="2">
        <f t="shared" si="3"/>
        <v>3.4757870372860539E-23</v>
      </c>
      <c r="M11" s="2">
        <f t="shared" si="4"/>
        <v>3.4757870372860538</v>
      </c>
      <c r="R11" s="5" t="s">
        <v>36</v>
      </c>
      <c r="S11" s="2">
        <f>GEOMEAN(M38:M41)</f>
        <v>1.8853798131324044</v>
      </c>
      <c r="T11" s="9">
        <v>626.5108778</v>
      </c>
    </row>
    <row r="12" spans="1:24" ht="15" thickBot="1" x14ac:dyDescent="0.35">
      <c r="B12" s="2" t="s">
        <v>14</v>
      </c>
      <c r="C12" s="2" t="s">
        <v>7</v>
      </c>
      <c r="D12" s="2">
        <v>1.186928</v>
      </c>
      <c r="E12" s="2">
        <v>59346396000</v>
      </c>
      <c r="F12" s="2">
        <v>115.122872</v>
      </c>
      <c r="G12" s="2">
        <f t="shared" si="0"/>
        <v>1.9398460523196723E-12</v>
      </c>
      <c r="H12" s="2">
        <v>5.9346000000000003E-2</v>
      </c>
      <c r="I12" s="2">
        <f t="shared" si="1"/>
        <v>9.9999332731173774E-13</v>
      </c>
      <c r="J12" s="2">
        <f t="shared" si="2"/>
        <v>1.9398331083316883E-24</v>
      </c>
      <c r="K12" s="2">
        <v>18.555099999999999</v>
      </c>
      <c r="L12" s="2">
        <f t="shared" si="3"/>
        <v>3.5993797308405307E-23</v>
      </c>
      <c r="M12" s="2">
        <f t="shared" si="4"/>
        <v>3.5993797308405302</v>
      </c>
      <c r="R12" s="5" t="s">
        <v>37</v>
      </c>
      <c r="S12" s="2">
        <f>GEOMEAN(M43:M46)</f>
        <v>3.6538626367553926</v>
      </c>
      <c r="T12" s="9">
        <v>597.32059000000004</v>
      </c>
    </row>
    <row r="13" spans="1:24" ht="15" thickBot="1" x14ac:dyDescent="0.35">
      <c r="C13" s="2" t="s">
        <v>8</v>
      </c>
      <c r="D13" s="2">
        <v>1.4872810000000001</v>
      </c>
      <c r="E13" s="2">
        <v>74364029000</v>
      </c>
      <c r="F13" s="2">
        <v>135.69355200000001</v>
      </c>
      <c r="G13" s="3">
        <f t="shared" si="0"/>
        <v>1.8247202824365529E-12</v>
      </c>
      <c r="H13" s="2">
        <v>7.4364E-2</v>
      </c>
      <c r="I13" s="2">
        <f t="shared" si="1"/>
        <v>9.99999610026509E-13</v>
      </c>
      <c r="J13" s="3">
        <f t="shared" si="2"/>
        <v>1.8247195708440143E-24</v>
      </c>
      <c r="K13" s="3">
        <v>18.555099999999999</v>
      </c>
      <c r="L13" s="3">
        <f t="shared" si="3"/>
        <v>3.3857854108967768E-23</v>
      </c>
      <c r="M13" s="3">
        <f t="shared" si="4"/>
        <v>3.3857854108967764</v>
      </c>
      <c r="N13" s="2">
        <f t="shared" ref="N13:N46" si="5">GEOMEAN(M10:M13)</f>
        <v>3.3651111315940918</v>
      </c>
    </row>
    <row r="14" spans="1:24" ht="15.6" thickTop="1" thickBot="1" x14ac:dyDescent="0.35">
      <c r="A14" s="6" t="s">
        <v>16</v>
      </c>
      <c r="B14" s="6" t="s">
        <v>18</v>
      </c>
      <c r="C14" s="6" t="s">
        <v>6</v>
      </c>
      <c r="D14" s="6">
        <v>1.653572</v>
      </c>
      <c r="E14" s="6">
        <v>82678611000</v>
      </c>
      <c r="F14" s="6">
        <v>155.476371</v>
      </c>
      <c r="G14" s="2">
        <f t="shared" si="0"/>
        <v>1.8804908442402351E-12</v>
      </c>
      <c r="H14" s="6">
        <v>8.2679000000000002E-2</v>
      </c>
      <c r="I14" s="6">
        <f t="shared" si="1"/>
        <v>1.0000047049653508E-12</v>
      </c>
      <c r="J14" s="2">
        <f t="shared" si="2"/>
        <v>1.8804996918844999E-24</v>
      </c>
      <c r="K14" s="2">
        <v>18.609400000000001</v>
      </c>
      <c r="L14" s="2">
        <f t="shared" si="3"/>
        <v>3.4994970966155417E-23</v>
      </c>
      <c r="M14" s="2">
        <f t="shared" si="4"/>
        <v>3.4994970966155412</v>
      </c>
      <c r="X14" s="14"/>
    </row>
    <row r="15" spans="1:24" ht="15" thickBot="1" x14ac:dyDescent="0.35">
      <c r="C15" s="2" t="s">
        <v>7</v>
      </c>
      <c r="D15" s="2">
        <v>1.1856150000000001</v>
      </c>
      <c r="E15" s="2">
        <v>59280733500</v>
      </c>
      <c r="F15" s="2">
        <v>115.443819</v>
      </c>
      <c r="G15" s="2">
        <f t="shared" si="0"/>
        <v>1.9474087479028917E-12</v>
      </c>
      <c r="H15" s="2">
        <v>5.9281E-2</v>
      </c>
      <c r="I15" s="2">
        <f t="shared" si="1"/>
        <v>1.0000044955584094E-12</v>
      </c>
      <c r="J15" s="2">
        <f t="shared" si="2"/>
        <v>1.947417502592665E-24</v>
      </c>
      <c r="K15" s="2">
        <v>18.609400000000001</v>
      </c>
      <c r="L15" s="2">
        <f t="shared" si="3"/>
        <v>3.624027127274794E-23</v>
      </c>
      <c r="M15" s="2">
        <f t="shared" si="4"/>
        <v>3.6240271272747937</v>
      </c>
      <c r="X15" s="14"/>
    </row>
    <row r="16" spans="1:24" ht="15" thickBot="1" x14ac:dyDescent="0.35">
      <c r="C16" s="2" t="s">
        <v>8</v>
      </c>
      <c r="D16" s="2">
        <v>1.1091789999999999</v>
      </c>
      <c r="E16" s="2">
        <v>55458961500</v>
      </c>
      <c r="F16" s="2">
        <v>105.885096</v>
      </c>
      <c r="G16" s="3">
        <f t="shared" si="0"/>
        <v>1.909251329922577E-12</v>
      </c>
      <c r="H16" s="2">
        <v>5.5459000000000001E-2</v>
      </c>
      <c r="I16" s="2">
        <f t="shared" si="1"/>
        <v>1.0000006942070128E-12</v>
      </c>
      <c r="J16" s="3">
        <f t="shared" si="2"/>
        <v>1.9092526553382395E-24</v>
      </c>
      <c r="K16" s="3">
        <v>18.609400000000001</v>
      </c>
      <c r="L16" s="3">
        <f t="shared" si="3"/>
        <v>3.5530046364251434E-23</v>
      </c>
      <c r="M16" s="3">
        <f t="shared" si="4"/>
        <v>3.5530046364251429</v>
      </c>
      <c r="N16" s="2">
        <f t="shared" si="5"/>
        <v>3.5144961365405805</v>
      </c>
      <c r="X16" s="14"/>
    </row>
    <row r="17" spans="1:24" ht="15.6" thickTop="1" thickBot="1" x14ac:dyDescent="0.35">
      <c r="A17" s="6" t="s">
        <v>19</v>
      </c>
      <c r="B17" s="6" t="s">
        <v>20</v>
      </c>
      <c r="C17" s="6" t="s">
        <v>6</v>
      </c>
      <c r="D17" s="6">
        <v>1.6534249999999999</v>
      </c>
      <c r="E17" s="6">
        <v>82671265000</v>
      </c>
      <c r="F17" s="6">
        <v>188.93713</v>
      </c>
      <c r="G17" s="2">
        <f t="shared" si="0"/>
        <v>2.2854026728634186E-12</v>
      </c>
      <c r="H17" s="6">
        <v>8.2670999999999994E-2</v>
      </c>
      <c r="I17" s="6">
        <f t="shared" si="1"/>
        <v>9.9999679453314268E-13</v>
      </c>
      <c r="J17" s="2">
        <f t="shared" si="2"/>
        <v>2.285395347080895E-24</v>
      </c>
      <c r="K17" s="2">
        <v>21.001200000000001</v>
      </c>
      <c r="L17" s="2">
        <f t="shared" si="3"/>
        <v>4.7996044763115296E-23</v>
      </c>
      <c r="M17" s="2">
        <f t="shared" si="4"/>
        <v>4.7996044763115293</v>
      </c>
      <c r="X17" s="14"/>
    </row>
    <row r="18" spans="1:24" ht="15" thickBot="1" x14ac:dyDescent="0.35">
      <c r="B18" s="2" t="s">
        <v>14</v>
      </c>
      <c r="C18" s="2" t="s">
        <v>7</v>
      </c>
      <c r="D18" s="2">
        <v>1.1853819999999999</v>
      </c>
      <c r="E18" s="2">
        <v>59269088500</v>
      </c>
      <c r="F18" s="2">
        <v>139.42101700000001</v>
      </c>
      <c r="G18" s="2">
        <f t="shared" si="0"/>
        <v>2.3523394830004854E-12</v>
      </c>
      <c r="H18" s="2">
        <v>5.9269000000000002E-2</v>
      </c>
      <c r="I18" s="2">
        <f t="shared" si="1"/>
        <v>9.9999850681017306E-13</v>
      </c>
      <c r="J18" s="2">
        <f t="shared" si="2"/>
        <v>2.3523359705111E-24</v>
      </c>
      <c r="K18" s="2">
        <v>21.001200000000001</v>
      </c>
      <c r="L18" s="2">
        <f t="shared" si="3"/>
        <v>4.9401878183897717E-23</v>
      </c>
      <c r="M18" s="2">
        <f t="shared" si="4"/>
        <v>4.9401878183897709</v>
      </c>
      <c r="X18" s="14"/>
    </row>
    <row r="19" spans="1:24" ht="15" thickBot="1" x14ac:dyDescent="0.35">
      <c r="C19" s="2" t="s">
        <v>13</v>
      </c>
      <c r="D19" s="2">
        <v>3.4932150000000002</v>
      </c>
      <c r="E19" s="2">
        <v>174660737000</v>
      </c>
      <c r="F19" s="2">
        <v>365.93872399999998</v>
      </c>
      <c r="G19" s="2">
        <f t="shared" si="0"/>
        <v>2.0951401573440055E-12</v>
      </c>
      <c r="H19" s="2">
        <v>0.17466100000000001</v>
      </c>
      <c r="I19" s="2">
        <f t="shared" si="1"/>
        <v>1.0000015057763097E-12</v>
      </c>
      <c r="J19" s="2">
        <f t="shared" si="2"/>
        <v>2.0951433121564201E-24</v>
      </c>
      <c r="K19" s="2">
        <v>21.001200000000001</v>
      </c>
      <c r="L19" s="2">
        <f t="shared" si="3"/>
        <v>4.4000523727259412E-23</v>
      </c>
      <c r="M19" s="2">
        <f t="shared" si="4"/>
        <v>4.4000523727259404</v>
      </c>
      <c r="X19" s="8"/>
    </row>
    <row r="20" spans="1:24" ht="15" thickBot="1" x14ac:dyDescent="0.35">
      <c r="C20" s="2" t="s">
        <v>8</v>
      </c>
      <c r="D20" s="2">
        <v>1.1091249999999999</v>
      </c>
      <c r="E20" s="2">
        <v>55456271500</v>
      </c>
      <c r="F20" s="2">
        <v>128.33344700000001</v>
      </c>
      <c r="G20" s="2">
        <f t="shared" si="0"/>
        <v>2.314137671516557E-12</v>
      </c>
      <c r="H20" s="2">
        <v>5.5455999999999998E-2</v>
      </c>
      <c r="I20" s="2">
        <f t="shared" si="1"/>
        <v>9.9999510425074281E-13</v>
      </c>
      <c r="J20" s="2">
        <f t="shared" si="2"/>
        <v>2.3141263420787706E-24</v>
      </c>
      <c r="K20" s="2">
        <v>21.001200000000001</v>
      </c>
      <c r="L20" s="2">
        <f t="shared" si="3"/>
        <v>4.859943013526468E-23</v>
      </c>
      <c r="M20" s="2">
        <f t="shared" si="4"/>
        <v>4.8599430135264674</v>
      </c>
      <c r="X20" s="8"/>
    </row>
    <row r="21" spans="1:24" ht="15" thickBot="1" x14ac:dyDescent="0.35">
      <c r="C21" s="2" t="s">
        <v>9</v>
      </c>
      <c r="D21" s="2">
        <v>10.27037</v>
      </c>
      <c r="E21" s="2">
        <v>513518490500</v>
      </c>
      <c r="F21" s="2">
        <v>1043.2955199999999</v>
      </c>
      <c r="G21" s="3">
        <f t="shared" si="0"/>
        <v>2.0316610585612398E-12</v>
      </c>
      <c r="H21" s="2">
        <v>0.51351800000000003</v>
      </c>
      <c r="I21" s="2">
        <f t="shared" si="1"/>
        <v>9.9999904482504705E-13</v>
      </c>
      <c r="J21" s="3">
        <f t="shared" si="2"/>
        <v>2.0316591179694839E-24</v>
      </c>
      <c r="K21" s="3">
        <v>21.001200000000001</v>
      </c>
      <c r="L21" s="3">
        <f t="shared" si="3"/>
        <v>4.2667279468300726E-23</v>
      </c>
      <c r="M21" s="3">
        <f t="shared" si="4"/>
        <v>4.2667279468300725</v>
      </c>
      <c r="N21" s="2">
        <f t="shared" si="5"/>
        <v>4.6076752136747272</v>
      </c>
      <c r="X21" s="8"/>
    </row>
    <row r="22" spans="1:24" ht="15.6" thickTop="1" thickBot="1" x14ac:dyDescent="0.35">
      <c r="A22" s="6">
        <v>5</v>
      </c>
      <c r="B22" s="6" t="s">
        <v>21</v>
      </c>
      <c r="C22" s="6" t="s">
        <v>6</v>
      </c>
      <c r="D22" s="6">
        <v>1.636633</v>
      </c>
      <c r="E22" s="6">
        <v>7086676000</v>
      </c>
      <c r="F22" s="6">
        <v>10.818072000000001</v>
      </c>
      <c r="G22" s="2">
        <f t="shared" si="0"/>
        <v>1.5265368418141313E-12</v>
      </c>
      <c r="H22" s="6">
        <v>7.0870000000000004E-3</v>
      </c>
      <c r="I22" s="6">
        <f t="shared" si="1"/>
        <v>1.0000457196011219E-12</v>
      </c>
      <c r="J22" s="2">
        <f t="shared" si="2"/>
        <v>1.526606634469637E-24</v>
      </c>
      <c r="K22" s="2">
        <v>23.199400000000001</v>
      </c>
      <c r="L22" s="2">
        <f t="shared" si="3"/>
        <v>3.5416357955714895E-23</v>
      </c>
      <c r="M22" s="2">
        <f t="shared" si="4"/>
        <v>3.541635795571489</v>
      </c>
      <c r="X22" s="8"/>
    </row>
    <row r="23" spans="1:24" x14ac:dyDescent="0.3">
      <c r="C23" s="2" t="s">
        <v>7</v>
      </c>
      <c r="D23" s="2">
        <v>1.183457</v>
      </c>
      <c r="E23" s="2">
        <v>59172864000</v>
      </c>
      <c r="F23" s="2">
        <v>111.540513</v>
      </c>
      <c r="G23" s="2">
        <f t="shared" si="0"/>
        <v>1.8849943278053941E-12</v>
      </c>
      <c r="H23" s="2">
        <v>5.9173000000000003E-2</v>
      </c>
      <c r="I23" s="2">
        <f t="shared" si="1"/>
        <v>1.0000022983508116E-12</v>
      </c>
      <c r="J23" s="2">
        <f t="shared" si="2"/>
        <v>1.8849986601836373E-24</v>
      </c>
      <c r="K23" s="2">
        <v>23.199400000000001</v>
      </c>
      <c r="L23" s="2">
        <f t="shared" si="3"/>
        <v>4.3730837917064275E-23</v>
      </c>
      <c r="M23" s="2">
        <f t="shared" si="4"/>
        <v>4.3730837917064269</v>
      </c>
    </row>
    <row r="24" spans="1:24" x14ac:dyDescent="0.3">
      <c r="C24" s="2" t="s">
        <v>13</v>
      </c>
      <c r="D24" s="2">
        <v>2.5812149999999998</v>
      </c>
      <c r="E24" s="2">
        <v>129060755500</v>
      </c>
      <c r="F24" s="2">
        <v>213.43282199999999</v>
      </c>
      <c r="G24" s="2">
        <f t="shared" si="0"/>
        <v>1.653739133736901E-12</v>
      </c>
      <c r="H24" s="2">
        <v>0.12906100000000001</v>
      </c>
      <c r="I24" s="2">
        <f t="shared" si="1"/>
        <v>1.0000018944565997E-12</v>
      </c>
      <c r="J24" s="2">
        <f t="shared" si="2"/>
        <v>1.6537422666739171E-24</v>
      </c>
      <c r="K24" s="2">
        <v>23.199400000000001</v>
      </c>
      <c r="L24" s="2">
        <f t="shared" si="3"/>
        <v>3.8365828341474871E-23</v>
      </c>
      <c r="M24" s="2">
        <f t="shared" si="4"/>
        <v>3.8365828341474866</v>
      </c>
    </row>
    <row r="25" spans="1:24" x14ac:dyDescent="0.3">
      <c r="C25" s="2" t="s">
        <v>8</v>
      </c>
      <c r="D25" s="2">
        <v>1.08531</v>
      </c>
      <c r="E25" s="2">
        <v>54265485000</v>
      </c>
      <c r="F25" s="2">
        <v>100.006488</v>
      </c>
      <c r="G25" s="2">
        <f t="shared" si="0"/>
        <v>1.8429115302295743E-12</v>
      </c>
      <c r="H25" s="2">
        <v>5.4265000000000001E-2</v>
      </c>
      <c r="I25" s="2">
        <f t="shared" si="1"/>
        <v>9.9999106245894598E-13</v>
      </c>
      <c r="J25" s="2">
        <f t="shared" si="2"/>
        <v>1.8428950591321141E-24</v>
      </c>
      <c r="K25" s="2">
        <v>23.199400000000001</v>
      </c>
      <c r="L25" s="2">
        <f t="shared" si="3"/>
        <v>4.275405963482957E-23</v>
      </c>
      <c r="M25" s="2">
        <f t="shared" si="4"/>
        <v>4.2754059634829567</v>
      </c>
    </row>
    <row r="26" spans="1:24" ht="15" thickBot="1" x14ac:dyDescent="0.35">
      <c r="C26" s="2" t="s">
        <v>9</v>
      </c>
      <c r="D26" s="2">
        <v>6.7992739999999996</v>
      </c>
      <c r="E26" s="2">
        <v>339963727500</v>
      </c>
      <c r="F26" s="2">
        <v>538.10079900000005</v>
      </c>
      <c r="G26" s="3">
        <f t="shared" si="0"/>
        <v>1.5828182699285178E-12</v>
      </c>
      <c r="H26" s="2">
        <v>0.33996399999999999</v>
      </c>
      <c r="I26" s="2">
        <f t="shared" si="1"/>
        <v>1.0000008015561013E-12</v>
      </c>
      <c r="J26" s="3">
        <f t="shared" si="2"/>
        <v>1.5828195386461592E-24</v>
      </c>
      <c r="K26" s="3">
        <v>23.199400000000001</v>
      </c>
      <c r="L26" s="3">
        <f t="shared" si="3"/>
        <v>3.6720463604867708E-23</v>
      </c>
      <c r="M26" s="3">
        <f t="shared" si="4"/>
        <v>3.6720463604867706</v>
      </c>
      <c r="N26" s="2">
        <f t="shared" si="5"/>
        <v>4.0286030121894703</v>
      </c>
    </row>
    <row r="27" spans="1:24" ht="15" thickTop="1" x14ac:dyDescent="0.3">
      <c r="A27" s="6" t="s">
        <v>22</v>
      </c>
      <c r="B27" s="6" t="s">
        <v>24</v>
      </c>
      <c r="C27" s="6" t="s">
        <v>6</v>
      </c>
      <c r="D27" s="6">
        <v>1.651011</v>
      </c>
      <c r="E27" s="6">
        <v>82550544500</v>
      </c>
      <c r="F27" s="6">
        <v>151.20940999999999</v>
      </c>
      <c r="G27" s="2">
        <f t="shared" si="0"/>
        <v>1.8317191111925373E-12</v>
      </c>
      <c r="H27" s="6">
        <v>8.2550999999999999E-2</v>
      </c>
      <c r="I27" s="6">
        <f t="shared" si="1"/>
        <v>1.0000055178315631E-12</v>
      </c>
      <c r="J27" s="2">
        <f t="shared" si="2"/>
        <v>1.8317292183100637E-24</v>
      </c>
      <c r="K27" s="2">
        <v>30.002800000000001</v>
      </c>
      <c r="L27" s="2">
        <f t="shared" si="3"/>
        <v>5.4957005391113179E-23</v>
      </c>
      <c r="M27" s="2">
        <f t="shared" si="4"/>
        <v>5.4957005391113176</v>
      </c>
    </row>
    <row r="28" spans="1:24" x14ac:dyDescent="0.3">
      <c r="B28" s="2" t="s">
        <v>21</v>
      </c>
      <c r="C28" s="2" t="s">
        <v>7</v>
      </c>
      <c r="D28" s="2">
        <v>1.183457</v>
      </c>
      <c r="E28" s="2">
        <v>59172864000</v>
      </c>
      <c r="F28" s="2">
        <v>111.033815</v>
      </c>
      <c r="G28" s="2">
        <f t="shared" si="0"/>
        <v>1.8764313148675717E-12</v>
      </c>
      <c r="H28" s="2">
        <v>5.9173000000000003E-2</v>
      </c>
      <c r="I28" s="2">
        <f t="shared" si="1"/>
        <v>1.0000022983508116E-12</v>
      </c>
      <c r="J28" s="2">
        <f t="shared" si="2"/>
        <v>1.8764356275650069E-24</v>
      </c>
      <c r="K28" s="2">
        <v>30.002800000000001</v>
      </c>
      <c r="L28" s="2">
        <f t="shared" si="3"/>
        <v>5.6298322846707387E-23</v>
      </c>
      <c r="M28" s="2">
        <f t="shared" si="4"/>
        <v>5.629832284670738</v>
      </c>
    </row>
    <row r="29" spans="1:24" x14ac:dyDescent="0.3">
      <c r="C29" s="2" t="s">
        <v>13</v>
      </c>
      <c r="D29" s="2">
        <v>2.5766070000000001</v>
      </c>
      <c r="E29" s="2">
        <v>128830345500</v>
      </c>
      <c r="F29" s="2">
        <v>210.83712299999999</v>
      </c>
      <c r="G29" s="2">
        <f t="shared" si="0"/>
        <v>1.6365486111344784E-12</v>
      </c>
      <c r="H29" s="2">
        <v>0.12883</v>
      </c>
      <c r="I29" s="2">
        <f t="shared" si="1"/>
        <v>9.9999731817842551E-13</v>
      </c>
      <c r="J29" s="2">
        <f t="shared" si="2"/>
        <v>1.6365442222031053E-24</v>
      </c>
      <c r="K29" s="2">
        <v>30.002800000000001</v>
      </c>
      <c r="L29" s="2">
        <f t="shared" si="3"/>
        <v>4.9100908989915329E-23</v>
      </c>
      <c r="M29" s="2">
        <f t="shared" si="4"/>
        <v>4.9100908989915322</v>
      </c>
    </row>
    <row r="30" spans="1:24" x14ac:dyDescent="0.3">
      <c r="C30" s="2" t="s">
        <v>8</v>
      </c>
      <c r="D30" s="2">
        <v>1.0851489999999999</v>
      </c>
      <c r="E30" s="2">
        <v>54257465000</v>
      </c>
      <c r="F30" s="2">
        <v>99.560075999999995</v>
      </c>
      <c r="G30" s="2">
        <f t="shared" si="0"/>
        <v>1.834956277444956E-12</v>
      </c>
      <c r="H30" s="2">
        <v>5.4257E-2</v>
      </c>
      <c r="I30" s="2">
        <f t="shared" si="1"/>
        <v>9.9999142975072654E-13</v>
      </c>
      <c r="J30" s="2">
        <f t="shared" si="2"/>
        <v>1.8349405514122525E-24</v>
      </c>
      <c r="K30" s="2">
        <v>30.002800000000001</v>
      </c>
      <c r="L30" s="2">
        <f t="shared" si="3"/>
        <v>5.5053354375911529E-23</v>
      </c>
      <c r="M30" s="2">
        <f t="shared" si="4"/>
        <v>5.5053354375911523</v>
      </c>
    </row>
    <row r="31" spans="1:24" ht="15" thickBot="1" x14ac:dyDescent="0.35">
      <c r="C31" s="2" t="s">
        <v>9</v>
      </c>
      <c r="D31" s="2">
        <v>6.7951579999999998</v>
      </c>
      <c r="E31" s="2">
        <v>339757900500</v>
      </c>
      <c r="F31" s="2">
        <v>530.49134600000002</v>
      </c>
      <c r="G31" s="3">
        <f t="shared" si="0"/>
        <v>1.5613804571411284E-12</v>
      </c>
      <c r="H31" s="2">
        <v>0.339758</v>
      </c>
      <c r="I31" s="2">
        <f t="shared" si="1"/>
        <v>1.0000002928555889E-12</v>
      </c>
      <c r="J31" s="3">
        <f t="shared" si="2"/>
        <v>1.5613809144001217E-24</v>
      </c>
      <c r="K31" s="3">
        <v>30.002800000000001</v>
      </c>
      <c r="L31" s="3">
        <f t="shared" si="3"/>
        <v>4.6845799298563974E-23</v>
      </c>
      <c r="M31" s="3">
        <f t="shared" si="4"/>
        <v>4.6845799298563966</v>
      </c>
      <c r="N31" s="2">
        <f t="shared" si="5"/>
        <v>5.1672545585775698</v>
      </c>
    </row>
    <row r="32" spans="1:24" ht="15" thickTop="1" x14ac:dyDescent="0.3">
      <c r="A32" s="6" t="s">
        <v>23</v>
      </c>
      <c r="B32" s="6" t="s">
        <v>24</v>
      </c>
      <c r="C32" s="6" t="s">
        <v>6</v>
      </c>
      <c r="D32" s="6">
        <v>1.656625</v>
      </c>
      <c r="E32" s="6">
        <v>82831262500</v>
      </c>
      <c r="F32" s="6">
        <v>125.47256400000001</v>
      </c>
      <c r="G32" s="2">
        <f t="shared" si="0"/>
        <v>1.514797193873509E-12</v>
      </c>
      <c r="H32" s="6">
        <v>8.2831000000000002E-2</v>
      </c>
      <c r="I32" s="6">
        <f t="shared" si="1"/>
        <v>9.9999683090668811E-13</v>
      </c>
      <c r="J32" s="2">
        <f t="shared" si="2"/>
        <v>1.5147923933398529E-24</v>
      </c>
      <c r="K32" s="2">
        <v>22.273199999999999</v>
      </c>
      <c r="L32" s="2">
        <f t="shared" si="3"/>
        <v>3.373927393533721E-23</v>
      </c>
      <c r="M32" s="2">
        <f t="shared" si="4"/>
        <v>3.3739273935337208</v>
      </c>
    </row>
    <row r="33" spans="1:21" x14ac:dyDescent="0.3">
      <c r="C33" s="2" t="s">
        <v>7</v>
      </c>
      <c r="D33" s="2">
        <v>1.187362</v>
      </c>
      <c r="E33" s="7">
        <v>59368096500</v>
      </c>
      <c r="F33" s="2">
        <v>92.703131999999997</v>
      </c>
      <c r="G33" s="2">
        <f t="shared" si="0"/>
        <v>1.5614974618564704E-12</v>
      </c>
      <c r="H33" s="2">
        <v>5.9367999999999997E-2</v>
      </c>
      <c r="I33" s="2">
        <f t="shared" si="1"/>
        <v>9.9999837454785154E-13</v>
      </c>
      <c r="J33" s="2">
        <f t="shared" si="2"/>
        <v>1.5614949237170661E-24</v>
      </c>
      <c r="K33" s="2">
        <v>22.273199999999999</v>
      </c>
      <c r="L33" s="2">
        <f t="shared" si="3"/>
        <v>3.4779488734934954E-23</v>
      </c>
      <c r="M33" s="2">
        <f t="shared" si="4"/>
        <v>3.4779488734934954</v>
      </c>
    </row>
    <row r="34" spans="1:21" x14ac:dyDescent="0.3">
      <c r="C34" s="2" t="s">
        <v>13</v>
      </c>
      <c r="D34" s="2">
        <v>3.4894150000000002</v>
      </c>
      <c r="E34" s="2">
        <v>174470769000</v>
      </c>
      <c r="F34" s="2">
        <v>238.71453700000001</v>
      </c>
      <c r="G34" s="2">
        <f t="shared" si="0"/>
        <v>1.3682208106734488E-12</v>
      </c>
      <c r="H34" s="2">
        <v>0.17447099999999999</v>
      </c>
      <c r="I34" s="2">
        <f t="shared" si="1"/>
        <v>1.0000013240040226E-12</v>
      </c>
      <c r="J34" s="2">
        <f t="shared" si="2"/>
        <v>1.3682226222033058E-24</v>
      </c>
      <c r="K34" s="2">
        <v>22.273199999999999</v>
      </c>
      <c r="L34" s="2">
        <f t="shared" si="3"/>
        <v>3.0474696108858671E-23</v>
      </c>
      <c r="M34" s="2">
        <f t="shared" si="4"/>
        <v>3.0474696108858668</v>
      </c>
    </row>
    <row r="35" spans="1:21" x14ac:dyDescent="0.3">
      <c r="C35" s="2" t="s">
        <v>8</v>
      </c>
      <c r="D35" s="2">
        <v>1.1092280000000001</v>
      </c>
      <c r="E35" s="2">
        <v>55461400500</v>
      </c>
      <c r="F35" s="2">
        <v>85.033415000000005</v>
      </c>
      <c r="G35" s="2">
        <f t="shared" si="0"/>
        <v>1.5331999234314324E-12</v>
      </c>
      <c r="H35" s="2">
        <v>5.5461000000000003E-2</v>
      </c>
      <c r="I35" s="2">
        <f t="shared" si="1"/>
        <v>9.9999277876150998E-13</v>
      </c>
      <c r="J35" s="2">
        <f t="shared" si="2"/>
        <v>1.5331888518291324E-24</v>
      </c>
      <c r="K35" s="2">
        <v>22.273199999999999</v>
      </c>
      <c r="L35" s="2">
        <f t="shared" si="3"/>
        <v>3.414902193456063E-23</v>
      </c>
      <c r="M35" s="2">
        <f t="shared" si="4"/>
        <v>3.4149021934560628</v>
      </c>
    </row>
    <row r="36" spans="1:21" ht="15" thickBot="1" x14ac:dyDescent="0.35">
      <c r="C36" s="2" t="s">
        <v>9</v>
      </c>
      <c r="D36" s="2">
        <v>10.265577</v>
      </c>
      <c r="E36" s="2">
        <v>513278865500</v>
      </c>
      <c r="F36" s="2">
        <v>676.71678599999996</v>
      </c>
      <c r="G36" s="3">
        <f t="shared" si="0"/>
        <v>1.3184193456724354E-12</v>
      </c>
      <c r="H36" s="2">
        <v>0.51327900000000004</v>
      </c>
      <c r="I36" s="2">
        <f t="shared" si="1"/>
        <v>1.0000002620407913E-12</v>
      </c>
      <c r="J36" s="3">
        <f t="shared" si="2"/>
        <v>1.318419691152084E-24</v>
      </c>
      <c r="K36" s="3">
        <v>22.273199999999999</v>
      </c>
      <c r="L36" s="3">
        <f t="shared" si="3"/>
        <v>2.9365425464968597E-23</v>
      </c>
      <c r="M36" s="3">
        <f t="shared" si="4"/>
        <v>2.9365425464968595</v>
      </c>
      <c r="N36" s="3">
        <f t="shared" si="5"/>
        <v>3.2108445937572272</v>
      </c>
    </row>
    <row r="37" spans="1:21" ht="15" thickTop="1" x14ac:dyDescent="0.3">
      <c r="A37" s="6">
        <v>8</v>
      </c>
      <c r="B37" s="6" t="s">
        <v>25</v>
      </c>
      <c r="C37" s="6" t="s">
        <v>6</v>
      </c>
      <c r="D37" s="6">
        <v>1.7117770000000001</v>
      </c>
      <c r="E37" s="6">
        <v>85588873500</v>
      </c>
      <c r="F37" s="6">
        <v>127.561075</v>
      </c>
      <c r="G37" s="2">
        <f t="shared" si="0"/>
        <v>1.490393199298271E-12</v>
      </c>
      <c r="H37" s="6">
        <v>8.5588999999999998E-2</v>
      </c>
      <c r="I37" s="6">
        <f t="shared" si="1"/>
        <v>1.0000014779958519E-12</v>
      </c>
      <c r="J37" s="2">
        <f t="shared" si="2"/>
        <v>1.4903954020932374E-24</v>
      </c>
      <c r="K37" s="2">
        <v>13.1737</v>
      </c>
      <c r="L37" s="2">
        <f t="shared" si="3"/>
        <v>1.9634021908555682E-23</v>
      </c>
      <c r="M37" s="2">
        <f t="shared" si="4"/>
        <v>1.9634021908555681</v>
      </c>
    </row>
    <row r="38" spans="1:21" x14ac:dyDescent="0.3">
      <c r="B38" s="2" t="s">
        <v>26</v>
      </c>
      <c r="C38" s="2" t="s">
        <v>7</v>
      </c>
      <c r="D38" s="2">
        <v>1.187362</v>
      </c>
      <c r="E38" s="2">
        <v>59368096500</v>
      </c>
      <c r="F38" s="2">
        <v>92.221598</v>
      </c>
      <c r="G38" s="2">
        <f t="shared" si="0"/>
        <v>1.5533864724802151E-12</v>
      </c>
      <c r="H38" s="2">
        <v>5.9367999999999997E-2</v>
      </c>
      <c r="I38" s="2">
        <f t="shared" si="1"/>
        <v>9.9999837454785154E-13</v>
      </c>
      <c r="J38" s="2">
        <f t="shared" si="2"/>
        <v>1.553383947524836E-24</v>
      </c>
      <c r="K38" s="2">
        <v>13.1737</v>
      </c>
      <c r="L38" s="2">
        <f t="shared" si="3"/>
        <v>2.0463814109507933E-23</v>
      </c>
      <c r="M38" s="2">
        <f t="shared" si="4"/>
        <v>2.0463814109507932</v>
      </c>
    </row>
    <row r="39" spans="1:21" x14ac:dyDescent="0.3">
      <c r="C39" s="2" t="s">
        <v>13</v>
      </c>
      <c r="D39" s="2">
        <v>3.4952809999999999</v>
      </c>
      <c r="E39" s="2">
        <v>174764070000</v>
      </c>
      <c r="F39" s="2">
        <v>237.057579</v>
      </c>
      <c r="G39" s="2">
        <f t="shared" si="0"/>
        <v>1.356443455453973E-12</v>
      </c>
      <c r="H39" s="2">
        <v>0.174764</v>
      </c>
      <c r="I39" s="2">
        <f t="shared" si="1"/>
        <v>9.9999959946000348E-13</v>
      </c>
      <c r="J39" s="2">
        <f t="shared" si="2"/>
        <v>1.356442912144116E-24</v>
      </c>
      <c r="K39" s="2">
        <v>13.1737</v>
      </c>
      <c r="L39" s="2">
        <f t="shared" si="3"/>
        <v>1.7869371991712941E-23</v>
      </c>
      <c r="M39" s="2">
        <f t="shared" si="4"/>
        <v>1.7869371991712939</v>
      </c>
    </row>
    <row r="40" spans="1:21" x14ac:dyDescent="0.3">
      <c r="C40" s="2" t="s">
        <v>8</v>
      </c>
      <c r="D40" s="2">
        <v>1.1134809999999999</v>
      </c>
      <c r="E40" s="2">
        <v>55674043500</v>
      </c>
      <c r="F40" s="2">
        <v>84.901291000000001</v>
      </c>
      <c r="G40" s="2">
        <f t="shared" si="0"/>
        <v>1.5249708061890637E-12</v>
      </c>
      <c r="H40" s="2">
        <v>5.5674000000000001E-2</v>
      </c>
      <c r="I40" s="2">
        <f t="shared" si="1"/>
        <v>9.9999921866641511E-13</v>
      </c>
      <c r="J40" s="2">
        <f t="shared" si="2"/>
        <v>1.5249696146781568E-24</v>
      </c>
      <c r="K40" s="2">
        <v>13.1737</v>
      </c>
      <c r="L40" s="2">
        <f t="shared" si="3"/>
        <v>2.0089492212885633E-23</v>
      </c>
      <c r="M40" s="2">
        <f t="shared" si="4"/>
        <v>2.0089492212885633</v>
      </c>
    </row>
    <row r="41" spans="1:21" ht="15" thickBot="1" x14ac:dyDescent="0.35">
      <c r="C41" s="2" t="s">
        <v>9</v>
      </c>
      <c r="D41" s="2">
        <v>10.270251999999999</v>
      </c>
      <c r="E41" s="2">
        <v>513512589500</v>
      </c>
      <c r="F41" s="2">
        <v>670.46105899999998</v>
      </c>
      <c r="G41" s="3">
        <f t="shared" si="0"/>
        <v>1.305637043198529E-12</v>
      </c>
      <c r="H41" s="2">
        <v>0.513513</v>
      </c>
      <c r="I41" s="2">
        <f t="shared" si="1"/>
        <v>1.0000007993961754E-12</v>
      </c>
      <c r="J41" s="3">
        <f t="shared" si="2"/>
        <v>1.3056380869197878E-24</v>
      </c>
      <c r="K41" s="3">
        <v>13.1737</v>
      </c>
      <c r="L41" s="3">
        <f t="shared" si="3"/>
        <v>1.720008446565521E-23</v>
      </c>
      <c r="M41" s="3">
        <f t="shared" si="4"/>
        <v>1.7200084465655208</v>
      </c>
      <c r="N41" s="3">
        <f t="shared" si="5"/>
        <v>1.8853798131324044</v>
      </c>
    </row>
    <row r="42" spans="1:21" ht="15" thickTop="1" x14ac:dyDescent="0.3">
      <c r="A42" s="6" t="s">
        <v>27</v>
      </c>
      <c r="B42" s="6" t="s">
        <v>25</v>
      </c>
      <c r="C42" s="6" t="s">
        <v>6</v>
      </c>
      <c r="D42" s="6">
        <v>1.6914480000000001</v>
      </c>
      <c r="E42" s="6">
        <v>84572414500</v>
      </c>
      <c r="F42" s="6">
        <v>154.56564800000001</v>
      </c>
      <c r="G42" s="2">
        <f t="shared" si="0"/>
        <v>1.8276130451496099E-12</v>
      </c>
      <c r="H42" s="6">
        <v>8.4571999999999994E-2</v>
      </c>
      <c r="I42" s="6">
        <f t="shared" si="1"/>
        <v>9.9999509887470456E-13</v>
      </c>
      <c r="J42" s="2">
        <f t="shared" si="2"/>
        <v>1.827604087789084E-24</v>
      </c>
      <c r="K42" s="2">
        <f>8.0127+K37</f>
        <v>21.186399999999999</v>
      </c>
      <c r="L42" s="2">
        <f t="shared" si="3"/>
        <v>3.8720351245534649E-23</v>
      </c>
      <c r="M42" s="2">
        <f t="shared" si="4"/>
        <v>3.8720351245534648</v>
      </c>
    </row>
    <row r="43" spans="1:21" x14ac:dyDescent="0.3">
      <c r="B43" s="2" t="s">
        <v>26</v>
      </c>
      <c r="C43" s="2" t="s">
        <v>7</v>
      </c>
      <c r="D43" s="2">
        <v>1.183457</v>
      </c>
      <c r="E43" s="2">
        <v>59172864000</v>
      </c>
      <c r="F43" s="2">
        <v>111.00564900000001</v>
      </c>
      <c r="G43" s="2">
        <f t="shared" si="0"/>
        <v>1.875955319654631E-12</v>
      </c>
      <c r="H43" s="2">
        <v>5.9173000000000003E-2</v>
      </c>
      <c r="I43" s="2">
        <f t="shared" si="1"/>
        <v>1.0000022983508116E-12</v>
      </c>
      <c r="J43" s="2">
        <f t="shared" si="2"/>
        <v>1.8759596312580623E-24</v>
      </c>
      <c r="K43" s="2">
        <f t="shared" ref="K43:K46" si="6">8.0127+K38</f>
        <v>21.186399999999999</v>
      </c>
      <c r="L43" s="2">
        <f t="shared" si="3"/>
        <v>3.9744831131685808E-23</v>
      </c>
      <c r="M43" s="2">
        <f t="shared" si="4"/>
        <v>3.9744831131685805</v>
      </c>
    </row>
    <row r="44" spans="1:21" ht="15" thickBot="1" x14ac:dyDescent="0.35">
      <c r="B44" s="2" t="s">
        <v>21</v>
      </c>
      <c r="C44" s="2" t="s">
        <v>13</v>
      </c>
      <c r="D44" s="2">
        <v>2.5835789999999998</v>
      </c>
      <c r="E44" s="2">
        <v>129178937500</v>
      </c>
      <c r="F44" s="2">
        <v>211.94140200000001</v>
      </c>
      <c r="G44" s="2">
        <f t="shared" si="0"/>
        <v>1.6406807959695442E-12</v>
      </c>
      <c r="H44" s="2">
        <v>0.12917899999999999</v>
      </c>
      <c r="I44" s="2">
        <f t="shared" si="1"/>
        <v>1.0000004838250042E-12</v>
      </c>
      <c r="J44" s="2">
        <f t="shared" si="2"/>
        <v>1.6406815897719373E-24</v>
      </c>
      <c r="K44" s="2">
        <f t="shared" si="6"/>
        <v>21.186399999999999</v>
      </c>
      <c r="L44" s="2">
        <f t="shared" si="3"/>
        <v>3.4760136433544168E-23</v>
      </c>
      <c r="M44" s="2">
        <f t="shared" si="4"/>
        <v>3.4760136433544164</v>
      </c>
      <c r="U44" s="3"/>
    </row>
    <row r="45" spans="1:21" ht="15" thickTop="1" x14ac:dyDescent="0.3">
      <c r="C45" s="2" t="s">
        <v>8</v>
      </c>
      <c r="D45" s="2">
        <v>1.088781</v>
      </c>
      <c r="E45" s="2">
        <v>54439055000</v>
      </c>
      <c r="F45" s="2">
        <v>99.769158000000004</v>
      </c>
      <c r="G45" s="2">
        <f t="shared" si="0"/>
        <v>1.8326761550140797E-12</v>
      </c>
      <c r="H45" s="2">
        <v>5.4439000000000001E-2</v>
      </c>
      <c r="I45" s="2">
        <f t="shared" si="1"/>
        <v>9.9999898969590866E-13</v>
      </c>
      <c r="J45" s="2">
        <f t="shared" si="2"/>
        <v>1.8326743034538623E-24</v>
      </c>
      <c r="K45" s="2">
        <f t="shared" si="6"/>
        <v>21.186399999999999</v>
      </c>
      <c r="L45" s="2">
        <f t="shared" si="3"/>
        <v>3.8827770862694908E-23</v>
      </c>
      <c r="M45" s="2">
        <f t="shared" si="4"/>
        <v>3.8827770862694906</v>
      </c>
    </row>
    <row r="46" spans="1:21" x14ac:dyDescent="0.3">
      <c r="C46" s="2" t="s">
        <v>9</v>
      </c>
      <c r="D46" s="2">
        <v>6.7989139999999999</v>
      </c>
      <c r="E46" s="2">
        <v>339945686500</v>
      </c>
      <c r="F46" s="2">
        <v>533.15838799999995</v>
      </c>
      <c r="G46" s="2">
        <f t="shared" si="0"/>
        <v>1.5683634450234447E-12</v>
      </c>
      <c r="H46" s="2">
        <v>0.33994600000000003</v>
      </c>
      <c r="I46" s="2">
        <f t="shared" si="1"/>
        <v>1.0000009222061421E-12</v>
      </c>
      <c r="J46" s="2">
        <f t="shared" si="2"/>
        <v>1.5683648913778468E-24</v>
      </c>
      <c r="K46" s="2">
        <f t="shared" si="6"/>
        <v>21.186399999999999</v>
      </c>
      <c r="L46" s="2">
        <f t="shared" si="3"/>
        <v>3.322800593468761E-23</v>
      </c>
      <c r="M46" s="2">
        <f t="shared" si="4"/>
        <v>3.3228005934687608</v>
      </c>
      <c r="N46" s="5">
        <f t="shared" si="5"/>
        <v>3.6538626367553926</v>
      </c>
    </row>
    <row r="49" spans="1:21" ht="15" thickBot="1" x14ac:dyDescent="0.35">
      <c r="U49" s="3"/>
    </row>
    <row r="50" spans="1:21" ht="28.8" thickTop="1" thickBot="1" x14ac:dyDescent="0.35">
      <c r="A50" s="11" t="s">
        <v>38</v>
      </c>
      <c r="B50" s="12" t="s">
        <v>39</v>
      </c>
      <c r="C50" s="13" t="s">
        <v>40</v>
      </c>
      <c r="D50" s="12" t="s">
        <v>44</v>
      </c>
    </row>
    <row r="51" spans="1:21" ht="15" thickBot="1" x14ac:dyDescent="0.35">
      <c r="A51" s="14" t="s">
        <v>11</v>
      </c>
      <c r="B51" s="15">
        <v>2.3996428760000001</v>
      </c>
      <c r="C51" s="16">
        <v>260</v>
      </c>
      <c r="D51" s="15">
        <v>623.90714779999996</v>
      </c>
    </row>
    <row r="52" spans="1:21" ht="15" thickBot="1" x14ac:dyDescent="0.35">
      <c r="A52" s="14" t="s">
        <v>14</v>
      </c>
      <c r="B52" s="15">
        <v>2.3902918020000001</v>
      </c>
      <c r="C52" s="16">
        <v>330</v>
      </c>
      <c r="D52" s="15">
        <v>788.79629469999998</v>
      </c>
    </row>
    <row r="53" spans="1:21" ht="28.2" thickBot="1" x14ac:dyDescent="0.35">
      <c r="A53" s="14" t="s">
        <v>34</v>
      </c>
      <c r="B53" s="15">
        <v>2.3900497760000001</v>
      </c>
      <c r="C53" s="16">
        <v>372</v>
      </c>
      <c r="D53" s="15">
        <v>889.0985167</v>
      </c>
    </row>
    <row r="54" spans="1:21" ht="28.2" thickBot="1" x14ac:dyDescent="0.35">
      <c r="A54" s="14" t="s">
        <v>45</v>
      </c>
      <c r="B54" s="15">
        <v>2.3947433889999998</v>
      </c>
      <c r="C54" s="16">
        <v>280</v>
      </c>
      <c r="D54" s="15">
        <v>670.52814890000002</v>
      </c>
    </row>
    <row r="55" spans="1:21" ht="15" thickBot="1" x14ac:dyDescent="0.35">
      <c r="A55" s="14" t="s">
        <v>46</v>
      </c>
      <c r="B55" s="15">
        <v>2.0567644999999999</v>
      </c>
      <c r="C55" s="16">
        <v>292</v>
      </c>
      <c r="D55" s="15">
        <v>600.57523400000002</v>
      </c>
    </row>
    <row r="56" spans="1:21" ht="29.4" thickBot="1" x14ac:dyDescent="0.35">
      <c r="A56" s="8" t="s">
        <v>41</v>
      </c>
      <c r="B56" s="9">
        <v>2.0602879000000001</v>
      </c>
      <c r="C56" s="10">
        <v>347</v>
      </c>
      <c r="D56" s="9">
        <v>714.91990329999999</v>
      </c>
    </row>
    <row r="57" spans="1:21" ht="15" thickBot="1" x14ac:dyDescent="0.35">
      <c r="A57" s="8" t="s">
        <v>24</v>
      </c>
      <c r="B57" s="9">
        <v>2.391073</v>
      </c>
      <c r="C57" s="10">
        <v>315</v>
      </c>
      <c r="D57" s="9">
        <v>753.18799220000005</v>
      </c>
    </row>
    <row r="58" spans="1:21" ht="15" thickBot="1" x14ac:dyDescent="0.35">
      <c r="A58" s="8" t="s">
        <v>42</v>
      </c>
      <c r="B58" s="9">
        <v>2.4096571999999998</v>
      </c>
      <c r="C58" s="10">
        <v>260</v>
      </c>
      <c r="D58" s="9">
        <v>626.5108778</v>
      </c>
      <c r="U58" s="5"/>
    </row>
    <row r="59" spans="1:21" ht="29.4" thickBot="1" x14ac:dyDescent="0.35">
      <c r="A59" s="8" t="s">
        <v>43</v>
      </c>
      <c r="B59" s="9">
        <v>2.0730157</v>
      </c>
      <c r="C59" s="10">
        <v>292</v>
      </c>
      <c r="D59" s="9">
        <v>597.32059000000004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Dimitriou</dc:creator>
  <cp:lastModifiedBy>Marios Dimitriou</cp:lastModifiedBy>
  <dcterms:created xsi:type="dcterms:W3CDTF">2019-12-19T19:51:36Z</dcterms:created>
  <dcterms:modified xsi:type="dcterms:W3CDTF">2019-12-20T13:35:34Z</dcterms:modified>
</cp:coreProperties>
</file>