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dilma\Downloads\"/>
    </mc:Choice>
  </mc:AlternateContent>
  <xr:revisionPtr revIDLastSave="0" documentId="8_{09A7035B-82C9-4EF7-86CA-C6905573F4F5}" xr6:coauthVersionLast="47" xr6:coauthVersionMax="47" xr10:uidLastSave="{00000000-0000-0000-0000-000000000000}"/>
  <bookViews>
    <workbookView xWindow="0" yWindow="282" windowWidth="22002" windowHeight="11958" xr2:uid="{C589B82D-F7E5-425B-8607-CB4DC14590B4}"/>
  </bookViews>
  <sheets>
    <sheet name="Acr3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 i="1" l="1"/>
  <c r="N19" i="1"/>
  <c r="G35" i="1"/>
  <c r="G30" i="1"/>
  <c r="L12" i="1"/>
  <c r="N12" i="1" s="1"/>
  <c r="L11" i="1"/>
  <c r="N11" i="1"/>
  <c r="E16" i="1"/>
  <c r="G16" i="1"/>
  <c r="E17" i="1"/>
  <c r="G17" i="1" s="1"/>
  <c r="E18" i="1"/>
  <c r="G18" i="1"/>
  <c r="E19" i="1"/>
  <c r="G19" i="1" s="1"/>
  <c r="E20" i="1"/>
  <c r="G20" i="1" s="1"/>
  <c r="E21" i="1"/>
  <c r="G21" i="1"/>
  <c r="E22" i="1"/>
  <c r="G22" i="1"/>
  <c r="E15" i="1"/>
  <c r="G15" i="1" s="1"/>
  <c r="E12" i="1"/>
  <c r="G12" i="1"/>
  <c r="E13" i="1"/>
  <c r="G13" i="1" s="1"/>
  <c r="E14" i="1"/>
  <c r="G14" i="1" s="1"/>
  <c r="E11" i="1"/>
  <c r="G11" i="1"/>
  <c r="N13" i="1"/>
  <c r="N14" i="1"/>
  <c r="N15" i="1"/>
  <c r="N16" i="1"/>
  <c r="N17" i="1"/>
  <c r="N18" i="1"/>
  <c r="N20" i="1"/>
  <c r="N22" i="1"/>
  <c r="N23" i="1"/>
  <c r="N24" i="1"/>
  <c r="N25" i="1"/>
  <c r="N26" i="1"/>
  <c r="N27" i="1"/>
  <c r="G23" i="1"/>
  <c r="G24" i="1"/>
  <c r="G25" i="1"/>
  <c r="G27" i="1"/>
  <c r="G26" i="1"/>
  <c r="G28" i="1"/>
  <c r="G29" i="1"/>
  <c r="G31" i="1"/>
  <c r="G32" i="1"/>
  <c r="G33" i="1"/>
  <c r="G34" i="1"/>
  <c r="G36" i="1"/>
  <c r="G37" i="1"/>
  <c r="G38" i="1"/>
  <c r="G40" i="1"/>
  <c r="G41" i="1"/>
  <c r="G39" i="1"/>
</calcChain>
</file>

<file path=xl/sharedStrings.xml><?xml version="1.0" encoding="utf-8"?>
<sst xmlns="http://schemas.openxmlformats.org/spreadsheetml/2006/main" count="169" uniqueCount="114">
  <si>
    <t xml:space="preserve"> </t>
  </si>
  <si>
    <t xml:space="preserve">Charge </t>
  </si>
  <si>
    <t>Ion name</t>
  </si>
  <si>
    <t>Ion mass</t>
  </si>
  <si>
    <t xml:space="preserve">M+3H </t>
  </si>
  <si>
    <t xml:space="preserve">M+2H+Na </t>
  </si>
  <si>
    <t xml:space="preserve">M+H+2Na </t>
  </si>
  <si>
    <t xml:space="preserve">M+3Na </t>
  </si>
  <si>
    <t xml:space="preserve">M+2H </t>
  </si>
  <si>
    <t xml:space="preserve">M+H+NH4 </t>
  </si>
  <si>
    <t xml:space="preserve">M+H+Na </t>
  </si>
  <si>
    <t xml:space="preserve">M+H+K </t>
  </si>
  <si>
    <t xml:space="preserve">M+2Na </t>
  </si>
  <si>
    <t xml:space="preserve">M+H </t>
  </si>
  <si>
    <t xml:space="preserve">M+NH4 </t>
  </si>
  <si>
    <t xml:space="preserve">M+Na </t>
  </si>
  <si>
    <t xml:space="preserve">M+K </t>
  </si>
  <si>
    <t xml:space="preserve">M+CH3OH+H </t>
  </si>
  <si>
    <t xml:space="preserve">M+ACN+H </t>
  </si>
  <si>
    <t xml:space="preserve">M+ACN+Na </t>
  </si>
  <si>
    <t xml:space="preserve">M+2K+H </t>
  </si>
  <si>
    <t xml:space="preserve">M+DMSO+H </t>
  </si>
  <si>
    <t xml:space="preserve">M+2ACN+H </t>
  </si>
  <si>
    <t xml:space="preserve">2M+H </t>
  </si>
  <si>
    <t xml:space="preserve">2M+NH4 </t>
  </si>
  <si>
    <t xml:space="preserve">2M+Na </t>
  </si>
  <si>
    <t xml:space="preserve">2M+K </t>
  </si>
  <si>
    <t xml:space="preserve">2M+ACN+H </t>
  </si>
  <si>
    <t xml:space="preserve">M+Cl </t>
  </si>
  <si>
    <t xml:space="preserve">M+Br </t>
  </si>
  <si>
    <t xml:space="preserve">M/3 + 1.007276 </t>
  </si>
  <si>
    <t xml:space="preserve">M/3 + 8.334590 </t>
  </si>
  <si>
    <t xml:space="preserve">M/3 + 15.7661904 </t>
  </si>
  <si>
    <t xml:space="preserve">M/3 + 22.989218 </t>
  </si>
  <si>
    <t xml:space="preserve">M/2 + 1.007276 </t>
  </si>
  <si>
    <t xml:space="preserve">M/2 + 9.520550 </t>
  </si>
  <si>
    <t xml:space="preserve">M/2 + 11.998247 </t>
  </si>
  <si>
    <t xml:space="preserve">M/2 + 19.985217 </t>
  </si>
  <si>
    <t xml:space="preserve">M/2 + 21.520550 </t>
  </si>
  <si>
    <t xml:space="preserve">M/2 + 22.989218 </t>
  </si>
  <si>
    <t xml:space="preserve">M/2 + 42.033823 </t>
  </si>
  <si>
    <t xml:space="preserve">M/2 + 62.547097 </t>
  </si>
  <si>
    <t xml:space="preserve">M + 1.007276 </t>
  </si>
  <si>
    <t xml:space="preserve">M + 18.033823 </t>
  </si>
  <si>
    <t xml:space="preserve">M + 22.989218 </t>
  </si>
  <si>
    <t xml:space="preserve">M + 38.963158 </t>
  </si>
  <si>
    <t xml:space="preserve">M + 33.033489 </t>
  </si>
  <si>
    <t xml:space="preserve">M + 42.033823 </t>
  </si>
  <si>
    <t xml:space="preserve">M + 44.971160 </t>
  </si>
  <si>
    <t xml:space="preserve">M + 64.015765 </t>
  </si>
  <si>
    <t xml:space="preserve">M + 76.919040 </t>
  </si>
  <si>
    <t xml:space="preserve">M + 79.02122 </t>
  </si>
  <si>
    <t xml:space="preserve">M + 83.060370 </t>
  </si>
  <si>
    <t xml:space="preserve">2M + 1.007276 </t>
  </si>
  <si>
    <t xml:space="preserve">2M + 18.033823 </t>
  </si>
  <si>
    <t xml:space="preserve">2M + 22.989218 </t>
  </si>
  <si>
    <t xml:space="preserve">2M + 38.963158 </t>
  </si>
  <si>
    <t xml:space="preserve">2M + 42.033823 </t>
  </si>
  <si>
    <t xml:space="preserve">M + 20.974666 </t>
  </si>
  <si>
    <t xml:space="preserve">M + 34.969402 </t>
  </si>
  <si>
    <t xml:space="preserve">M + 36.948606 </t>
  </si>
  <si>
    <t xml:space="preserve">M + 44.998201 </t>
  </si>
  <si>
    <t xml:space="preserve">M + 59.013851 </t>
  </si>
  <si>
    <t xml:space="preserve">M + 78.918885 </t>
  </si>
  <si>
    <t xml:space="preserve">M + 112.985586 </t>
  </si>
  <si>
    <t xml:space="preserve">2M + 44.998201 </t>
  </si>
  <si>
    <t xml:space="preserve">2M + 59.013851 </t>
  </si>
  <si>
    <t>M+ACN+2H</t>
  </si>
  <si>
    <t>M+2ACN+2H</t>
  </si>
  <si>
    <t>M+3ACN+2H</t>
  </si>
  <si>
    <t>2M+3H2O+2H</t>
  </si>
  <si>
    <t>Mass</t>
  </si>
  <si>
    <t>Result:</t>
  </si>
  <si>
    <t>Your M here:</t>
  </si>
  <si>
    <t xml:space="preserve">2M + 28.02312 </t>
  </si>
  <si>
    <t>Mult</t>
  </si>
  <si>
    <t xml:space="preserve">M-3H </t>
  </si>
  <si>
    <t xml:space="preserve">M-2H </t>
  </si>
  <si>
    <t xml:space="preserve">M-H </t>
  </si>
  <si>
    <t xml:space="preserve">M+K-2H </t>
  </si>
  <si>
    <t xml:space="preserve">M+FA-H </t>
  </si>
  <si>
    <t xml:space="preserve">M+TFA-H </t>
  </si>
  <si>
    <t xml:space="preserve">2M-H </t>
  </si>
  <si>
    <t xml:space="preserve">2M+FA-H </t>
  </si>
  <si>
    <t xml:space="preserve">3M-H </t>
  </si>
  <si>
    <t>M-H2O-H</t>
  </si>
  <si>
    <t xml:space="preserve">M/3 - 1.007276 </t>
  </si>
  <si>
    <t xml:space="preserve">M/2 - 1.007276 </t>
  </si>
  <si>
    <t xml:space="preserve">M - 1.007276 </t>
  </si>
  <si>
    <t xml:space="preserve">M+Na-2H </t>
  </si>
  <si>
    <t xml:space="preserve">2M - 1.007276 </t>
  </si>
  <si>
    <t xml:space="preserve">3M - 1.007276 </t>
  </si>
  <si>
    <t>M- 19.01839</t>
  </si>
  <si>
    <t>3-</t>
  </si>
  <si>
    <t>2-</t>
  </si>
  <si>
    <t>1-</t>
  </si>
  <si>
    <t>3+</t>
  </si>
  <si>
    <t>2+</t>
  </si>
  <si>
    <t>1+</t>
  </si>
  <si>
    <t xml:space="preserve">M+2Na-H </t>
  </si>
  <si>
    <t>M+IsoProp+H</t>
  </si>
  <si>
    <t>M + 61.06534</t>
  </si>
  <si>
    <t>M+IsoProp+Na+H</t>
  </si>
  <si>
    <t>M + 84.05511</t>
  </si>
  <si>
    <t xml:space="preserve">Positive ion mode </t>
  </si>
  <si>
    <t xml:space="preserve">Negative ion mode </t>
  </si>
  <si>
    <t>M-2H+Na+FA</t>
  </si>
  <si>
    <t>M + 66.9801</t>
  </si>
  <si>
    <t xml:space="preserve">2M+HAc-H </t>
  </si>
  <si>
    <t xml:space="preserve">M+HAc-H </t>
  </si>
  <si>
    <t>LEGEND:</t>
  </si>
  <si>
    <t>M-H+Na+Cl</t>
  </si>
  <si>
    <t>M+56.9508</t>
  </si>
  <si>
    <t xml:space="preserve">Monoisotopic exact masses of molecular ion adducts often observed in ESI mass spectra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</si>
</sst>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00"/>
    <numFmt numFmtId="169" formatCode="0.00000"/>
  </numFmts>
  <fonts count="6" x14ac:knownFonts="1">
    <font>
      <sz val="10"/>
      <name val="Arial"/>
    </font>
    <font>
      <sz val="8"/>
      <name val="Arial"/>
    </font>
    <font>
      <b/>
      <sz val="10"/>
      <name val="Arial"/>
      <family val="2"/>
    </font>
    <font>
      <b/>
      <sz val="10"/>
      <name val="Arial"/>
    </font>
    <font>
      <sz val="10"/>
      <name val="Arial"/>
      <family val="2"/>
    </font>
    <font>
      <b/>
      <sz val="14"/>
      <name val="Arial"/>
      <family val="2"/>
    </font>
  </fonts>
  <fills count="7">
    <fill>
      <patternFill patternType="none"/>
    </fill>
    <fill>
      <patternFill patternType="gray125"/>
    </fill>
    <fill>
      <patternFill patternType="solid">
        <fgColor indexed="1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18">
    <xf numFmtId="0" fontId="0" fillId="0" borderId="0" xfId="0"/>
    <xf numFmtId="0" fontId="2" fillId="0" borderId="0" xfId="0" applyFont="1"/>
    <xf numFmtId="0" fontId="3" fillId="0" borderId="0" xfId="0" applyFont="1"/>
    <xf numFmtId="168" fontId="0" fillId="0" borderId="0" xfId="0" applyNumberFormat="1"/>
    <xf numFmtId="0" fontId="4" fillId="0" borderId="0" xfId="0" applyFont="1"/>
    <xf numFmtId="0" fontId="0" fillId="0" borderId="0" xfId="0" applyAlignment="1">
      <alignment horizontal="center"/>
    </xf>
    <xf numFmtId="0" fontId="0" fillId="2" borderId="1" xfId="0" applyFill="1" applyBorder="1"/>
    <xf numFmtId="0" fontId="2" fillId="3" borderId="2" xfId="0" applyFont="1" applyFill="1" applyBorder="1" applyAlignment="1">
      <alignment horizontal="center"/>
    </xf>
    <xf numFmtId="0" fontId="0" fillId="4" borderId="2" xfId="0" applyFill="1" applyBorder="1"/>
    <xf numFmtId="0" fontId="0" fillId="4" borderId="2" xfId="0" applyFill="1" applyBorder="1" applyAlignment="1">
      <alignment horizontal="center" vertical="center"/>
    </xf>
    <xf numFmtId="2" fontId="0" fillId="4" borderId="2" xfId="0" applyNumberFormat="1" applyFill="1" applyBorder="1" applyAlignment="1">
      <alignment horizontal="center" vertical="center"/>
    </xf>
    <xf numFmtId="168" fontId="0" fillId="4" borderId="2" xfId="0" applyNumberFormat="1" applyFill="1" applyBorder="1"/>
    <xf numFmtId="0" fontId="4" fillId="4" borderId="2" xfId="0" applyFont="1" applyFill="1" applyBorder="1"/>
    <xf numFmtId="0" fontId="4" fillId="4" borderId="2" xfId="0" applyFont="1" applyFill="1" applyBorder="1" applyAlignment="1">
      <alignment horizontal="center" vertical="center"/>
    </xf>
    <xf numFmtId="0" fontId="5" fillId="0" borderId="0" xfId="0" applyFont="1" applyAlignment="1"/>
    <xf numFmtId="169" fontId="2" fillId="2" borderId="2" xfId="0" applyNumberFormat="1" applyFont="1" applyFill="1" applyBorder="1" applyAlignment="1">
      <alignment horizontal="center"/>
    </xf>
    <xf numFmtId="0" fontId="2" fillId="5" borderId="2" xfId="0" applyFont="1" applyFill="1" applyBorder="1" applyAlignment="1">
      <alignment horizontal="center"/>
    </xf>
    <xf numFmtId="0" fontId="2" fillId="6" borderId="2" xfId="0" applyFont="1" applyFill="1" applyBorder="1" applyAlignment="1">
      <alignment horizontal="center"/>
    </xf>
  </cellXfs>
  <cellStyles count="2">
    <cellStyle name="Normal" xfId="0" builtinId="0"/>
    <cellStyle name="Normal 2" xfId="1" xr:uid="{A2F71AD6-8524-433E-8D5F-07457F1FE8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17991</xdr:colOff>
      <xdr:row>2</xdr:row>
      <xdr:rowOff>0</xdr:rowOff>
    </xdr:from>
    <xdr:to>
      <xdr:col>5</xdr:col>
      <xdr:colOff>378031</xdr:colOff>
      <xdr:row>7</xdr:row>
      <xdr:rowOff>1</xdr:rowOff>
    </xdr:to>
    <xdr:sp macro="" textlink="">
      <xdr:nvSpPr>
        <xdr:cNvPr id="1030" name="Text Box 6">
          <a:extLst>
            <a:ext uri="{FF2B5EF4-FFF2-40B4-BE49-F238E27FC236}">
              <a16:creationId xmlns:a16="http://schemas.microsoft.com/office/drawing/2014/main" id="{5A334CE7-D966-A100-8DFB-F16E7B1796A1}"/>
            </a:ext>
          </a:extLst>
        </xdr:cNvPr>
        <xdr:cNvSpPr txBox="1">
          <a:spLocks noChangeArrowheads="1"/>
        </xdr:cNvSpPr>
      </xdr:nvSpPr>
      <xdr:spPr bwMode="auto">
        <a:xfrm>
          <a:off x="631824" y="391583"/>
          <a:ext cx="3485093" cy="793751"/>
        </a:xfrm>
        <a:prstGeom prst="rect">
          <a:avLst/>
        </a:prstGeom>
        <a:solidFill>
          <a:schemeClr val="accent1">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Example: </a:t>
          </a:r>
        </a:p>
        <a:p>
          <a:pPr algn="l" rtl="0">
            <a:defRPr sz="1000"/>
          </a:pPr>
          <a:r>
            <a:rPr lang="en-US" sz="1000" b="0" i="0" u="none" strike="noStrike" baseline="0">
              <a:solidFill>
                <a:srgbClr val="000000"/>
              </a:solidFill>
              <a:latin typeface="Arial"/>
              <a:cs typeface="Arial"/>
            </a:rPr>
            <a:t>1) Find Adduct</a:t>
          </a:r>
        </a:p>
        <a:p>
          <a:pPr algn="l" rtl="0">
            <a:defRPr sz="1000"/>
          </a:pPr>
          <a:r>
            <a:rPr lang="en-US" sz="1000" b="0" i="0" u="none" strike="noStrike" baseline="0">
              <a:solidFill>
                <a:srgbClr val="000000"/>
              </a:solidFill>
              <a:latin typeface="Arial"/>
              <a:cs typeface="Arial"/>
            </a:rPr>
            <a:t>Taxol, C47H51NO14, M=853.33089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853.33089 in green box, read M+Na, m/z=876.320108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10583</xdr:colOff>
      <xdr:row>3</xdr:row>
      <xdr:rowOff>144357</xdr:rowOff>
    </xdr:from>
    <xdr:to>
      <xdr:col>14</xdr:col>
      <xdr:colOff>1172</xdr:colOff>
      <xdr:row>7</xdr:row>
      <xdr:rowOff>31</xdr:rowOff>
    </xdr:to>
    <xdr:sp macro="" textlink="">
      <xdr:nvSpPr>
        <xdr:cNvPr id="7" name="Text Box 1">
          <a:extLst>
            <a:ext uri="{FF2B5EF4-FFF2-40B4-BE49-F238E27FC236}">
              <a16:creationId xmlns:a16="http://schemas.microsoft.com/office/drawing/2014/main" id="{13526731-947F-84D7-1C1B-BED013ADEDA6}"/>
            </a:ext>
          </a:extLst>
        </xdr:cNvPr>
        <xdr:cNvSpPr txBox="1">
          <a:spLocks noChangeArrowheads="1"/>
        </xdr:cNvSpPr>
      </xdr:nvSpPr>
      <xdr:spPr bwMode="auto">
        <a:xfrm>
          <a:off x="6096000" y="698500"/>
          <a:ext cx="4349749" cy="486834"/>
        </a:xfrm>
        <a:prstGeom prst="rect">
          <a:avLst/>
        </a:prstGeom>
        <a:solidFill>
          <a:schemeClr val="accent4">
            <a:lumMod val="40000"/>
            <a:lumOff val="60000"/>
          </a:schemeClr>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 is the Exact Mass of the target, ACN is acetonitrile, DMSO is dimethylsulfoxide, FA is formic acid, HAc is acetic acid, TFA is trifluoroacetic acid, IsoProp is Isopropanol, and CH3OH is methanol (MeOH)</a:t>
          </a:r>
          <a:endParaRPr lang="en-US"/>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F1B25-40B4-430F-A5AF-C247A9BF9848}">
  <dimension ref="A1:N69"/>
  <sheetViews>
    <sheetView tabSelected="1" zoomScale="166" zoomScaleNormal="166" workbookViewId="0">
      <selection activeCell="H6" sqref="H6"/>
    </sheetView>
  </sheetViews>
  <sheetFormatPr defaultRowHeight="12.3" x14ac:dyDescent="0.4"/>
  <cols>
    <col min="2" max="2" width="16.83203125" customWidth="1"/>
    <col min="3" max="3" width="17.1640625" customWidth="1"/>
    <col min="4" max="4" width="8.1640625" bestFit="1" customWidth="1"/>
    <col min="5" max="5" width="4.83203125" bestFit="1" customWidth="1"/>
    <col min="6" max="6" width="10.44140625" bestFit="1" customWidth="1"/>
    <col min="7" max="7" width="12.71875" bestFit="1" customWidth="1"/>
    <col min="8" max="8" width="11.83203125" bestFit="1" customWidth="1"/>
    <col min="9" max="9" width="12.44140625" customWidth="1"/>
    <col min="10" max="10" width="15.71875" bestFit="1" customWidth="1"/>
    <col min="11" max="11" width="8.1640625" bestFit="1" customWidth="1"/>
    <col min="12" max="12" width="4.83203125" bestFit="1" customWidth="1"/>
    <col min="13" max="13" width="11.5546875" bestFit="1" customWidth="1"/>
    <col min="14" max="14" width="12.71875" bestFit="1" customWidth="1"/>
    <col min="15" max="15" width="11.5546875" bestFit="1" customWidth="1"/>
  </cols>
  <sheetData>
    <row r="1" spans="1:14" ht="17.7" x14ac:dyDescent="0.6">
      <c r="A1" s="14" t="s">
        <v>113</v>
      </c>
      <c r="B1" s="14"/>
      <c r="C1" s="14"/>
      <c r="D1" s="14"/>
      <c r="E1" s="14"/>
      <c r="F1" s="14"/>
      <c r="G1" s="14"/>
      <c r="H1" s="14"/>
      <c r="I1" s="14"/>
      <c r="J1" s="14"/>
      <c r="K1" s="14"/>
    </row>
    <row r="3" spans="1:14" x14ac:dyDescent="0.4">
      <c r="I3" s="1"/>
    </row>
    <row r="4" spans="1:14" x14ac:dyDescent="0.4">
      <c r="G4" s="6" t="s">
        <v>73</v>
      </c>
      <c r="I4" s="1" t="s">
        <v>110</v>
      </c>
      <c r="J4" s="1"/>
    </row>
    <row r="5" spans="1:14" x14ac:dyDescent="0.4">
      <c r="B5" s="1"/>
      <c r="G5" s="15">
        <v>500</v>
      </c>
    </row>
    <row r="7" spans="1:14" x14ac:dyDescent="0.4">
      <c r="B7" s="4"/>
      <c r="J7" s="2"/>
    </row>
    <row r="9" spans="1:14" x14ac:dyDescent="0.4">
      <c r="B9" s="16" t="s">
        <v>104</v>
      </c>
      <c r="C9" s="16"/>
      <c r="D9" s="16"/>
      <c r="E9" s="16"/>
      <c r="F9" s="16"/>
      <c r="G9" s="16"/>
      <c r="I9" s="17" t="s">
        <v>105</v>
      </c>
      <c r="J9" s="17"/>
      <c r="K9" s="17"/>
      <c r="L9" s="17"/>
      <c r="M9" s="17"/>
      <c r="N9" s="17"/>
    </row>
    <row r="10" spans="1:14" x14ac:dyDescent="0.4">
      <c r="B10" s="7" t="s">
        <v>2</v>
      </c>
      <c r="C10" s="7" t="s">
        <v>3</v>
      </c>
      <c r="D10" s="7" t="s">
        <v>1</v>
      </c>
      <c r="E10" s="7" t="s">
        <v>75</v>
      </c>
      <c r="F10" s="7" t="s">
        <v>71</v>
      </c>
      <c r="G10" s="7" t="s">
        <v>72</v>
      </c>
      <c r="H10" s="5"/>
      <c r="I10" s="7" t="s">
        <v>2</v>
      </c>
      <c r="J10" s="7" t="s">
        <v>3</v>
      </c>
      <c r="K10" s="7" t="s">
        <v>1</v>
      </c>
      <c r="L10" s="7" t="s">
        <v>75</v>
      </c>
      <c r="M10" s="7" t="s">
        <v>71</v>
      </c>
      <c r="N10" s="7" t="s">
        <v>72</v>
      </c>
    </row>
    <row r="11" spans="1:14" x14ac:dyDescent="0.4">
      <c r="B11" s="8" t="s">
        <v>4</v>
      </c>
      <c r="C11" s="8" t="s">
        <v>30</v>
      </c>
      <c r="D11" s="9" t="s">
        <v>96</v>
      </c>
      <c r="E11" s="10">
        <f>1/3</f>
        <v>0.33333333333333331</v>
      </c>
      <c r="F11" s="11">
        <v>1.0072760000000001</v>
      </c>
      <c r="G11" s="11">
        <f t="shared" ref="G11:G41" si="0">F11+$G$5*E11</f>
        <v>167.67394266666665</v>
      </c>
      <c r="I11" s="8" t="s">
        <v>76</v>
      </c>
      <c r="J11" s="8" t="s">
        <v>86</v>
      </c>
      <c r="K11" s="9" t="s">
        <v>93</v>
      </c>
      <c r="L11" s="10">
        <f>1/3</f>
        <v>0.33333333333333331</v>
      </c>
      <c r="M11" s="11">
        <v>-1.0072760000000001</v>
      </c>
      <c r="N11" s="11">
        <f t="shared" ref="N11:N27" si="1">$G$5*L11+M11</f>
        <v>165.65939066666667</v>
      </c>
    </row>
    <row r="12" spans="1:14" x14ac:dyDescent="0.4">
      <c r="B12" s="8" t="s">
        <v>5</v>
      </c>
      <c r="C12" s="8" t="s">
        <v>31</v>
      </c>
      <c r="D12" s="9" t="s">
        <v>96</v>
      </c>
      <c r="E12" s="10">
        <f>1/3</f>
        <v>0.33333333333333331</v>
      </c>
      <c r="F12" s="11">
        <v>8.3345900000000004</v>
      </c>
      <c r="G12" s="11">
        <f t="shared" si="0"/>
        <v>175.00125666666665</v>
      </c>
      <c r="I12" s="8" t="s">
        <v>77</v>
      </c>
      <c r="J12" s="8" t="s">
        <v>87</v>
      </c>
      <c r="K12" s="9" t="s">
        <v>94</v>
      </c>
      <c r="L12" s="9">
        <f>1/2</f>
        <v>0.5</v>
      </c>
      <c r="M12" s="11">
        <v>-1.0072760000000001</v>
      </c>
      <c r="N12" s="11">
        <f t="shared" si="1"/>
        <v>248.99272400000001</v>
      </c>
    </row>
    <row r="13" spans="1:14" x14ac:dyDescent="0.4">
      <c r="B13" s="8" t="s">
        <v>6</v>
      </c>
      <c r="C13" s="8" t="s">
        <v>32</v>
      </c>
      <c r="D13" s="9" t="s">
        <v>96</v>
      </c>
      <c r="E13" s="10">
        <f>1/3</f>
        <v>0.33333333333333331</v>
      </c>
      <c r="F13" s="11">
        <v>15.766190399999999</v>
      </c>
      <c r="G13" s="11">
        <f t="shared" si="0"/>
        <v>182.43285706666666</v>
      </c>
      <c r="I13" s="8" t="s">
        <v>85</v>
      </c>
      <c r="J13" s="8" t="s">
        <v>92</v>
      </c>
      <c r="K13" s="9" t="s">
        <v>95</v>
      </c>
      <c r="L13" s="9">
        <v>1</v>
      </c>
      <c r="M13" s="8">
        <v>-19.01839</v>
      </c>
      <c r="N13" s="11">
        <f t="shared" si="1"/>
        <v>480.98160999999999</v>
      </c>
    </row>
    <row r="14" spans="1:14" x14ac:dyDescent="0.4">
      <c r="B14" s="8" t="s">
        <v>7</v>
      </c>
      <c r="C14" s="8" t="s">
        <v>33</v>
      </c>
      <c r="D14" s="9" t="s">
        <v>96</v>
      </c>
      <c r="E14" s="10">
        <f>1/3</f>
        <v>0.33333333333333331</v>
      </c>
      <c r="F14" s="11">
        <v>22.989218000000001</v>
      </c>
      <c r="G14" s="11">
        <f t="shared" si="0"/>
        <v>189.65588466666665</v>
      </c>
      <c r="I14" s="8" t="s">
        <v>78</v>
      </c>
      <c r="J14" s="8" t="s">
        <v>88</v>
      </c>
      <c r="K14" s="9" t="s">
        <v>95</v>
      </c>
      <c r="L14" s="9">
        <v>1</v>
      </c>
      <c r="M14" s="11">
        <v>-1.0072760000000001</v>
      </c>
      <c r="N14" s="11">
        <f t="shared" si="1"/>
        <v>498.99272400000001</v>
      </c>
    </row>
    <row r="15" spans="1:14" x14ac:dyDescent="0.4">
      <c r="B15" s="8" t="s">
        <v>8</v>
      </c>
      <c r="C15" s="8" t="s">
        <v>34</v>
      </c>
      <c r="D15" s="9" t="s">
        <v>97</v>
      </c>
      <c r="E15" s="9">
        <f t="shared" ref="E15:E22" si="2">1/2</f>
        <v>0.5</v>
      </c>
      <c r="F15" s="11">
        <v>1.0072760000000001</v>
      </c>
      <c r="G15" s="11">
        <f t="shared" si="0"/>
        <v>251.00727599999999</v>
      </c>
      <c r="I15" s="8" t="s">
        <v>89</v>
      </c>
      <c r="J15" s="8" t="s">
        <v>58</v>
      </c>
      <c r="K15" s="9" t="s">
        <v>95</v>
      </c>
      <c r="L15" s="9">
        <v>1</v>
      </c>
      <c r="M15" s="11">
        <v>20.974665999999999</v>
      </c>
      <c r="N15" s="11">
        <f t="shared" si="1"/>
        <v>520.97466599999996</v>
      </c>
    </row>
    <row r="16" spans="1:14" x14ac:dyDescent="0.4">
      <c r="B16" s="8" t="s">
        <v>9</v>
      </c>
      <c r="C16" s="8" t="s">
        <v>35</v>
      </c>
      <c r="D16" s="9" t="s">
        <v>97</v>
      </c>
      <c r="E16" s="9">
        <f t="shared" si="2"/>
        <v>0.5</v>
      </c>
      <c r="F16" s="11">
        <v>9.5205500000000001</v>
      </c>
      <c r="G16" s="11">
        <f t="shared" si="0"/>
        <v>259.52055000000001</v>
      </c>
      <c r="I16" s="8" t="s">
        <v>28</v>
      </c>
      <c r="J16" s="8" t="s">
        <v>59</v>
      </c>
      <c r="K16" s="9" t="s">
        <v>95</v>
      </c>
      <c r="L16" s="9">
        <v>1</v>
      </c>
      <c r="M16" s="11">
        <v>34.969402000000002</v>
      </c>
      <c r="N16" s="11">
        <f t="shared" si="1"/>
        <v>534.96940199999995</v>
      </c>
    </row>
    <row r="17" spans="2:14" x14ac:dyDescent="0.4">
      <c r="B17" s="8" t="s">
        <v>10</v>
      </c>
      <c r="C17" s="8" t="s">
        <v>36</v>
      </c>
      <c r="D17" s="9" t="s">
        <v>97</v>
      </c>
      <c r="E17" s="9">
        <f t="shared" si="2"/>
        <v>0.5</v>
      </c>
      <c r="F17" s="11">
        <v>11.998246999999999</v>
      </c>
      <c r="G17" s="11">
        <f t="shared" si="0"/>
        <v>261.99824699999999</v>
      </c>
      <c r="I17" s="8" t="s">
        <v>79</v>
      </c>
      <c r="J17" s="8" t="s">
        <v>60</v>
      </c>
      <c r="K17" s="9" t="s">
        <v>95</v>
      </c>
      <c r="L17" s="9">
        <v>1</v>
      </c>
      <c r="M17" s="11">
        <v>36.948605999999998</v>
      </c>
      <c r="N17" s="11">
        <f t="shared" si="1"/>
        <v>536.94860600000004</v>
      </c>
    </row>
    <row r="18" spans="2:14" x14ac:dyDescent="0.4">
      <c r="B18" s="8" t="s">
        <v>11</v>
      </c>
      <c r="C18" s="8" t="s">
        <v>37</v>
      </c>
      <c r="D18" s="9" t="s">
        <v>97</v>
      </c>
      <c r="E18" s="9">
        <f t="shared" si="2"/>
        <v>0.5</v>
      </c>
      <c r="F18" s="11">
        <v>19.985216999999999</v>
      </c>
      <c r="G18" s="11">
        <f t="shared" si="0"/>
        <v>269.98521699999998</v>
      </c>
      <c r="I18" s="8" t="s">
        <v>80</v>
      </c>
      <c r="J18" s="8" t="s">
        <v>61</v>
      </c>
      <c r="K18" s="9" t="s">
        <v>95</v>
      </c>
      <c r="L18" s="9">
        <v>1</v>
      </c>
      <c r="M18" s="11">
        <v>44.998201000000002</v>
      </c>
      <c r="N18" s="11">
        <f t="shared" si="1"/>
        <v>544.99820099999999</v>
      </c>
    </row>
    <row r="19" spans="2:14" x14ac:dyDescent="0.4">
      <c r="B19" s="8" t="s">
        <v>67</v>
      </c>
      <c r="C19" s="8" t="s">
        <v>38</v>
      </c>
      <c r="D19" s="9" t="s">
        <v>97</v>
      </c>
      <c r="E19" s="9">
        <f t="shared" si="2"/>
        <v>0.5</v>
      </c>
      <c r="F19" s="11">
        <v>21.52055</v>
      </c>
      <c r="G19" s="11">
        <f t="shared" si="0"/>
        <v>271.52055000000001</v>
      </c>
      <c r="I19" s="12" t="s">
        <v>111</v>
      </c>
      <c r="J19" s="12" t="s">
        <v>112</v>
      </c>
      <c r="K19" s="13" t="s">
        <v>95</v>
      </c>
      <c r="L19" s="9">
        <v>1</v>
      </c>
      <c r="M19" s="11">
        <v>56.950800000000001</v>
      </c>
      <c r="N19" s="11">
        <f t="shared" si="1"/>
        <v>556.95079999999996</v>
      </c>
    </row>
    <row r="20" spans="2:14" x14ac:dyDescent="0.4">
      <c r="B20" s="8" t="s">
        <v>12</v>
      </c>
      <c r="C20" s="8" t="s">
        <v>39</v>
      </c>
      <c r="D20" s="9" t="s">
        <v>97</v>
      </c>
      <c r="E20" s="9">
        <f t="shared" si="2"/>
        <v>0.5</v>
      </c>
      <c r="F20" s="11">
        <v>22.989218000000001</v>
      </c>
      <c r="G20" s="11">
        <f t="shared" si="0"/>
        <v>272.98921799999999</v>
      </c>
      <c r="I20" s="12" t="s">
        <v>109</v>
      </c>
      <c r="J20" s="8" t="s">
        <v>62</v>
      </c>
      <c r="K20" s="9" t="s">
        <v>95</v>
      </c>
      <c r="L20" s="9">
        <v>1</v>
      </c>
      <c r="M20" s="11">
        <v>59.013851000000003</v>
      </c>
      <c r="N20" s="11">
        <f t="shared" si="1"/>
        <v>559.01385100000005</v>
      </c>
    </row>
    <row r="21" spans="2:14" x14ac:dyDescent="0.4">
      <c r="B21" s="8" t="s">
        <v>68</v>
      </c>
      <c r="C21" s="8" t="s">
        <v>40</v>
      </c>
      <c r="D21" s="9" t="s">
        <v>97</v>
      </c>
      <c r="E21" s="9">
        <f t="shared" si="2"/>
        <v>0.5</v>
      </c>
      <c r="F21" s="11">
        <v>42.033822999999998</v>
      </c>
      <c r="G21" s="11">
        <f t="shared" si="0"/>
        <v>292.03382299999998</v>
      </c>
      <c r="I21" s="8" t="s">
        <v>106</v>
      </c>
      <c r="J21" s="8" t="s">
        <v>107</v>
      </c>
      <c r="K21" s="9" t="s">
        <v>95</v>
      </c>
      <c r="L21" s="9">
        <v>1</v>
      </c>
      <c r="M21" s="11">
        <v>66.980099999999993</v>
      </c>
      <c r="N21" s="11">
        <f t="shared" si="1"/>
        <v>566.98009999999999</v>
      </c>
    </row>
    <row r="22" spans="2:14" x14ac:dyDescent="0.4">
      <c r="B22" s="8" t="s">
        <v>69</v>
      </c>
      <c r="C22" s="8" t="s">
        <v>41</v>
      </c>
      <c r="D22" s="9" t="s">
        <v>97</v>
      </c>
      <c r="E22" s="9">
        <f t="shared" si="2"/>
        <v>0.5</v>
      </c>
      <c r="F22" s="11">
        <v>62.547097000000001</v>
      </c>
      <c r="G22" s="11">
        <f t="shared" si="0"/>
        <v>312.54709700000001</v>
      </c>
      <c r="I22" s="8" t="s">
        <v>29</v>
      </c>
      <c r="J22" s="8" t="s">
        <v>63</v>
      </c>
      <c r="K22" s="9" t="s">
        <v>95</v>
      </c>
      <c r="L22" s="9">
        <v>1</v>
      </c>
      <c r="M22" s="11">
        <v>78.918885000000003</v>
      </c>
      <c r="N22" s="11">
        <f t="shared" si="1"/>
        <v>578.91888500000005</v>
      </c>
    </row>
    <row r="23" spans="2:14" x14ac:dyDescent="0.4">
      <c r="B23" s="8" t="s">
        <v>13</v>
      </c>
      <c r="C23" s="8" t="s">
        <v>42</v>
      </c>
      <c r="D23" s="9" t="s">
        <v>98</v>
      </c>
      <c r="E23" s="9">
        <v>1</v>
      </c>
      <c r="F23" s="11">
        <v>1.0072760000000001</v>
      </c>
      <c r="G23" s="11">
        <f t="shared" si="0"/>
        <v>501.00727599999999</v>
      </c>
      <c r="I23" s="8" t="s">
        <v>81</v>
      </c>
      <c r="J23" s="8" t="s">
        <v>64</v>
      </c>
      <c r="K23" s="9" t="s">
        <v>95</v>
      </c>
      <c r="L23" s="9">
        <v>1</v>
      </c>
      <c r="M23" s="11">
        <v>112.985586</v>
      </c>
      <c r="N23" s="11">
        <f t="shared" si="1"/>
        <v>612.98558600000001</v>
      </c>
    </row>
    <row r="24" spans="2:14" x14ac:dyDescent="0.4">
      <c r="B24" s="8" t="s">
        <v>14</v>
      </c>
      <c r="C24" s="8" t="s">
        <v>43</v>
      </c>
      <c r="D24" s="9" t="s">
        <v>98</v>
      </c>
      <c r="E24" s="9">
        <v>1</v>
      </c>
      <c r="F24" s="11">
        <v>18.033823000000002</v>
      </c>
      <c r="G24" s="11">
        <f t="shared" si="0"/>
        <v>518.03382299999998</v>
      </c>
      <c r="I24" s="8" t="s">
        <v>82</v>
      </c>
      <c r="J24" s="8" t="s">
        <v>90</v>
      </c>
      <c r="K24" s="9" t="s">
        <v>95</v>
      </c>
      <c r="L24" s="9">
        <v>2</v>
      </c>
      <c r="M24" s="11">
        <v>-1.0072760000000001</v>
      </c>
      <c r="N24" s="11">
        <f t="shared" si="1"/>
        <v>998.99272399999995</v>
      </c>
    </row>
    <row r="25" spans="2:14" x14ac:dyDescent="0.4">
      <c r="B25" s="8" t="s">
        <v>15</v>
      </c>
      <c r="C25" s="8" t="s">
        <v>44</v>
      </c>
      <c r="D25" s="9" t="s">
        <v>98</v>
      </c>
      <c r="E25" s="9">
        <v>1</v>
      </c>
      <c r="F25" s="11">
        <v>22.989218000000001</v>
      </c>
      <c r="G25" s="11">
        <f t="shared" si="0"/>
        <v>522.98921800000005</v>
      </c>
      <c r="I25" s="8" t="s">
        <v>83</v>
      </c>
      <c r="J25" s="8" t="s">
        <v>65</v>
      </c>
      <c r="K25" s="9" t="s">
        <v>95</v>
      </c>
      <c r="L25" s="9">
        <v>2</v>
      </c>
      <c r="M25" s="11">
        <v>44.998201000000002</v>
      </c>
      <c r="N25" s="11">
        <f t="shared" si="1"/>
        <v>1044.9982010000001</v>
      </c>
    </row>
    <row r="26" spans="2:14" x14ac:dyDescent="0.4">
      <c r="B26" s="8" t="s">
        <v>17</v>
      </c>
      <c r="C26" s="8" t="s">
        <v>46</v>
      </c>
      <c r="D26" s="9" t="s">
        <v>98</v>
      </c>
      <c r="E26" s="9">
        <v>1</v>
      </c>
      <c r="F26" s="11">
        <v>33.033489000000003</v>
      </c>
      <c r="G26" s="11">
        <f t="shared" si="0"/>
        <v>533.03348900000003</v>
      </c>
      <c r="I26" s="12" t="s">
        <v>108</v>
      </c>
      <c r="J26" s="8" t="s">
        <v>66</v>
      </c>
      <c r="K26" s="9" t="s">
        <v>95</v>
      </c>
      <c r="L26" s="9">
        <v>2</v>
      </c>
      <c r="M26" s="11">
        <v>59.013851000000003</v>
      </c>
      <c r="N26" s="11">
        <f t="shared" si="1"/>
        <v>1059.0138509999999</v>
      </c>
    </row>
    <row r="27" spans="2:14" x14ac:dyDescent="0.4">
      <c r="B27" s="8" t="s">
        <v>16</v>
      </c>
      <c r="C27" s="8" t="s">
        <v>45</v>
      </c>
      <c r="D27" s="9" t="s">
        <v>98</v>
      </c>
      <c r="E27" s="9">
        <v>1</v>
      </c>
      <c r="F27" s="11">
        <v>38.963158</v>
      </c>
      <c r="G27" s="11">
        <f t="shared" si="0"/>
        <v>538.96315800000002</v>
      </c>
      <c r="I27" s="8" t="s">
        <v>84</v>
      </c>
      <c r="J27" s="8" t="s">
        <v>91</v>
      </c>
      <c r="K27" s="9" t="s">
        <v>95</v>
      </c>
      <c r="L27" s="9">
        <v>3</v>
      </c>
      <c r="M27" s="11">
        <v>1.0072760000000001</v>
      </c>
      <c r="N27" s="11">
        <f t="shared" si="1"/>
        <v>1501.007276</v>
      </c>
    </row>
    <row r="28" spans="2:14" x14ac:dyDescent="0.4">
      <c r="B28" s="8" t="s">
        <v>18</v>
      </c>
      <c r="C28" s="8" t="s">
        <v>47</v>
      </c>
      <c r="D28" s="9" t="s">
        <v>98</v>
      </c>
      <c r="E28" s="9">
        <v>1</v>
      </c>
      <c r="F28" s="11">
        <v>42.033822999999998</v>
      </c>
      <c r="G28" s="11">
        <f t="shared" si="0"/>
        <v>542.03382299999998</v>
      </c>
    </row>
    <row r="29" spans="2:14" x14ac:dyDescent="0.4">
      <c r="B29" s="8" t="s">
        <v>99</v>
      </c>
      <c r="C29" s="8" t="s">
        <v>48</v>
      </c>
      <c r="D29" s="9" t="s">
        <v>98</v>
      </c>
      <c r="E29" s="9">
        <v>1</v>
      </c>
      <c r="F29" s="11">
        <v>44.971159999999998</v>
      </c>
      <c r="G29" s="11">
        <f t="shared" si="0"/>
        <v>544.97116000000005</v>
      </c>
    </row>
    <row r="30" spans="2:14" x14ac:dyDescent="0.4">
      <c r="B30" s="8" t="s">
        <v>100</v>
      </c>
      <c r="C30" s="8" t="s">
        <v>101</v>
      </c>
      <c r="D30" s="9" t="s">
        <v>98</v>
      </c>
      <c r="E30" s="9">
        <v>1</v>
      </c>
      <c r="F30" s="11">
        <v>61.065339999999999</v>
      </c>
      <c r="G30" s="11">
        <f t="shared" si="0"/>
        <v>561.06533999999999</v>
      </c>
    </row>
    <row r="31" spans="2:14" x14ac:dyDescent="0.4">
      <c r="B31" s="8" t="s">
        <v>19</v>
      </c>
      <c r="C31" s="8" t="s">
        <v>49</v>
      </c>
      <c r="D31" s="9" t="s">
        <v>98</v>
      </c>
      <c r="E31" s="9">
        <v>1</v>
      </c>
      <c r="F31" s="11">
        <v>64.015765000000002</v>
      </c>
      <c r="G31" s="11">
        <f t="shared" si="0"/>
        <v>564.01576499999999</v>
      </c>
    </row>
    <row r="32" spans="2:14" x14ac:dyDescent="0.4">
      <c r="B32" s="8" t="s">
        <v>20</v>
      </c>
      <c r="C32" s="8" t="s">
        <v>50</v>
      </c>
      <c r="D32" s="9" t="s">
        <v>98</v>
      </c>
      <c r="E32" s="9">
        <v>1</v>
      </c>
      <c r="F32" s="11">
        <v>76.919039999999995</v>
      </c>
      <c r="G32" s="11">
        <f t="shared" si="0"/>
        <v>576.91904</v>
      </c>
    </row>
    <row r="33" spans="2:7" x14ac:dyDescent="0.4">
      <c r="B33" s="8" t="s">
        <v>21</v>
      </c>
      <c r="C33" s="8" t="s">
        <v>51</v>
      </c>
      <c r="D33" s="9" t="s">
        <v>98</v>
      </c>
      <c r="E33" s="9">
        <v>1</v>
      </c>
      <c r="F33" s="11">
        <v>79.02122</v>
      </c>
      <c r="G33" s="11">
        <f t="shared" si="0"/>
        <v>579.02121999999997</v>
      </c>
    </row>
    <row r="34" spans="2:7" x14ac:dyDescent="0.4">
      <c r="B34" s="8" t="s">
        <v>22</v>
      </c>
      <c r="C34" s="8" t="s">
        <v>52</v>
      </c>
      <c r="D34" s="9" t="s">
        <v>98</v>
      </c>
      <c r="E34" s="9">
        <v>1</v>
      </c>
      <c r="F34" s="11">
        <v>83.060370000000006</v>
      </c>
      <c r="G34" s="11">
        <f t="shared" si="0"/>
        <v>583.06037000000003</v>
      </c>
    </row>
    <row r="35" spans="2:7" x14ac:dyDescent="0.4">
      <c r="B35" s="8" t="s">
        <v>102</v>
      </c>
      <c r="C35" s="8" t="s">
        <v>103</v>
      </c>
      <c r="D35" s="9" t="s">
        <v>98</v>
      </c>
      <c r="E35" s="9">
        <v>1</v>
      </c>
      <c r="F35" s="11">
        <v>84.055109999999999</v>
      </c>
      <c r="G35" s="11">
        <f t="shared" si="0"/>
        <v>584.05511000000001</v>
      </c>
    </row>
    <row r="36" spans="2:7" x14ac:dyDescent="0.4">
      <c r="B36" s="8" t="s">
        <v>23</v>
      </c>
      <c r="C36" s="8" t="s">
        <v>53</v>
      </c>
      <c r="D36" s="9" t="s">
        <v>98</v>
      </c>
      <c r="E36" s="9">
        <v>2</v>
      </c>
      <c r="F36" s="11">
        <v>1.0072760000000001</v>
      </c>
      <c r="G36" s="11">
        <f t="shared" si="0"/>
        <v>1001.007276</v>
      </c>
    </row>
    <row r="37" spans="2:7" x14ac:dyDescent="0.4">
      <c r="B37" s="8" t="s">
        <v>24</v>
      </c>
      <c r="C37" s="8" t="s">
        <v>54</v>
      </c>
      <c r="D37" s="9" t="s">
        <v>98</v>
      </c>
      <c r="E37" s="9">
        <v>2</v>
      </c>
      <c r="F37" s="11">
        <v>18.033823000000002</v>
      </c>
      <c r="G37" s="11">
        <f t="shared" si="0"/>
        <v>1018.033823</v>
      </c>
    </row>
    <row r="38" spans="2:7" x14ac:dyDescent="0.4">
      <c r="B38" s="8" t="s">
        <v>25</v>
      </c>
      <c r="C38" s="8" t="s">
        <v>55</v>
      </c>
      <c r="D38" s="9" t="s">
        <v>98</v>
      </c>
      <c r="E38" s="9">
        <v>2</v>
      </c>
      <c r="F38" s="11">
        <v>22.989218000000001</v>
      </c>
      <c r="G38" s="11">
        <f t="shared" si="0"/>
        <v>1022.9892180000001</v>
      </c>
    </row>
    <row r="39" spans="2:7" x14ac:dyDescent="0.4">
      <c r="B39" s="8" t="s">
        <v>70</v>
      </c>
      <c r="C39" s="8" t="s">
        <v>74</v>
      </c>
      <c r="D39" s="9" t="s">
        <v>97</v>
      </c>
      <c r="E39" s="9">
        <v>2</v>
      </c>
      <c r="F39" s="11">
        <v>28.023119999999999</v>
      </c>
      <c r="G39" s="11">
        <f t="shared" si="0"/>
        <v>1028.0231200000001</v>
      </c>
    </row>
    <row r="40" spans="2:7" x14ac:dyDescent="0.4">
      <c r="B40" s="8" t="s">
        <v>26</v>
      </c>
      <c r="C40" s="8" t="s">
        <v>56</v>
      </c>
      <c r="D40" s="9" t="s">
        <v>98</v>
      </c>
      <c r="E40" s="9">
        <v>2</v>
      </c>
      <c r="F40" s="11">
        <v>38.963158</v>
      </c>
      <c r="G40" s="11">
        <f t="shared" si="0"/>
        <v>1038.963158</v>
      </c>
    </row>
    <row r="41" spans="2:7" x14ac:dyDescent="0.4">
      <c r="B41" s="8" t="s">
        <v>27</v>
      </c>
      <c r="C41" s="8" t="s">
        <v>57</v>
      </c>
      <c r="D41" s="9" t="s">
        <v>98</v>
      </c>
      <c r="E41" s="9">
        <v>2</v>
      </c>
      <c r="F41" s="11">
        <v>42.033822999999998</v>
      </c>
      <c r="G41" s="11">
        <f t="shared" si="0"/>
        <v>1042.033823</v>
      </c>
    </row>
    <row r="43" spans="2:7" x14ac:dyDescent="0.4">
      <c r="F43" s="3"/>
      <c r="G43" s="3"/>
    </row>
    <row r="44" spans="2:7" x14ac:dyDescent="0.4">
      <c r="F44" s="3"/>
      <c r="G44" s="3"/>
    </row>
    <row r="45" spans="2:7" x14ac:dyDescent="0.4">
      <c r="F45" s="3"/>
      <c r="G45" s="3"/>
    </row>
    <row r="62" spans="5:5" x14ac:dyDescent="0.4">
      <c r="E62" t="s">
        <v>0</v>
      </c>
    </row>
    <row r="63" spans="5:5" x14ac:dyDescent="0.4">
      <c r="E63" t="s">
        <v>0</v>
      </c>
    </row>
    <row r="64" spans="5:5" x14ac:dyDescent="0.4">
      <c r="E64" t="s">
        <v>0</v>
      </c>
    </row>
    <row r="65" spans="5:5" x14ac:dyDescent="0.4">
      <c r="E65" t="s">
        <v>0</v>
      </c>
    </row>
    <row r="66" spans="5:5" x14ac:dyDescent="0.4">
      <c r="E66" t="s">
        <v>0</v>
      </c>
    </row>
    <row r="67" spans="5:5" x14ac:dyDescent="0.4">
      <c r="E67" t="s">
        <v>0</v>
      </c>
    </row>
    <row r="68" spans="5:5" x14ac:dyDescent="0.4">
      <c r="E68" t="s">
        <v>0</v>
      </c>
    </row>
    <row r="69" spans="5:5" x14ac:dyDescent="0.4">
      <c r="E69" t="s">
        <v>0</v>
      </c>
    </row>
  </sheetData>
  <mergeCells count="2">
    <mergeCell ref="B9:G9"/>
    <mergeCell ref="I9:N9"/>
  </mergeCells>
  <phoneticPr fontId="1" type="noConversion"/>
  <pageMargins left="0.75" right="0.75" top="1" bottom="1" header="0.5" footer="0.5"/>
  <pageSetup paperSize="9"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BE56591F42BB4A80C0DD39EBA01DA6" ma:contentTypeVersion="0" ma:contentTypeDescription="Create a new document." ma:contentTypeScope="" ma:versionID="09fa05569450293b3f26e539992cb09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647D76-6499-4644-8D56-87BCD8670A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F163EE4-1D49-455C-BC9E-78FA9C11671A}">
  <ds:schemaRefs>
    <ds:schemaRef ds:uri="http://schemas.microsoft.com/sharepoint/v3/contenttype/forms"/>
  </ds:schemaRefs>
</ds:datastoreItem>
</file>

<file path=customXml/itemProps3.xml><?xml version="1.0" encoding="utf-8"?>
<ds:datastoreItem xmlns:ds="http://schemas.openxmlformats.org/officeDocument/2006/customXml" ds:itemID="{22A6D7E7-507E-4D8A-A85D-C0A09B93345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Acr3C</vt:lpstr>
    </vt:vector>
  </TitlesOfParts>
  <Company>Fiehnlab.ucdavis.edu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Tobias Kind</dc:creator>
  <cp:lastModifiedBy>Dima Huang</cp:lastModifiedBy>
  <cp:lastPrinted>2016-05-26T17:28:17Z</cp:lastPrinted>
  <dcterms:created xsi:type="dcterms:W3CDTF">2006-04-05T21:20:43Z</dcterms:created>
  <dcterms:modified xsi:type="dcterms:W3CDTF">2025-03-26T18:57:03Z</dcterms:modified>
</cp:coreProperties>
</file>