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ma/Projects/Light-Front Mean Field Theory/Runge-Kutta Method/input_files/"/>
    </mc:Choice>
  </mc:AlternateContent>
  <xr:revisionPtr revIDLastSave="0" documentId="13_ncr:1_{FEC63950-FEFE-854B-B206-5584B0C52EF7}" xr6:coauthVersionLast="47" xr6:coauthVersionMax="47" xr10:uidLastSave="{00000000-0000-0000-0000-000000000000}"/>
  <bookViews>
    <workbookView xWindow="5940" yWindow="2660" windowWidth="28800" windowHeight="15640" activeTab="3" xr2:uid="{178560A9-F361-274A-AB9D-3DA0C106A5E5}"/>
  </bookViews>
  <sheets>
    <sheet name="Sheet1" sheetId="1" r:id="rId1"/>
    <sheet name="Sheet2" sheetId="4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2" i="4"/>
  <c r="E2" i="1"/>
  <c r="D2" i="4"/>
  <c r="B2" i="4"/>
  <c r="C2" i="3"/>
  <c r="C2" i="5"/>
  <c r="B4" i="5"/>
  <c r="A4" i="5"/>
  <c r="B3" i="5"/>
  <c r="A3" i="5"/>
  <c r="B2" i="5"/>
  <c r="A2" i="5"/>
  <c r="A2" i="3"/>
  <c r="F2" i="1"/>
  <c r="B4" i="3"/>
  <c r="B3" i="3"/>
  <c r="B2" i="3"/>
  <c r="A4" i="3"/>
  <c r="A3" i="3"/>
  <c r="A2" i="1"/>
</calcChain>
</file>

<file path=xl/sharedStrings.xml><?xml version="1.0" encoding="utf-8"?>
<sst xmlns="http://schemas.openxmlformats.org/spreadsheetml/2006/main" count="35" uniqueCount="26">
  <si>
    <t>R_MIN [FM]</t>
  </si>
  <si>
    <t>R_MAX [FM]</t>
  </si>
  <si>
    <t>NUCLEON MASS [MEV]</t>
  </si>
  <si>
    <t>N_STEPS</t>
  </si>
  <si>
    <t>2J+1</t>
  </si>
  <si>
    <t>KAPPA</t>
  </si>
  <si>
    <t>LABEL</t>
  </si>
  <si>
    <t>MATCH RADIUS [FM]</t>
  </si>
  <si>
    <t>ENERGY GUESS [MEV]</t>
  </si>
  <si>
    <t>1P1/2</t>
  </si>
  <si>
    <t>1S1/2</t>
  </si>
  <si>
    <t>1P3/2</t>
  </si>
  <si>
    <t>SIGMA MASS [MEV]</t>
  </si>
  <si>
    <t>RHO MASS [MEV]</t>
  </si>
  <si>
    <t>OMEGA MASS [MEV]</t>
  </si>
  <si>
    <t>DIFFUSENESS [FM]</t>
  </si>
  <si>
    <t>SCALAR STRENGTH [MEV]</t>
  </si>
  <si>
    <t>VECTOR STRENGTH [MEV]</t>
  </si>
  <si>
    <t>R0 [FM]</t>
  </si>
  <si>
    <t>ISOSPIN</t>
  </si>
  <si>
    <t>SCALAR COUPLING</t>
  </si>
  <si>
    <t>VECTOR COUPLING</t>
  </si>
  <si>
    <t>RHO STRENGTH [MEV]</t>
  </si>
  <si>
    <t>RHO COUPLING</t>
  </si>
  <si>
    <t>COULOMB STRENGTH [MEV]</t>
  </si>
  <si>
    <t>COULOMB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</si>
</sst>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784-E59C-C844-8BF2-222A93D550FE}">
  <dimension ref="A1:G2"/>
  <sheetViews>
    <sheetView workbookViewId="0">
      <selection activeCell="D17" sqref="D17"/>
    </sheetView>
  </sheetViews>
  <sheetFormatPr baseColWidth="10" defaultRowHeight="16" x14ac:dyDescent="0.2"/>
  <cols>
    <col min="1" max="1" width="28.83203125" customWidth="1"/>
    <col min="2" max="2" width="16.6640625" customWidth="1"/>
    <col min="3" max="3" width="20.1640625" customWidth="1"/>
    <col min="4" max="4" width="21.83203125" customWidth="1"/>
    <col min="5" max="5" width="15.33203125" customWidth="1"/>
  </cols>
  <sheetData>
    <row r="1" spans="1:7" x14ac:dyDescent="0.2">
      <c r="A1" t="s">
        <v>2</v>
      </c>
      <c r="B1" t="s">
        <v>12</v>
      </c>
      <c r="C1" t="s">
        <v>14</v>
      </c>
      <c r="D1" t="s">
        <v>13</v>
      </c>
      <c r="E1" t="s">
        <v>0</v>
      </c>
      <c r="F1" t="s">
        <v>1</v>
      </c>
      <c r="G1" t="s">
        <v>3</v>
      </c>
    </row>
    <row r="2" spans="1:7" x14ac:dyDescent="0.2">
      <c r="A2">
        <f>939</f>
        <v>939</v>
      </c>
      <c r="B2">
        <v>520</v>
      </c>
      <c r="C2">
        <v>783</v>
      </c>
      <c r="D2">
        <v>770</v>
      </c>
      <c r="E2">
        <f>0.04</f>
        <v>0.04</v>
      </c>
      <c r="F2">
        <f>12</f>
        <v>12</v>
      </c>
      <c r="G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9AEF-BC4E-8547-A3F8-1FD6EEDF1358}">
  <dimension ref="A1:J2"/>
  <sheetViews>
    <sheetView workbookViewId="0">
      <selection activeCell="F9" sqref="F9"/>
    </sheetView>
  </sheetViews>
  <sheetFormatPr baseColWidth="10" defaultRowHeight="16" x14ac:dyDescent="0.2"/>
  <cols>
    <col min="1" max="1" width="27.6640625" customWidth="1"/>
    <col min="2" max="2" width="24" customWidth="1"/>
    <col min="3" max="3" width="23.6640625" customWidth="1"/>
    <col min="4" max="4" width="19.5" customWidth="1"/>
    <col min="5" max="5" width="18.5" customWidth="1"/>
    <col min="6" max="6" width="14.83203125" customWidth="1"/>
    <col min="7" max="7" width="26.33203125" customWidth="1"/>
    <col min="8" max="8" width="21" customWidth="1"/>
    <col min="9" max="9" width="12.5" customWidth="1"/>
    <col min="10" max="10" width="17.6640625" customWidth="1"/>
  </cols>
  <sheetData>
    <row r="1" spans="1:10" x14ac:dyDescent="0.2">
      <c r="A1" t="s">
        <v>16</v>
      </c>
      <c r="B1" t="s">
        <v>20</v>
      </c>
      <c r="C1" t="s">
        <v>17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18</v>
      </c>
      <c r="J1" t="s">
        <v>15</v>
      </c>
    </row>
    <row r="2" spans="1:10" x14ac:dyDescent="0.2">
      <c r="A2">
        <v>465</v>
      </c>
      <c r="B2">
        <f>SQRT(109.6264)</f>
        <v>10.470262651910888</v>
      </c>
      <c r="C2">
        <v>410</v>
      </c>
      <c r="D2">
        <f>SQRT(190.4306)</f>
        <v>13.799659416087051</v>
      </c>
      <c r="E2">
        <v>0</v>
      </c>
      <c r="F2">
        <f>SQRT(65.226)</f>
        <v>8.0762615113677434</v>
      </c>
      <c r="G2">
        <v>0</v>
      </c>
      <c r="H2">
        <f>SQRT(0.091701)</f>
        <v>0.30282172973549965</v>
      </c>
      <c r="I2">
        <v>3.6</v>
      </c>
      <c r="J2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FB11-EF41-C546-9FD3-E7A3D7C62348}">
  <dimension ref="A1:F4"/>
  <sheetViews>
    <sheetView workbookViewId="0">
      <selection activeCell="F2" sqref="F2:F4"/>
    </sheetView>
  </sheetViews>
  <sheetFormatPr baseColWidth="10" defaultRowHeight="16" x14ac:dyDescent="0.2"/>
  <cols>
    <col min="5" max="5" width="20.1640625" customWidth="1"/>
  </cols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53CE-956B-B040-8027-78DFB140BDDF}">
  <dimension ref="A1:F4"/>
  <sheetViews>
    <sheetView tabSelected="1" workbookViewId="0">
      <selection activeCell="E21" sqref="E21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8</v>
      </c>
      <c r="D1" t="s">
        <v>6</v>
      </c>
      <c r="E1" t="s">
        <v>7</v>
      </c>
      <c r="F1" t="s">
        <v>19</v>
      </c>
    </row>
    <row r="2" spans="1:6" x14ac:dyDescent="0.2">
      <c r="A2">
        <f>2</f>
        <v>2</v>
      </c>
      <c r="B2">
        <f>-1</f>
        <v>-1</v>
      </c>
      <c r="C2">
        <f>880</f>
        <v>880</v>
      </c>
      <c r="D2" t="s">
        <v>10</v>
      </c>
      <c r="E2">
        <v>4</v>
      </c>
      <c r="F2">
        <v>-0.5</v>
      </c>
    </row>
    <row r="3" spans="1:6" x14ac:dyDescent="0.2">
      <c r="A3">
        <f>4</f>
        <v>4</v>
      </c>
      <c r="B3">
        <f>-2</f>
        <v>-2</v>
      </c>
      <c r="C3">
        <v>0</v>
      </c>
      <c r="D3" t="s">
        <v>11</v>
      </c>
      <c r="E3">
        <v>4</v>
      </c>
      <c r="F3">
        <v>-0.5</v>
      </c>
    </row>
    <row r="4" spans="1:6" x14ac:dyDescent="0.2">
      <c r="A4">
        <f>2</f>
        <v>2</v>
      </c>
      <c r="B4">
        <f>1</f>
        <v>1</v>
      </c>
      <c r="C4">
        <v>0</v>
      </c>
      <c r="D4" t="s">
        <v>9</v>
      </c>
      <c r="E4">
        <v>4</v>
      </c>
      <c r="F4">
        <v>-0.5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N. Kim</dc:creator>
  <cp:lastModifiedBy>Dmitriy N. Kim</cp:lastModifiedBy>
  <dcterms:created xsi:type="dcterms:W3CDTF">2024-12-10T21:49:07Z</dcterms:created>
  <dcterms:modified xsi:type="dcterms:W3CDTF">2024-12-25T01:37:58Z</dcterms:modified>
</cp:coreProperties>
</file>