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alchinskajaei\Downloads\"/>
    </mc:Choice>
  </mc:AlternateContent>
  <xr:revisionPtr revIDLastSave="0" documentId="13_ncr:1_{755E0394-CFD2-4A8F-B4CC-E8EC969B5514}" xr6:coauthVersionLast="47" xr6:coauthVersionMax="47" xr10:uidLastSave="{00000000-0000-0000-0000-000000000000}"/>
  <bookViews>
    <workbookView xWindow="-120" yWindow="-120" windowWidth="20730" windowHeight="11160" tabRatio="898" xr2:uid="{00000000-000D-0000-FFFF-FFFF00000000}"/>
  </bookViews>
  <sheets>
    <sheet name="Ответы на форму. Обработка" sheetId="1" r:id="rId1"/>
    <sheet name="Шкалы" sheetId="2" r:id="rId2"/>
    <sheet name="Школьная тревожность" sheetId="4" r:id="rId3"/>
    <sheet name="Переживание социального стресса" sheetId="5" r:id="rId4"/>
    <sheet name="Фрустрация потребности в достиж" sheetId="6" r:id="rId5"/>
    <sheet name="Страх любого самовыражения" sheetId="7" r:id="rId6"/>
    <sheet name="Боязнь быть вызванным на уроке" sheetId="8" r:id="rId7"/>
    <sheet name="Страх не оправдать ожидания бли" sheetId="9" r:id="rId8"/>
    <sheet name="Низкая способность физиологичес" sheetId="10" r:id="rId9"/>
    <sheet name="Проблемы и страхи в отношениях 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1" l="1"/>
  <c r="C3" i="11"/>
  <c r="C4" i="11"/>
  <c r="C5" i="11"/>
  <c r="C6" i="11"/>
  <c r="C7" i="11"/>
  <c r="C8" i="11"/>
  <c r="C9" i="11"/>
  <c r="C10" i="11"/>
  <c r="C13" i="11"/>
  <c r="C14" i="11"/>
  <c r="C15" i="11"/>
  <c r="C18" i="11"/>
  <c r="C19" i="11"/>
  <c r="C20" i="11"/>
  <c r="C21" i="11"/>
  <c r="C22" i="11"/>
  <c r="C1" i="10"/>
  <c r="C3" i="10"/>
  <c r="C4" i="10"/>
  <c r="C5" i="10"/>
  <c r="C6" i="10"/>
  <c r="C7" i="10"/>
  <c r="C8" i="10"/>
  <c r="C9" i="10"/>
  <c r="C10" i="10"/>
  <c r="C13" i="10"/>
  <c r="C14" i="10"/>
  <c r="C15" i="10"/>
  <c r="C18" i="10"/>
  <c r="C19" i="10"/>
  <c r="C20" i="10"/>
  <c r="C21" i="10"/>
  <c r="C22" i="10"/>
  <c r="C1" i="9"/>
  <c r="C3" i="9"/>
  <c r="C4" i="9"/>
  <c r="C5" i="9"/>
  <c r="C6" i="9"/>
  <c r="C7" i="9"/>
  <c r="C8" i="9"/>
  <c r="C9" i="9"/>
  <c r="C10" i="9"/>
  <c r="C13" i="9"/>
  <c r="C14" i="9"/>
  <c r="C15" i="9"/>
  <c r="C18" i="9"/>
  <c r="C19" i="9"/>
  <c r="C20" i="9"/>
  <c r="C21" i="9"/>
  <c r="C22" i="9"/>
  <c r="C1" i="8"/>
  <c r="C3" i="8"/>
  <c r="C4" i="8"/>
  <c r="C5" i="8"/>
  <c r="C6" i="8"/>
  <c r="C7" i="8"/>
  <c r="C8" i="8"/>
  <c r="C9" i="8"/>
  <c r="C10" i="8"/>
  <c r="C13" i="8"/>
  <c r="C14" i="8"/>
  <c r="C15" i="8"/>
  <c r="C18" i="8"/>
  <c r="C19" i="8"/>
  <c r="C20" i="8"/>
  <c r="C21" i="8"/>
  <c r="C22" i="8"/>
  <c r="C1" i="7"/>
  <c r="C3" i="7"/>
  <c r="C4" i="7"/>
  <c r="C5" i="7"/>
  <c r="C6" i="7"/>
  <c r="C7" i="7"/>
  <c r="C8" i="7"/>
  <c r="C9" i="7"/>
  <c r="C10" i="7"/>
  <c r="C13" i="7"/>
  <c r="C14" i="7"/>
  <c r="C15" i="7"/>
  <c r="C18" i="7"/>
  <c r="C19" i="7"/>
  <c r="C20" i="7"/>
  <c r="C21" i="7"/>
  <c r="C22" i="7"/>
  <c r="C1" i="6"/>
  <c r="C3" i="6"/>
  <c r="C4" i="6"/>
  <c r="C5" i="6"/>
  <c r="C6" i="6"/>
  <c r="C7" i="6"/>
  <c r="C8" i="6"/>
  <c r="C9" i="6"/>
  <c r="C10" i="6"/>
  <c r="C13" i="6"/>
  <c r="C14" i="6"/>
  <c r="C15" i="6"/>
  <c r="C18" i="6"/>
  <c r="C19" i="6"/>
  <c r="C20" i="6"/>
  <c r="C21" i="6"/>
  <c r="C22" i="6"/>
  <c r="I4" i="2"/>
  <c r="I3" i="2"/>
  <c r="CA16" i="1"/>
  <c r="I2" i="2"/>
  <c r="CA23" i="1"/>
  <c r="CA11" i="1"/>
  <c r="CA10" i="1"/>
  <c r="CA13" i="1"/>
  <c r="CA14" i="1"/>
  <c r="CA15" i="1"/>
  <c r="CA18" i="1"/>
  <c r="CA19" i="1"/>
  <c r="CA20" i="1"/>
  <c r="CA21" i="1"/>
  <c r="CA22" i="1"/>
  <c r="CA4" i="1"/>
  <c r="CA5" i="1"/>
  <c r="CA6" i="1"/>
  <c r="CA7" i="1"/>
  <c r="CA8" i="1"/>
  <c r="CA9" i="1"/>
  <c r="CA3" i="1"/>
  <c r="BR13" i="1"/>
  <c r="BR14" i="1"/>
  <c r="BR15" i="1"/>
  <c r="BR18" i="1"/>
  <c r="BR19" i="1"/>
  <c r="BR20" i="1"/>
  <c r="BR21" i="1"/>
  <c r="BR22" i="1"/>
  <c r="BR4" i="1"/>
  <c r="BR5" i="1"/>
  <c r="BR6" i="1"/>
  <c r="BR7" i="1"/>
  <c r="BR8" i="1"/>
  <c r="BR9" i="1"/>
  <c r="BR10" i="1"/>
  <c r="BR3" i="1"/>
  <c r="BQ3" i="1"/>
  <c r="BZ3" i="1" s="1"/>
  <c r="BW13" i="1"/>
  <c r="BY13" i="1"/>
  <c r="BZ13" i="1"/>
  <c r="BZ16" i="1" s="1"/>
  <c r="H3" i="2" s="1"/>
  <c r="BZ15" i="1"/>
  <c r="BY18" i="1"/>
  <c r="BZ18" i="1"/>
  <c r="BZ23" i="1" s="1"/>
  <c r="H4" i="2" s="1"/>
  <c r="BW19" i="1"/>
  <c r="BY19" i="1"/>
  <c r="BZ19" i="1"/>
  <c r="BZ21" i="1"/>
  <c r="BY22" i="1"/>
  <c r="BZ22" i="1"/>
  <c r="BZ6" i="1"/>
  <c r="BZ7" i="1"/>
  <c r="BZ10" i="1"/>
  <c r="BY4" i="1"/>
  <c r="BY7" i="1"/>
  <c r="BY8" i="1"/>
  <c r="BY3" i="1"/>
  <c r="BY11" i="1" s="1"/>
  <c r="G2" i="2" s="1"/>
  <c r="BX4" i="1"/>
  <c r="BX7" i="1"/>
  <c r="BX8" i="1"/>
  <c r="BX3" i="1"/>
  <c r="BW4" i="1"/>
  <c r="BW7" i="1"/>
  <c r="BW8" i="1"/>
  <c r="BW3" i="1"/>
  <c r="BW11" i="1" s="1"/>
  <c r="E2" i="2" s="1"/>
  <c r="BV13" i="1"/>
  <c r="BV18" i="1"/>
  <c r="BV19" i="1"/>
  <c r="BV22" i="1"/>
  <c r="BU13" i="1"/>
  <c r="C13" i="5" s="1"/>
  <c r="BU18" i="1"/>
  <c r="BU19" i="1"/>
  <c r="C19" i="5" s="1"/>
  <c r="BU22" i="1"/>
  <c r="C22" i="5" s="1"/>
  <c r="BT13" i="1"/>
  <c r="C13" i="4" s="1"/>
  <c r="BT18" i="1"/>
  <c r="C18" i="4" s="1"/>
  <c r="BT19" i="1"/>
  <c r="C19" i="4" s="1"/>
  <c r="BT22" i="1"/>
  <c r="C22" i="4" s="1"/>
  <c r="BV4" i="1"/>
  <c r="BV7" i="1"/>
  <c r="BV8" i="1"/>
  <c r="BV3" i="1"/>
  <c r="BV11" i="1" s="1"/>
  <c r="D2" i="2" s="1"/>
  <c r="BU4" i="1"/>
  <c r="C4" i="5" s="1"/>
  <c r="BU7" i="1"/>
  <c r="C7" i="5" s="1"/>
  <c r="BU8" i="1"/>
  <c r="C8" i="5" s="1"/>
  <c r="BU3" i="1"/>
  <c r="C3" i="5" s="1"/>
  <c r="BT4" i="1"/>
  <c r="C4" i="4" s="1"/>
  <c r="BT7" i="1"/>
  <c r="C7" i="4" s="1"/>
  <c r="BT8" i="1"/>
  <c r="C8" i="4" s="1"/>
  <c r="BT3" i="1"/>
  <c r="C3" i="4" s="1"/>
  <c r="BQ4" i="1"/>
  <c r="BZ4" i="1" s="1"/>
  <c r="BQ5" i="1"/>
  <c r="BZ5" i="1" s="1"/>
  <c r="BQ6" i="1"/>
  <c r="BQ7" i="1"/>
  <c r="BQ8" i="1"/>
  <c r="BZ8" i="1" s="1"/>
  <c r="BQ9" i="1"/>
  <c r="BZ9" i="1" s="1"/>
  <c r="BQ10" i="1"/>
  <c r="BQ13" i="1"/>
  <c r="BQ14" i="1"/>
  <c r="BZ14" i="1" s="1"/>
  <c r="BQ15" i="1"/>
  <c r="BQ18" i="1"/>
  <c r="BQ19" i="1"/>
  <c r="BQ20" i="1"/>
  <c r="BZ20" i="1" s="1"/>
  <c r="BQ21" i="1"/>
  <c r="BQ22" i="1"/>
  <c r="BP4" i="1"/>
  <c r="BP5" i="1"/>
  <c r="BY5" i="1" s="1"/>
  <c r="BP6" i="1"/>
  <c r="BY6" i="1" s="1"/>
  <c r="BP7" i="1"/>
  <c r="BP8" i="1"/>
  <c r="BP9" i="1"/>
  <c r="BY9" i="1" s="1"/>
  <c r="BP10" i="1"/>
  <c r="BY10" i="1" s="1"/>
  <c r="BP13" i="1"/>
  <c r="BP14" i="1"/>
  <c r="BY14" i="1" s="1"/>
  <c r="BP15" i="1"/>
  <c r="BY15" i="1" s="1"/>
  <c r="BP18" i="1"/>
  <c r="BP19" i="1"/>
  <c r="BP20" i="1"/>
  <c r="BY20" i="1" s="1"/>
  <c r="BP21" i="1"/>
  <c r="BY21" i="1" s="1"/>
  <c r="BP22" i="1"/>
  <c r="BP3" i="1"/>
  <c r="BO4" i="1"/>
  <c r="BO5" i="1"/>
  <c r="BX5" i="1" s="1"/>
  <c r="BO6" i="1"/>
  <c r="BX6" i="1" s="1"/>
  <c r="BO7" i="1"/>
  <c r="BO8" i="1"/>
  <c r="BO9" i="1"/>
  <c r="BX9" i="1" s="1"/>
  <c r="BO10" i="1"/>
  <c r="BX10" i="1" s="1"/>
  <c r="BO13" i="1"/>
  <c r="BX13" i="1" s="1"/>
  <c r="BO14" i="1"/>
  <c r="BX14" i="1" s="1"/>
  <c r="BO15" i="1"/>
  <c r="BX15" i="1" s="1"/>
  <c r="BO18" i="1"/>
  <c r="BX18" i="1" s="1"/>
  <c r="BO19" i="1"/>
  <c r="BX19" i="1" s="1"/>
  <c r="BO20" i="1"/>
  <c r="BX20" i="1" s="1"/>
  <c r="BO21" i="1"/>
  <c r="BX21" i="1" s="1"/>
  <c r="BO22" i="1"/>
  <c r="BX22" i="1" s="1"/>
  <c r="BO3" i="1"/>
  <c r="BN4" i="1"/>
  <c r="BN5" i="1"/>
  <c r="BW5" i="1" s="1"/>
  <c r="BN6" i="1"/>
  <c r="BW6" i="1" s="1"/>
  <c r="BN7" i="1"/>
  <c r="BN8" i="1"/>
  <c r="BN9" i="1"/>
  <c r="BW9" i="1" s="1"/>
  <c r="BN10" i="1"/>
  <c r="BW10" i="1" s="1"/>
  <c r="BN13" i="1"/>
  <c r="BN14" i="1"/>
  <c r="BW14" i="1" s="1"/>
  <c r="BW16" i="1" s="1"/>
  <c r="E3" i="2" s="1"/>
  <c r="BN15" i="1"/>
  <c r="BW15" i="1" s="1"/>
  <c r="BN18" i="1"/>
  <c r="BW18" i="1" s="1"/>
  <c r="BN19" i="1"/>
  <c r="BN20" i="1"/>
  <c r="BW20" i="1" s="1"/>
  <c r="BN21" i="1"/>
  <c r="BW21" i="1" s="1"/>
  <c r="BN22" i="1"/>
  <c r="BW22" i="1" s="1"/>
  <c r="BN3" i="1"/>
  <c r="BM4" i="1"/>
  <c r="BM5" i="1"/>
  <c r="BV5" i="1" s="1"/>
  <c r="BM6" i="1"/>
  <c r="BV6" i="1" s="1"/>
  <c r="BM7" i="1"/>
  <c r="BM8" i="1"/>
  <c r="BM9" i="1"/>
  <c r="BV9" i="1" s="1"/>
  <c r="BM10" i="1"/>
  <c r="BV10" i="1" s="1"/>
  <c r="BM13" i="1"/>
  <c r="BM14" i="1"/>
  <c r="BV14" i="1" s="1"/>
  <c r="BM15" i="1"/>
  <c r="BV15" i="1" s="1"/>
  <c r="BM18" i="1"/>
  <c r="BM19" i="1"/>
  <c r="BM20" i="1"/>
  <c r="BV20" i="1" s="1"/>
  <c r="BM21" i="1"/>
  <c r="BV21" i="1" s="1"/>
  <c r="BM22" i="1"/>
  <c r="BM3" i="1"/>
  <c r="BL13" i="1"/>
  <c r="BL14" i="1"/>
  <c r="BU14" i="1" s="1"/>
  <c r="C14" i="5" s="1"/>
  <c r="BL15" i="1"/>
  <c r="BU15" i="1" s="1"/>
  <c r="C15" i="5" s="1"/>
  <c r="BL18" i="1"/>
  <c r="BL19" i="1"/>
  <c r="BL20" i="1"/>
  <c r="BU20" i="1" s="1"/>
  <c r="C20" i="5" s="1"/>
  <c r="BL21" i="1"/>
  <c r="BU21" i="1" s="1"/>
  <c r="C21" i="5" s="1"/>
  <c r="BL22" i="1"/>
  <c r="BL4" i="1"/>
  <c r="BL5" i="1"/>
  <c r="BU5" i="1" s="1"/>
  <c r="C5" i="5" s="1"/>
  <c r="BL6" i="1"/>
  <c r="BU6" i="1" s="1"/>
  <c r="C6" i="5" s="1"/>
  <c r="BL7" i="1"/>
  <c r="BL8" i="1"/>
  <c r="BL9" i="1"/>
  <c r="BU9" i="1" s="1"/>
  <c r="C9" i="5" s="1"/>
  <c r="BL10" i="1"/>
  <c r="BU10" i="1" s="1"/>
  <c r="C10" i="5" s="1"/>
  <c r="BL3" i="1"/>
  <c r="BK13" i="1"/>
  <c r="BK14" i="1"/>
  <c r="BT14" i="1" s="1"/>
  <c r="C14" i="4" s="1"/>
  <c r="BK15" i="1"/>
  <c r="BT15" i="1" s="1"/>
  <c r="C15" i="4" s="1"/>
  <c r="BK18" i="1"/>
  <c r="BK19" i="1"/>
  <c r="BK20" i="1"/>
  <c r="BT20" i="1" s="1"/>
  <c r="C20" i="4" s="1"/>
  <c r="BK21" i="1"/>
  <c r="BT21" i="1" s="1"/>
  <c r="C21" i="4" s="1"/>
  <c r="BK22" i="1"/>
  <c r="BK4" i="1"/>
  <c r="BK5" i="1"/>
  <c r="BT5" i="1" s="1"/>
  <c r="C5" i="4" s="1"/>
  <c r="BK6" i="1"/>
  <c r="BT6" i="1" s="1"/>
  <c r="C6" i="4" s="1"/>
  <c r="BK7" i="1"/>
  <c r="BK8" i="1"/>
  <c r="BK9" i="1"/>
  <c r="BT9" i="1" s="1"/>
  <c r="C9" i="4" s="1"/>
  <c r="BK10" i="1"/>
  <c r="BT10" i="1" s="1"/>
  <c r="C10" i="4" s="1"/>
  <c r="BK3" i="1"/>
  <c r="BX16" i="1" l="1"/>
  <c r="F3" i="2" s="1"/>
  <c r="BV23" i="1"/>
  <c r="D4" i="2" s="1"/>
  <c r="BY16" i="1"/>
  <c r="G3" i="2" s="1"/>
  <c r="BW23" i="1"/>
  <c r="E4" i="2" s="1"/>
  <c r="BX23" i="1"/>
  <c r="F4" i="2" s="1"/>
  <c r="BU23" i="1"/>
  <c r="C4" i="2" s="1"/>
  <c r="BY23" i="1"/>
  <c r="G4" i="2" s="1"/>
  <c r="BV16" i="1"/>
  <c r="D3" i="2" s="1"/>
  <c r="BX11" i="1"/>
  <c r="F2" i="2" s="1"/>
  <c r="BZ11" i="1"/>
  <c r="H2" i="2" s="1"/>
  <c r="BT11" i="1"/>
  <c r="B2" i="2" s="1"/>
  <c r="BU11" i="1"/>
  <c r="C2" i="2" s="1"/>
  <c r="BT23" i="1"/>
  <c r="B4" i="2" s="1"/>
  <c r="C18" i="5"/>
  <c r="BT16" i="1"/>
  <c r="B3" i="2" s="1"/>
  <c r="BU16" i="1"/>
  <c r="C3" i="2" s="1"/>
</calcChain>
</file>

<file path=xl/sharedStrings.xml><?xml version="1.0" encoding="utf-8"?>
<sst xmlns="http://schemas.openxmlformats.org/spreadsheetml/2006/main" count="247" uniqueCount="79">
  <si>
    <t>Отметка времени</t>
  </si>
  <si>
    <t>Занимаетесь ли вы спортом?(любой)</t>
  </si>
  <si>
    <t>Как часто занимаетесь?</t>
  </si>
  <si>
    <t xml:space="preserve">  Трудно ли тебе держаться на одном знаний по общеобразовательным предметам?</t>
  </si>
  <si>
    <t xml:space="preserve">  Волнуешься ли ты, когда учитель говорит, что собирается проверить, насколько ты знаешь материал по общеобразовательным предметам?   </t>
  </si>
  <si>
    <t xml:space="preserve">  Трудно ли тебе работать в классе так, как этого хочет учитель?   </t>
  </si>
  <si>
    <t xml:space="preserve">  Снится ли тебе временами, что учитель в ярости от того, что ты не знаешь уроки?  </t>
  </si>
  <si>
    <t xml:space="preserve">  Случалось ли, что кто-нибудь из твоего класса бил или ударял тебя?  </t>
  </si>
  <si>
    <t xml:space="preserve">  Часто ли тебе хочется, чтобы учитель не торопился при объяснении нового материала, пока ты не поймешь, что он говорил?  </t>
  </si>
  <si>
    <t xml:space="preserve">  Сильно ли ты волнуешься при ответе или выполнении задания?  </t>
  </si>
  <si>
    <t xml:space="preserve">  дрожат ли у тебя колени, когда тебя вызывают отвечать?  </t>
  </si>
  <si>
    <t xml:space="preserve">  Часто ли твои одноклассники смеются над тобой, когда вы играете в разные игры?  </t>
  </si>
  <si>
    <t xml:space="preserve">  Случается ли, что тебе ставят более низкую оценку, чем ты ожидал?  </t>
  </si>
  <si>
    <t xml:space="preserve">  Волнует ли тебя вопрос о том, не оставят ли тебя на второй год?   </t>
  </si>
  <si>
    <t xml:space="preserve">  Бывает ли временами, что ты весь дрожишь, когда тебя вызывают отвечать?   </t>
  </si>
  <si>
    <t xml:space="preserve">  Часто ли у тебя возникает ощущение, что никто из твоих одноклассников не хочет делать то, что хочешь ты?  </t>
  </si>
  <si>
    <t xml:space="preserve">  Сильно ли ты волнуешься перед тем, как начать выполнять задание?  </t>
  </si>
  <si>
    <t xml:space="preserve">  Трудно ли тебе получать такие отметки, каких ждут от тебя родители?   </t>
  </si>
  <si>
    <t xml:space="preserve">  Будут ли твои одноклассники смеяться над тобой, если ты сделаешь ошибку при ответе?  </t>
  </si>
  <si>
    <t xml:space="preserve"> Похож ли ты на своих одноклассников?  </t>
  </si>
  <si>
    <t xml:space="preserve">  Выполнив задание, беспокоишься ли ты о том, хорошо ли с ним справился?   </t>
  </si>
  <si>
    <t xml:space="preserve">  Когда ты работаешь в классе, уверен ли ты в том, что все хорошо запомнишь?  </t>
  </si>
  <si>
    <t xml:space="preserve">  Снится ли тебе иногда, что ты в школе и не можешь ответить на вопрос учителя?   </t>
  </si>
  <si>
    <t xml:space="preserve">  Верно ли, что большинство ребят относится к тебе по- дружески?  </t>
  </si>
  <si>
    <t xml:space="preserve">Работаешь ли ты более усердно, если знаешь, что результаты твоей работы будут сравниваться в классе с результатами твоих одноклассников? </t>
  </si>
  <si>
    <t xml:space="preserve">  Часто ли ты мечтаешь о том, чтобы поменьше волноваться, когда тебя спрашивают?  </t>
  </si>
  <si>
    <t xml:space="preserve">  Боишься ли ты временами вступать в спор?  </t>
  </si>
  <si>
    <t xml:space="preserve">  Чувствуешь ли ты, что твое сердце начинает сильно биться, когда учитель говорит, что собирается проверить твою готовность к уроку?   </t>
  </si>
  <si>
    <t xml:space="preserve">  Когда ты получаешь хорошие отметки, думает ли кто-нибудь из твоих друзей, что ты хочешь выслужиться?  </t>
  </si>
  <si>
    <t xml:space="preserve">  Хорошо ли ты себя чувствуешь с теми из твоих одноклассников, к которым ребята относятся с особым вниманием?  </t>
  </si>
  <si>
    <t xml:space="preserve">  Бывает ли, что некоторые ребята в классе говорят что-то, что тебя задевает?  </t>
  </si>
  <si>
    <t xml:space="preserve">  Как ты думаешь, теряют ли расположение те из учеников, которые не справляются с учебой?  </t>
  </si>
  <si>
    <t xml:space="preserve">  Похоже ли на то, что большинство твоих одноклассников не обращают на тебя внимание?  </t>
  </si>
  <si>
    <t xml:space="preserve">  Часто ли ты боишься выглядеть нелепо?  </t>
  </si>
  <si>
    <t xml:space="preserve">  Доволен ли ты тем, как к тебе относятся учителя?  </t>
  </si>
  <si>
    <t xml:space="preserve">  Помогает ли твоя мама в организации вечеров, как другие мамы твоих одноклассников?   </t>
  </si>
  <si>
    <t xml:space="preserve">  Волновало ли тебя когда-нибудь, что думают о тебе окружающие?  </t>
  </si>
  <si>
    <t xml:space="preserve">  Надеешься ли ты в будущем учиться лучше, чем раньше?  </t>
  </si>
  <si>
    <t xml:space="preserve">  Считаешь ли ты, что одеваешься в школу также хорошо, как и твои одноклассники?   </t>
  </si>
  <si>
    <t xml:space="preserve">  Часто ли ты задумываешься, отвечая на уроке, что думают о тебе в это время другие?  </t>
  </si>
  <si>
    <t xml:space="preserve">  Злятся ли некоторые из твоих одноклассников, когда тебе удается быть лучше их?  </t>
  </si>
  <si>
    <t xml:space="preserve">  Доволен ли ты тем, как к тебе относятся одноклассники?   </t>
  </si>
  <si>
    <t xml:space="preserve">  Хорошо ли ты себя чувствуешь, когда остаешься один на один с учителем?   </t>
  </si>
  <si>
    <t xml:space="preserve">  Высмеивают ли временами твои одноклассники твою внешность и поведение?  </t>
  </si>
  <si>
    <t xml:space="preserve">  Думаешь ли ты, что беспокоишься о своих школьных делах больше, чем другие ребята?   </t>
  </si>
  <si>
    <t xml:space="preserve">  Если ты не можешь ответить, когда тебя спрашивают, чувствуешь ли ты, что вот-вот расплачешься?  </t>
  </si>
  <si>
    <t xml:space="preserve">  Когда вечером ты лежишь в постели, думаешь ли ты временами с беспокойством о том, что будет завтра в школе?  </t>
  </si>
  <si>
    <t xml:space="preserve">  Работая над трудным заданием, чувствуешь ли ты порой, что совершенно забыл вещи, которые хорошо знал раньше?   </t>
  </si>
  <si>
    <t xml:space="preserve">  Дрожит ли слегка твоя рука, когда ты работаешь над заданием?  </t>
  </si>
  <si>
    <t xml:space="preserve">  Чувствуешь ли ты, что начинаешь нервничать, когда учитель говорит, что собирается дать классу задание?  </t>
  </si>
  <si>
    <t xml:space="preserve">  Пугает ли тебя проверка твоих знаний в школе?  </t>
  </si>
  <si>
    <t xml:space="preserve">  Когда учитель говорит, что собирается дать классу задание, чувствуешь ли ты страх, что не справишься с ним?   </t>
  </si>
  <si>
    <t xml:space="preserve">  Снилось ли тебе временами, что твои одноклассники могут сделать то, что не можешь ты?  </t>
  </si>
  <si>
    <t xml:space="preserve">  Когда учитель объясняет материал, кажется ли тебе, что твои одноклассники понимают его лучше, чем ты?  </t>
  </si>
  <si>
    <t xml:space="preserve">  Беспокоишься ли ты по дороге в школу, что учитель может дать классу проверочную работу?  </t>
  </si>
  <si>
    <t xml:space="preserve">  Когда ты выполняешь задание, чувствуешь ли ты обычно, что делаешь это плохо?   </t>
  </si>
  <si>
    <t xml:space="preserve">  Дрожит ли слегка твоя рука, когда учитель просит сделать задание на доске перед всем классом?   </t>
  </si>
  <si>
    <t>3-4 раза в неделю</t>
  </si>
  <si>
    <t>6 раз в неделю 🗿</t>
  </si>
  <si>
    <t>1-2 раза в неделю</t>
  </si>
  <si>
    <t xml:space="preserve">  Боишься ли ты временами, что тебе ста0 дурно в классе?   </t>
  </si>
  <si>
    <t xml:space="preserve">  Обладают ли способные ученики какими-то особыми правами, которых 0 у других ребят в классе?  </t>
  </si>
  <si>
    <t>Никогда</t>
  </si>
  <si>
    <t xml:space="preserve">Стараешься ли ты избегать игр, в которых делается выбор, потому что тебя, как правило, не выбирают?   </t>
  </si>
  <si>
    <t>Общая школьная тревожность</t>
  </si>
  <si>
    <t>Пребывание в ситуации социального стресса</t>
  </si>
  <si>
    <t>Страх любого самовыражения</t>
  </si>
  <si>
    <t>Боязнь быть вызванным на уроке</t>
  </si>
  <si>
    <t>Страх не оправдать ожидания близких и значимых людей</t>
  </si>
  <si>
    <t>Низкая способность физиологически противостоять стрессу</t>
  </si>
  <si>
    <t>Группа 3-4р в неделю</t>
  </si>
  <si>
    <t>Группа 1-2р в неделю</t>
  </si>
  <si>
    <t>Группа 0р в неделю</t>
  </si>
  <si>
    <t>Группы/Факторы</t>
  </si>
  <si>
    <t>Среднее значение</t>
  </si>
  <si>
    <t>Интерпретация: где низкая тревожность — менее 50% несовпадений;
повышенная — от 50 до 75%;
высокая — более 75%.</t>
  </si>
  <si>
    <t>Фрустрация потребности в достижении успеха</t>
  </si>
  <si>
    <t>Переживание социального стресса</t>
  </si>
  <si>
    <t>Проблемы и страхи в отношениях с учителями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</si>
</sst>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FF00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1"/>
      <color rgb="FF212529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164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/>
    <xf numFmtId="0" fontId="1" fillId="0" borderId="0" xfId="0" applyFont="1" applyAlignment="1">
      <alignment textRotation="90" wrapText="1"/>
    </xf>
    <xf numFmtId="0" fontId="0" fillId="0" borderId="0" xfId="0" applyFont="1" applyAlignment="1">
      <alignment textRotation="90" wrapText="1"/>
    </xf>
    <xf numFmtId="164" fontId="4" fillId="0" borderId="0" xfId="0" applyNumberFormat="1" applyFont="1" applyAlignment="1"/>
    <xf numFmtId="0" fontId="5" fillId="0" borderId="0" xfId="0" applyFont="1" applyAlignment="1"/>
    <xf numFmtId="164" fontId="1" fillId="0" borderId="0" xfId="0" applyNumberFormat="1" applyFont="1" applyFill="1" applyAlignment="1"/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Font="1" applyFill="1" applyAlignment="1"/>
    <xf numFmtId="9" fontId="0" fillId="0" borderId="0" xfId="1" applyFont="1" applyAlignment="1"/>
    <xf numFmtId="9" fontId="0" fillId="0" borderId="2" xfId="1" applyFont="1" applyBorder="1" applyAlignment="1"/>
    <xf numFmtId="9" fontId="0" fillId="0" borderId="0" xfId="0" applyNumberFormat="1" applyFont="1" applyAlignment="1"/>
    <xf numFmtId="0" fontId="6" fillId="2" borderId="1" xfId="0" applyFont="1" applyFill="1" applyBorder="1" applyAlignment="1">
      <alignment horizontal="left" textRotation="90" wrapText="1"/>
    </xf>
    <xf numFmtId="0" fontId="6" fillId="2" borderId="1" xfId="0" applyFont="1" applyFill="1" applyBorder="1" applyAlignment="1">
      <alignment horizontal="left" wrapText="1"/>
    </xf>
    <xf numFmtId="9" fontId="0" fillId="3" borderId="0" xfId="1" applyFont="1" applyFill="1" applyAlignment="1"/>
    <xf numFmtId="9" fontId="0" fillId="3" borderId="0" xfId="0" applyNumberFormat="1" applyFont="1" applyFill="1" applyAlignment="1"/>
    <xf numFmtId="0" fontId="0" fillId="0" borderId="0" xfId="0" applyFont="1" applyBorder="1" applyAlignment="1"/>
    <xf numFmtId="9" fontId="0" fillId="0" borderId="0" xfId="1" applyFont="1" applyAlignment="1">
      <alignment textRotation="90"/>
    </xf>
    <xf numFmtId="0" fontId="0" fillId="0" borderId="0" xfId="0" applyFont="1" applyAlignment="1">
      <alignment horizontal="left" vertical="top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Итоги исследования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Шкалы!$A$2</c:f>
              <c:strCache>
                <c:ptCount val="1"/>
                <c:pt idx="0">
                  <c:v>Группа 3-4р в неделю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Шкалы!$B$1:$I$1</c:f>
              <c:strCache>
                <c:ptCount val="8"/>
                <c:pt idx="0">
                  <c:v>Общая школьная тревожность</c:v>
                </c:pt>
                <c:pt idx="1">
                  <c:v>Пребывание в ситуации социального стресса</c:v>
                </c:pt>
                <c:pt idx="2">
                  <c:v>Фрустрация потребности в достижении успеха</c:v>
                </c:pt>
                <c:pt idx="3">
                  <c:v>Страх любого самовыражения</c:v>
                </c:pt>
                <c:pt idx="4">
                  <c:v>Боязнь быть вызванным на уроке</c:v>
                </c:pt>
                <c:pt idx="5">
                  <c:v>Страх не оправдать ожидания близких и значимых людей</c:v>
                </c:pt>
                <c:pt idx="6">
                  <c:v>Низкая способность физиологически противостоять стрессу</c:v>
                </c:pt>
                <c:pt idx="7">
                  <c:v>Проблемы и страхи в отношениях с учителями</c:v>
                </c:pt>
              </c:strCache>
            </c:strRef>
          </c:cat>
          <c:val>
            <c:numRef>
              <c:f>Шкалы!$B$2:$I$2</c:f>
              <c:numCache>
                <c:formatCode>0%</c:formatCode>
                <c:ptCount val="8"/>
                <c:pt idx="0">
                  <c:v>0.24431818181818182</c:v>
                </c:pt>
                <c:pt idx="1">
                  <c:v>0.44318181818181818</c:v>
                </c:pt>
                <c:pt idx="2">
                  <c:v>0.375</c:v>
                </c:pt>
                <c:pt idx="3">
                  <c:v>0.35416666666666663</c:v>
                </c:pt>
                <c:pt idx="4">
                  <c:v>0.22916666666666663</c:v>
                </c:pt>
                <c:pt idx="5">
                  <c:v>0.2</c:v>
                </c:pt>
                <c:pt idx="6">
                  <c:v>0.125</c:v>
                </c:pt>
                <c:pt idx="7">
                  <c:v>0.46875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B-463F-9083-5F205A0C351B}"/>
            </c:ext>
          </c:extLst>
        </c:ser>
        <c:ser>
          <c:idx val="1"/>
          <c:order val="1"/>
          <c:tx>
            <c:strRef>
              <c:f>Шкалы!$A$3</c:f>
              <c:strCache>
                <c:ptCount val="1"/>
                <c:pt idx="0">
                  <c:v>Группа 1-2р в неделю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Шкалы!$B$1:$I$1</c:f>
              <c:strCache>
                <c:ptCount val="8"/>
                <c:pt idx="0">
                  <c:v>Общая школьная тревожность</c:v>
                </c:pt>
                <c:pt idx="1">
                  <c:v>Пребывание в ситуации социального стресса</c:v>
                </c:pt>
                <c:pt idx="2">
                  <c:v>Фрустрация потребности в достижении успеха</c:v>
                </c:pt>
                <c:pt idx="3">
                  <c:v>Страх любого самовыражения</c:v>
                </c:pt>
                <c:pt idx="4">
                  <c:v>Боязнь быть вызванным на уроке</c:v>
                </c:pt>
                <c:pt idx="5">
                  <c:v>Страх не оправдать ожидания близких и значимых людей</c:v>
                </c:pt>
                <c:pt idx="6">
                  <c:v>Низкая способность физиологически противостоять стрессу</c:v>
                </c:pt>
                <c:pt idx="7">
                  <c:v>Проблемы и страхи в отношениях с учителями</c:v>
                </c:pt>
              </c:strCache>
            </c:strRef>
          </c:cat>
          <c:val>
            <c:numRef>
              <c:f>Шкалы!$B$3:$I$3</c:f>
              <c:numCache>
                <c:formatCode>0%</c:formatCode>
                <c:ptCount val="8"/>
                <c:pt idx="0">
                  <c:v>0.34848484848484845</c:v>
                </c:pt>
                <c:pt idx="1">
                  <c:v>0.48484848484848486</c:v>
                </c:pt>
                <c:pt idx="2">
                  <c:v>0.38461538461538458</c:v>
                </c:pt>
                <c:pt idx="3">
                  <c:v>0.44444444444444442</c:v>
                </c:pt>
                <c:pt idx="4">
                  <c:v>0.49999999999999994</c:v>
                </c:pt>
                <c:pt idx="5">
                  <c:v>0.39999999999999997</c:v>
                </c:pt>
                <c:pt idx="6">
                  <c:v>0</c:v>
                </c:pt>
                <c:pt idx="7">
                  <c:v>0.54166666666666663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B-463F-9083-5F205A0C351B}"/>
            </c:ext>
          </c:extLst>
        </c:ser>
        <c:ser>
          <c:idx val="2"/>
          <c:order val="2"/>
          <c:tx>
            <c:strRef>
              <c:f>Шкалы!$A$4</c:f>
              <c:strCache>
                <c:ptCount val="1"/>
                <c:pt idx="0">
                  <c:v>Группа 0р в неделю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Шкалы!$B$1:$I$1</c:f>
              <c:strCache>
                <c:ptCount val="8"/>
                <c:pt idx="0">
                  <c:v>Общая школьная тревожность</c:v>
                </c:pt>
                <c:pt idx="1">
                  <c:v>Пребывание в ситуации социального стресса</c:v>
                </c:pt>
                <c:pt idx="2">
                  <c:v>Фрустрация потребности в достижении успеха</c:v>
                </c:pt>
                <c:pt idx="3">
                  <c:v>Страх любого самовыражения</c:v>
                </c:pt>
                <c:pt idx="4">
                  <c:v>Боязнь быть вызванным на уроке</c:v>
                </c:pt>
                <c:pt idx="5">
                  <c:v>Страх не оправдать ожидания близких и значимых людей</c:v>
                </c:pt>
                <c:pt idx="6">
                  <c:v>Низкая способность физиологически противостоять стрессу</c:v>
                </c:pt>
                <c:pt idx="7">
                  <c:v>Проблемы и страхи в отношениях с учителями</c:v>
                </c:pt>
              </c:strCache>
            </c:strRef>
          </c:cat>
          <c:val>
            <c:numRef>
              <c:f>Шкалы!$B$4:$I$4</c:f>
              <c:numCache>
                <c:formatCode>0%</c:formatCode>
                <c:ptCount val="8"/>
                <c:pt idx="0">
                  <c:v>0.58181818181818179</c:v>
                </c:pt>
                <c:pt idx="1">
                  <c:v>0.47272727272727277</c:v>
                </c:pt>
                <c:pt idx="2">
                  <c:v>0.60000000000000009</c:v>
                </c:pt>
                <c:pt idx="3">
                  <c:v>0.6333333333333333</c:v>
                </c:pt>
                <c:pt idx="4">
                  <c:v>0.5</c:v>
                </c:pt>
                <c:pt idx="5">
                  <c:v>0.6</c:v>
                </c:pt>
                <c:pt idx="6">
                  <c:v>0.52</c:v>
                </c:pt>
                <c:pt idx="7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B-463F-9083-5F205A0C3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3215392"/>
        <c:axId val="1163216224"/>
      </c:barChart>
      <c:catAx>
        <c:axId val="116321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3216224"/>
        <c:crosses val="autoZero"/>
        <c:auto val="1"/>
        <c:lblAlgn val="ctr"/>
        <c:lblOffset val="100"/>
        <c:noMultiLvlLbl val="0"/>
      </c:catAx>
      <c:valAx>
        <c:axId val="11632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321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'Школьная тревожность'!$C$1</c:f>
              <c:strCache>
                <c:ptCount val="1"/>
                <c:pt idx="0">
                  <c:v>Общая школьная тревожность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'Школьная тревожность'!$A$2:$A$22</c:f>
              <c:strCache>
                <c:ptCount val="21"/>
                <c:pt idx="1">
                  <c:v>6 раз в неделю 🗿</c:v>
                </c:pt>
                <c:pt idx="2">
                  <c:v>3-4 раза в неделю</c:v>
                </c:pt>
                <c:pt idx="3">
                  <c:v>3-4 раза в неделю</c:v>
                </c:pt>
                <c:pt idx="4">
                  <c:v>3-4 раза в неделю</c:v>
                </c:pt>
                <c:pt idx="5">
                  <c:v>3-4 раза в неделю</c:v>
                </c:pt>
                <c:pt idx="6">
                  <c:v>3-4 раза в неделю</c:v>
                </c:pt>
                <c:pt idx="7">
                  <c:v>3-4 раза в неделю</c:v>
                </c:pt>
                <c:pt idx="8">
                  <c:v>3-4 раза в неделю</c:v>
                </c:pt>
                <c:pt idx="11">
                  <c:v>1-2 раза в неделю</c:v>
                </c:pt>
                <c:pt idx="12">
                  <c:v>1-2 раза в неделю</c:v>
                </c:pt>
                <c:pt idx="13">
                  <c:v>1-2 раза в неделю</c:v>
                </c:pt>
                <c:pt idx="16">
                  <c:v>Никогда</c:v>
                </c:pt>
                <c:pt idx="17">
                  <c:v>Никогда</c:v>
                </c:pt>
                <c:pt idx="18">
                  <c:v>Никогда</c:v>
                </c:pt>
                <c:pt idx="19">
                  <c:v>Никогда</c:v>
                </c:pt>
                <c:pt idx="20">
                  <c:v>Никогда</c:v>
                </c:pt>
              </c:strCache>
            </c:strRef>
          </c:cat>
          <c:val>
            <c:numRef>
              <c:f>'Школьная тревожность'!$C$2:$C$22</c:f>
              <c:numCache>
                <c:formatCode>0%</c:formatCode>
                <c:ptCount val="21"/>
                <c:pt idx="1">
                  <c:v>0.22727272727272727</c:v>
                </c:pt>
                <c:pt idx="2">
                  <c:v>0.36363636363636365</c:v>
                </c:pt>
                <c:pt idx="3">
                  <c:v>0.18181818181818182</c:v>
                </c:pt>
                <c:pt idx="4">
                  <c:v>0.40909090909090912</c:v>
                </c:pt>
                <c:pt idx="5">
                  <c:v>0</c:v>
                </c:pt>
                <c:pt idx="6">
                  <c:v>9.0909090909090912E-2</c:v>
                </c:pt>
                <c:pt idx="7">
                  <c:v>0</c:v>
                </c:pt>
                <c:pt idx="8">
                  <c:v>0.68181818181818177</c:v>
                </c:pt>
                <c:pt idx="11">
                  <c:v>0.36363636363636365</c:v>
                </c:pt>
                <c:pt idx="12">
                  <c:v>0.40909090909090912</c:v>
                </c:pt>
                <c:pt idx="13">
                  <c:v>0.27272727272727271</c:v>
                </c:pt>
                <c:pt idx="16">
                  <c:v>0.40909090909090912</c:v>
                </c:pt>
                <c:pt idx="17">
                  <c:v>0.54545454545454541</c:v>
                </c:pt>
                <c:pt idx="18">
                  <c:v>0.40909090909090912</c:v>
                </c:pt>
                <c:pt idx="19">
                  <c:v>0.68181818181818177</c:v>
                </c:pt>
                <c:pt idx="20">
                  <c:v>0.86363636363636365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8-4E35-A949-F17DD0A1D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3837696"/>
        <c:axId val="1013840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'Школьная тревожность'!$B$1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'Школьная тревожность'!$A$2:$A$22</c15:sqref>
                        </c15:formulaRef>
                      </c:ext>
                    </c:extLst>
                    <c:strCache>
                      <c:ptCount val="21"/>
                      <c:pt idx="1">
                        <c:v>6 раз в неделю 🗿</c:v>
                      </c:pt>
                      <c:pt idx="2">
                        <c:v>3-4 раза в неделю</c:v>
                      </c:pt>
                      <c:pt idx="3">
                        <c:v>3-4 раза в неделю</c:v>
                      </c:pt>
                      <c:pt idx="4">
                        <c:v>3-4 раза в неделю</c:v>
                      </c:pt>
                      <c:pt idx="5">
                        <c:v>3-4 раза в неделю</c:v>
                      </c:pt>
                      <c:pt idx="6">
                        <c:v>3-4 раза в неделю</c:v>
                      </c:pt>
                      <c:pt idx="7">
                        <c:v>3-4 раза в неделю</c:v>
                      </c:pt>
                      <c:pt idx="8">
                        <c:v>3-4 раза в неделю</c:v>
                      </c:pt>
                      <c:pt idx="11">
                        <c:v>1-2 раза в неделю</c:v>
                      </c:pt>
                      <c:pt idx="12">
                        <c:v>1-2 раза в неделю</c:v>
                      </c:pt>
                      <c:pt idx="13">
                        <c:v>1-2 раза в неделю</c:v>
                      </c:pt>
                      <c:pt idx="16">
                        <c:v>Никогда</c:v>
                      </c:pt>
                      <c:pt idx="17">
                        <c:v>Никогда</c:v>
                      </c:pt>
                      <c:pt idx="18">
                        <c:v>Никогда</c:v>
                      </c:pt>
                      <c:pt idx="19">
                        <c:v>Никогда</c:v>
                      </c:pt>
                      <c:pt idx="20">
                        <c:v>Никогда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'Школьная тревожность'!$B$2:$B$22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0C8-4E35-A949-F17DD0A1DA20}"/>
                  </c:ext>
                </c:extLst>
              </c15:ser>
            </c15:filteredBarSeries>
          </c:ext>
        </c:extLst>
      </c:barChart>
      <c:catAx>
        <c:axId val="101383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840608"/>
        <c:crosses val="autoZero"/>
        <c:auto val="1"/>
        <c:lblAlgn val="ctr"/>
        <c:lblOffset val="100"/>
        <c:noMultiLvlLbl val="0"/>
      </c:catAx>
      <c:valAx>
        <c:axId val="101384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83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'Переживание социального стресса'!$C$1</c:f>
              <c:strCache>
                <c:ptCount val="1"/>
                <c:pt idx="0">
                  <c:v>Переживание социального стресса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'Переживание социального стресса'!$A$2:$A$22</c:f>
              <c:strCache>
                <c:ptCount val="21"/>
                <c:pt idx="1">
                  <c:v>6 раз в неделю 🗿</c:v>
                </c:pt>
                <c:pt idx="2">
                  <c:v>3-4 раза в неделю</c:v>
                </c:pt>
                <c:pt idx="3">
                  <c:v>3-4 раза в неделю</c:v>
                </c:pt>
                <c:pt idx="4">
                  <c:v>3-4 раза в неделю</c:v>
                </c:pt>
                <c:pt idx="5">
                  <c:v>3-4 раза в неделю</c:v>
                </c:pt>
                <c:pt idx="6">
                  <c:v>3-4 раза в неделю</c:v>
                </c:pt>
                <c:pt idx="7">
                  <c:v>3-4 раза в неделю</c:v>
                </c:pt>
                <c:pt idx="8">
                  <c:v>3-4 раза в неделю</c:v>
                </c:pt>
                <c:pt idx="11">
                  <c:v>1-2 раза в неделю</c:v>
                </c:pt>
                <c:pt idx="12">
                  <c:v>1-2 раза в неделю</c:v>
                </c:pt>
                <c:pt idx="13">
                  <c:v>1-2 раза в неделю</c:v>
                </c:pt>
                <c:pt idx="16">
                  <c:v>Никогда</c:v>
                </c:pt>
                <c:pt idx="17">
                  <c:v>Никогда</c:v>
                </c:pt>
                <c:pt idx="18">
                  <c:v>Никогда</c:v>
                </c:pt>
                <c:pt idx="19">
                  <c:v>Никогда</c:v>
                </c:pt>
                <c:pt idx="20">
                  <c:v>Никогда</c:v>
                </c:pt>
              </c:strCache>
            </c:strRef>
          </c:cat>
          <c:val>
            <c:numRef>
              <c:f>'Переживание социального стресса'!$C$2:$C$22</c:f>
              <c:numCache>
                <c:formatCode>0%</c:formatCode>
                <c:ptCount val="21"/>
                <c:pt idx="1">
                  <c:v>0.63636363636363635</c:v>
                </c:pt>
                <c:pt idx="2">
                  <c:v>0.45454545454545453</c:v>
                </c:pt>
                <c:pt idx="3">
                  <c:v>0.54545454545454541</c:v>
                </c:pt>
                <c:pt idx="4">
                  <c:v>0.45454545454545453</c:v>
                </c:pt>
                <c:pt idx="5">
                  <c:v>0.27272727272727271</c:v>
                </c:pt>
                <c:pt idx="6">
                  <c:v>0.54545454545454541</c:v>
                </c:pt>
                <c:pt idx="7">
                  <c:v>0.27272727272727271</c:v>
                </c:pt>
                <c:pt idx="8">
                  <c:v>0.36363636363636365</c:v>
                </c:pt>
                <c:pt idx="11">
                  <c:v>0.45454545454545453</c:v>
                </c:pt>
                <c:pt idx="12">
                  <c:v>0.36363636363636365</c:v>
                </c:pt>
                <c:pt idx="13">
                  <c:v>0.63636363636363635</c:v>
                </c:pt>
                <c:pt idx="16">
                  <c:v>0.63636363636363635</c:v>
                </c:pt>
                <c:pt idx="17">
                  <c:v>0.36363636363636365</c:v>
                </c:pt>
                <c:pt idx="18">
                  <c:v>0.36363636363636365</c:v>
                </c:pt>
                <c:pt idx="19">
                  <c:v>0.63636363636363635</c:v>
                </c:pt>
                <c:pt idx="20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2-4E9F-A3CE-0A5A26012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8547664"/>
        <c:axId val="115854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'Переживание социального стресса'!$B$1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'Переживание социального стресса'!$A$2:$A$22</c15:sqref>
                        </c15:formulaRef>
                      </c:ext>
                    </c:extLst>
                    <c:strCache>
                      <c:ptCount val="21"/>
                      <c:pt idx="1">
                        <c:v>6 раз в неделю 🗿</c:v>
                      </c:pt>
                      <c:pt idx="2">
                        <c:v>3-4 раза в неделю</c:v>
                      </c:pt>
                      <c:pt idx="3">
                        <c:v>3-4 раза в неделю</c:v>
                      </c:pt>
                      <c:pt idx="4">
                        <c:v>3-4 раза в неделю</c:v>
                      </c:pt>
                      <c:pt idx="5">
                        <c:v>3-4 раза в неделю</c:v>
                      </c:pt>
                      <c:pt idx="6">
                        <c:v>3-4 раза в неделю</c:v>
                      </c:pt>
                      <c:pt idx="7">
                        <c:v>3-4 раза в неделю</c:v>
                      </c:pt>
                      <c:pt idx="8">
                        <c:v>3-4 раза в неделю</c:v>
                      </c:pt>
                      <c:pt idx="11">
                        <c:v>1-2 раза в неделю</c:v>
                      </c:pt>
                      <c:pt idx="12">
                        <c:v>1-2 раза в неделю</c:v>
                      </c:pt>
                      <c:pt idx="13">
                        <c:v>1-2 раза в неделю</c:v>
                      </c:pt>
                      <c:pt idx="16">
                        <c:v>Никогда</c:v>
                      </c:pt>
                      <c:pt idx="17">
                        <c:v>Никогда</c:v>
                      </c:pt>
                      <c:pt idx="18">
                        <c:v>Никогда</c:v>
                      </c:pt>
                      <c:pt idx="19">
                        <c:v>Никогда</c:v>
                      </c:pt>
                      <c:pt idx="20">
                        <c:v>Никогда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'Переживание социального стресса'!$B$2:$B$22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AA2-4E9F-A3CE-0A5A260121B7}"/>
                  </c:ext>
                </c:extLst>
              </c15:ser>
            </c15:filteredBarSeries>
          </c:ext>
        </c:extLst>
      </c:barChart>
      <c:catAx>
        <c:axId val="115854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544336"/>
        <c:crosses val="autoZero"/>
        <c:auto val="1"/>
        <c:lblAlgn val="ctr"/>
        <c:lblOffset val="100"/>
        <c:noMultiLvlLbl val="0"/>
      </c:catAx>
      <c:valAx>
        <c:axId val="11585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5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'Фрустрация потребности в достиж'!$C$1</c:f>
              <c:strCache>
                <c:ptCount val="1"/>
                <c:pt idx="0">
                  <c:v>Фрустрация потребности в достижении успеха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'Фрустрация потребности в достиж'!$A$2:$A$22</c:f>
              <c:strCache>
                <c:ptCount val="21"/>
                <c:pt idx="1">
                  <c:v>6 раз в неделю 🗿</c:v>
                </c:pt>
                <c:pt idx="2">
                  <c:v>3-4 раза в неделю</c:v>
                </c:pt>
                <c:pt idx="3">
                  <c:v>3-4 раза в неделю</c:v>
                </c:pt>
                <c:pt idx="4">
                  <c:v>3-4 раза в неделю</c:v>
                </c:pt>
                <c:pt idx="5">
                  <c:v>3-4 раза в неделю</c:v>
                </c:pt>
                <c:pt idx="6">
                  <c:v>3-4 раза в неделю</c:v>
                </c:pt>
                <c:pt idx="7">
                  <c:v>3-4 раза в неделю</c:v>
                </c:pt>
                <c:pt idx="8">
                  <c:v>3-4 раза в неделю</c:v>
                </c:pt>
                <c:pt idx="11">
                  <c:v>1-2 раза в неделю</c:v>
                </c:pt>
                <c:pt idx="12">
                  <c:v>1-2 раза в неделю</c:v>
                </c:pt>
                <c:pt idx="13">
                  <c:v>1-2 раза в неделю</c:v>
                </c:pt>
                <c:pt idx="16">
                  <c:v>Никогда</c:v>
                </c:pt>
                <c:pt idx="17">
                  <c:v>Никогда</c:v>
                </c:pt>
                <c:pt idx="18">
                  <c:v>Никогда</c:v>
                </c:pt>
                <c:pt idx="19">
                  <c:v>Никогда</c:v>
                </c:pt>
                <c:pt idx="20">
                  <c:v>Никогда</c:v>
                </c:pt>
              </c:strCache>
            </c:strRef>
          </c:cat>
          <c:val>
            <c:numRef>
              <c:f>'Фрустрация потребности в достиж'!$C$2:$C$22</c:f>
              <c:numCache>
                <c:formatCode>0%</c:formatCode>
                <c:ptCount val="21"/>
                <c:pt idx="1">
                  <c:v>0.30769230769230771</c:v>
                </c:pt>
                <c:pt idx="2">
                  <c:v>0.23076923076923078</c:v>
                </c:pt>
                <c:pt idx="3">
                  <c:v>0.38461538461538464</c:v>
                </c:pt>
                <c:pt idx="4">
                  <c:v>0.53846153846153844</c:v>
                </c:pt>
                <c:pt idx="5">
                  <c:v>0.38461538461538464</c:v>
                </c:pt>
                <c:pt idx="6">
                  <c:v>0.38461538461538464</c:v>
                </c:pt>
                <c:pt idx="7">
                  <c:v>7.6923076923076927E-2</c:v>
                </c:pt>
                <c:pt idx="8">
                  <c:v>0.69230769230769229</c:v>
                </c:pt>
                <c:pt idx="11">
                  <c:v>0.46153846153846156</c:v>
                </c:pt>
                <c:pt idx="12">
                  <c:v>0.23076923076923078</c:v>
                </c:pt>
                <c:pt idx="13">
                  <c:v>0.46153846153846156</c:v>
                </c:pt>
                <c:pt idx="16">
                  <c:v>0.53846153846153844</c:v>
                </c:pt>
                <c:pt idx="17">
                  <c:v>0.69230769230769229</c:v>
                </c:pt>
                <c:pt idx="18">
                  <c:v>0.46153846153846156</c:v>
                </c:pt>
                <c:pt idx="19">
                  <c:v>0.69230769230769229</c:v>
                </c:pt>
                <c:pt idx="20">
                  <c:v>0.61538461538461542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E-4562-A05A-5D92F9561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3076448"/>
        <c:axId val="463080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'Фрустрация потребности в достиж'!$B$1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'Фрустрация потребности в достиж'!$A$2:$A$22</c15:sqref>
                        </c15:formulaRef>
                      </c:ext>
                    </c:extLst>
                    <c:strCache>
                      <c:ptCount val="21"/>
                      <c:pt idx="1">
                        <c:v>6 раз в неделю 🗿</c:v>
                      </c:pt>
                      <c:pt idx="2">
                        <c:v>3-4 раза в неделю</c:v>
                      </c:pt>
                      <c:pt idx="3">
                        <c:v>3-4 раза в неделю</c:v>
                      </c:pt>
                      <c:pt idx="4">
                        <c:v>3-4 раза в неделю</c:v>
                      </c:pt>
                      <c:pt idx="5">
                        <c:v>3-4 раза в неделю</c:v>
                      </c:pt>
                      <c:pt idx="6">
                        <c:v>3-4 раза в неделю</c:v>
                      </c:pt>
                      <c:pt idx="7">
                        <c:v>3-4 раза в неделю</c:v>
                      </c:pt>
                      <c:pt idx="8">
                        <c:v>3-4 раза в неделю</c:v>
                      </c:pt>
                      <c:pt idx="11">
                        <c:v>1-2 раза в неделю</c:v>
                      </c:pt>
                      <c:pt idx="12">
                        <c:v>1-2 раза в неделю</c:v>
                      </c:pt>
                      <c:pt idx="13">
                        <c:v>1-2 раза в неделю</c:v>
                      </c:pt>
                      <c:pt idx="16">
                        <c:v>Никогда</c:v>
                      </c:pt>
                      <c:pt idx="17">
                        <c:v>Никогда</c:v>
                      </c:pt>
                      <c:pt idx="18">
                        <c:v>Никогда</c:v>
                      </c:pt>
                      <c:pt idx="19">
                        <c:v>Никогда</c:v>
                      </c:pt>
                      <c:pt idx="20">
                        <c:v>Никогда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'Фрустрация потребности в достиж'!$B$2:$B$22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1EE-4562-A05A-5D92F9561A17}"/>
                  </c:ext>
                </c:extLst>
              </c15:ser>
            </c15:filteredBarSeries>
          </c:ext>
        </c:extLst>
      </c:barChart>
      <c:catAx>
        <c:axId val="46307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080608"/>
        <c:crosses val="autoZero"/>
        <c:auto val="1"/>
        <c:lblAlgn val="ctr"/>
        <c:lblOffset val="100"/>
        <c:noMultiLvlLbl val="0"/>
      </c:catAx>
      <c:valAx>
        <c:axId val="46308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07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'Страх любого самовыражения'!$C$1</c:f>
              <c:strCache>
                <c:ptCount val="1"/>
                <c:pt idx="0">
                  <c:v>Страх любого самовыражения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'Страх любого самовыражения'!$A$2:$A$22</c:f>
              <c:strCache>
                <c:ptCount val="21"/>
                <c:pt idx="1">
                  <c:v>6 раз в неделю 🗿</c:v>
                </c:pt>
                <c:pt idx="2">
                  <c:v>3-4 раза в неделю</c:v>
                </c:pt>
                <c:pt idx="3">
                  <c:v>3-4 раза в неделю</c:v>
                </c:pt>
                <c:pt idx="4">
                  <c:v>3-4 раза в неделю</c:v>
                </c:pt>
                <c:pt idx="5">
                  <c:v>3-4 раза в неделю</c:v>
                </c:pt>
                <c:pt idx="6">
                  <c:v>3-4 раза в неделю</c:v>
                </c:pt>
                <c:pt idx="7">
                  <c:v>3-4 раза в неделю</c:v>
                </c:pt>
                <c:pt idx="8">
                  <c:v>3-4 раза в неделю</c:v>
                </c:pt>
                <c:pt idx="11">
                  <c:v>1-2 раза в неделю</c:v>
                </c:pt>
                <c:pt idx="12">
                  <c:v>1-2 раза в неделю</c:v>
                </c:pt>
                <c:pt idx="13">
                  <c:v>1-2 раза в неделю</c:v>
                </c:pt>
                <c:pt idx="16">
                  <c:v>Никогда</c:v>
                </c:pt>
                <c:pt idx="17">
                  <c:v>Никогда</c:v>
                </c:pt>
                <c:pt idx="18">
                  <c:v>Никогда</c:v>
                </c:pt>
                <c:pt idx="19">
                  <c:v>Никогда</c:v>
                </c:pt>
                <c:pt idx="20">
                  <c:v>Никогда</c:v>
                </c:pt>
              </c:strCache>
            </c:strRef>
          </c:cat>
          <c:val>
            <c:numRef>
              <c:f>'Страх любого самовыражения'!$C$2:$C$22</c:f>
              <c:numCache>
                <c:formatCode>0%</c:formatCode>
                <c:ptCount val="21"/>
                <c:pt idx="1">
                  <c:v>0.83333333333333337</c:v>
                </c:pt>
                <c:pt idx="2">
                  <c:v>0.16666666666666666</c:v>
                </c:pt>
                <c:pt idx="3">
                  <c:v>0.33333333333333331</c:v>
                </c:pt>
                <c:pt idx="4">
                  <c:v>0.5</c:v>
                </c:pt>
                <c:pt idx="5">
                  <c:v>0</c:v>
                </c:pt>
                <c:pt idx="6">
                  <c:v>0.33333333333333331</c:v>
                </c:pt>
                <c:pt idx="7">
                  <c:v>0</c:v>
                </c:pt>
                <c:pt idx="8">
                  <c:v>0.66666666666666663</c:v>
                </c:pt>
                <c:pt idx="11">
                  <c:v>0.5</c:v>
                </c:pt>
                <c:pt idx="12">
                  <c:v>0.33333333333333331</c:v>
                </c:pt>
                <c:pt idx="13">
                  <c:v>0.5</c:v>
                </c:pt>
                <c:pt idx="16">
                  <c:v>0.66666666666666663</c:v>
                </c:pt>
                <c:pt idx="17">
                  <c:v>0.5</c:v>
                </c:pt>
                <c:pt idx="18">
                  <c:v>0.5</c:v>
                </c:pt>
                <c:pt idx="19">
                  <c:v>0.83333333333333337</c:v>
                </c:pt>
                <c:pt idx="2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4-4C53-A1E0-61E415532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3074368"/>
        <c:axId val="463081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'Страх любого самовыражения'!$B$1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'Страх любого самовыражения'!$A$2:$A$22</c15:sqref>
                        </c15:formulaRef>
                      </c:ext>
                    </c:extLst>
                    <c:strCache>
                      <c:ptCount val="21"/>
                      <c:pt idx="1">
                        <c:v>6 раз в неделю 🗿</c:v>
                      </c:pt>
                      <c:pt idx="2">
                        <c:v>3-4 раза в неделю</c:v>
                      </c:pt>
                      <c:pt idx="3">
                        <c:v>3-4 раза в неделю</c:v>
                      </c:pt>
                      <c:pt idx="4">
                        <c:v>3-4 раза в неделю</c:v>
                      </c:pt>
                      <c:pt idx="5">
                        <c:v>3-4 раза в неделю</c:v>
                      </c:pt>
                      <c:pt idx="6">
                        <c:v>3-4 раза в неделю</c:v>
                      </c:pt>
                      <c:pt idx="7">
                        <c:v>3-4 раза в неделю</c:v>
                      </c:pt>
                      <c:pt idx="8">
                        <c:v>3-4 раза в неделю</c:v>
                      </c:pt>
                      <c:pt idx="11">
                        <c:v>1-2 раза в неделю</c:v>
                      </c:pt>
                      <c:pt idx="12">
                        <c:v>1-2 раза в неделю</c:v>
                      </c:pt>
                      <c:pt idx="13">
                        <c:v>1-2 раза в неделю</c:v>
                      </c:pt>
                      <c:pt idx="16">
                        <c:v>Никогда</c:v>
                      </c:pt>
                      <c:pt idx="17">
                        <c:v>Никогда</c:v>
                      </c:pt>
                      <c:pt idx="18">
                        <c:v>Никогда</c:v>
                      </c:pt>
                      <c:pt idx="19">
                        <c:v>Никогда</c:v>
                      </c:pt>
                      <c:pt idx="20">
                        <c:v>Никогда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'Страх любого самовыражения'!$B$2:$B$22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E84-4C53-A1E0-61E415532D81}"/>
                  </c:ext>
                </c:extLst>
              </c15:ser>
            </c15:filteredBarSeries>
          </c:ext>
        </c:extLst>
      </c:barChart>
      <c:catAx>
        <c:axId val="46307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081024"/>
        <c:crosses val="autoZero"/>
        <c:auto val="1"/>
        <c:lblAlgn val="ctr"/>
        <c:lblOffset val="100"/>
        <c:noMultiLvlLbl val="0"/>
      </c:catAx>
      <c:valAx>
        <c:axId val="46308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07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'Боязнь быть вызванным на уроке'!$C$1</c:f>
              <c:strCache>
                <c:ptCount val="1"/>
                <c:pt idx="0">
                  <c:v>Боязнь быть вызванным на уроке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'Боязнь быть вызванным на уроке'!$A$2:$A$22</c:f>
              <c:strCache>
                <c:ptCount val="21"/>
                <c:pt idx="1">
                  <c:v>6 раз в неделю 🗿</c:v>
                </c:pt>
                <c:pt idx="2">
                  <c:v>3-4 раза в неделю</c:v>
                </c:pt>
                <c:pt idx="3">
                  <c:v>3-4 раза в неделю</c:v>
                </c:pt>
                <c:pt idx="4">
                  <c:v>3-4 раза в неделю</c:v>
                </c:pt>
                <c:pt idx="5">
                  <c:v>3-4 раза в неделю</c:v>
                </c:pt>
                <c:pt idx="6">
                  <c:v>3-4 раза в неделю</c:v>
                </c:pt>
                <c:pt idx="7">
                  <c:v>3-4 раза в неделю</c:v>
                </c:pt>
                <c:pt idx="8">
                  <c:v>3-4 раза в неделю</c:v>
                </c:pt>
                <c:pt idx="11">
                  <c:v>1-2 раза в неделю</c:v>
                </c:pt>
                <c:pt idx="12">
                  <c:v>1-2 раза в неделю</c:v>
                </c:pt>
                <c:pt idx="13">
                  <c:v>1-2 раза в неделю</c:v>
                </c:pt>
                <c:pt idx="16">
                  <c:v>Никогда</c:v>
                </c:pt>
                <c:pt idx="17">
                  <c:v>Никогда</c:v>
                </c:pt>
                <c:pt idx="18">
                  <c:v>Никогда</c:v>
                </c:pt>
                <c:pt idx="19">
                  <c:v>Никогда</c:v>
                </c:pt>
                <c:pt idx="20">
                  <c:v>Никогда</c:v>
                </c:pt>
              </c:strCache>
            </c:strRef>
          </c:cat>
          <c:val>
            <c:numRef>
              <c:f>'Боязнь быть вызванным на уроке'!$C$2:$C$22</c:f>
              <c:numCache>
                <c:formatCode>0%</c:formatCode>
                <c:ptCount val="21"/>
                <c:pt idx="1">
                  <c:v>0.33333333333333331</c:v>
                </c:pt>
                <c:pt idx="2">
                  <c:v>0.33333333333333331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0.66666666666666663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0.33333333333333331</c:v>
                </c:pt>
                <c:pt idx="16">
                  <c:v>0.33333333333333331</c:v>
                </c:pt>
                <c:pt idx="17">
                  <c:v>0.66666666666666663</c:v>
                </c:pt>
                <c:pt idx="18">
                  <c:v>0.33333333333333331</c:v>
                </c:pt>
                <c:pt idx="19">
                  <c:v>0.5</c:v>
                </c:pt>
                <c:pt idx="2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F-4E12-BCE7-5339BF7B5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2635232"/>
        <c:axId val="532631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'Боязнь быть вызванным на уроке'!$B$1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'Боязнь быть вызванным на уроке'!$A$2:$A$22</c15:sqref>
                        </c15:formulaRef>
                      </c:ext>
                    </c:extLst>
                    <c:strCache>
                      <c:ptCount val="21"/>
                      <c:pt idx="1">
                        <c:v>6 раз в неделю 🗿</c:v>
                      </c:pt>
                      <c:pt idx="2">
                        <c:v>3-4 раза в неделю</c:v>
                      </c:pt>
                      <c:pt idx="3">
                        <c:v>3-4 раза в неделю</c:v>
                      </c:pt>
                      <c:pt idx="4">
                        <c:v>3-4 раза в неделю</c:v>
                      </c:pt>
                      <c:pt idx="5">
                        <c:v>3-4 раза в неделю</c:v>
                      </c:pt>
                      <c:pt idx="6">
                        <c:v>3-4 раза в неделю</c:v>
                      </c:pt>
                      <c:pt idx="7">
                        <c:v>3-4 раза в неделю</c:v>
                      </c:pt>
                      <c:pt idx="8">
                        <c:v>3-4 раза в неделю</c:v>
                      </c:pt>
                      <c:pt idx="11">
                        <c:v>1-2 раза в неделю</c:v>
                      </c:pt>
                      <c:pt idx="12">
                        <c:v>1-2 раза в неделю</c:v>
                      </c:pt>
                      <c:pt idx="13">
                        <c:v>1-2 раза в неделю</c:v>
                      </c:pt>
                      <c:pt idx="16">
                        <c:v>Никогда</c:v>
                      </c:pt>
                      <c:pt idx="17">
                        <c:v>Никогда</c:v>
                      </c:pt>
                      <c:pt idx="18">
                        <c:v>Никогда</c:v>
                      </c:pt>
                      <c:pt idx="19">
                        <c:v>Никогда</c:v>
                      </c:pt>
                      <c:pt idx="20">
                        <c:v>Никогда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'Боязнь быть вызванным на уроке'!$B$2:$B$22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64F-4E12-BCE7-5339BF7B5F1E}"/>
                  </c:ext>
                </c:extLst>
              </c15:ser>
            </c15:filteredBarSeries>
          </c:ext>
        </c:extLst>
      </c:barChart>
      <c:catAx>
        <c:axId val="53263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631904"/>
        <c:crosses val="autoZero"/>
        <c:auto val="1"/>
        <c:lblAlgn val="ctr"/>
        <c:lblOffset val="100"/>
        <c:noMultiLvlLbl val="0"/>
      </c:catAx>
      <c:valAx>
        <c:axId val="5326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6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'Страх не оправдать ожидания бли'!$C$1</c:f>
              <c:strCache>
                <c:ptCount val="1"/>
                <c:pt idx="0">
                  <c:v>Страх не оправдать ожидания близких и значимых людей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'Страх не оправдать ожидания бли'!$A$2:$A$22</c:f>
              <c:strCache>
                <c:ptCount val="21"/>
                <c:pt idx="1">
                  <c:v>6 раз в неделю 🗿</c:v>
                </c:pt>
                <c:pt idx="2">
                  <c:v>3-4 раза в неделю</c:v>
                </c:pt>
                <c:pt idx="3">
                  <c:v>3-4 раза в неделю</c:v>
                </c:pt>
                <c:pt idx="4">
                  <c:v>3-4 раза в неделю</c:v>
                </c:pt>
                <c:pt idx="5">
                  <c:v>3-4 раза в неделю</c:v>
                </c:pt>
                <c:pt idx="6">
                  <c:v>3-4 раза в неделю</c:v>
                </c:pt>
                <c:pt idx="7">
                  <c:v>3-4 раза в неделю</c:v>
                </c:pt>
                <c:pt idx="8">
                  <c:v>3-4 раза в неделю</c:v>
                </c:pt>
                <c:pt idx="11">
                  <c:v>1-2 раза в неделю</c:v>
                </c:pt>
                <c:pt idx="12">
                  <c:v>1-2 раза в неделю</c:v>
                </c:pt>
                <c:pt idx="13">
                  <c:v>1-2 раза в неделю</c:v>
                </c:pt>
                <c:pt idx="16">
                  <c:v>Никогда</c:v>
                </c:pt>
                <c:pt idx="17">
                  <c:v>Никогда</c:v>
                </c:pt>
                <c:pt idx="18">
                  <c:v>Никогда</c:v>
                </c:pt>
                <c:pt idx="19">
                  <c:v>Никогда</c:v>
                </c:pt>
                <c:pt idx="20">
                  <c:v>Никогда</c:v>
                </c:pt>
              </c:strCache>
            </c:strRef>
          </c:cat>
          <c:val>
            <c:numRef>
              <c:f>'Страх не оправдать ожидания бли'!$C$2:$C$22</c:f>
              <c:numCache>
                <c:formatCode>0%</c:formatCode>
                <c:ptCount val="21"/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0.6</c:v>
                </c:pt>
                <c:pt idx="11">
                  <c:v>0.8</c:v>
                </c:pt>
                <c:pt idx="12">
                  <c:v>0.2</c:v>
                </c:pt>
                <c:pt idx="13">
                  <c:v>0.2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0.6</c:v>
                </c:pt>
                <c:pt idx="2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5-45DB-A372-E00894B8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2653536"/>
        <c:axId val="532650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'Страх не оправдать ожидания бли'!$B$1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'Страх не оправдать ожидания бли'!$A$2:$A$22</c15:sqref>
                        </c15:formulaRef>
                      </c:ext>
                    </c:extLst>
                    <c:strCache>
                      <c:ptCount val="21"/>
                      <c:pt idx="1">
                        <c:v>6 раз в неделю 🗿</c:v>
                      </c:pt>
                      <c:pt idx="2">
                        <c:v>3-4 раза в неделю</c:v>
                      </c:pt>
                      <c:pt idx="3">
                        <c:v>3-4 раза в неделю</c:v>
                      </c:pt>
                      <c:pt idx="4">
                        <c:v>3-4 раза в неделю</c:v>
                      </c:pt>
                      <c:pt idx="5">
                        <c:v>3-4 раза в неделю</c:v>
                      </c:pt>
                      <c:pt idx="6">
                        <c:v>3-4 раза в неделю</c:v>
                      </c:pt>
                      <c:pt idx="7">
                        <c:v>3-4 раза в неделю</c:v>
                      </c:pt>
                      <c:pt idx="8">
                        <c:v>3-4 раза в неделю</c:v>
                      </c:pt>
                      <c:pt idx="11">
                        <c:v>1-2 раза в неделю</c:v>
                      </c:pt>
                      <c:pt idx="12">
                        <c:v>1-2 раза в неделю</c:v>
                      </c:pt>
                      <c:pt idx="13">
                        <c:v>1-2 раза в неделю</c:v>
                      </c:pt>
                      <c:pt idx="16">
                        <c:v>Никогда</c:v>
                      </c:pt>
                      <c:pt idx="17">
                        <c:v>Никогда</c:v>
                      </c:pt>
                      <c:pt idx="18">
                        <c:v>Никогда</c:v>
                      </c:pt>
                      <c:pt idx="19">
                        <c:v>Никогда</c:v>
                      </c:pt>
                      <c:pt idx="20">
                        <c:v>Никогда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'Страх не оправдать ожидания бли'!$B$2:$B$22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C05-45DB-A372-E00894B8D2F1}"/>
                  </c:ext>
                </c:extLst>
              </c15:ser>
            </c15:filteredBarSeries>
          </c:ext>
        </c:extLst>
      </c:barChart>
      <c:catAx>
        <c:axId val="53265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650208"/>
        <c:crosses val="autoZero"/>
        <c:auto val="1"/>
        <c:lblAlgn val="ctr"/>
        <c:lblOffset val="100"/>
        <c:noMultiLvlLbl val="0"/>
      </c:catAx>
      <c:valAx>
        <c:axId val="53265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65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'Низкая способность физиологичес'!$C$1</c:f>
              <c:strCache>
                <c:ptCount val="1"/>
                <c:pt idx="0">
                  <c:v>Низкая способность физиологически противостоять стрессу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'Низкая способность физиологичес'!$A$2:$A$22</c:f>
              <c:strCache>
                <c:ptCount val="21"/>
                <c:pt idx="1">
                  <c:v>6 раз в неделю 🗿</c:v>
                </c:pt>
                <c:pt idx="2">
                  <c:v>3-4 раза в неделю</c:v>
                </c:pt>
                <c:pt idx="3">
                  <c:v>3-4 раза в неделю</c:v>
                </c:pt>
                <c:pt idx="4">
                  <c:v>3-4 раза в неделю</c:v>
                </c:pt>
                <c:pt idx="5">
                  <c:v>3-4 раза в неделю</c:v>
                </c:pt>
                <c:pt idx="6">
                  <c:v>3-4 раза в неделю</c:v>
                </c:pt>
                <c:pt idx="7">
                  <c:v>3-4 раза в неделю</c:v>
                </c:pt>
                <c:pt idx="8">
                  <c:v>3-4 раза в неделю</c:v>
                </c:pt>
                <c:pt idx="11">
                  <c:v>1-2 раза в неделю</c:v>
                </c:pt>
                <c:pt idx="12">
                  <c:v>1-2 раза в неделю</c:v>
                </c:pt>
                <c:pt idx="13">
                  <c:v>1-2 раза в неделю</c:v>
                </c:pt>
                <c:pt idx="16">
                  <c:v>Никогда</c:v>
                </c:pt>
                <c:pt idx="17">
                  <c:v>Никогда</c:v>
                </c:pt>
                <c:pt idx="18">
                  <c:v>Никогда</c:v>
                </c:pt>
                <c:pt idx="19">
                  <c:v>Никогда</c:v>
                </c:pt>
                <c:pt idx="20">
                  <c:v>Никогда</c:v>
                </c:pt>
              </c:strCache>
            </c:strRef>
          </c:cat>
          <c:val>
            <c:numRef>
              <c:f>'Низкая способность физиологичес'!$C$2:$C$22</c:f>
              <c:numCache>
                <c:formatCode>0%</c:formatCode>
                <c:ptCount val="21"/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0.2</c:v>
                </c:pt>
                <c:pt idx="17">
                  <c:v>0.6</c:v>
                </c:pt>
                <c:pt idx="18">
                  <c:v>0.4</c:v>
                </c:pt>
                <c:pt idx="19">
                  <c:v>0.4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D-4D8F-A051-355682762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2639808"/>
        <c:axId val="5326402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'Низкая способность физиологичес'!$B$1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'Низкая способность физиологичес'!$A$2:$A$22</c15:sqref>
                        </c15:formulaRef>
                      </c:ext>
                    </c:extLst>
                    <c:strCache>
                      <c:ptCount val="21"/>
                      <c:pt idx="1">
                        <c:v>6 раз в неделю 🗿</c:v>
                      </c:pt>
                      <c:pt idx="2">
                        <c:v>3-4 раза в неделю</c:v>
                      </c:pt>
                      <c:pt idx="3">
                        <c:v>3-4 раза в неделю</c:v>
                      </c:pt>
                      <c:pt idx="4">
                        <c:v>3-4 раза в неделю</c:v>
                      </c:pt>
                      <c:pt idx="5">
                        <c:v>3-4 раза в неделю</c:v>
                      </c:pt>
                      <c:pt idx="6">
                        <c:v>3-4 раза в неделю</c:v>
                      </c:pt>
                      <c:pt idx="7">
                        <c:v>3-4 раза в неделю</c:v>
                      </c:pt>
                      <c:pt idx="8">
                        <c:v>3-4 раза в неделю</c:v>
                      </c:pt>
                      <c:pt idx="11">
                        <c:v>1-2 раза в неделю</c:v>
                      </c:pt>
                      <c:pt idx="12">
                        <c:v>1-2 раза в неделю</c:v>
                      </c:pt>
                      <c:pt idx="13">
                        <c:v>1-2 раза в неделю</c:v>
                      </c:pt>
                      <c:pt idx="16">
                        <c:v>Никогда</c:v>
                      </c:pt>
                      <c:pt idx="17">
                        <c:v>Никогда</c:v>
                      </c:pt>
                      <c:pt idx="18">
                        <c:v>Никогда</c:v>
                      </c:pt>
                      <c:pt idx="19">
                        <c:v>Никогда</c:v>
                      </c:pt>
                      <c:pt idx="20">
                        <c:v>Никогда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'Низкая способность физиологичес'!$B$2:$B$22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D6D-4D8F-A051-3556827629E0}"/>
                  </c:ext>
                </c:extLst>
              </c15:ser>
            </c15:filteredBarSeries>
          </c:ext>
        </c:extLst>
      </c:barChart>
      <c:catAx>
        <c:axId val="53263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640224"/>
        <c:crosses val="autoZero"/>
        <c:auto val="1"/>
        <c:lblAlgn val="ctr"/>
        <c:lblOffset val="100"/>
        <c:noMultiLvlLbl val="0"/>
      </c:catAx>
      <c:valAx>
        <c:axId val="532640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63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'Проблемы и страхи в отношениях '!$C$1</c:f>
              <c:strCache>
                <c:ptCount val="1"/>
                <c:pt idx="0">
                  <c:v>Проблемы и страхи в отношениях с учителями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'Проблемы и страхи в отношениях '!$A$2:$A$22</c:f>
              <c:strCache>
                <c:ptCount val="21"/>
                <c:pt idx="1">
                  <c:v>6 раз в неделю 🗿</c:v>
                </c:pt>
                <c:pt idx="2">
                  <c:v>3-4 раза в неделю</c:v>
                </c:pt>
                <c:pt idx="3">
                  <c:v>3-4 раза в неделю</c:v>
                </c:pt>
                <c:pt idx="4">
                  <c:v>3-4 раза в неделю</c:v>
                </c:pt>
                <c:pt idx="5">
                  <c:v>3-4 раза в неделю</c:v>
                </c:pt>
                <c:pt idx="6">
                  <c:v>3-4 раза в неделю</c:v>
                </c:pt>
                <c:pt idx="7">
                  <c:v>3-4 раза в неделю</c:v>
                </c:pt>
                <c:pt idx="8">
                  <c:v>3-4 раза в неделю</c:v>
                </c:pt>
                <c:pt idx="11">
                  <c:v>1-2 раза в неделю</c:v>
                </c:pt>
                <c:pt idx="12">
                  <c:v>1-2 раза в неделю</c:v>
                </c:pt>
                <c:pt idx="13">
                  <c:v>1-2 раза в неделю</c:v>
                </c:pt>
                <c:pt idx="16">
                  <c:v>Никогда</c:v>
                </c:pt>
                <c:pt idx="17">
                  <c:v>Никогда</c:v>
                </c:pt>
                <c:pt idx="18">
                  <c:v>Никогда</c:v>
                </c:pt>
                <c:pt idx="19">
                  <c:v>Никогда</c:v>
                </c:pt>
                <c:pt idx="20">
                  <c:v>Никогда</c:v>
                </c:pt>
              </c:strCache>
            </c:strRef>
          </c:cat>
          <c:val>
            <c:numRef>
              <c:f>'Проблемы и страхи в отношениях '!$C$2:$C$22</c:f>
              <c:numCache>
                <c:formatCode>0%</c:formatCode>
                <c:ptCount val="21"/>
                <c:pt idx="1">
                  <c:v>0.375</c:v>
                </c:pt>
                <c:pt idx="2">
                  <c:v>0.5</c:v>
                </c:pt>
                <c:pt idx="3">
                  <c:v>0.5</c:v>
                </c:pt>
                <c:pt idx="4">
                  <c:v>0.75</c:v>
                </c:pt>
                <c:pt idx="5">
                  <c:v>0.5</c:v>
                </c:pt>
                <c:pt idx="6">
                  <c:v>0.375</c:v>
                </c:pt>
                <c:pt idx="7">
                  <c:v>0</c:v>
                </c:pt>
                <c:pt idx="8">
                  <c:v>0.75</c:v>
                </c:pt>
                <c:pt idx="11">
                  <c:v>0.5</c:v>
                </c:pt>
                <c:pt idx="12">
                  <c:v>0.5</c:v>
                </c:pt>
                <c:pt idx="13">
                  <c:v>0.625</c:v>
                </c:pt>
                <c:pt idx="16">
                  <c:v>0.375</c:v>
                </c:pt>
                <c:pt idx="17">
                  <c:v>0.625</c:v>
                </c:pt>
                <c:pt idx="18">
                  <c:v>0.375</c:v>
                </c:pt>
                <c:pt idx="19">
                  <c:v>0.75</c:v>
                </c:pt>
                <c:pt idx="2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A-4B0A-904D-06EC5457E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4451840"/>
        <c:axId val="544461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'Проблемы и страхи в отношениях '!$B$1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'Проблемы и страхи в отношениях '!$A$2:$A$22</c15:sqref>
                        </c15:formulaRef>
                      </c:ext>
                    </c:extLst>
                    <c:strCache>
                      <c:ptCount val="21"/>
                      <c:pt idx="1">
                        <c:v>6 раз в неделю 🗿</c:v>
                      </c:pt>
                      <c:pt idx="2">
                        <c:v>3-4 раза в неделю</c:v>
                      </c:pt>
                      <c:pt idx="3">
                        <c:v>3-4 раза в неделю</c:v>
                      </c:pt>
                      <c:pt idx="4">
                        <c:v>3-4 раза в неделю</c:v>
                      </c:pt>
                      <c:pt idx="5">
                        <c:v>3-4 раза в неделю</c:v>
                      </c:pt>
                      <c:pt idx="6">
                        <c:v>3-4 раза в неделю</c:v>
                      </c:pt>
                      <c:pt idx="7">
                        <c:v>3-4 раза в неделю</c:v>
                      </c:pt>
                      <c:pt idx="8">
                        <c:v>3-4 раза в неделю</c:v>
                      </c:pt>
                      <c:pt idx="11">
                        <c:v>1-2 раза в неделю</c:v>
                      </c:pt>
                      <c:pt idx="12">
                        <c:v>1-2 раза в неделю</c:v>
                      </c:pt>
                      <c:pt idx="13">
                        <c:v>1-2 раза в неделю</c:v>
                      </c:pt>
                      <c:pt idx="16">
                        <c:v>Никогда</c:v>
                      </c:pt>
                      <c:pt idx="17">
                        <c:v>Никогда</c:v>
                      </c:pt>
                      <c:pt idx="18">
                        <c:v>Никогда</c:v>
                      </c:pt>
                      <c:pt idx="19">
                        <c:v>Никогда</c:v>
                      </c:pt>
                      <c:pt idx="20">
                        <c:v>Никогда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'Проблемы и страхи в отношениях '!$B$2:$B$22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8A-4B0A-904D-06EC5457EC11}"/>
                  </c:ext>
                </c:extLst>
              </c15:ser>
            </c15:filteredBarSeries>
          </c:ext>
        </c:extLst>
      </c:barChart>
      <c:catAx>
        <c:axId val="54445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461408"/>
        <c:crosses val="autoZero"/>
        <c:auto val="1"/>
        <c:lblAlgn val="ctr"/>
        <c:lblOffset val="100"/>
        <c:noMultiLvlLbl val="0"/>
      </c:catAx>
      <c:valAx>
        <c:axId val="5444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4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257174</xdr:colOff>
      <xdr:row>0</xdr:row>
      <xdr:rowOff>95250</xdr:rowOff>
    </xdr:from>
    <xdr:to>
      <xdr:col>19</xdr:col>
      <xdr:colOff>609599</xdr:colOff>
      <xdr:row>3</xdr:row>
      <xdr:rowOff>228600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358327E-D620-4071-9ED6-6E6A69EC6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200024</xdr:rowOff>
    </xdr:from>
    <xdr:to>
      <xdr:col>12</xdr:col>
      <xdr:colOff>381000</xdr:colOff>
      <xdr:row>17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4FE606-B1FA-4AD9-92BA-E9686EE09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200024</xdr:rowOff>
    </xdr:from>
    <xdr:to>
      <xdr:col>13</xdr:col>
      <xdr:colOff>28575</xdr:colOff>
      <xdr:row>20</xdr:row>
      <xdr:rowOff>114299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8225F6-0B92-4352-944F-C144EB482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200024</xdr:rowOff>
    </xdr:from>
    <xdr:to>
      <xdr:col>13</xdr:col>
      <xdr:colOff>247650</xdr:colOff>
      <xdr:row>18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961741E-8275-4084-8D4F-20062C271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142874</xdr:rowOff>
    </xdr:from>
    <xdr:to>
      <xdr:col>13</xdr:col>
      <xdr:colOff>247650</xdr:colOff>
      <xdr:row>21</xdr:row>
      <xdr:rowOff>47624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9D184A4-B565-4C7D-A2F4-BC6427152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161925</xdr:rowOff>
    </xdr:from>
    <xdr:to>
      <xdr:col>13</xdr:col>
      <xdr:colOff>485775</xdr:colOff>
      <xdr:row>20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792E68-D2E6-4F6C-882C-6202C50B3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38100</xdr:rowOff>
    </xdr:from>
    <xdr:to>
      <xdr:col>13</xdr:col>
      <xdr:colOff>542925</xdr:colOff>
      <xdr:row>19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E2CAC5F-F5EB-448D-BECE-7BD3848B9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0</xdr:row>
      <xdr:rowOff>276225</xdr:rowOff>
    </xdr:from>
    <xdr:to>
      <xdr:col>12</xdr:col>
      <xdr:colOff>123824</xdr:colOff>
      <xdr:row>18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7474A0-AF11-473B-B59A-4FFD4CC2C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0</xdr:row>
      <xdr:rowOff>152399</xdr:rowOff>
    </xdr:from>
    <xdr:to>
      <xdr:col>12</xdr:col>
      <xdr:colOff>123825</xdr:colOff>
      <xdr:row>19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036234-A541-4E44-A3D2-1701FF5EC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A23"/>
  <sheetViews>
    <sheetView tabSelected="1" topLeftCell="BB1" workbookViewId="0">
      <pane ySplit="1" topLeftCell="A15" activePane="bottomLeft" state="frozen"/>
      <selection pane="bottomLeft" activeCell="CA1" sqref="CA1:CA22"/>
    </sheetView>
  </sheetViews>
  <sheetFormatPr defaultColWidth="12.5703125" defaultRowHeight="15.75" customHeight="1" x14ac:dyDescent="0.2"/>
  <cols>
    <col min="1" max="1" width="17" bestFit="1" customWidth="1"/>
    <col min="2" max="2" width="5.7109375" bestFit="1" customWidth="1"/>
    <col min="3" max="3" width="9.140625" customWidth="1"/>
    <col min="4" max="4" width="8.140625" bestFit="1" customWidth="1"/>
    <col min="5" max="5" width="10.5703125" bestFit="1" customWidth="1"/>
    <col min="6" max="6" width="5.7109375" bestFit="1" customWidth="1"/>
    <col min="7" max="7" width="8.140625" bestFit="1" customWidth="1"/>
    <col min="8" max="8" width="5.7109375" bestFit="1" customWidth="1"/>
    <col min="9" max="9" width="10.5703125" bestFit="1" customWidth="1"/>
    <col min="10" max="12" width="5.7109375" bestFit="1" customWidth="1"/>
    <col min="13" max="13" width="8.140625" bestFit="1" customWidth="1"/>
    <col min="14" max="14" width="6.140625" customWidth="1"/>
    <col min="15" max="15" width="5.7109375" bestFit="1" customWidth="1"/>
    <col min="16" max="16" width="7.42578125" customWidth="1"/>
    <col min="17" max="17" width="8.140625" bestFit="1" customWidth="1"/>
    <col min="18" max="18" width="10.5703125" bestFit="1" customWidth="1"/>
    <col min="19" max="19" width="5.7109375" bestFit="1" customWidth="1"/>
    <col min="20" max="20" width="8.140625" bestFit="1" customWidth="1"/>
    <col min="21" max="21" width="5.7109375" bestFit="1" customWidth="1"/>
    <col min="22" max="22" width="8.140625" bestFit="1" customWidth="1"/>
    <col min="23" max="23" width="5.7109375" bestFit="1" customWidth="1"/>
    <col min="24" max="26" width="8.140625" bestFit="1" customWidth="1"/>
    <col min="27" max="27" width="5.7109375" bestFit="1" customWidth="1"/>
    <col min="28" max="28" width="13" bestFit="1" customWidth="1"/>
    <col min="29" max="29" width="8.140625" bestFit="1" customWidth="1"/>
    <col min="30" max="30" width="5.7109375" bestFit="1" customWidth="1"/>
    <col min="31" max="31" width="10.28515625" customWidth="1"/>
    <col min="32" max="33" width="10.5703125" bestFit="1" customWidth="1"/>
    <col min="34" max="36" width="8.140625" bestFit="1" customWidth="1"/>
    <col min="37" max="38" width="5.7109375" bestFit="1" customWidth="1"/>
    <col min="39" max="39" width="8.140625" bestFit="1" customWidth="1"/>
    <col min="40" max="41" width="5.7109375" bestFit="1" customWidth="1"/>
    <col min="42" max="45" width="8.140625" bestFit="1" customWidth="1"/>
    <col min="46" max="46" width="5.7109375" bestFit="1" customWidth="1"/>
    <col min="47" max="49" width="8.140625" bestFit="1" customWidth="1"/>
    <col min="50" max="50" width="8" customWidth="1"/>
    <col min="51" max="52" width="10.5703125" bestFit="1" customWidth="1"/>
    <col min="53" max="53" width="5.7109375" bestFit="1" customWidth="1"/>
    <col min="54" max="54" width="7.85546875" customWidth="1"/>
    <col min="55" max="55" width="5.7109375" bestFit="1" customWidth="1"/>
    <col min="56" max="56" width="10.5703125" bestFit="1" customWidth="1"/>
    <col min="57" max="57" width="8.140625" bestFit="1" customWidth="1"/>
    <col min="58" max="58" width="10.5703125" bestFit="1" customWidth="1"/>
    <col min="59" max="61" width="8.140625" bestFit="1" customWidth="1"/>
    <col min="63" max="63" width="3.28515625" bestFit="1" customWidth="1"/>
    <col min="64" max="64" width="4.7109375" customWidth="1"/>
    <col min="65" max="65" width="5.7109375" bestFit="1" customWidth="1"/>
    <col min="66" max="67" width="3.28515625" bestFit="1" customWidth="1"/>
    <col min="68" max="68" width="5.7109375" bestFit="1" customWidth="1"/>
    <col min="69" max="70" width="5.28515625" customWidth="1"/>
    <col min="71" max="71" width="18" customWidth="1"/>
    <col min="72" max="72" width="7" customWidth="1"/>
    <col min="73" max="73" width="5.42578125" customWidth="1"/>
    <col min="74" max="74" width="5.7109375" bestFit="1" customWidth="1"/>
    <col min="75" max="75" width="4.7109375" customWidth="1"/>
    <col min="76" max="76" width="5" customWidth="1"/>
    <col min="77" max="77" width="5.7109375" bestFit="1" customWidth="1"/>
    <col min="78" max="78" width="5.7109375" customWidth="1"/>
    <col min="79" max="79" width="6.5703125" customWidth="1"/>
  </cols>
  <sheetData>
    <row r="1" spans="1:79" s="8" customFormat="1" ht="174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63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60</v>
      </c>
      <c r="V1" s="7" t="s">
        <v>18</v>
      </c>
      <c r="W1" s="7" t="s">
        <v>19</v>
      </c>
      <c r="X1" s="7" t="s">
        <v>20</v>
      </c>
      <c r="Y1" s="7" t="s">
        <v>21</v>
      </c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7" t="s">
        <v>30</v>
      </c>
      <c r="AI1" s="7" t="s">
        <v>31</v>
      </c>
      <c r="AJ1" s="7" t="s">
        <v>32</v>
      </c>
      <c r="AK1" s="7" t="s">
        <v>33</v>
      </c>
      <c r="AL1" s="7" t="s">
        <v>34</v>
      </c>
      <c r="AM1" s="7" t="s">
        <v>35</v>
      </c>
      <c r="AN1" s="7" t="s">
        <v>36</v>
      </c>
      <c r="AO1" s="7" t="s">
        <v>37</v>
      </c>
      <c r="AP1" s="7" t="s">
        <v>38</v>
      </c>
      <c r="AQ1" s="7" t="s">
        <v>39</v>
      </c>
      <c r="AR1" s="7" t="s">
        <v>61</v>
      </c>
      <c r="AS1" s="7" t="s">
        <v>40</v>
      </c>
      <c r="AT1" s="7" t="s">
        <v>41</v>
      </c>
      <c r="AU1" s="7" t="s">
        <v>42</v>
      </c>
      <c r="AV1" s="7" t="s">
        <v>43</v>
      </c>
      <c r="AW1" s="7" t="s">
        <v>44</v>
      </c>
      <c r="AX1" s="7" t="s">
        <v>45</v>
      </c>
      <c r="AY1" s="7" t="s">
        <v>46</v>
      </c>
      <c r="AZ1" s="7" t="s">
        <v>47</v>
      </c>
      <c r="BA1" s="7" t="s">
        <v>48</v>
      </c>
      <c r="BB1" s="7" t="s">
        <v>49</v>
      </c>
      <c r="BC1" s="7" t="s">
        <v>50</v>
      </c>
      <c r="BD1" s="7" t="s">
        <v>51</v>
      </c>
      <c r="BE1" s="7" t="s">
        <v>52</v>
      </c>
      <c r="BF1" s="7" t="s">
        <v>53</v>
      </c>
      <c r="BG1" s="7" t="s">
        <v>54</v>
      </c>
      <c r="BH1" s="7" t="s">
        <v>55</v>
      </c>
      <c r="BI1" s="7" t="s">
        <v>56</v>
      </c>
      <c r="BJ1" s="7"/>
      <c r="BK1" s="7" t="s">
        <v>64</v>
      </c>
      <c r="BL1" s="7" t="s">
        <v>77</v>
      </c>
      <c r="BM1" s="7" t="s">
        <v>76</v>
      </c>
      <c r="BN1" s="7" t="s">
        <v>66</v>
      </c>
      <c r="BO1" s="7" t="s">
        <v>67</v>
      </c>
      <c r="BP1" s="7" t="s">
        <v>68</v>
      </c>
      <c r="BQ1" s="7" t="s">
        <v>69</v>
      </c>
      <c r="BR1" s="7" t="s">
        <v>78</v>
      </c>
      <c r="BS1" s="7"/>
      <c r="BT1" s="7" t="s">
        <v>64</v>
      </c>
      <c r="BU1" s="7" t="s">
        <v>77</v>
      </c>
      <c r="BV1" s="7" t="s">
        <v>76</v>
      </c>
      <c r="BW1" s="7" t="s">
        <v>66</v>
      </c>
      <c r="BX1" s="7" t="s">
        <v>67</v>
      </c>
      <c r="BY1" s="7" t="s">
        <v>68</v>
      </c>
      <c r="BZ1" s="7" t="s">
        <v>69</v>
      </c>
      <c r="CA1" s="7" t="s">
        <v>78</v>
      </c>
    </row>
    <row r="2" spans="1:79" s="10" customFormat="1" ht="12.75" x14ac:dyDescent="0.2">
      <c r="A2" s="9"/>
      <c r="D2" s="10">
        <v>1</v>
      </c>
      <c r="E2" s="10">
        <v>2</v>
      </c>
      <c r="F2" s="10">
        <v>3</v>
      </c>
      <c r="G2" s="10">
        <v>4</v>
      </c>
      <c r="H2" s="10">
        <v>5</v>
      </c>
      <c r="I2" s="10">
        <v>6</v>
      </c>
      <c r="J2" s="10">
        <v>7</v>
      </c>
      <c r="K2" s="10">
        <v>8</v>
      </c>
      <c r="L2" s="10">
        <v>9</v>
      </c>
      <c r="M2" s="10">
        <v>10</v>
      </c>
      <c r="N2" s="10">
        <v>11</v>
      </c>
      <c r="O2" s="10">
        <v>12</v>
      </c>
      <c r="P2" s="10">
        <v>13</v>
      </c>
      <c r="Q2" s="10">
        <v>14</v>
      </c>
      <c r="R2" s="10">
        <v>15</v>
      </c>
      <c r="S2" s="10">
        <v>16</v>
      </c>
      <c r="T2" s="10">
        <v>17</v>
      </c>
      <c r="U2" s="10">
        <v>18</v>
      </c>
      <c r="V2" s="10">
        <v>19</v>
      </c>
      <c r="W2" s="10">
        <v>20</v>
      </c>
      <c r="X2" s="10">
        <v>21</v>
      </c>
      <c r="Y2" s="10">
        <v>22</v>
      </c>
      <c r="Z2" s="10">
        <v>23</v>
      </c>
      <c r="AA2" s="10">
        <v>24</v>
      </c>
      <c r="AB2" s="10">
        <v>25</v>
      </c>
      <c r="AC2" s="10">
        <v>26</v>
      </c>
      <c r="AD2" s="10">
        <v>27</v>
      </c>
      <c r="AE2" s="10">
        <v>28</v>
      </c>
      <c r="AF2" s="10">
        <v>29</v>
      </c>
      <c r="AG2" s="10">
        <v>30</v>
      </c>
      <c r="AH2" s="10">
        <v>31</v>
      </c>
      <c r="AI2" s="10">
        <v>32</v>
      </c>
      <c r="AJ2" s="10">
        <v>33</v>
      </c>
      <c r="AK2" s="10">
        <v>34</v>
      </c>
      <c r="AL2" s="10">
        <v>35</v>
      </c>
      <c r="AM2" s="10">
        <v>36</v>
      </c>
      <c r="AN2" s="10">
        <v>37</v>
      </c>
      <c r="AO2" s="10">
        <v>38</v>
      </c>
      <c r="AP2" s="10">
        <v>39</v>
      </c>
      <c r="AQ2" s="10">
        <v>40</v>
      </c>
      <c r="AR2" s="10">
        <v>41</v>
      </c>
      <c r="AS2" s="10">
        <v>42</v>
      </c>
      <c r="AT2" s="10">
        <v>43</v>
      </c>
      <c r="AU2" s="10">
        <v>44</v>
      </c>
      <c r="AV2" s="10">
        <v>45</v>
      </c>
      <c r="AW2" s="10">
        <v>46</v>
      </c>
      <c r="AX2" s="10">
        <v>47</v>
      </c>
      <c r="AY2" s="10">
        <v>48</v>
      </c>
      <c r="AZ2" s="10">
        <v>49</v>
      </c>
      <c r="BA2" s="10">
        <v>50</v>
      </c>
      <c r="BB2" s="10">
        <v>51</v>
      </c>
      <c r="BC2" s="10">
        <v>52</v>
      </c>
      <c r="BD2" s="10">
        <v>53</v>
      </c>
      <c r="BE2" s="10">
        <v>54</v>
      </c>
      <c r="BF2" s="10">
        <v>55</v>
      </c>
      <c r="BG2" s="10">
        <v>56</v>
      </c>
      <c r="BH2" s="10">
        <v>57</v>
      </c>
      <c r="BI2" s="10">
        <v>58</v>
      </c>
    </row>
    <row r="3" spans="1:79" ht="12.75" x14ac:dyDescent="0.2">
      <c r="A3" s="1">
        <v>44943.741388622686</v>
      </c>
      <c r="B3" s="2">
        <v>1</v>
      </c>
      <c r="C3" s="2" t="s">
        <v>58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  <c r="Q3" s="2">
        <v>0</v>
      </c>
      <c r="R3" s="2">
        <v>1</v>
      </c>
      <c r="S3" s="2">
        <v>0</v>
      </c>
      <c r="T3" s="2">
        <v>0</v>
      </c>
      <c r="U3" s="2">
        <v>0</v>
      </c>
      <c r="V3" s="2">
        <v>0</v>
      </c>
      <c r="W3" s="2">
        <v>1</v>
      </c>
      <c r="X3" s="2">
        <v>1</v>
      </c>
      <c r="Y3" s="2">
        <v>0</v>
      </c>
      <c r="Z3" s="2">
        <v>0</v>
      </c>
      <c r="AA3" s="2">
        <v>1</v>
      </c>
      <c r="AB3" s="2">
        <v>0</v>
      </c>
      <c r="AC3" s="2">
        <v>1</v>
      </c>
      <c r="AD3" s="2">
        <v>0</v>
      </c>
      <c r="AE3" s="2">
        <v>0</v>
      </c>
      <c r="AF3" s="2">
        <v>1</v>
      </c>
      <c r="AG3" s="2">
        <v>1</v>
      </c>
      <c r="AH3" s="2">
        <v>1</v>
      </c>
      <c r="AI3" s="2">
        <v>0</v>
      </c>
      <c r="AJ3" s="2">
        <v>0</v>
      </c>
      <c r="AK3" s="2">
        <v>1</v>
      </c>
      <c r="AL3" s="2">
        <v>1</v>
      </c>
      <c r="AM3" s="2">
        <v>0</v>
      </c>
      <c r="AN3" s="2">
        <v>1</v>
      </c>
      <c r="AO3" s="2">
        <v>0</v>
      </c>
      <c r="AP3" s="2">
        <v>1</v>
      </c>
      <c r="AQ3" s="2">
        <v>1</v>
      </c>
      <c r="AR3" s="2">
        <v>1</v>
      </c>
      <c r="AS3" s="2">
        <v>0</v>
      </c>
      <c r="AT3" s="2">
        <v>1</v>
      </c>
      <c r="AU3" s="2">
        <v>1</v>
      </c>
      <c r="AV3" s="2">
        <v>1</v>
      </c>
      <c r="AW3" s="2">
        <v>1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1</v>
      </c>
      <c r="BF3" s="2">
        <v>0</v>
      </c>
      <c r="BG3" s="2">
        <v>1</v>
      </c>
      <c r="BH3" s="2">
        <v>0</v>
      </c>
      <c r="BI3" s="2">
        <v>0</v>
      </c>
      <c r="BK3">
        <f>'Ответы на форму. Обработка'!E3+'Ответы на форму. Обработка'!J3+'Ответы на форму. Обработка'!F3+'Ответы на форму. Обработка'!O3+'Ответы на форму. Обработка'!S3+'Ответы на форму. Обработка'!X3+'Ответы на форму. Обработка'!Z3+'Ответы на форму. Обработка'!AC3+'Ответы на форму. Обработка'!AE3+'Ответы на форму. Обработка'!AW3+'Ответы на форму. Обработка'!AX3+'Ответы на форму. Обработка'!AY3+'Ответы на форму. Обработка'!AZ3+'Ответы на форму. Обработка'!BA3+'Ответы на форму. Обработка'!BB3+'Ответы на форму. Обработка'!BC3+'Ответы на форму. Обработка'!BD3+'Ответы на форму. Обработка'!BE3+'Ответы на форму. Обработка'!BF3+'Ответы на форму. Обработка'!BG3+'Ответы на форму. Обработка'!BH3+'Ответы на форму. Обработка'!BI3</f>
        <v>5</v>
      </c>
      <c r="BL3">
        <f>H3+M3+R3+'Ответы на форму. Обработка'!W3+'Ответы на форму. Обработка'!AA3+'Ответы на форму. Обработка'!AG3+'Ответы на форму. Обработка'!AJ3+'Ответы на форму. Обработка'!AM3+'Ответы на форму. Обработка'!AP3+'Ответы на форму. Обработка'!AS3+'Ответы на форму. Обработка'!AU3</f>
        <v>7</v>
      </c>
      <c r="BM3">
        <f>D3+F3+I3+N3+'Ответы на форму. Обработка'!T3+'Ответы на форму. Обработка'!V3+'Ответы на форму. Обработка'!AB3+'Ответы на форму. Обработка'!AF3+'Ответы на форму. Обработка'!AI3+'Ответы на форму. Обработка'!AL3+'Ответы на форму. Обработка'!AO3+'Ответы на форму. Обработка'!AR3+'Ответы на форму. Обработка'!AT3</f>
        <v>4</v>
      </c>
      <c r="BN3">
        <f>AD3+AH3+'Ответы на форму. Обработка'!AK3+'Ответы на форму. Обработка'!AN3+'Ответы на форму. Обработка'!AQ3+'Ответы на форму. Обработка'!AV3</f>
        <v>5</v>
      </c>
      <c r="BO3">
        <f>'Ответы на форму. Обработка'!E3+'Ответы на форму. Обработка'!J3+'Ответы на форму. Обработка'!O3+'Ответы на форму. Обработка'!S3+'Ответы на форму. Обработка'!X3+'Ответы на форму. Обработка'!AC3</f>
        <v>2</v>
      </c>
      <c r="BP3">
        <f>'Ответы на форму. Обработка'!F3+'Ответы на форму. Обработка'!K3+'Ответы на форму. Обработка'!P3+'Ответы на форму. Обработка'!T3+'Ответы на форму. Обработка'!Y3</f>
        <v>0</v>
      </c>
      <c r="BQ3">
        <f>'Ответы на форму. Обработка'!L3+'Ответы на форму. Обработка'!Q3+'Ответы на форму. Обработка'!U3+'Ответы на форму. Обработка'!Z3+'Ответы на форму. Обработка'!AE3</f>
        <v>0</v>
      </c>
      <c r="BR3">
        <f>E3+I3+N3+AI3+AL3+AR3+AU3+AX3</f>
        <v>3</v>
      </c>
      <c r="BS3" s="22"/>
      <c r="BT3" s="15">
        <f>BK3/22</f>
        <v>0.22727272727272727</v>
      </c>
      <c r="BU3" s="15">
        <f>BL3/11</f>
        <v>0.63636363636363635</v>
      </c>
      <c r="BV3" s="15">
        <f>BM3/13</f>
        <v>0.30769230769230771</v>
      </c>
      <c r="BW3" s="15">
        <f>BN3/6</f>
        <v>0.83333333333333337</v>
      </c>
      <c r="BX3" s="15">
        <f>BO3/6</f>
        <v>0.33333333333333331</v>
      </c>
      <c r="BY3" s="15">
        <f>BP3/5</f>
        <v>0</v>
      </c>
      <c r="BZ3" s="15">
        <f>BQ3/5</f>
        <v>0</v>
      </c>
      <c r="CA3" s="15">
        <f>BR3/8</f>
        <v>0.375</v>
      </c>
    </row>
    <row r="4" spans="1:79" ht="12.75" x14ac:dyDescent="0.2">
      <c r="A4" s="1">
        <v>44943.744053101851</v>
      </c>
      <c r="B4" s="2">
        <v>1</v>
      </c>
      <c r="C4" s="2" t="s">
        <v>57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1</v>
      </c>
      <c r="X4" s="2">
        <v>1</v>
      </c>
      <c r="Y4" s="2">
        <v>1</v>
      </c>
      <c r="Z4" s="2">
        <v>0</v>
      </c>
      <c r="AA4" s="2">
        <v>1</v>
      </c>
      <c r="AB4" s="2">
        <v>0</v>
      </c>
      <c r="AC4" s="2">
        <v>0</v>
      </c>
      <c r="AD4" s="2">
        <v>0</v>
      </c>
      <c r="AE4" s="2">
        <v>1</v>
      </c>
      <c r="AF4" s="2">
        <v>0</v>
      </c>
      <c r="AG4" s="2">
        <v>1</v>
      </c>
      <c r="AH4" s="2">
        <v>0</v>
      </c>
      <c r="AI4" s="2">
        <v>0</v>
      </c>
      <c r="AJ4" s="2">
        <v>0</v>
      </c>
      <c r="AK4" s="2">
        <v>0</v>
      </c>
      <c r="AL4" s="2">
        <v>1</v>
      </c>
      <c r="AM4" s="2">
        <v>0</v>
      </c>
      <c r="AN4" s="2">
        <v>1</v>
      </c>
      <c r="AO4" s="2">
        <v>0</v>
      </c>
      <c r="AP4" s="2">
        <v>1</v>
      </c>
      <c r="AQ4" s="2">
        <v>0</v>
      </c>
      <c r="AR4" s="2">
        <v>0</v>
      </c>
      <c r="AS4" s="2">
        <v>0</v>
      </c>
      <c r="AT4" s="2">
        <v>1</v>
      </c>
      <c r="AU4" s="2">
        <v>1</v>
      </c>
      <c r="AV4" s="2">
        <v>0</v>
      </c>
      <c r="AW4" s="2">
        <v>0</v>
      </c>
      <c r="AX4" s="2">
        <v>0</v>
      </c>
      <c r="AY4" s="2">
        <v>1</v>
      </c>
      <c r="AZ4" s="2">
        <v>0</v>
      </c>
      <c r="BA4" s="2">
        <v>0</v>
      </c>
      <c r="BB4" s="2">
        <v>1</v>
      </c>
      <c r="BC4" s="2">
        <v>0</v>
      </c>
      <c r="BD4" s="2">
        <v>1</v>
      </c>
      <c r="BE4" s="2">
        <v>0</v>
      </c>
      <c r="BF4" s="2">
        <v>1</v>
      </c>
      <c r="BG4" s="2">
        <v>1</v>
      </c>
      <c r="BH4" s="2">
        <v>0</v>
      </c>
      <c r="BI4" s="2">
        <v>0</v>
      </c>
      <c r="BK4">
        <f>'Ответы на форму. Обработка'!E4+'Ответы на форму. Обработка'!J4+'Ответы на форму. Обработка'!F4+'Ответы на форму. Обработка'!O4+'Ответы на форму. Обработка'!S4+'Ответы на форму. Обработка'!X4+'Ответы на форму. Обработка'!Z4+'Ответы на форму. Обработка'!AC4+'Ответы на форму. Обработка'!AE4+'Ответы на форму. Обработка'!AW4+'Ответы на форму. Обработка'!AX4+'Ответы на форму. Обработка'!AY4+'Ответы на форму. Обработка'!AZ4+'Ответы на форму. Обработка'!BA4+'Ответы на форму. Обработка'!BB4+'Ответы на форму. Обработка'!BC4+'Ответы на форму. Обработка'!BD4+'Ответы на форму. Обработка'!BE4+'Ответы на форму. Обработка'!BF4+'Ответы на форму. Обработка'!BG4+'Ответы на форму. Обработка'!BH4+'Ответы на форму. Обработка'!BI4</f>
        <v>8</v>
      </c>
      <c r="BL4">
        <f>H4+M4+R4+'Ответы на форму. Обработка'!W4+'Ответы на форму. Обработка'!AA4+'Ответы на форму. Обработка'!AG4+'Ответы на форму. Обработка'!AJ4+'Ответы на форму. Обработка'!AM4+'Ответы на форму. Обработка'!AP4+'Ответы на форму. Обработка'!AS4+'Ответы на форму. Обработка'!AU4</f>
        <v>5</v>
      </c>
      <c r="BM4">
        <f>D4+F4+I4+N4+'Ответы на форму. Обработка'!T4+'Ответы на форму. Обработка'!V4+'Ответы на форму. Обработка'!AB4+'Ответы на форму. Обработка'!AF4+'Ответы на форму. Обработка'!AI4+'Ответы на форму. Обработка'!AL4+'Ответы на форму. Обработка'!AO4+'Ответы на форму. Обработка'!AR4+'Ответы на форму. Обработка'!AT4</f>
        <v>3</v>
      </c>
      <c r="BN4">
        <f>AD4+AH4+'Ответы на форму. Обработка'!AK4+'Ответы на форму. Обработка'!AN4+'Ответы на форму. Обработка'!AQ4+'Ответы на форму. Обработка'!AV4</f>
        <v>1</v>
      </c>
      <c r="BO4">
        <f>'Ответы на форму. Обработка'!E4+'Ответы на форму. Обработка'!J4+'Ответы на форму. Обработка'!O4+'Ответы на форму. Обработка'!S4+'Ответы на форму. Обработка'!X4+'Ответы на форму. Обработка'!AC4</f>
        <v>2</v>
      </c>
      <c r="BP4">
        <f>'Ответы на форму. Обработка'!F4+'Ответы на форму. Обработка'!K4+'Ответы на форму. Обработка'!P4+'Ответы на форму. Обработка'!T4+'Ответы на форму. Обработка'!Y4</f>
        <v>1</v>
      </c>
      <c r="BQ4">
        <f>'Ответы на форму. Обработка'!L4+'Ответы на форму. Обработка'!Q4+'Ответы на форму. Обработка'!U4+'Ответы на форму. Обработка'!Z4+'Ответы на форму. Обработка'!AE4</f>
        <v>1</v>
      </c>
      <c r="BR4">
        <f t="shared" ref="BR4:BR22" si="0">E4+I4+N4+AI4+AL4+AR4+AU4+AX4</f>
        <v>4</v>
      </c>
      <c r="BT4" s="15">
        <f t="shared" ref="BT4:BT22" si="1">BK4/22</f>
        <v>0.36363636363636365</v>
      </c>
      <c r="BU4" s="15">
        <f t="shared" ref="BU4:BU22" si="2">BL4/11</f>
        <v>0.45454545454545453</v>
      </c>
      <c r="BV4" s="15">
        <f t="shared" ref="BV4:BV22" si="3">BM4/13</f>
        <v>0.23076923076923078</v>
      </c>
      <c r="BW4" s="15">
        <f t="shared" ref="BW4:BW10" si="4">BN4/6</f>
        <v>0.16666666666666666</v>
      </c>
      <c r="BX4" s="15">
        <f t="shared" ref="BX4:BX10" si="5">BO4/6</f>
        <v>0.33333333333333331</v>
      </c>
      <c r="BY4" s="15">
        <f t="shared" ref="BY4:BY10" si="6">BP4/5</f>
        <v>0.2</v>
      </c>
      <c r="BZ4" s="15">
        <f t="shared" ref="BZ4:BZ10" si="7">BQ4/5</f>
        <v>0.2</v>
      </c>
      <c r="CA4" s="15">
        <f t="shared" ref="CA4:CA22" si="8">BR4/8</f>
        <v>0.5</v>
      </c>
    </row>
    <row r="5" spans="1:79" ht="12.75" x14ac:dyDescent="0.2">
      <c r="A5" s="1">
        <v>44943.734838993056</v>
      </c>
      <c r="B5" s="2">
        <v>1</v>
      </c>
      <c r="C5" s="2" t="s">
        <v>57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1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0</v>
      </c>
      <c r="W5" s="2">
        <v>1</v>
      </c>
      <c r="X5" s="2">
        <v>0</v>
      </c>
      <c r="Y5" s="2">
        <v>0</v>
      </c>
      <c r="Z5" s="2">
        <v>0</v>
      </c>
      <c r="AA5" s="2">
        <v>1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1</v>
      </c>
      <c r="AH5" s="2">
        <v>0</v>
      </c>
      <c r="AI5" s="2">
        <v>1</v>
      </c>
      <c r="AJ5" s="2">
        <v>0</v>
      </c>
      <c r="AK5" s="2">
        <v>1</v>
      </c>
      <c r="AL5" s="2">
        <v>1</v>
      </c>
      <c r="AM5" s="2">
        <v>0</v>
      </c>
      <c r="AN5" s="2">
        <v>1</v>
      </c>
      <c r="AO5" s="2">
        <v>1</v>
      </c>
      <c r="AP5" s="2">
        <v>1</v>
      </c>
      <c r="AQ5" s="2">
        <v>0</v>
      </c>
      <c r="AR5" s="2">
        <v>0</v>
      </c>
      <c r="AS5" s="2">
        <v>0</v>
      </c>
      <c r="AT5" s="2">
        <v>1</v>
      </c>
      <c r="AU5" s="2">
        <v>1</v>
      </c>
      <c r="AV5" s="3">
        <v>0</v>
      </c>
      <c r="AW5" s="2">
        <v>0</v>
      </c>
      <c r="AX5" s="2">
        <v>0</v>
      </c>
      <c r="AY5" s="2">
        <v>0</v>
      </c>
      <c r="AZ5" s="2">
        <v>1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1</v>
      </c>
      <c r="BG5" s="2">
        <v>0</v>
      </c>
      <c r="BH5" s="2">
        <v>1</v>
      </c>
      <c r="BI5" s="2">
        <v>0</v>
      </c>
      <c r="BK5">
        <f>'Ответы на форму. Обработка'!E5+'Ответы на форму. Обработка'!J5+'Ответы на форму. Обработка'!F5+'Ответы на форму. Обработка'!O5+'Ответы на форму. Обработка'!S5+'Ответы на форму. Обработка'!X5+'Ответы на форму. Обработка'!Z5+'Ответы на форму. Обработка'!AC5+'Ответы на форму. Обработка'!AE5+'Ответы на форму. Обработка'!AW5+'Ответы на форму. Обработка'!AX5+'Ответы на форму. Обработка'!AY5+'Ответы на форму. Обработка'!AZ5+'Ответы на форму. Обработка'!BA5+'Ответы на форму. Обработка'!BB5+'Ответы на форму. Обработка'!BC5+'Ответы на форму. Обработка'!BD5+'Ответы на форму. Обработка'!BE5+'Ответы на форму. Обработка'!BF5+'Ответы на форму. Обработка'!BG5+'Ответы на форму. Обработка'!BH5+'Ответы на форму. Обработка'!BI5</f>
        <v>4</v>
      </c>
      <c r="BL5">
        <f>H5+M5+R5+'Ответы на форму. Обработка'!W5+'Ответы на форму. Обработка'!AA5+'Ответы на форму. Обработка'!AG5+'Ответы на форму. Обработка'!AJ5+'Ответы на форму. Обработка'!AM5+'Ответы на форму. Обработка'!AP5+'Ответы на форму. Обработка'!AS5+'Ответы на форму. Обработка'!AU5</f>
        <v>6</v>
      </c>
      <c r="BM5">
        <f>D5+F5+I5+N5+'Ответы на форму. Обработка'!T5+'Ответы на форму. Обработка'!V5+'Ответы на форму. Обработка'!AB5+'Ответы на форму. Обработка'!AF5+'Ответы на форму. Обработка'!AI5+'Ответы на форму. Обработка'!AL5+'Ответы на форму. Обработка'!AO5+'Ответы на форму. Обработка'!AR5+'Ответы на форму. Обработка'!AT5</f>
        <v>5</v>
      </c>
      <c r="BN5">
        <f>AD5+AH5+'Ответы на форму. Обработка'!AK5+'Ответы на форму. Обработка'!AN5+'Ответы на форму. Обработка'!AQ5+'Ответы на форму. Обработка'!AV5</f>
        <v>2</v>
      </c>
      <c r="BO5">
        <f>'Ответы на форму. Обработка'!E5+'Ответы на форму. Обработка'!J5+'Ответы на форму. Обработка'!O5+'Ответы на форму. Обработка'!S5+'Ответы на форму. Обработка'!X5+'Ответы на форму. Обработка'!AC5</f>
        <v>1</v>
      </c>
      <c r="BP5">
        <f>'Ответы на форму. Обработка'!F5+'Ответы на форму. Обработка'!K5+'Ответы на форму. Обработка'!P5+'Ответы на форму. Обработка'!T5+'Ответы на форму. Обработка'!Y5</f>
        <v>1</v>
      </c>
      <c r="BQ5">
        <f>'Ответы на форму. Обработка'!L5+'Ответы на форму. Обработка'!Q5+'Ответы на форму. Обработка'!U5+'Ответы на форму. Обработка'!Z5+'Ответы на форму. Обработка'!AE5</f>
        <v>0</v>
      </c>
      <c r="BR5">
        <f t="shared" si="0"/>
        <v>4</v>
      </c>
      <c r="BT5" s="15">
        <f t="shared" si="1"/>
        <v>0.18181818181818182</v>
      </c>
      <c r="BU5" s="15">
        <f t="shared" si="2"/>
        <v>0.54545454545454541</v>
      </c>
      <c r="BV5" s="15">
        <f t="shared" si="3"/>
        <v>0.38461538461538464</v>
      </c>
      <c r="BW5" s="15">
        <f t="shared" si="4"/>
        <v>0.33333333333333331</v>
      </c>
      <c r="BX5" s="15">
        <f t="shared" si="5"/>
        <v>0.16666666666666666</v>
      </c>
      <c r="BY5" s="15">
        <f t="shared" si="6"/>
        <v>0.2</v>
      </c>
      <c r="BZ5" s="15">
        <f t="shared" si="7"/>
        <v>0</v>
      </c>
      <c r="CA5" s="15">
        <f t="shared" si="8"/>
        <v>0.5</v>
      </c>
    </row>
    <row r="6" spans="1:79" ht="12.75" x14ac:dyDescent="0.2">
      <c r="A6" s="1">
        <v>44943.742179432869</v>
      </c>
      <c r="B6" s="2">
        <v>1</v>
      </c>
      <c r="C6" s="2" t="s">
        <v>57</v>
      </c>
      <c r="D6" s="2">
        <v>0</v>
      </c>
      <c r="E6" s="2">
        <v>1</v>
      </c>
      <c r="F6" s="2">
        <v>1</v>
      </c>
      <c r="G6" s="2">
        <v>0</v>
      </c>
      <c r="H6" s="2">
        <v>0</v>
      </c>
      <c r="I6" s="2">
        <v>1</v>
      </c>
      <c r="K6" s="2">
        <v>0</v>
      </c>
      <c r="L6" s="2">
        <v>0</v>
      </c>
      <c r="M6" s="2">
        <v>0</v>
      </c>
      <c r="N6" s="2">
        <v>1</v>
      </c>
      <c r="O6" s="2">
        <v>1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0</v>
      </c>
      <c r="V6" s="2">
        <v>0</v>
      </c>
      <c r="W6" s="2">
        <v>1</v>
      </c>
      <c r="X6" s="2">
        <v>0</v>
      </c>
      <c r="Y6" s="2">
        <v>0</v>
      </c>
      <c r="Z6" s="2">
        <v>0</v>
      </c>
      <c r="AA6" s="2">
        <v>1</v>
      </c>
      <c r="AB6" s="2">
        <v>1</v>
      </c>
      <c r="AC6" s="2">
        <v>0</v>
      </c>
      <c r="AD6" s="2">
        <v>0</v>
      </c>
      <c r="AE6" s="2">
        <v>0</v>
      </c>
      <c r="AF6" s="2">
        <v>0</v>
      </c>
      <c r="AG6" s="2">
        <v>1</v>
      </c>
      <c r="AH6" s="2">
        <v>0</v>
      </c>
      <c r="AI6" s="2">
        <v>1</v>
      </c>
      <c r="AJ6" s="2">
        <v>0</v>
      </c>
      <c r="AK6" s="2">
        <v>1</v>
      </c>
      <c r="AL6" s="2">
        <v>1</v>
      </c>
      <c r="AM6" s="2">
        <v>0</v>
      </c>
      <c r="AN6" s="2">
        <v>1</v>
      </c>
      <c r="AO6" s="2">
        <v>0</v>
      </c>
      <c r="AP6" s="2">
        <v>1</v>
      </c>
      <c r="AQ6" s="2">
        <v>1</v>
      </c>
      <c r="AR6" s="2">
        <v>0</v>
      </c>
      <c r="AS6" s="2">
        <v>0</v>
      </c>
      <c r="AT6" s="2">
        <v>0</v>
      </c>
      <c r="AU6" s="2">
        <v>1</v>
      </c>
      <c r="AV6" s="2">
        <v>0</v>
      </c>
      <c r="AW6" s="2">
        <v>0</v>
      </c>
      <c r="AX6" s="2">
        <v>0</v>
      </c>
      <c r="AY6" s="2">
        <v>1</v>
      </c>
      <c r="AZ6" s="2">
        <v>1</v>
      </c>
      <c r="BA6" s="2">
        <v>0</v>
      </c>
      <c r="BB6" s="2">
        <v>1</v>
      </c>
      <c r="BC6" s="2">
        <v>1</v>
      </c>
      <c r="BD6" s="2">
        <v>1</v>
      </c>
      <c r="BE6" s="2">
        <v>0</v>
      </c>
      <c r="BF6" s="2">
        <v>0</v>
      </c>
      <c r="BG6" s="2">
        <v>1</v>
      </c>
      <c r="BH6" s="2">
        <v>0</v>
      </c>
      <c r="BI6" s="2">
        <v>0</v>
      </c>
      <c r="BK6">
        <f>'Ответы на форму. Обработка'!E6+'Ответы на форму. Обработка'!J6+'Ответы на форму. Обработка'!F6+'Ответы на форму. Обработка'!O6+'Ответы на форму. Обработка'!S6+'Ответы на форму. Обработка'!X6+'Ответы на форму. Обработка'!Z6+'Ответы на форму. Обработка'!AC6+'Ответы на форму. Обработка'!AE6+'Ответы на форму. Обработка'!AW6+'Ответы на форму. Обработка'!AX6+'Ответы на форму. Обработка'!AY6+'Ответы на форму. Обработка'!AZ6+'Ответы на форму. Обработка'!BA6+'Ответы на форму. Обработка'!BB6+'Ответы на форму. Обработка'!BC6+'Ответы на форму. Обработка'!BD6+'Ответы на форму. Обработка'!BE6+'Ответы на форму. Обработка'!BF6+'Ответы на форму. Обработка'!BG6+'Ответы на форму. Обработка'!BH6+'Ответы на форму. Обработка'!BI6</f>
        <v>9</v>
      </c>
      <c r="BL6">
        <f>H6+M6+R6+'Ответы на форму. Обработка'!W6+'Ответы на форму. Обработка'!AA6+'Ответы на форму. Обработка'!AG6+'Ответы на форму. Обработка'!AJ6+'Ответы на форму. Обработка'!AM6+'Ответы на форму. Обработка'!AP6+'Ответы на форму. Обработка'!AS6+'Ответы на форму. Обработка'!AU6</f>
        <v>5</v>
      </c>
      <c r="BM6">
        <f>D6+F6+I6+N6+'Ответы на форму. Обработка'!T6+'Ответы на форму. Обработка'!V6+'Ответы на форму. Обработка'!AB6+'Ответы на форму. Обработка'!AF6+'Ответы на форму. Обработка'!AI6+'Ответы на форму. Обработка'!AL6+'Ответы на форму. Обработка'!AO6+'Ответы на форму. Обработка'!AR6+'Ответы на форму. Обработка'!AT6</f>
        <v>7</v>
      </c>
      <c r="BN6">
        <f>AD6+AH6+'Ответы на форму. Обработка'!AK6+'Ответы на форму. Обработка'!AN6+'Ответы на форму. Обработка'!AQ6+'Ответы на форму. Обработка'!AV6</f>
        <v>3</v>
      </c>
      <c r="BO6">
        <f>'Ответы на форму. Обработка'!E6+'Ответы на форму. Обработка'!J6+'Ответы на форму. Обработка'!O6+'Ответы на форму. Обработка'!S6+'Ответы на форму. Обработка'!X6+'Ответы на форму. Обработка'!AC6</f>
        <v>2</v>
      </c>
      <c r="BP6">
        <f>'Ответы на форму. Обработка'!F6+'Ответы на форму. Обработка'!K6+'Ответы на форму. Обработка'!P6+'Ответы на форму. Обработка'!T6+'Ответы на форму. Обработка'!Y6</f>
        <v>2</v>
      </c>
      <c r="BQ6">
        <f>'Ответы на форму. Обработка'!L6+'Ответы на форму. Обработка'!Q6+'Ответы на форму. Обработка'!U6+'Ответы на форму. Обработка'!Z6+'Ответы на форму. Обработка'!AE6</f>
        <v>0</v>
      </c>
      <c r="BR6">
        <f t="shared" si="0"/>
        <v>6</v>
      </c>
      <c r="BT6" s="15">
        <f t="shared" si="1"/>
        <v>0.40909090909090912</v>
      </c>
      <c r="BU6" s="15">
        <f t="shared" si="2"/>
        <v>0.45454545454545453</v>
      </c>
      <c r="BV6" s="15">
        <f t="shared" si="3"/>
        <v>0.53846153846153844</v>
      </c>
      <c r="BW6" s="15">
        <f t="shared" si="4"/>
        <v>0.5</v>
      </c>
      <c r="BX6" s="15">
        <f t="shared" si="5"/>
        <v>0.33333333333333331</v>
      </c>
      <c r="BY6" s="15">
        <f t="shared" si="6"/>
        <v>0.4</v>
      </c>
      <c r="BZ6" s="15">
        <f t="shared" si="7"/>
        <v>0</v>
      </c>
      <c r="CA6" s="15">
        <f t="shared" si="8"/>
        <v>0.75</v>
      </c>
    </row>
    <row r="7" spans="1:79" s="14" customFormat="1" ht="12.75" x14ac:dyDescent="0.2">
      <c r="A7" s="11">
        <v>44943.747499999998</v>
      </c>
      <c r="B7" s="12">
        <v>1</v>
      </c>
      <c r="C7" s="12" t="s">
        <v>57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1</v>
      </c>
      <c r="J7" s="13"/>
      <c r="K7" s="12">
        <v>0</v>
      </c>
      <c r="L7" s="12">
        <v>0</v>
      </c>
      <c r="M7" s="12">
        <v>0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1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1</v>
      </c>
      <c r="AH7" s="12">
        <v>0</v>
      </c>
      <c r="AI7" s="12">
        <v>0</v>
      </c>
      <c r="AJ7" s="12">
        <v>0</v>
      </c>
      <c r="AK7" s="12">
        <v>0</v>
      </c>
      <c r="AL7" s="12">
        <v>1</v>
      </c>
      <c r="AM7" s="12">
        <v>0</v>
      </c>
      <c r="AN7" s="12">
        <v>0</v>
      </c>
      <c r="AO7" s="12">
        <v>1</v>
      </c>
      <c r="AP7" s="12">
        <v>0</v>
      </c>
      <c r="AQ7" s="12">
        <v>0</v>
      </c>
      <c r="AR7" s="12">
        <v>0</v>
      </c>
      <c r="AS7" s="12">
        <v>0</v>
      </c>
      <c r="AT7" s="12">
        <v>1</v>
      </c>
      <c r="AU7" s="12">
        <v>1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K7">
        <f>'Ответы на форму. Обработка'!E7+'Ответы на форму. Обработка'!J7+'Ответы на форму. Обработка'!F7+'Ответы на форму. Обработка'!O7+'Ответы на форму. Обработка'!S7+'Ответы на форму. Обработка'!X7+'Ответы на форму. Обработка'!Z7+'Ответы на форму. Обработка'!AC7+'Ответы на форму. Обработка'!AE7+'Ответы на форму. Обработка'!AW7+'Ответы на форму. Обработка'!AX7+'Ответы на форму. Обработка'!AY7+'Ответы на форму. Обработка'!AZ7+'Ответы на форму. Обработка'!BA7+'Ответы на форму. Обработка'!BB7+'Ответы на форму. Обработка'!BC7+'Ответы на форму. Обработка'!BD7+'Ответы на форму. Обработка'!BE7+'Ответы на форму. Обработка'!BF7+'Ответы на форму. Обработка'!BG7+'Ответы на форму. Обработка'!BH7+'Ответы на форму. Обработка'!BI7</f>
        <v>0</v>
      </c>
      <c r="BL7">
        <f>H7+M7+R7+'Ответы на форму. Обработка'!W7+'Ответы на форму. Обработка'!AA7+'Ответы на форму. Обработка'!AG7+'Ответы на форму. Обработка'!AJ7+'Ответы на форму. Обработка'!AM7+'Ответы на форму. Обработка'!AP7+'Ответы на форму. Обработка'!AS7+'Ответы на форму. Обработка'!AU7</f>
        <v>3</v>
      </c>
      <c r="BM7">
        <f>D7+F7+I7+N7+'Ответы на форму. Обработка'!T7+'Ответы на форму. Обработка'!V7+'Ответы на форму. Обработка'!AB7+'Ответы на форму. Обработка'!AF7+'Ответы на форму. Обработка'!AI7+'Ответы на форму. Обработка'!AL7+'Ответы на форму. Обработка'!AO7+'Ответы на форму. Обработка'!AR7+'Ответы на форму. Обработка'!AT7</f>
        <v>5</v>
      </c>
      <c r="BN7">
        <f>AD7+AH7+'Ответы на форму. Обработка'!AK7+'Ответы на форму. Обработка'!AN7+'Ответы на форму. Обработка'!AQ7+'Ответы на форму. Обработка'!AV7</f>
        <v>0</v>
      </c>
      <c r="BO7">
        <f>'Ответы на форму. Обработка'!E7+'Ответы на форму. Обработка'!J7+'Ответы на форму. Обработка'!O7+'Ответы на форму. Обработка'!S7+'Ответы на форму. Обработка'!X7+'Ответы на форму. Обработка'!AC7</f>
        <v>0</v>
      </c>
      <c r="BP7">
        <f>'Ответы на форму. Обработка'!F7+'Ответы на форму. Обработка'!K7+'Ответы на форму. Обработка'!P7+'Ответы на форму. Обработка'!T7+'Ответы на форму. Обработка'!Y7</f>
        <v>1</v>
      </c>
      <c r="BQ7">
        <f>'Ответы на форму. Обработка'!L7+'Ответы на форму. Обработка'!Q7+'Ответы на форму. Обработка'!U7+'Ответы на форму. Обработка'!Z7+'Ответы на форму. Обработка'!AE7</f>
        <v>0</v>
      </c>
      <c r="BR7">
        <f t="shared" si="0"/>
        <v>4</v>
      </c>
      <c r="BT7" s="15">
        <f t="shared" si="1"/>
        <v>0</v>
      </c>
      <c r="BU7" s="15">
        <f t="shared" si="2"/>
        <v>0.27272727272727271</v>
      </c>
      <c r="BV7" s="15">
        <f t="shared" si="3"/>
        <v>0.38461538461538464</v>
      </c>
      <c r="BW7" s="15">
        <f t="shared" si="4"/>
        <v>0</v>
      </c>
      <c r="BX7" s="15">
        <f t="shared" si="5"/>
        <v>0</v>
      </c>
      <c r="BY7" s="15">
        <f t="shared" si="6"/>
        <v>0.2</v>
      </c>
      <c r="BZ7" s="15">
        <f t="shared" si="7"/>
        <v>0</v>
      </c>
      <c r="CA7" s="15">
        <f t="shared" si="8"/>
        <v>0.5</v>
      </c>
    </row>
    <row r="8" spans="1:79" s="14" customFormat="1" ht="12.75" x14ac:dyDescent="0.2">
      <c r="A8" s="11">
        <v>44943.794248460646</v>
      </c>
      <c r="B8" s="12">
        <v>1</v>
      </c>
      <c r="C8" s="12" t="s">
        <v>57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1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1</v>
      </c>
      <c r="X8" s="12">
        <v>0</v>
      </c>
      <c r="Y8" s="12">
        <v>0</v>
      </c>
      <c r="Z8" s="12">
        <v>0</v>
      </c>
      <c r="AA8" s="12">
        <v>1</v>
      </c>
      <c r="AB8" s="12">
        <v>1</v>
      </c>
      <c r="AC8" s="12">
        <v>0</v>
      </c>
      <c r="AD8" s="12">
        <v>0</v>
      </c>
      <c r="AE8" s="12">
        <v>0</v>
      </c>
      <c r="AF8" s="12">
        <v>0</v>
      </c>
      <c r="AG8" s="12">
        <v>1</v>
      </c>
      <c r="AH8" s="12">
        <v>0</v>
      </c>
      <c r="AI8" s="12">
        <v>0</v>
      </c>
      <c r="AJ8" s="12">
        <v>0</v>
      </c>
      <c r="AK8" s="12">
        <v>1</v>
      </c>
      <c r="AL8" s="12">
        <v>1</v>
      </c>
      <c r="AM8" s="12">
        <v>1</v>
      </c>
      <c r="AN8" s="12">
        <v>1</v>
      </c>
      <c r="AO8" s="12">
        <v>1</v>
      </c>
      <c r="AP8" s="12">
        <v>1</v>
      </c>
      <c r="AQ8" s="12">
        <v>0</v>
      </c>
      <c r="AR8" s="12">
        <v>0</v>
      </c>
      <c r="AS8" s="12">
        <v>0</v>
      </c>
      <c r="AT8" s="12">
        <v>1</v>
      </c>
      <c r="AU8" s="12">
        <v>1</v>
      </c>
      <c r="AV8" s="12">
        <v>0</v>
      </c>
      <c r="AW8" s="12">
        <v>0</v>
      </c>
      <c r="AX8" s="12">
        <v>0</v>
      </c>
      <c r="AY8" s="12">
        <v>1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1</v>
      </c>
      <c r="BG8" s="12">
        <v>0</v>
      </c>
      <c r="BH8" s="12">
        <v>0</v>
      </c>
      <c r="BI8" s="12">
        <v>0</v>
      </c>
      <c r="BK8">
        <f>'Ответы на форму. Обработка'!E8+'Ответы на форму. Обработка'!J8+'Ответы на форму. Обработка'!F8+'Ответы на форму. Обработка'!O8+'Ответы на форму. Обработка'!S8+'Ответы на форму. Обработка'!X8+'Ответы на форму. Обработка'!Z8+'Ответы на форму. Обработка'!AC8+'Ответы на форму. Обработка'!AE8+'Ответы на форму. Обработка'!AW8+'Ответы на форму. Обработка'!AX8+'Ответы на форму. Обработка'!AY8+'Ответы на форму. Обработка'!AZ8+'Ответы на форму. Обработка'!BA8+'Ответы на форму. Обработка'!BB8+'Ответы на форму. Обработка'!BC8+'Ответы на форму. Обработка'!BD8+'Ответы на форму. Обработка'!BE8+'Ответы на форму. Обработка'!BF8+'Ответы на форму. Обработка'!BG8+'Ответы на форму. Обработка'!BH8+'Ответы на форму. Обработка'!BI8</f>
        <v>2</v>
      </c>
      <c r="BL8">
        <f>H8+M8+R8+'Ответы на форму. Обработка'!W8+'Ответы на форму. Обработка'!AA8+'Ответы на форму. Обработка'!AG8+'Ответы на форму. Обработка'!AJ8+'Ответы на форму. Обработка'!AM8+'Ответы на форму. Обработка'!AP8+'Ответы на форму. Обработка'!AS8+'Ответы на форму. Обработка'!AU8</f>
        <v>6</v>
      </c>
      <c r="BM8">
        <f>D8+F8+I8+N8+'Ответы на форму. Обработка'!T8+'Ответы на форму. Обработка'!V8+'Ответы на форму. Обработка'!AB8+'Ответы на форму. Обработка'!AF8+'Ответы на форму. Обработка'!AI8+'Ответы на форму. Обработка'!AL8+'Ответы на форму. Обработка'!AO8+'Ответы на форму. Обработка'!AR8+'Ответы на форму. Обработка'!AT8</f>
        <v>5</v>
      </c>
      <c r="BN8">
        <f>AD8+AH8+'Ответы на форму. Обработка'!AK8+'Ответы на форму. Обработка'!AN8+'Ответы на форму. Обработка'!AQ8+'Ответы на форму. Обработка'!AV8</f>
        <v>2</v>
      </c>
      <c r="BO8">
        <f>'Ответы на форму. Обработка'!E8+'Ответы на форму. Обработка'!J8+'Ответы на форму. Обработка'!O8+'Ответы на форму. Обработка'!S8+'Ответы на форму. Обработка'!X8+'Ответы на форму. Обработка'!AC8</f>
        <v>0</v>
      </c>
      <c r="BP8">
        <f>'Ответы на форму. Обработка'!F8+'Ответы на форму. Обработка'!K8+'Ответы на форму. Обработка'!P8+'Ответы на форму. Обработка'!T8+'Ответы на форму. Обработка'!Y8</f>
        <v>0</v>
      </c>
      <c r="BQ8">
        <f>'Ответы на форму. Обработка'!L8+'Ответы на форму. Обработка'!Q8+'Ответы на форму. Обработка'!U8+'Ответы на форму. Обработка'!Z8+'Ответы на форму. Обработка'!AE8</f>
        <v>0</v>
      </c>
      <c r="BR8">
        <f t="shared" si="0"/>
        <v>3</v>
      </c>
      <c r="BT8" s="15">
        <f t="shared" si="1"/>
        <v>9.0909090909090912E-2</v>
      </c>
      <c r="BU8" s="15">
        <f t="shared" si="2"/>
        <v>0.54545454545454541</v>
      </c>
      <c r="BV8" s="15">
        <f t="shared" si="3"/>
        <v>0.38461538461538464</v>
      </c>
      <c r="BW8" s="15">
        <f t="shared" si="4"/>
        <v>0.33333333333333331</v>
      </c>
      <c r="BX8" s="15">
        <f t="shared" si="5"/>
        <v>0</v>
      </c>
      <c r="BY8" s="15">
        <f t="shared" si="6"/>
        <v>0</v>
      </c>
      <c r="BZ8" s="15">
        <f t="shared" si="7"/>
        <v>0</v>
      </c>
      <c r="CA8" s="15">
        <f t="shared" si="8"/>
        <v>0.375</v>
      </c>
    </row>
    <row r="9" spans="1:79" s="14" customFormat="1" ht="12.75" x14ac:dyDescent="0.2">
      <c r="A9" s="11">
        <v>44943.795089201391</v>
      </c>
      <c r="B9" s="12">
        <v>1</v>
      </c>
      <c r="C9" s="12" t="s">
        <v>57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1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1</v>
      </c>
      <c r="AN9" s="12">
        <v>0</v>
      </c>
      <c r="AO9" s="12">
        <v>1</v>
      </c>
      <c r="AP9" s="12">
        <v>1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K9">
        <f>'Ответы на форму. Обработка'!E9+'Ответы на форму. Обработка'!J9+'Ответы на форму. Обработка'!F9+'Ответы на форму. Обработка'!O9+'Ответы на форму. Обработка'!S9+'Ответы на форму. Обработка'!X9+'Ответы на форму. Обработка'!Z9+'Ответы на форму. Обработка'!AC9+'Ответы на форму. Обработка'!AE9+'Ответы на форму. Обработка'!AW9+'Ответы на форму. Обработка'!AX9+'Ответы на форму. Обработка'!AY9+'Ответы на форму. Обработка'!AZ9+'Ответы на форму. Обработка'!BA9+'Ответы на форму. Обработка'!BB9+'Ответы на форму. Обработка'!BC9+'Ответы на форму. Обработка'!BD9+'Ответы на форму. Обработка'!BE9+'Ответы на форму. Обработка'!BF9+'Ответы на форму. Обработка'!BG9+'Ответы на форму. Обработка'!BH9+'Ответы на форму. Обработка'!BI9</f>
        <v>0</v>
      </c>
      <c r="BL9">
        <f>H9+M9+R9+'Ответы на форму. Обработка'!W9+'Ответы на форму. Обработка'!AA9+'Ответы на форму. Обработка'!AG9+'Ответы на форму. Обработка'!AJ9+'Ответы на форму. Обработка'!AM9+'Ответы на форму. Обработка'!AP9+'Ответы на форму. Обработка'!AS9+'Ответы на форму. Обработка'!AU9</f>
        <v>3</v>
      </c>
      <c r="BM9">
        <f>D9+F9+I9+N9+'Ответы на форму. Обработка'!T9+'Ответы на форму. Обработка'!V9+'Ответы на форму. Обработка'!AB9+'Ответы на форму. Обработка'!AF9+'Ответы на форму. Обработка'!AI9+'Ответы на форму. Обработка'!AL9+'Ответы на форму. Обработка'!AO9+'Ответы на форму. Обработка'!AR9+'Ответы на форму. Обработка'!AT9</f>
        <v>1</v>
      </c>
      <c r="BN9">
        <f>AD9+AH9+'Ответы на форму. Обработка'!AK9+'Ответы на форму. Обработка'!AN9+'Ответы на форму. Обработка'!AQ9+'Ответы на форму. Обработка'!AV9</f>
        <v>0</v>
      </c>
      <c r="BO9">
        <f>'Ответы на форму. Обработка'!E9+'Ответы на форму. Обработка'!J9+'Ответы на форму. Обработка'!O9+'Ответы на форму. Обработка'!S9+'Ответы на форму. Обработка'!X9+'Ответы на форму. Обработка'!AC9</f>
        <v>0</v>
      </c>
      <c r="BP9">
        <f>'Ответы на форму. Обработка'!F9+'Ответы на форму. Обработка'!K9+'Ответы на форму. Обработка'!P9+'Ответы на форму. Обработка'!T9+'Ответы на форму. Обработка'!Y9</f>
        <v>0</v>
      </c>
      <c r="BQ9">
        <f>'Ответы на форму. Обработка'!L9+'Ответы на форму. Обработка'!Q9+'Ответы на форму. Обработка'!U9+'Ответы на форму. Обработка'!Z9+'Ответы на форму. Обработка'!AE9</f>
        <v>0</v>
      </c>
      <c r="BR9">
        <f t="shared" si="0"/>
        <v>0</v>
      </c>
      <c r="BT9" s="15">
        <f t="shared" si="1"/>
        <v>0</v>
      </c>
      <c r="BU9" s="15">
        <f t="shared" si="2"/>
        <v>0.27272727272727271</v>
      </c>
      <c r="BV9" s="15">
        <f t="shared" si="3"/>
        <v>7.6923076923076927E-2</v>
      </c>
      <c r="BW9" s="15">
        <f t="shared" si="4"/>
        <v>0</v>
      </c>
      <c r="BX9" s="15">
        <f t="shared" si="5"/>
        <v>0</v>
      </c>
      <c r="BY9" s="15">
        <f t="shared" si="6"/>
        <v>0</v>
      </c>
      <c r="BZ9" s="15">
        <f t="shared" si="7"/>
        <v>0</v>
      </c>
      <c r="CA9" s="15">
        <f t="shared" si="8"/>
        <v>0</v>
      </c>
    </row>
    <row r="10" spans="1:79" ht="12.75" x14ac:dyDescent="0.2">
      <c r="A10" s="1">
        <v>44943.95779237269</v>
      </c>
      <c r="B10" s="2">
        <v>1</v>
      </c>
      <c r="C10" s="2" t="s">
        <v>57</v>
      </c>
      <c r="D10" s="2">
        <v>0</v>
      </c>
      <c r="E10" s="2">
        <v>1</v>
      </c>
      <c r="F10" s="2">
        <v>1</v>
      </c>
      <c r="G10" s="2">
        <v>1</v>
      </c>
      <c r="H10" s="2">
        <v>0</v>
      </c>
      <c r="I10" s="2">
        <v>1</v>
      </c>
      <c r="K10" s="2">
        <v>1</v>
      </c>
      <c r="L10" s="2">
        <v>1</v>
      </c>
      <c r="M10" s="2">
        <v>0</v>
      </c>
      <c r="N10" s="2">
        <v>1</v>
      </c>
      <c r="O10" s="2">
        <v>0</v>
      </c>
      <c r="P10" s="2">
        <v>0</v>
      </c>
      <c r="Q10" s="2">
        <v>1</v>
      </c>
      <c r="R10" s="2">
        <v>1</v>
      </c>
      <c r="S10" s="2">
        <v>1</v>
      </c>
      <c r="T10" s="2">
        <v>1</v>
      </c>
      <c r="U10" s="2">
        <v>0</v>
      </c>
      <c r="V10" s="2">
        <v>0</v>
      </c>
      <c r="W10" s="2">
        <v>0</v>
      </c>
      <c r="X10" s="2">
        <v>1</v>
      </c>
      <c r="Y10" s="2">
        <v>0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0</v>
      </c>
      <c r="AG10" s="2">
        <v>0</v>
      </c>
      <c r="AH10" s="2">
        <v>0</v>
      </c>
      <c r="AI10" s="2">
        <v>1</v>
      </c>
      <c r="AJ10" s="2">
        <v>0</v>
      </c>
      <c r="AK10" s="2">
        <v>1</v>
      </c>
      <c r="AL10" s="2">
        <v>1</v>
      </c>
      <c r="AM10" s="2">
        <v>0</v>
      </c>
      <c r="AN10" s="2">
        <v>1</v>
      </c>
      <c r="AO10" s="2">
        <v>1</v>
      </c>
      <c r="AP10" s="2">
        <v>1</v>
      </c>
      <c r="AQ10" s="2">
        <v>1</v>
      </c>
      <c r="AR10" s="2">
        <v>0</v>
      </c>
      <c r="AS10" s="2">
        <v>0</v>
      </c>
      <c r="AT10" s="2">
        <v>1</v>
      </c>
      <c r="AU10" s="2">
        <v>1</v>
      </c>
      <c r="AV10" s="2">
        <v>0</v>
      </c>
      <c r="AW10" s="2">
        <v>0</v>
      </c>
      <c r="AX10" s="2">
        <v>0</v>
      </c>
      <c r="AY10" s="2">
        <v>1</v>
      </c>
      <c r="AZ10" s="2">
        <v>1</v>
      </c>
      <c r="BA10" s="2">
        <v>0</v>
      </c>
      <c r="BB10" s="2">
        <v>1</v>
      </c>
      <c r="BC10" s="2">
        <v>1</v>
      </c>
      <c r="BD10" s="2">
        <v>1</v>
      </c>
      <c r="BE10" s="2">
        <v>0</v>
      </c>
      <c r="BF10" s="2">
        <v>0</v>
      </c>
      <c r="BG10" s="2">
        <v>1</v>
      </c>
      <c r="BH10" s="2">
        <v>1</v>
      </c>
      <c r="BI10" s="2">
        <v>1</v>
      </c>
      <c r="BK10">
        <f>'Ответы на форму. Обработка'!E10+'Ответы на форму. Обработка'!J10+'Ответы на форму. Обработка'!F10+'Ответы на форму. Обработка'!O10+'Ответы на форму. Обработка'!S10+'Ответы на форму. Обработка'!X10+'Ответы на форму. Обработка'!Z10+'Ответы на форму. Обработка'!AC10+'Ответы на форму. Обработка'!AE10+'Ответы на форму. Обработка'!AW10+'Ответы на форму. Обработка'!AX10+'Ответы на форму. Обработка'!AY10+'Ответы на форму. Обработка'!AZ10+'Ответы на форму. Обработка'!BA10+'Ответы на форму. Обработка'!BB10+'Ответы на форму. Обработка'!BC10+'Ответы на форму. Обработка'!BD10+'Ответы на форму. Обработка'!BE10+'Ответы на форму. Обработка'!BF10+'Ответы на форму. Обработка'!BG10+'Ответы на форму. Обработка'!BH10+'Ответы на форму. Обработка'!BI10</f>
        <v>15</v>
      </c>
      <c r="BL10">
        <f>H10+M10+R10+'Ответы на форму. Обработка'!W10+'Ответы на форму. Обработка'!AA10+'Ответы на форму. Обработка'!AG10+'Ответы на форму. Обработка'!AJ10+'Ответы на форму. Обработка'!AM10+'Ответы на форму. Обработка'!AP10+'Ответы на форму. Обработка'!AS10+'Ответы на форму. Обработка'!AU10</f>
        <v>4</v>
      </c>
      <c r="BM10">
        <f>D10+F10+I10+N10+'Ответы на форму. Обработка'!T10+'Ответы на форму. Обработка'!V10+'Ответы на форму. Обработка'!AB10+'Ответы на форму. Обработка'!AF10+'Ответы на форму. Обработка'!AI10+'Ответы на форму. Обработка'!AL10+'Ответы на форму. Обработка'!AO10+'Ответы на форму. Обработка'!AR10+'Ответы на форму. Обработка'!AT10</f>
        <v>9</v>
      </c>
      <c r="BN10">
        <f>AD10+AH10+'Ответы на форму. Обработка'!AK10+'Ответы на форму. Обработка'!AN10+'Ответы на форму. Обработка'!AQ10+'Ответы на форму. Обработка'!AV10</f>
        <v>4</v>
      </c>
      <c r="BO10">
        <f>'Ответы на форму. Обработка'!E10+'Ответы на форму. Обработка'!J10+'Ответы на форму. Обработка'!O10+'Ответы на форму. Обработка'!S10+'Ответы на форму. Обработка'!X10+'Ответы на форму. Обработка'!AC10</f>
        <v>4</v>
      </c>
      <c r="BP10">
        <f>'Ответы на форму. Обработка'!F10+'Ответы на форму. Обработка'!K10+'Ответы на форму. Обработка'!P10+'Ответы на форму. Обработка'!T10+'Ответы на форму. Обработка'!Y10</f>
        <v>3</v>
      </c>
      <c r="BQ10">
        <f>'Ответы на форму. Обработка'!L10+'Ответы на форму. Обработка'!Q10+'Ответы на форму. Обработка'!U10+'Ответы на форму. Обработка'!Z10+'Ответы на форму. Обработка'!AE10</f>
        <v>4</v>
      </c>
      <c r="BR10">
        <f t="shared" si="0"/>
        <v>6</v>
      </c>
      <c r="BT10" s="16">
        <f t="shared" si="1"/>
        <v>0.68181818181818177</v>
      </c>
      <c r="BU10" s="16">
        <f t="shared" si="2"/>
        <v>0.36363636363636365</v>
      </c>
      <c r="BV10" s="16">
        <f t="shared" si="3"/>
        <v>0.69230769230769229</v>
      </c>
      <c r="BW10" s="16">
        <f t="shared" si="4"/>
        <v>0.66666666666666663</v>
      </c>
      <c r="BX10" s="16">
        <f t="shared" si="5"/>
        <v>0.66666666666666663</v>
      </c>
      <c r="BY10" s="16">
        <f t="shared" si="6"/>
        <v>0.6</v>
      </c>
      <c r="BZ10" s="16">
        <f t="shared" si="7"/>
        <v>0.8</v>
      </c>
      <c r="CA10" s="16">
        <f t="shared" si="8"/>
        <v>0.75</v>
      </c>
    </row>
    <row r="11" spans="1:79" ht="12.75" x14ac:dyDescent="0.2">
      <c r="A11" s="1"/>
      <c r="B11" s="2"/>
      <c r="C11" s="2"/>
      <c r="D11" s="2"/>
      <c r="E11" s="2"/>
      <c r="F11" s="2"/>
      <c r="G11" s="2"/>
      <c r="H11" s="2"/>
      <c r="I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S11" t="s">
        <v>74</v>
      </c>
      <c r="BT11" s="15">
        <f>(BT3+BT4+BT5+BT6+BT7+BT8+BT9+BT10)/8</f>
        <v>0.24431818181818182</v>
      </c>
      <c r="BU11" s="15">
        <f t="shared" ref="BU11:BZ11" si="9">(BU3+BU4+BU5+BU6+BU7+BU8+BU9+BU10)/8</f>
        <v>0.44318181818181818</v>
      </c>
      <c r="BV11" s="15">
        <f t="shared" si="9"/>
        <v>0.375</v>
      </c>
      <c r="BW11" s="15">
        <f t="shared" si="9"/>
        <v>0.35416666666666663</v>
      </c>
      <c r="BX11" s="15">
        <f t="shared" si="9"/>
        <v>0.22916666666666663</v>
      </c>
      <c r="BY11" s="15">
        <f t="shared" si="9"/>
        <v>0.2</v>
      </c>
      <c r="BZ11" s="15">
        <f t="shared" si="9"/>
        <v>0.125</v>
      </c>
      <c r="CA11" s="15">
        <f>(CA3+CA4+CA5+CA6+CA7+CA8+CA9+CA10)/8</f>
        <v>0.46875</v>
      </c>
    </row>
    <row r="12" spans="1:79" ht="12.75" x14ac:dyDescent="0.2">
      <c r="A12" s="1"/>
      <c r="B12" s="2"/>
      <c r="C12" s="2"/>
      <c r="D12" s="2"/>
      <c r="E12" s="2"/>
      <c r="F12" s="2"/>
      <c r="G12" s="2"/>
      <c r="H12" s="2"/>
      <c r="I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T12" s="15"/>
      <c r="BU12" s="15"/>
      <c r="BV12" s="15"/>
      <c r="BW12" s="15"/>
      <c r="BX12" s="15"/>
      <c r="BY12" s="15"/>
      <c r="BZ12" s="15"/>
      <c r="CA12" s="15"/>
    </row>
    <row r="13" spans="1:79" ht="12.75" x14ac:dyDescent="0.2">
      <c r="A13" s="4">
        <v>44943.744029074078</v>
      </c>
      <c r="B13" s="5">
        <v>1</v>
      </c>
      <c r="C13" s="5" t="s">
        <v>59</v>
      </c>
      <c r="D13" s="5">
        <v>0</v>
      </c>
      <c r="E13" s="5">
        <v>1</v>
      </c>
      <c r="F13" s="5">
        <v>0</v>
      </c>
      <c r="G13" s="5">
        <v>0</v>
      </c>
      <c r="H13" s="5">
        <v>0</v>
      </c>
      <c r="I13" s="5">
        <v>1</v>
      </c>
      <c r="J13" s="6"/>
      <c r="K13" s="5">
        <v>1</v>
      </c>
      <c r="L13" s="5">
        <v>0</v>
      </c>
      <c r="M13" s="5">
        <v>0</v>
      </c>
      <c r="N13" s="5">
        <v>1</v>
      </c>
      <c r="O13" s="5">
        <v>0</v>
      </c>
      <c r="P13" s="5">
        <v>1</v>
      </c>
      <c r="Q13" s="5">
        <v>0</v>
      </c>
      <c r="R13" s="5">
        <v>0</v>
      </c>
      <c r="S13" s="5">
        <v>0</v>
      </c>
      <c r="T13" s="5">
        <v>1</v>
      </c>
      <c r="U13" s="5">
        <v>0</v>
      </c>
      <c r="V13" s="5">
        <v>0</v>
      </c>
      <c r="W13" s="5">
        <v>1</v>
      </c>
      <c r="X13" s="5">
        <v>1</v>
      </c>
      <c r="Y13" s="5">
        <v>1</v>
      </c>
      <c r="Z13" s="5">
        <v>0</v>
      </c>
      <c r="AA13" s="5">
        <v>1</v>
      </c>
      <c r="AB13" s="5">
        <v>1</v>
      </c>
      <c r="AC13" s="5">
        <v>1</v>
      </c>
      <c r="AD13" s="5">
        <v>0</v>
      </c>
      <c r="AE13" s="5">
        <v>0</v>
      </c>
      <c r="AF13" s="5">
        <v>0</v>
      </c>
      <c r="AG13" s="5">
        <v>1</v>
      </c>
      <c r="AH13" s="5">
        <v>0</v>
      </c>
      <c r="AI13" s="5">
        <v>0</v>
      </c>
      <c r="AJ13" s="5">
        <v>0</v>
      </c>
      <c r="AK13" s="2">
        <v>1</v>
      </c>
      <c r="AL13" s="5">
        <v>0</v>
      </c>
      <c r="AM13" s="5">
        <v>0</v>
      </c>
      <c r="AN13" s="5">
        <v>1</v>
      </c>
      <c r="AO13" s="5">
        <v>1</v>
      </c>
      <c r="AP13" s="5">
        <v>1</v>
      </c>
      <c r="AQ13" s="5">
        <v>0</v>
      </c>
      <c r="AR13" s="5">
        <v>0</v>
      </c>
      <c r="AS13" s="5">
        <v>0</v>
      </c>
      <c r="AT13" s="5">
        <v>1</v>
      </c>
      <c r="AU13" s="5">
        <v>1</v>
      </c>
      <c r="AV13" s="5">
        <v>1</v>
      </c>
      <c r="AW13" s="5">
        <v>0</v>
      </c>
      <c r="AX13" s="5">
        <v>0</v>
      </c>
      <c r="AY13" s="5">
        <v>1</v>
      </c>
      <c r="AZ13" s="5">
        <v>1</v>
      </c>
      <c r="BA13" s="5">
        <v>0</v>
      </c>
      <c r="BB13" s="5">
        <v>0</v>
      </c>
      <c r="BC13" s="5">
        <v>0</v>
      </c>
      <c r="BD13" s="5">
        <v>0</v>
      </c>
      <c r="BE13" s="5">
        <v>1</v>
      </c>
      <c r="BF13" s="5">
        <v>1</v>
      </c>
      <c r="BG13" s="5">
        <v>0</v>
      </c>
      <c r="BH13" s="5">
        <v>1</v>
      </c>
      <c r="BI13" s="5">
        <v>0</v>
      </c>
      <c r="BK13">
        <f>'Ответы на форму. Обработка'!E13+'Ответы на форму. Обработка'!J13+'Ответы на форму. Обработка'!F13+'Ответы на форму. Обработка'!O13+'Ответы на форму. Обработка'!S13+'Ответы на форму. Обработка'!X13+'Ответы на форму. Обработка'!Z13+'Ответы на форму. Обработка'!AC13+'Ответы на форму. Обработка'!AE13+'Ответы на форму. Обработка'!AW13+'Ответы на форму. Обработка'!AX13+'Ответы на форму. Обработка'!AY13+'Ответы на форму. Обработка'!AZ13+'Ответы на форму. Обработка'!BA13+'Ответы на форму. Обработка'!BB13+'Ответы на форму. Обработка'!BC13+'Ответы на форму. Обработка'!BD13+'Ответы на форму. Обработка'!BE13+'Ответы на форму. Обработка'!BF13+'Ответы на форму. Обработка'!BG13+'Ответы на форму. Обработка'!BH13+'Ответы на форму. Обработка'!BI13</f>
        <v>8</v>
      </c>
      <c r="BL13">
        <f>H13+M13+R13+'Ответы на форму. Обработка'!W13+'Ответы на форму. Обработка'!AA13+'Ответы на форму. Обработка'!AG13+'Ответы на форму. Обработка'!AJ13+'Ответы на форму. Обработка'!AM13+'Ответы на форму. Обработка'!AP13+'Ответы на форму. Обработка'!AS13+'Ответы на форму. Обработка'!AU13</f>
        <v>5</v>
      </c>
      <c r="BM13">
        <f>D13+F13+I13+N13+'Ответы на форму. Обработка'!T13+'Ответы на форму. Обработка'!V13+'Ответы на форму. Обработка'!AB13+'Ответы на форму. Обработка'!AF13+'Ответы на форму. Обработка'!AI13+'Ответы на форму. Обработка'!AL13+'Ответы на форму. Обработка'!AO13+'Ответы на форму. Обработка'!AR13+'Ответы на форму. Обработка'!AT13</f>
        <v>6</v>
      </c>
      <c r="BN13">
        <f>AD13+AH13+'Ответы на форму. Обработка'!AK13+'Ответы на форму. Обработка'!AN13+'Ответы на форму. Обработка'!AQ13+'Ответы на форму. Обработка'!AV13</f>
        <v>3</v>
      </c>
      <c r="BO13">
        <f>'Ответы на форму. Обработка'!E13+'Ответы на форму. Обработка'!J13+'Ответы на форму. Обработка'!O13+'Ответы на форму. Обработка'!S13+'Ответы на форму. Обработка'!X13+'Ответы на форму. Обработка'!AC13</f>
        <v>3</v>
      </c>
      <c r="BP13">
        <f>'Ответы на форму. Обработка'!F13+'Ответы на форму. Обработка'!K13+'Ответы на форму. Обработка'!P13+'Ответы на форму. Обработка'!T13+'Ответы на форму. Обработка'!Y13</f>
        <v>4</v>
      </c>
      <c r="BQ13">
        <f>'Ответы на форму. Обработка'!L13+'Ответы на форму. Обработка'!Q13+'Ответы на форму. Обработка'!U13+'Ответы на форму. Обработка'!Z13+'Ответы на форму. Обработка'!AE13</f>
        <v>0</v>
      </c>
      <c r="BR13">
        <f t="shared" si="0"/>
        <v>4</v>
      </c>
      <c r="BT13" s="15">
        <f t="shared" si="1"/>
        <v>0.36363636363636365</v>
      </c>
      <c r="BU13" s="15">
        <f t="shared" si="2"/>
        <v>0.45454545454545453</v>
      </c>
      <c r="BV13" s="15">
        <f t="shared" si="3"/>
        <v>0.46153846153846156</v>
      </c>
      <c r="BW13" s="15">
        <f t="shared" ref="BW13:BW22" si="10">BN13/6</f>
        <v>0.5</v>
      </c>
      <c r="BX13" s="15">
        <f t="shared" ref="BX13:BX22" si="11">BO13/6</f>
        <v>0.5</v>
      </c>
      <c r="BY13" s="15">
        <f t="shared" ref="BY13:BY22" si="12">BP13/5</f>
        <v>0.8</v>
      </c>
      <c r="BZ13" s="15">
        <f t="shared" ref="BZ13:BZ22" si="13">BQ13/5</f>
        <v>0</v>
      </c>
      <c r="CA13" s="15">
        <f t="shared" si="8"/>
        <v>0.5</v>
      </c>
    </row>
    <row r="14" spans="1:79" ht="12.75" x14ac:dyDescent="0.2">
      <c r="A14" s="4">
        <v>44943.742673611108</v>
      </c>
      <c r="B14" s="5">
        <v>1</v>
      </c>
      <c r="C14" s="5" t="s">
        <v>59</v>
      </c>
      <c r="D14" s="5">
        <v>0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6"/>
      <c r="K14" s="5">
        <v>1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1</v>
      </c>
      <c r="T14" s="5">
        <v>0</v>
      </c>
      <c r="U14" s="5">
        <v>0</v>
      </c>
      <c r="V14" s="5">
        <v>0</v>
      </c>
      <c r="W14" s="5">
        <v>0</v>
      </c>
      <c r="X14" s="5">
        <v>1</v>
      </c>
      <c r="Y14" s="5">
        <v>0</v>
      </c>
      <c r="Z14" s="5">
        <v>0</v>
      </c>
      <c r="AA14" s="5">
        <v>1</v>
      </c>
      <c r="AB14" s="5">
        <v>0</v>
      </c>
      <c r="AC14" s="5">
        <v>1</v>
      </c>
      <c r="AD14" s="5">
        <v>0</v>
      </c>
      <c r="AE14" s="5">
        <v>0</v>
      </c>
      <c r="AF14" s="5">
        <v>0</v>
      </c>
      <c r="AG14" s="5">
        <v>1</v>
      </c>
      <c r="AH14" s="5">
        <v>0</v>
      </c>
      <c r="AI14" s="5">
        <v>0</v>
      </c>
      <c r="AJ14" s="5">
        <v>0</v>
      </c>
      <c r="AK14" s="5">
        <v>0</v>
      </c>
      <c r="AL14" s="5">
        <v>1</v>
      </c>
      <c r="AM14" s="5">
        <v>0</v>
      </c>
      <c r="AN14" s="5">
        <v>1</v>
      </c>
      <c r="AO14" s="5">
        <v>0</v>
      </c>
      <c r="AP14" s="5">
        <v>1</v>
      </c>
      <c r="AQ14" s="5">
        <v>1</v>
      </c>
      <c r="AR14" s="5">
        <v>1</v>
      </c>
      <c r="AS14" s="5">
        <v>0</v>
      </c>
      <c r="AT14" s="5">
        <v>1</v>
      </c>
      <c r="AU14" s="5">
        <v>1</v>
      </c>
      <c r="AV14" s="5">
        <v>0</v>
      </c>
      <c r="AW14" s="5">
        <v>0</v>
      </c>
      <c r="AX14" s="5">
        <v>0</v>
      </c>
      <c r="AY14" s="5">
        <v>1</v>
      </c>
      <c r="AZ14" s="5">
        <v>1</v>
      </c>
      <c r="BA14" s="5">
        <v>1</v>
      </c>
      <c r="BB14" s="5">
        <v>1</v>
      </c>
      <c r="BC14" s="5">
        <v>0</v>
      </c>
      <c r="BD14" s="5">
        <v>0</v>
      </c>
      <c r="BE14" s="5">
        <v>0</v>
      </c>
      <c r="BF14" s="5">
        <v>0</v>
      </c>
      <c r="BG14" s="5">
        <v>1</v>
      </c>
      <c r="BH14" s="5">
        <v>0</v>
      </c>
      <c r="BI14" s="5">
        <v>0</v>
      </c>
      <c r="BK14">
        <f>'Ответы на форму. Обработка'!E14+'Ответы на форму. Обработка'!J14+'Ответы на форму. Обработка'!F14+'Ответы на форму. Обработка'!O14+'Ответы на форму. Обработка'!S14+'Ответы на форму. Обработка'!X14+'Ответы на форму. Обработка'!Z14+'Ответы на форму. Обработка'!AC14+'Ответы на форму. Обработка'!AE14+'Ответы на форму. Обработка'!AW14+'Ответы на форму. Обработка'!AX14+'Ответы на форму. Обработка'!AY14+'Ответы на форму. Обработка'!AZ14+'Ответы на форму. Обработка'!BA14+'Ответы на форму. Обработка'!BB14+'Ответы на форму. Обработка'!BC14+'Ответы на форму. Обработка'!BD14+'Ответы на форму. Обработка'!BE14+'Ответы на форму. Обработка'!BF14+'Ответы на форму. Обработка'!BG14+'Ответы на форму. Обработка'!BH14+'Ответы на форму. Обработка'!BI14</f>
        <v>9</v>
      </c>
      <c r="BL14">
        <f>H14+M14+R14+'Ответы на форму. Обработка'!W14+'Ответы на форму. Обработка'!AA14+'Ответы на форму. Обработка'!AG14+'Ответы на форму. Обработка'!AJ14+'Ответы на форму. Обработка'!AM14+'Ответы на форму. Обработка'!AP14+'Ответы на форму. Обработка'!AS14+'Ответы на форму. Обработка'!AU14</f>
        <v>4</v>
      </c>
      <c r="BM14">
        <f>D14+F14+I14+N14+'Ответы на форму. Обработка'!T14+'Ответы на форму. Обработка'!V14+'Ответы на форму. Обработка'!AB14+'Ответы на форму. Обработка'!AF14+'Ответы на форму. Обработка'!AI14+'Ответы на форму. Обработка'!AL14+'Ответы на форму. Обработка'!AO14+'Ответы на форму. Обработка'!AR14+'Ответы на форму. Обработка'!AT14</f>
        <v>3</v>
      </c>
      <c r="BN14">
        <f>AD14+AH14+'Ответы на форму. Обработка'!AK14+'Ответы на форму. Обработка'!AN14+'Ответы на форму. Обработка'!AQ14+'Ответы на форму. Обработка'!AV14</f>
        <v>2</v>
      </c>
      <c r="BO14">
        <f>'Ответы на форму. Обработка'!E14+'Ответы на форму. Обработка'!J14+'Ответы на форму. Обработка'!O14+'Ответы на форму. Обработка'!S14+'Ответы на форму. Обработка'!X14+'Ответы на форму. Обработка'!AC14</f>
        <v>4</v>
      </c>
      <c r="BP14">
        <f>'Ответы на форму. Обработка'!F14+'Ответы на форму. Обработка'!K14+'Ответы на форму. Обработка'!P14+'Ответы на форму. Обработка'!T14+'Ответы на форму. Обработка'!Y14</f>
        <v>1</v>
      </c>
      <c r="BQ14">
        <f>'Ответы на форму. Обработка'!L14+'Ответы на форму. Обработка'!Q14+'Ответы на форму. Обработка'!U14+'Ответы на форму. Обработка'!Z14+'Ответы на форму. Обработка'!AE14</f>
        <v>0</v>
      </c>
      <c r="BR14">
        <f t="shared" si="0"/>
        <v>4</v>
      </c>
      <c r="BT14" s="15">
        <f t="shared" si="1"/>
        <v>0.40909090909090912</v>
      </c>
      <c r="BU14" s="15">
        <f t="shared" si="2"/>
        <v>0.36363636363636365</v>
      </c>
      <c r="BV14" s="15">
        <f t="shared" si="3"/>
        <v>0.23076923076923078</v>
      </c>
      <c r="BW14" s="15">
        <f t="shared" si="10"/>
        <v>0.33333333333333331</v>
      </c>
      <c r="BX14" s="15">
        <f t="shared" si="11"/>
        <v>0.66666666666666663</v>
      </c>
      <c r="BY14" s="15">
        <f t="shared" si="12"/>
        <v>0.2</v>
      </c>
      <c r="BZ14" s="15">
        <f t="shared" si="13"/>
        <v>0</v>
      </c>
      <c r="CA14" s="15">
        <f t="shared" si="8"/>
        <v>0.5</v>
      </c>
    </row>
    <row r="15" spans="1:79" s="14" customFormat="1" ht="13.5" customHeight="1" x14ac:dyDescent="0.2">
      <c r="A15" s="11">
        <v>44943.833421620366</v>
      </c>
      <c r="B15" s="12">
        <v>1</v>
      </c>
      <c r="C15" s="12" t="s">
        <v>59</v>
      </c>
      <c r="D15" s="12">
        <v>0</v>
      </c>
      <c r="E15" s="12">
        <v>1</v>
      </c>
      <c r="F15" s="12">
        <v>0</v>
      </c>
      <c r="G15" s="12">
        <v>0</v>
      </c>
      <c r="H15" s="12">
        <v>1</v>
      </c>
      <c r="I15" s="12">
        <v>1</v>
      </c>
      <c r="J15" s="13"/>
      <c r="K15" s="12">
        <v>0</v>
      </c>
      <c r="L15" s="12">
        <v>0</v>
      </c>
      <c r="M15" s="12">
        <v>0</v>
      </c>
      <c r="N15" s="12">
        <v>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1</v>
      </c>
      <c r="X15" s="12">
        <v>1</v>
      </c>
      <c r="Y15" s="12">
        <v>1</v>
      </c>
      <c r="Z15" s="12">
        <v>0</v>
      </c>
      <c r="AA15" s="12">
        <v>1</v>
      </c>
      <c r="AB15" s="12">
        <v>1</v>
      </c>
      <c r="AC15" s="12">
        <v>0</v>
      </c>
      <c r="AD15" s="12">
        <v>1</v>
      </c>
      <c r="AE15" s="12">
        <v>0</v>
      </c>
      <c r="AF15" s="12">
        <v>0</v>
      </c>
      <c r="AG15" s="12">
        <v>1</v>
      </c>
      <c r="AH15" s="12">
        <v>0</v>
      </c>
      <c r="AI15" s="12">
        <v>0</v>
      </c>
      <c r="AJ15" s="12">
        <v>0</v>
      </c>
      <c r="AK15" s="12">
        <v>0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0</v>
      </c>
      <c r="AR15" s="12">
        <v>0</v>
      </c>
      <c r="AS15" s="12">
        <v>0</v>
      </c>
      <c r="AT15" s="12">
        <v>1</v>
      </c>
      <c r="AU15" s="12">
        <v>1</v>
      </c>
      <c r="AV15" s="12">
        <v>1</v>
      </c>
      <c r="AW15" s="12">
        <v>1</v>
      </c>
      <c r="AX15" s="12">
        <v>0</v>
      </c>
      <c r="AY15" s="12">
        <v>1</v>
      </c>
      <c r="AZ15" s="12">
        <v>1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1</v>
      </c>
      <c r="BG15" s="12">
        <v>0</v>
      </c>
      <c r="BH15" s="12">
        <v>0</v>
      </c>
      <c r="BI15" s="12">
        <v>0</v>
      </c>
      <c r="BK15">
        <f>'Ответы на форму. Обработка'!E15+'Ответы на форму. Обработка'!J15+'Ответы на форму. Обработка'!F15+'Ответы на форму. Обработка'!O15+'Ответы на форму. Обработка'!S15+'Ответы на форму. Обработка'!X15+'Ответы на форму. Обработка'!Z15+'Ответы на форму. Обработка'!AC15+'Ответы на форму. Обработка'!AE15+'Ответы на форму. Обработка'!AW15+'Ответы на форму. Обработка'!AX15+'Ответы на форму. Обработка'!AY15+'Ответы на форму. Обработка'!AZ15+'Ответы на форму. Обработка'!BA15+'Ответы на форму. Обработка'!BB15+'Ответы на форму. Обработка'!BC15+'Ответы на форму. Обработка'!BD15+'Ответы на форму. Обработка'!BE15+'Ответы на форму. Обработка'!BF15+'Ответы на форму. Обработка'!BG15+'Ответы на форму. Обработка'!BH15+'Ответы на форму. Обработка'!BI15</f>
        <v>6</v>
      </c>
      <c r="BL15">
        <f>H15+M15+R15+'Ответы на форму. Обработка'!W15+'Ответы на форму. Обработка'!AA15+'Ответы на форму. Обработка'!AG15+'Ответы на форму. Обработка'!AJ15+'Ответы на форму. Обработка'!AM15+'Ответы на форму. Обработка'!AP15+'Ответы на форму. Обработка'!AS15+'Ответы на форму. Обработка'!AU15</f>
        <v>7</v>
      </c>
      <c r="BM15">
        <f>D15+F15+I15+N15+'Ответы на форму. Обработка'!T15+'Ответы на форму. Обработка'!V15+'Ответы на форму. Обработка'!AB15+'Ответы на форму. Обработка'!AF15+'Ответы на форму. Обработка'!AI15+'Ответы на форму. Обработка'!AL15+'Ответы на форму. Обработка'!AO15+'Ответы на форму. Обработка'!AR15+'Ответы на форму. Обработка'!AT15</f>
        <v>6</v>
      </c>
      <c r="BN15">
        <f>AD15+AH15+'Ответы на форму. Обработка'!AK15+'Ответы на форму. Обработка'!AN15+'Ответы на форму. Обработка'!AQ15+'Ответы на форму. Обработка'!AV15</f>
        <v>3</v>
      </c>
      <c r="BO15">
        <f>'Ответы на форму. Обработка'!E15+'Ответы на форму. Обработка'!J15+'Ответы на форму. Обработка'!O15+'Ответы на форму. Обработка'!S15+'Ответы на форму. Обработка'!X15+'Ответы на форму. Обработка'!AC15</f>
        <v>2</v>
      </c>
      <c r="BP15">
        <f>'Ответы на форму. Обработка'!F15+'Ответы на форму. Обработка'!K15+'Ответы на форму. Обработка'!P15+'Ответы на форму. Обработка'!T15+'Ответы на форму. Обработка'!Y15</f>
        <v>1</v>
      </c>
      <c r="BQ15">
        <f>'Ответы на форму. Обработка'!L15+'Ответы на форму. Обработка'!Q15+'Ответы на форму. Обработка'!U15+'Ответы на форму. Обработка'!Z15+'Ответы на форму. Обработка'!AE15</f>
        <v>0</v>
      </c>
      <c r="BR15">
        <f t="shared" si="0"/>
        <v>5</v>
      </c>
      <c r="BT15" s="16">
        <f t="shared" si="1"/>
        <v>0.27272727272727271</v>
      </c>
      <c r="BU15" s="16">
        <f t="shared" si="2"/>
        <v>0.63636363636363635</v>
      </c>
      <c r="BV15" s="16">
        <f t="shared" si="3"/>
        <v>0.46153846153846156</v>
      </c>
      <c r="BW15" s="16">
        <f t="shared" si="10"/>
        <v>0.5</v>
      </c>
      <c r="BX15" s="16">
        <f t="shared" si="11"/>
        <v>0.33333333333333331</v>
      </c>
      <c r="BY15" s="16">
        <f t="shared" si="12"/>
        <v>0.2</v>
      </c>
      <c r="BZ15" s="16">
        <f t="shared" si="13"/>
        <v>0</v>
      </c>
      <c r="CA15" s="16">
        <f t="shared" si="8"/>
        <v>0.625</v>
      </c>
    </row>
    <row r="16" spans="1:79" s="14" customFormat="1" ht="13.5" customHeight="1" x14ac:dyDescent="0.2">
      <c r="A16" s="11"/>
      <c r="B16" s="12"/>
      <c r="C16" s="12"/>
      <c r="D16" s="12"/>
      <c r="E16" s="12"/>
      <c r="F16" s="12"/>
      <c r="G16" s="12"/>
      <c r="H16" s="12"/>
      <c r="I16" s="12"/>
      <c r="J16" s="13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K16"/>
      <c r="BL16"/>
      <c r="BM16"/>
      <c r="BN16"/>
      <c r="BO16"/>
      <c r="BP16"/>
      <c r="BQ16"/>
      <c r="BR16"/>
      <c r="BS16" t="s">
        <v>74</v>
      </c>
      <c r="BT16" s="15">
        <f>(BT13+BT14+BT15)/3</f>
        <v>0.34848484848484845</v>
      </c>
      <c r="BU16" s="15">
        <f t="shared" ref="BU16:CA16" si="14">(BU13+BU14+BU15)/3</f>
        <v>0.48484848484848486</v>
      </c>
      <c r="BV16" s="15">
        <f t="shared" si="14"/>
        <v>0.38461538461538458</v>
      </c>
      <c r="BW16" s="15">
        <f t="shared" si="14"/>
        <v>0.44444444444444442</v>
      </c>
      <c r="BX16" s="15">
        <f t="shared" si="14"/>
        <v>0.49999999999999994</v>
      </c>
      <c r="BY16" s="15">
        <f t="shared" si="14"/>
        <v>0.39999999999999997</v>
      </c>
      <c r="BZ16" s="15">
        <f t="shared" si="14"/>
        <v>0</v>
      </c>
      <c r="CA16" s="15">
        <f t="shared" si="14"/>
        <v>0.54166666666666663</v>
      </c>
    </row>
    <row r="17" spans="1:79" s="14" customFormat="1" ht="13.5" customHeight="1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3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K17"/>
      <c r="BL17"/>
      <c r="BM17"/>
      <c r="BN17"/>
      <c r="BO17"/>
      <c r="BP17"/>
      <c r="BQ17"/>
      <c r="BR17"/>
      <c r="BT17" s="15"/>
      <c r="BU17" s="15"/>
      <c r="BV17" s="15"/>
      <c r="BW17" s="15"/>
      <c r="BX17" s="15"/>
      <c r="BY17" s="15"/>
      <c r="BZ17" s="15"/>
      <c r="CA17" s="15"/>
    </row>
    <row r="18" spans="1:79" ht="12.75" x14ac:dyDescent="0.2">
      <c r="A18" s="1">
        <v>44943.995530740736</v>
      </c>
      <c r="B18" s="2">
        <v>0</v>
      </c>
      <c r="C18" s="2" t="s">
        <v>62</v>
      </c>
      <c r="D18" s="2">
        <v>1</v>
      </c>
      <c r="E18" s="2">
        <v>1</v>
      </c>
      <c r="F18" s="2">
        <v>1</v>
      </c>
      <c r="G18" s="2">
        <v>0</v>
      </c>
      <c r="H18" s="2">
        <v>1</v>
      </c>
      <c r="I18" s="2">
        <v>0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</v>
      </c>
      <c r="U18" s="2">
        <v>0</v>
      </c>
      <c r="V18" s="2">
        <v>0</v>
      </c>
      <c r="W18" s="2">
        <v>1</v>
      </c>
      <c r="X18" s="2">
        <v>1</v>
      </c>
      <c r="Y18" s="2">
        <v>0</v>
      </c>
      <c r="Z18" s="2">
        <v>0</v>
      </c>
      <c r="AA18" s="2">
        <v>1</v>
      </c>
      <c r="AB18" s="2">
        <v>1</v>
      </c>
      <c r="AC18" s="2">
        <v>0</v>
      </c>
      <c r="AD18" s="2">
        <v>1</v>
      </c>
      <c r="AE18" s="2">
        <v>1</v>
      </c>
      <c r="AF18" s="2">
        <v>0</v>
      </c>
      <c r="AG18" s="2">
        <v>1</v>
      </c>
      <c r="AH18" s="2">
        <v>0</v>
      </c>
      <c r="AI18" s="2">
        <v>0</v>
      </c>
      <c r="AJ18" s="2">
        <v>0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0</v>
      </c>
      <c r="AS18" s="2">
        <v>0</v>
      </c>
      <c r="AT18" s="2">
        <v>1</v>
      </c>
      <c r="AU18" s="2">
        <v>1</v>
      </c>
      <c r="AV18" s="2">
        <v>0</v>
      </c>
      <c r="AW18" s="2">
        <v>1</v>
      </c>
      <c r="AX18" s="2">
        <v>0</v>
      </c>
      <c r="AY18" s="2">
        <v>1</v>
      </c>
      <c r="AZ18" s="2">
        <v>1</v>
      </c>
      <c r="BA18" s="2">
        <v>0</v>
      </c>
      <c r="BB18" s="2">
        <v>0</v>
      </c>
      <c r="BC18" s="2">
        <v>1</v>
      </c>
      <c r="BD18" s="2">
        <v>0</v>
      </c>
      <c r="BE18" s="2">
        <v>0</v>
      </c>
      <c r="BF18" s="2">
        <v>1</v>
      </c>
      <c r="BG18" s="2">
        <v>0</v>
      </c>
      <c r="BH18" s="2">
        <v>0</v>
      </c>
      <c r="BI18" s="2">
        <v>0</v>
      </c>
      <c r="BK18">
        <f>'Ответы на форму. Обработка'!E18+'Ответы на форму. Обработка'!J18+'Ответы на форму. Обработка'!F18+'Ответы на форму. Обработка'!O18+'Ответы на форму. Обработка'!S18+'Ответы на форму. Обработка'!X18+'Ответы на форму. Обработка'!Z18+'Ответы на форму. Обработка'!AC18+'Ответы на форму. Обработка'!AE18+'Ответы на форму. Обработка'!AW18+'Ответы на форму. Обработка'!AX18+'Ответы на форму. Обработка'!AY18+'Ответы на форму. Обработка'!AZ18+'Ответы на форму. Обработка'!BA18+'Ответы на форму. Обработка'!BB18+'Ответы на форму. Обработка'!BC18+'Ответы на форму. Обработка'!BD18+'Ответы на форму. Обработка'!BE18+'Ответы на форму. Обработка'!BF18+'Ответы на форму. Обработка'!BG18+'Ответы на форму. Обработка'!BH18+'Ответы на форму. Обработка'!BI18</f>
        <v>9</v>
      </c>
      <c r="BL18">
        <f>H18+M18+R18+'Ответы на форму. Обработка'!W18+'Ответы на форму. Обработка'!AA18+'Ответы на форму. Обработка'!AG18+'Ответы на форму. Обработка'!AJ18+'Ответы на форму. Обработка'!AM18+'Ответы на форму. Обработка'!AP18+'Ответы на форму. Обработка'!AS18+'Ответы на форму. Обработка'!AU18</f>
        <v>7</v>
      </c>
      <c r="BM18">
        <f>D18+F18+I18+N18+'Ответы на форму. Обработка'!T18+'Ответы на форму. Обработка'!V18+'Ответы на форму. Обработка'!AB18+'Ответы на форму. Обработка'!AF18+'Ответы на форму. Обработка'!AI18+'Ответы на форму. Обработка'!AL18+'Ответы на форму. Обработка'!AO18+'Ответы на форму. Обработка'!AR18+'Ответы на форму. Обработка'!AT18</f>
        <v>7</v>
      </c>
      <c r="BN18">
        <f>AD18+AH18+'Ответы на форму. Обработка'!AK18+'Ответы на форму. Обработка'!AN18+'Ответы на форму. Обработка'!AQ18+'Ответы на форму. Обработка'!AV18</f>
        <v>4</v>
      </c>
      <c r="BO18">
        <f>'Ответы на форму. Обработка'!E18+'Ответы на форму. Обработка'!J18+'Ответы на форму. Обработка'!O18+'Ответы на форму. Обработка'!S18+'Ответы на форму. Обработка'!X18+'Ответы на форму. Обработка'!AC18</f>
        <v>2</v>
      </c>
      <c r="BP18">
        <f>'Ответы на форму. Обработка'!F18+'Ответы на форму. Обработка'!K18+'Ответы на форму. Обработка'!P18+'Ответы на форму. Обработка'!T18+'Ответы на форму. Обработка'!Y18</f>
        <v>3</v>
      </c>
      <c r="BQ18">
        <f>'Ответы на форму. Обработка'!L18+'Ответы на форму. Обработка'!Q18+'Ответы на форму. Обработка'!U18+'Ответы на форму. Обработка'!Z18+'Ответы на форму. Обработка'!AE18</f>
        <v>1</v>
      </c>
      <c r="BR18">
        <f t="shared" si="0"/>
        <v>3</v>
      </c>
      <c r="BT18" s="15">
        <f t="shared" si="1"/>
        <v>0.40909090909090912</v>
      </c>
      <c r="BU18" s="15">
        <f t="shared" si="2"/>
        <v>0.63636363636363635</v>
      </c>
      <c r="BV18" s="15">
        <f t="shared" si="3"/>
        <v>0.53846153846153844</v>
      </c>
      <c r="BW18" s="15">
        <f t="shared" si="10"/>
        <v>0.66666666666666663</v>
      </c>
      <c r="BX18" s="15">
        <f t="shared" si="11"/>
        <v>0.33333333333333331</v>
      </c>
      <c r="BY18" s="15">
        <f t="shared" si="12"/>
        <v>0.6</v>
      </c>
      <c r="BZ18" s="15">
        <f t="shared" si="13"/>
        <v>0.2</v>
      </c>
      <c r="CA18" s="15">
        <f t="shared" si="8"/>
        <v>0.375</v>
      </c>
    </row>
    <row r="19" spans="1:79" s="14" customFormat="1" ht="12.75" x14ac:dyDescent="0.2">
      <c r="A19" s="11">
        <v>44943.753076134264</v>
      </c>
      <c r="B19" s="12">
        <v>0</v>
      </c>
      <c r="C19" s="12" t="s">
        <v>62</v>
      </c>
      <c r="D19" s="12">
        <v>1</v>
      </c>
      <c r="E19" s="12">
        <v>1</v>
      </c>
      <c r="F19" s="12">
        <v>1</v>
      </c>
      <c r="G19" s="12">
        <v>0</v>
      </c>
      <c r="H19" s="12">
        <v>0</v>
      </c>
      <c r="I19" s="12">
        <v>1</v>
      </c>
      <c r="J19" s="13"/>
      <c r="K19" s="12">
        <v>1</v>
      </c>
      <c r="L19" s="12">
        <v>1</v>
      </c>
      <c r="M19" s="12">
        <v>0</v>
      </c>
      <c r="N19" s="12">
        <v>1</v>
      </c>
      <c r="O19" s="12">
        <v>0</v>
      </c>
      <c r="P19" s="12">
        <v>1</v>
      </c>
      <c r="Q19" s="12">
        <v>1</v>
      </c>
      <c r="R19" s="12">
        <v>0</v>
      </c>
      <c r="S19" s="12">
        <v>1</v>
      </c>
      <c r="T19" s="12">
        <v>1</v>
      </c>
      <c r="U19" s="12">
        <v>0</v>
      </c>
      <c r="V19" s="12">
        <v>0</v>
      </c>
      <c r="W19" s="12">
        <v>0</v>
      </c>
      <c r="X19" s="12">
        <v>1</v>
      </c>
      <c r="Y19" s="12">
        <v>0</v>
      </c>
      <c r="Z19" s="12">
        <v>0</v>
      </c>
      <c r="AA19" s="12">
        <v>1</v>
      </c>
      <c r="AB19" s="12">
        <v>1</v>
      </c>
      <c r="AC19" s="12">
        <v>1</v>
      </c>
      <c r="AD19" s="12">
        <v>1</v>
      </c>
      <c r="AE19" s="12">
        <v>1</v>
      </c>
      <c r="AF19" s="12">
        <v>0</v>
      </c>
      <c r="AG19" s="12">
        <v>1</v>
      </c>
      <c r="AH19" s="12">
        <v>0</v>
      </c>
      <c r="AI19" s="12">
        <v>0</v>
      </c>
      <c r="AJ19" s="12">
        <v>0</v>
      </c>
      <c r="AK19" s="12">
        <v>1</v>
      </c>
      <c r="AL19" s="12">
        <v>1</v>
      </c>
      <c r="AM19" s="12">
        <v>0</v>
      </c>
      <c r="AN19" s="12">
        <v>1</v>
      </c>
      <c r="AO19" s="12">
        <v>1</v>
      </c>
      <c r="AP19" s="12">
        <v>1</v>
      </c>
      <c r="AQ19" s="12">
        <v>0</v>
      </c>
      <c r="AR19" s="12">
        <v>0</v>
      </c>
      <c r="AS19" s="12">
        <v>0</v>
      </c>
      <c r="AT19" s="12">
        <v>1</v>
      </c>
      <c r="AU19" s="12">
        <v>1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1</v>
      </c>
      <c r="BC19" s="12">
        <v>1</v>
      </c>
      <c r="BD19" s="12">
        <v>1</v>
      </c>
      <c r="BE19" s="12">
        <v>0</v>
      </c>
      <c r="BF19" s="12">
        <v>0</v>
      </c>
      <c r="BG19" s="12">
        <v>1</v>
      </c>
      <c r="BH19" s="12">
        <v>1</v>
      </c>
      <c r="BI19" s="12">
        <v>1</v>
      </c>
      <c r="BK19">
        <f>'Ответы на форму. Обработка'!E19+'Ответы на форму. Обработка'!J19+'Ответы на форму. Обработка'!F19+'Ответы на форму. Обработка'!O19+'Ответы на форму. Обработка'!S19+'Ответы на форму. Обработка'!X19+'Ответы на форму. Обработка'!Z19+'Ответы на форму. Обработка'!AC19+'Ответы на форму. Обработка'!AE19+'Ответы на форму. Обработка'!AW19+'Ответы на форму. Обработка'!AX19+'Ответы на форму. Обработка'!AY19+'Ответы на форму. Обработка'!AZ19+'Ответы на форму. Обработка'!BA19+'Ответы на форму. Обработка'!BB19+'Ответы на форму. Обработка'!BC19+'Ответы на форму. Обработка'!BD19+'Ответы на форму. Обработка'!BE19+'Ответы на форму. Обработка'!BF19+'Ответы на форму. Обработка'!BG19+'Ответы на форму. Обработка'!BH19+'Ответы на форму. Обработка'!BI19</f>
        <v>12</v>
      </c>
      <c r="BL19">
        <f>H19+M19+R19+'Ответы на форму. Обработка'!W19+'Ответы на форму. Обработка'!AA19+'Ответы на форму. Обработка'!AG19+'Ответы на форму. Обработка'!AJ19+'Ответы на форму. Обработка'!AM19+'Ответы на форму. Обработка'!AP19+'Ответы на форму. Обработка'!AS19+'Ответы на форму. Обработка'!AU19</f>
        <v>4</v>
      </c>
      <c r="BM19">
        <f>D19+F19+I19+N19+'Ответы на форму. Обработка'!T19+'Ответы на форму. Обработка'!V19+'Ответы на форму. Обработка'!AB19+'Ответы на форму. Обработка'!AF19+'Ответы на форму. Обработка'!AI19+'Ответы на форму. Обработка'!AL19+'Ответы на форму. Обработка'!AO19+'Ответы на форму. Обработка'!AR19+'Ответы на форму. Обработка'!AT19</f>
        <v>9</v>
      </c>
      <c r="BN19">
        <f>AD19+AH19+'Ответы на форму. Обработка'!AK19+'Ответы на форму. Обработка'!AN19+'Ответы на форму. Обработка'!AQ19+'Ответы на форму. Обработка'!AV19</f>
        <v>3</v>
      </c>
      <c r="BO19">
        <f>'Ответы на форму. Обработка'!E19+'Ответы на форму. Обработка'!J19+'Ответы на форму. Обработка'!O19+'Ответы на форму. Обработка'!S19+'Ответы на форму. Обработка'!X19+'Ответы на форму. Обработка'!AC19</f>
        <v>4</v>
      </c>
      <c r="BP19">
        <f>'Ответы на форму. Обработка'!F19+'Ответы на форму. Обработка'!K19+'Ответы на форму. Обработка'!P19+'Ответы на форму. Обработка'!T19+'Ответы на форму. Обработка'!Y19</f>
        <v>4</v>
      </c>
      <c r="BQ19">
        <f>'Ответы на форму. Обработка'!L19+'Ответы на форму. Обработка'!Q19+'Ответы на форму. Обработка'!U19+'Ответы на форму. Обработка'!Z19+'Ответы на форму. Обработка'!AE19</f>
        <v>3</v>
      </c>
      <c r="BR19">
        <f t="shared" si="0"/>
        <v>5</v>
      </c>
      <c r="BT19" s="15">
        <f t="shared" si="1"/>
        <v>0.54545454545454541</v>
      </c>
      <c r="BU19" s="15">
        <f t="shared" si="2"/>
        <v>0.36363636363636365</v>
      </c>
      <c r="BV19" s="15">
        <f t="shared" si="3"/>
        <v>0.69230769230769229</v>
      </c>
      <c r="BW19" s="15">
        <f t="shared" si="10"/>
        <v>0.5</v>
      </c>
      <c r="BX19" s="15">
        <f t="shared" si="11"/>
        <v>0.66666666666666663</v>
      </c>
      <c r="BY19" s="15">
        <f t="shared" si="12"/>
        <v>0.8</v>
      </c>
      <c r="BZ19" s="15">
        <f t="shared" si="13"/>
        <v>0.6</v>
      </c>
      <c r="CA19" s="15">
        <f t="shared" si="8"/>
        <v>0.625</v>
      </c>
    </row>
    <row r="20" spans="1:79" ht="12.75" x14ac:dyDescent="0.2">
      <c r="A20" s="1">
        <v>44943.741941342596</v>
      </c>
      <c r="B20" s="2">
        <v>0</v>
      </c>
      <c r="C20" s="2" t="s">
        <v>62</v>
      </c>
      <c r="D20" s="2">
        <v>1</v>
      </c>
      <c r="E20" s="2">
        <v>0</v>
      </c>
      <c r="F20" s="2">
        <v>1</v>
      </c>
      <c r="G20" s="2">
        <v>0</v>
      </c>
      <c r="H20" s="2">
        <v>0</v>
      </c>
      <c r="I20" s="2">
        <v>1</v>
      </c>
      <c r="K20" s="2">
        <v>0</v>
      </c>
      <c r="L20" s="2">
        <v>1</v>
      </c>
      <c r="M20" s="2">
        <v>0</v>
      </c>
      <c r="N20" s="2">
        <v>1</v>
      </c>
      <c r="O20" s="2">
        <v>1</v>
      </c>
      <c r="P20" s="2">
        <v>1</v>
      </c>
      <c r="Q20" s="2">
        <v>0</v>
      </c>
      <c r="R20" s="2">
        <v>1</v>
      </c>
      <c r="S20" s="2">
        <v>0</v>
      </c>
      <c r="T20" s="2">
        <v>1</v>
      </c>
      <c r="U20" s="2">
        <v>1</v>
      </c>
      <c r="V20" s="2">
        <v>0</v>
      </c>
      <c r="W20" s="2">
        <v>1</v>
      </c>
      <c r="X20" s="2">
        <v>1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</v>
      </c>
      <c r="AK20" s="2">
        <v>1</v>
      </c>
      <c r="AL20" s="2">
        <v>0</v>
      </c>
      <c r="AM20" s="2">
        <v>0</v>
      </c>
      <c r="AN20" s="2">
        <v>1</v>
      </c>
      <c r="AO20" s="2">
        <v>1</v>
      </c>
      <c r="AP20" s="2">
        <v>0</v>
      </c>
      <c r="AQ20" s="2">
        <v>1</v>
      </c>
      <c r="AR20" s="2">
        <v>0</v>
      </c>
      <c r="AS20" s="2">
        <v>0</v>
      </c>
      <c r="AT20" s="2">
        <v>0</v>
      </c>
      <c r="AU20" s="2">
        <v>1</v>
      </c>
      <c r="AV20" s="2">
        <v>0</v>
      </c>
      <c r="AW20" s="2">
        <v>1</v>
      </c>
      <c r="AX20" s="2">
        <v>0</v>
      </c>
      <c r="AY20" s="2">
        <v>1</v>
      </c>
      <c r="AZ20" s="2">
        <v>1</v>
      </c>
      <c r="BA20" s="2">
        <v>0</v>
      </c>
      <c r="BB20" s="2">
        <v>0</v>
      </c>
      <c r="BC20" s="2">
        <v>0</v>
      </c>
      <c r="BD20" s="2">
        <v>1</v>
      </c>
      <c r="BE20" s="2">
        <v>0</v>
      </c>
      <c r="BF20" s="2">
        <v>1</v>
      </c>
      <c r="BG20" s="2">
        <v>0</v>
      </c>
      <c r="BH20" s="2">
        <v>0</v>
      </c>
      <c r="BI20" s="2">
        <v>1</v>
      </c>
      <c r="BK20">
        <f>'Ответы на форму. Обработка'!E20+'Ответы на форму. Обработка'!J20+'Ответы на форму. Обработка'!F20+'Ответы на форму. Обработка'!O20+'Ответы на форму. Обработка'!S20+'Ответы на форму. Обработка'!X20+'Ответы на форму. Обработка'!Z20+'Ответы на форму. Обработка'!AC20+'Ответы на форму. Обработка'!AE20+'Ответы на форму. Обработка'!AW20+'Ответы на форму. Обработка'!AX20+'Ответы на форму. Обработка'!AY20+'Ответы на форму. Обработка'!AZ20+'Ответы на форму. Обработка'!BA20+'Ответы на форму. Обработка'!BB20+'Ответы на форму. Обработка'!BC20+'Ответы на форму. Обработка'!BD20+'Ответы на форму. Обработка'!BE20+'Ответы на форму. Обработка'!BF20+'Ответы на форму. Обработка'!BG20+'Ответы на форму. Обработка'!BH20+'Ответы на форму. Обработка'!BI20</f>
        <v>9</v>
      </c>
      <c r="BL20">
        <f>H20+M20+R20+'Ответы на форму. Обработка'!W20+'Ответы на форму. Обработка'!AA20+'Ответы на форму. Обработка'!AG20+'Ответы на форму. Обработка'!AJ20+'Ответы на форму. Обработка'!AM20+'Ответы на форму. Обработка'!AP20+'Ответы на форму. Обработка'!AS20+'Ответы на форму. Обработка'!AU20</f>
        <v>4</v>
      </c>
      <c r="BM20">
        <f>D20+F20+I20+N20+'Ответы на форму. Обработка'!T20+'Ответы на форму. Обработка'!V20+'Ответы на форму. Обработка'!AB20+'Ответы на форму. Обработка'!AF20+'Ответы на форму. Обработка'!AI20+'Ответы на форму. Обработка'!AL20+'Ответы на форму. Обработка'!AO20+'Ответы на форму. Обработка'!AR20+'Ответы на форму. Обработка'!AT20</f>
        <v>6</v>
      </c>
      <c r="BN20">
        <f>AD20+AH20+'Ответы на форму. Обработка'!AK20+'Ответы на форму. Обработка'!AN20+'Ответы на форму. Обработка'!AQ20+'Ответы на форму. Обработка'!AV20</f>
        <v>3</v>
      </c>
      <c r="BO20">
        <f>'Ответы на форму. Обработка'!E20+'Ответы на форму. Обработка'!J20+'Ответы на форму. Обработка'!O20+'Ответы на форму. Обработка'!S20+'Ответы на форму. Обработка'!X20+'Ответы на форму. Обработка'!AC20</f>
        <v>2</v>
      </c>
      <c r="BP20">
        <f>'Ответы на форму. Обработка'!F20+'Ответы на форму. Обработка'!K20+'Ответы на форму. Обработка'!P20+'Ответы на форму. Обработка'!T20+'Ответы на форму. Обработка'!Y20</f>
        <v>3</v>
      </c>
      <c r="BQ20">
        <f>'Ответы на форму. Обработка'!L20+'Ответы на форму. Обработка'!Q20+'Ответы на форму. Обработка'!U20+'Ответы на форму. Обработка'!Z20+'Ответы на форму. Обработка'!AE20</f>
        <v>2</v>
      </c>
      <c r="BR20">
        <f t="shared" si="0"/>
        <v>3</v>
      </c>
      <c r="BT20" s="15">
        <f t="shared" si="1"/>
        <v>0.40909090909090912</v>
      </c>
      <c r="BU20" s="15">
        <f t="shared" si="2"/>
        <v>0.36363636363636365</v>
      </c>
      <c r="BV20" s="15">
        <f t="shared" si="3"/>
        <v>0.46153846153846156</v>
      </c>
      <c r="BW20" s="15">
        <f t="shared" si="10"/>
        <v>0.5</v>
      </c>
      <c r="BX20" s="15">
        <f t="shared" si="11"/>
        <v>0.33333333333333331</v>
      </c>
      <c r="BY20" s="15">
        <f t="shared" si="12"/>
        <v>0.6</v>
      </c>
      <c r="BZ20" s="15">
        <f t="shared" si="13"/>
        <v>0.4</v>
      </c>
      <c r="CA20" s="15">
        <f t="shared" si="8"/>
        <v>0.375</v>
      </c>
    </row>
    <row r="21" spans="1:79" s="14" customFormat="1" ht="12.75" x14ac:dyDescent="0.2">
      <c r="A21" s="11">
        <v>44943.74359706018</v>
      </c>
      <c r="B21" s="12">
        <v>0</v>
      </c>
      <c r="C21" s="12" t="s">
        <v>62</v>
      </c>
      <c r="D21" s="12">
        <v>0</v>
      </c>
      <c r="E21" s="12">
        <v>1</v>
      </c>
      <c r="F21" s="12">
        <v>0</v>
      </c>
      <c r="G21" s="12">
        <v>1</v>
      </c>
      <c r="H21" s="12">
        <v>1</v>
      </c>
      <c r="I21" s="12">
        <v>1</v>
      </c>
      <c r="J21" s="13"/>
      <c r="K21" s="12">
        <v>1</v>
      </c>
      <c r="L21" s="12">
        <v>0</v>
      </c>
      <c r="M21" s="12">
        <v>0</v>
      </c>
      <c r="N21" s="12">
        <v>1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1</v>
      </c>
      <c r="U21" s="12">
        <v>1</v>
      </c>
      <c r="V21" s="12">
        <v>0</v>
      </c>
      <c r="W21" s="12">
        <v>0</v>
      </c>
      <c r="X21" s="12">
        <v>1</v>
      </c>
      <c r="Y21" s="12">
        <v>1</v>
      </c>
      <c r="Z21" s="12">
        <v>0</v>
      </c>
      <c r="AA21" s="12">
        <v>1</v>
      </c>
      <c r="AB21" s="12">
        <v>1</v>
      </c>
      <c r="AC21" s="12">
        <v>1</v>
      </c>
      <c r="AD21" s="12">
        <v>1</v>
      </c>
      <c r="AE21" s="12">
        <v>1</v>
      </c>
      <c r="AF21" s="12">
        <v>1</v>
      </c>
      <c r="AG21" s="12">
        <v>1</v>
      </c>
      <c r="AH21" s="12">
        <v>1</v>
      </c>
      <c r="AI21" s="12">
        <v>1</v>
      </c>
      <c r="AJ21" s="12">
        <v>1</v>
      </c>
      <c r="AK21" s="12">
        <v>1</v>
      </c>
      <c r="AL21" s="12">
        <v>1</v>
      </c>
      <c r="AM21" s="12">
        <v>1</v>
      </c>
      <c r="AN21" s="12">
        <v>1</v>
      </c>
      <c r="AO21" s="12">
        <v>1</v>
      </c>
      <c r="AP21" s="12">
        <v>1</v>
      </c>
      <c r="AQ21" s="12">
        <v>1</v>
      </c>
      <c r="AR21" s="12">
        <v>0</v>
      </c>
      <c r="AS21" s="12">
        <v>1</v>
      </c>
      <c r="AT21" s="12">
        <v>1</v>
      </c>
      <c r="AU21" s="12">
        <v>0</v>
      </c>
      <c r="AV21" s="12">
        <v>0</v>
      </c>
      <c r="AW21" s="12">
        <v>1</v>
      </c>
      <c r="AX21" s="12">
        <v>1</v>
      </c>
      <c r="AY21" s="12">
        <v>1</v>
      </c>
      <c r="AZ21" s="12">
        <v>1</v>
      </c>
      <c r="BA21" s="12">
        <v>1</v>
      </c>
      <c r="BB21" s="12">
        <v>1</v>
      </c>
      <c r="BC21" s="12">
        <v>1</v>
      </c>
      <c r="BD21" s="12">
        <v>1</v>
      </c>
      <c r="BE21" s="12">
        <v>1</v>
      </c>
      <c r="BF21" s="12">
        <v>1</v>
      </c>
      <c r="BG21" s="12">
        <v>1</v>
      </c>
      <c r="BH21" s="12">
        <v>0</v>
      </c>
      <c r="BI21" s="12">
        <v>0</v>
      </c>
      <c r="BK21">
        <f>'Ответы на форму. Обработка'!E21+'Ответы на форму. Обработка'!J21+'Ответы на форму. Обработка'!F21+'Ответы на форму. Обработка'!O21+'Ответы на форму. Обработка'!S21+'Ответы на форму. Обработка'!X21+'Ответы на форму. Обработка'!Z21+'Ответы на форму. Обработка'!AC21+'Ответы на форму. Обработка'!AE21+'Ответы на форму. Обработка'!AW21+'Ответы на форму. Обработка'!AX21+'Ответы на форму. Обработка'!AY21+'Ответы на форму. Обработка'!AZ21+'Ответы на форму. Обработка'!BA21+'Ответы на форму. Обработка'!BB21+'Ответы на форму. Обработка'!BC21+'Ответы на форму. Обработка'!BD21+'Ответы на форму. Обработка'!BE21+'Ответы на форму. Обработка'!BF21+'Ответы на форму. Обработка'!BG21+'Ответы на форму. Обработка'!BH21+'Ответы на форму. Обработка'!BI21</f>
        <v>15</v>
      </c>
      <c r="BL21">
        <f>H21+M21+R21+'Ответы на форму. Обработка'!W21+'Ответы на форму. Обработка'!AA21+'Ответы на форму. Обработка'!AG21+'Ответы на форму. Обработка'!AJ21+'Ответы на форму. Обработка'!AM21+'Ответы на форму. Обработка'!AP21+'Ответы на форму. Обработка'!AS21+'Ответы на форму. Обработка'!AU21</f>
        <v>7</v>
      </c>
      <c r="BM21">
        <f>D21+F21+I21+N21+'Ответы на форму. Обработка'!T21+'Ответы на форму. Обработка'!V21+'Ответы на форму. Обработка'!AB21+'Ответы на форму. Обработка'!AF21+'Ответы на форму. Обработка'!AI21+'Ответы на форму. Обработка'!AL21+'Ответы на форму. Обработка'!AO21+'Ответы на форму. Обработка'!AR21+'Ответы на форму. Обработка'!AT21</f>
        <v>9</v>
      </c>
      <c r="BN21">
        <f>AD21+AH21+'Ответы на форму. Обработка'!AK21+'Ответы на форму. Обработка'!AN21+'Ответы на форму. Обработка'!AQ21+'Ответы на форму. Обработка'!AV21</f>
        <v>5</v>
      </c>
      <c r="BO21">
        <f>'Ответы на форму. Обработка'!E21+'Ответы на форму. Обработка'!J21+'Ответы на форму. Обработка'!O21+'Ответы на форму. Обработка'!S21+'Ответы на форму. Обработка'!X21+'Ответы на форму. Обработка'!AC21</f>
        <v>3</v>
      </c>
      <c r="BP21">
        <f>'Ответы на форму. Обработка'!F21+'Ответы на форму. Обработка'!K21+'Ответы на форму. Обработка'!P21+'Ответы на форму. Обработка'!T21+'Ответы на форму. Обработка'!Y21</f>
        <v>3</v>
      </c>
      <c r="BQ21">
        <f>'Ответы на форму. Обработка'!L21+'Ответы на форму. Обработка'!Q21+'Ответы на форму. Обработка'!U21+'Ответы на форму. Обработка'!Z21+'Ответы на форму. Обработка'!AE21</f>
        <v>2</v>
      </c>
      <c r="BR21">
        <f t="shared" si="0"/>
        <v>6</v>
      </c>
      <c r="BT21" s="15">
        <f t="shared" si="1"/>
        <v>0.68181818181818177</v>
      </c>
      <c r="BU21" s="15">
        <f t="shared" si="2"/>
        <v>0.63636363636363635</v>
      </c>
      <c r="BV21" s="15">
        <f t="shared" si="3"/>
        <v>0.69230769230769229</v>
      </c>
      <c r="BW21" s="15">
        <f t="shared" si="10"/>
        <v>0.83333333333333337</v>
      </c>
      <c r="BX21" s="15">
        <f t="shared" si="11"/>
        <v>0.5</v>
      </c>
      <c r="BY21" s="15">
        <f t="shared" si="12"/>
        <v>0.6</v>
      </c>
      <c r="BZ21" s="15">
        <f t="shared" si="13"/>
        <v>0.4</v>
      </c>
      <c r="CA21" s="15">
        <f t="shared" si="8"/>
        <v>0.75</v>
      </c>
    </row>
    <row r="22" spans="1:79" s="14" customFormat="1" ht="12.75" x14ac:dyDescent="0.2">
      <c r="A22" s="11">
        <v>44943.743894675921</v>
      </c>
      <c r="B22" s="12">
        <v>0</v>
      </c>
      <c r="C22" s="12" t="s">
        <v>62</v>
      </c>
      <c r="D22" s="12">
        <v>1</v>
      </c>
      <c r="E22" s="12">
        <v>1</v>
      </c>
      <c r="F22" s="12">
        <v>0</v>
      </c>
      <c r="G22" s="12">
        <v>1</v>
      </c>
      <c r="H22" s="12">
        <v>0</v>
      </c>
      <c r="I22" s="12">
        <v>1</v>
      </c>
      <c r="J22" s="13"/>
      <c r="K22" s="12">
        <v>1</v>
      </c>
      <c r="L22" s="12">
        <v>1</v>
      </c>
      <c r="M22" s="12">
        <v>0</v>
      </c>
      <c r="N22" s="12">
        <v>1</v>
      </c>
      <c r="O22" s="12">
        <v>0</v>
      </c>
      <c r="P22" s="12">
        <v>1</v>
      </c>
      <c r="Q22" s="12">
        <v>1</v>
      </c>
      <c r="R22" s="12">
        <v>1</v>
      </c>
      <c r="S22" s="12">
        <v>1</v>
      </c>
      <c r="T22" s="12">
        <v>0</v>
      </c>
      <c r="U22" s="12">
        <v>1</v>
      </c>
      <c r="V22" s="12">
        <v>0</v>
      </c>
      <c r="W22" s="12">
        <v>0</v>
      </c>
      <c r="X22" s="12">
        <v>1</v>
      </c>
      <c r="Y22" s="12">
        <v>0</v>
      </c>
      <c r="Z22" s="12">
        <v>1</v>
      </c>
      <c r="AA22" s="12">
        <v>1</v>
      </c>
      <c r="AB22" s="12">
        <v>1</v>
      </c>
      <c r="AC22" s="12">
        <v>1</v>
      </c>
      <c r="AD22" s="12">
        <v>1</v>
      </c>
      <c r="AE22" s="12">
        <v>1</v>
      </c>
      <c r="AF22" s="12">
        <v>0</v>
      </c>
      <c r="AG22" s="12">
        <v>1</v>
      </c>
      <c r="AH22" s="12">
        <v>0</v>
      </c>
      <c r="AI22" s="12">
        <v>1</v>
      </c>
      <c r="AJ22" s="12">
        <v>1</v>
      </c>
      <c r="AK22" s="12">
        <v>1</v>
      </c>
      <c r="AL22" s="12">
        <v>1</v>
      </c>
      <c r="AM22" s="12">
        <v>0</v>
      </c>
      <c r="AN22" s="12">
        <v>1</v>
      </c>
      <c r="AO22" s="12">
        <v>1</v>
      </c>
      <c r="AP22" s="12">
        <v>0</v>
      </c>
      <c r="AQ22" s="12">
        <v>1</v>
      </c>
      <c r="AR22" s="12">
        <v>0</v>
      </c>
      <c r="AS22" s="12">
        <v>0</v>
      </c>
      <c r="AT22" s="12">
        <v>1</v>
      </c>
      <c r="AU22" s="12">
        <v>0</v>
      </c>
      <c r="AV22" s="12">
        <v>0</v>
      </c>
      <c r="AW22" s="12">
        <v>1</v>
      </c>
      <c r="AX22" s="12">
        <v>1</v>
      </c>
      <c r="AY22" s="12">
        <v>1</v>
      </c>
      <c r="AZ22" s="12">
        <v>1</v>
      </c>
      <c r="BA22" s="12">
        <v>1</v>
      </c>
      <c r="BB22" s="12">
        <v>1</v>
      </c>
      <c r="BC22" s="12">
        <v>1</v>
      </c>
      <c r="BD22" s="12">
        <v>1</v>
      </c>
      <c r="BE22" s="12">
        <v>1</v>
      </c>
      <c r="BF22" s="12">
        <v>1</v>
      </c>
      <c r="BG22" s="12">
        <v>1</v>
      </c>
      <c r="BH22" s="12">
        <v>1</v>
      </c>
      <c r="BI22" s="12">
        <v>1</v>
      </c>
      <c r="BK22">
        <f>'Ответы на форму. Обработка'!E22+'Ответы на форму. Обработка'!J22+'Ответы на форму. Обработка'!F22+'Ответы на форму. Обработка'!O22+'Ответы на форму. Обработка'!S22+'Ответы на форму. Обработка'!X22+'Ответы на форму. Обработка'!Z22+'Ответы на форму. Обработка'!AC22+'Ответы на форму. Обработка'!AE22+'Ответы на форму. Обработка'!AW22+'Ответы на форму. Обработка'!AX22+'Ответы на форму. Обработка'!AY22+'Ответы на форму. Обработка'!AZ22+'Ответы на форму. Обработка'!BA22+'Ответы на форму. Обработка'!BB22+'Ответы на форму. Обработка'!BC22+'Ответы на форму. Обработка'!BD22+'Ответы на форму. Обработка'!BE22+'Ответы на форму. Обработка'!BF22+'Ответы на форму. Обработка'!BG22+'Ответы на форму. Обработка'!BH22+'Ответы на форму. Обработка'!BI22</f>
        <v>19</v>
      </c>
      <c r="BL22">
        <f>H22+M22+R22+'Ответы на форму. Обработка'!W22+'Ответы на форму. Обработка'!AA22+'Ответы на форму. Обработка'!AG22+'Ответы на форму. Обработка'!AJ22+'Ответы на форму. Обработка'!AM22+'Ответы на форму. Обработка'!AP22+'Ответы на форму. Обработка'!AS22+'Ответы на форму. Обработка'!AU22</f>
        <v>4</v>
      </c>
      <c r="BM22">
        <f>D22+F22+I22+N22+'Ответы на форму. Обработка'!T22+'Ответы на форму. Обработка'!V22+'Ответы на форму. Обработка'!AB22+'Ответы на форму. Обработка'!AF22+'Ответы на форму. Обработка'!AI22+'Ответы на форму. Обработка'!AL22+'Ответы на форму. Обработка'!AO22+'Ответы на форму. Обработка'!AR22+'Ответы на форму. Обработка'!AT22</f>
        <v>8</v>
      </c>
      <c r="BN22">
        <f>AD22+AH22+'Ответы на форму. Обработка'!AK22+'Ответы на форму. Обработка'!AN22+'Ответы на форму. Обработка'!AQ22+'Ответы на форму. Обработка'!AV22</f>
        <v>4</v>
      </c>
      <c r="BO22">
        <f>'Ответы на форму. Обработка'!E22+'Ответы на форму. Обработка'!J22+'Ответы на форму. Обработка'!O22+'Ответы на форму. Обработка'!S22+'Ответы на форму. Обработка'!X22+'Ответы на форму. Обработка'!AC22</f>
        <v>4</v>
      </c>
      <c r="BP22">
        <f>'Ответы на форму. Обработка'!F22+'Ответы на форму. Обработка'!K22+'Ответы на форму. Обработка'!P22+'Ответы на форму. Обработка'!T22+'Ответы на форму. Обработка'!Y22</f>
        <v>2</v>
      </c>
      <c r="BQ22">
        <f>'Ответы на форму. Обработка'!L22+'Ответы на форму. Обработка'!Q22+'Ответы на форму. Обработка'!U22+'Ответы на форму. Обработка'!Z22+'Ответы на форму. Обработка'!AE22</f>
        <v>5</v>
      </c>
      <c r="BR22">
        <f t="shared" si="0"/>
        <v>6</v>
      </c>
      <c r="BT22" s="16">
        <f t="shared" si="1"/>
        <v>0.86363636363636365</v>
      </c>
      <c r="BU22" s="16">
        <f t="shared" si="2"/>
        <v>0.36363636363636365</v>
      </c>
      <c r="BV22" s="16">
        <f t="shared" si="3"/>
        <v>0.61538461538461542</v>
      </c>
      <c r="BW22" s="16">
        <f t="shared" si="10"/>
        <v>0.66666666666666663</v>
      </c>
      <c r="BX22" s="16">
        <f t="shared" si="11"/>
        <v>0.66666666666666663</v>
      </c>
      <c r="BY22" s="16">
        <f t="shared" si="12"/>
        <v>0.4</v>
      </c>
      <c r="BZ22" s="16">
        <f t="shared" si="13"/>
        <v>1</v>
      </c>
      <c r="CA22" s="16">
        <f t="shared" si="8"/>
        <v>0.75</v>
      </c>
    </row>
    <row r="23" spans="1:79" ht="15.75" customHeight="1" x14ac:dyDescent="0.2">
      <c r="BS23" t="s">
        <v>74</v>
      </c>
      <c r="BT23" s="15">
        <f>(BT18+BT19+BT20+BT21+BT22)/5</f>
        <v>0.58181818181818179</v>
      </c>
      <c r="BU23" s="15">
        <f t="shared" ref="BU23:CA23" si="15">(BU18+BU19+BU20+BU21+BU22)/5</f>
        <v>0.47272727272727277</v>
      </c>
      <c r="BV23" s="15">
        <f t="shared" si="15"/>
        <v>0.60000000000000009</v>
      </c>
      <c r="BW23" s="15">
        <f t="shared" si="15"/>
        <v>0.6333333333333333</v>
      </c>
      <c r="BX23" s="15">
        <f t="shared" si="15"/>
        <v>0.5</v>
      </c>
      <c r="BY23" s="15">
        <f t="shared" si="15"/>
        <v>0.6</v>
      </c>
      <c r="BZ23" s="15">
        <f t="shared" si="15"/>
        <v>0.52</v>
      </c>
      <c r="CA23" s="15">
        <f t="shared" si="15"/>
        <v>0.57499999999999996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8BE6-13B4-41E4-BCB7-F3A340AB5C61}">
  <dimension ref="A1:C22"/>
  <sheetViews>
    <sheetView workbookViewId="0">
      <selection activeCell="N16" sqref="N16"/>
    </sheetView>
  </sheetViews>
  <sheetFormatPr defaultRowHeight="12.75" x14ac:dyDescent="0.2"/>
  <sheetData>
    <row r="1" spans="1:3" ht="94.5" x14ac:dyDescent="0.2">
      <c r="A1" s="7" t="s">
        <v>2</v>
      </c>
      <c r="C1" s="7" t="str">
        <f>'Ответы на форму. Обработка'!CA1</f>
        <v>Проблемы и страхи в отношениях с учителями</v>
      </c>
    </row>
    <row r="2" spans="1:3" x14ac:dyDescent="0.2">
      <c r="A2" s="10"/>
      <c r="C2" s="15"/>
    </row>
    <row r="3" spans="1:3" x14ac:dyDescent="0.2">
      <c r="A3" s="2" t="s">
        <v>58</v>
      </c>
      <c r="C3" s="15">
        <f>'Ответы на форму. Обработка'!CA3</f>
        <v>0.375</v>
      </c>
    </row>
    <row r="4" spans="1:3" x14ac:dyDescent="0.2">
      <c r="A4" s="2" t="s">
        <v>57</v>
      </c>
      <c r="C4" s="15">
        <f>'Ответы на форму. Обработка'!CA4</f>
        <v>0.5</v>
      </c>
    </row>
    <row r="5" spans="1:3" x14ac:dyDescent="0.2">
      <c r="A5" s="2" t="s">
        <v>57</v>
      </c>
      <c r="C5" s="15">
        <f>'Ответы на форму. Обработка'!CA5</f>
        <v>0.5</v>
      </c>
    </row>
    <row r="6" spans="1:3" x14ac:dyDescent="0.2">
      <c r="A6" s="2" t="s">
        <v>57</v>
      </c>
      <c r="C6" s="15">
        <f>'Ответы на форму. Обработка'!CA6</f>
        <v>0.75</v>
      </c>
    </row>
    <row r="7" spans="1:3" x14ac:dyDescent="0.2">
      <c r="A7" s="12" t="s">
        <v>57</v>
      </c>
      <c r="C7" s="15">
        <f>'Ответы на форму. Обработка'!CA7</f>
        <v>0.5</v>
      </c>
    </row>
    <row r="8" spans="1:3" x14ac:dyDescent="0.2">
      <c r="A8" s="12" t="s">
        <v>57</v>
      </c>
      <c r="C8" s="15">
        <f>'Ответы на форму. Обработка'!CA8</f>
        <v>0.375</v>
      </c>
    </row>
    <row r="9" spans="1:3" x14ac:dyDescent="0.2">
      <c r="A9" s="12" t="s">
        <v>57</v>
      </c>
      <c r="C9" s="15">
        <f>'Ответы на форму. Обработка'!CA9</f>
        <v>0</v>
      </c>
    </row>
    <row r="10" spans="1:3" x14ac:dyDescent="0.2">
      <c r="A10" s="2" t="s">
        <v>57</v>
      </c>
      <c r="C10" s="15">
        <f>'Ответы на форму. Обработка'!CA10</f>
        <v>0.75</v>
      </c>
    </row>
    <row r="11" spans="1:3" x14ac:dyDescent="0.2">
      <c r="A11" s="2"/>
      <c r="C11" s="15"/>
    </row>
    <row r="12" spans="1:3" x14ac:dyDescent="0.2">
      <c r="A12" s="2"/>
      <c r="C12" s="15"/>
    </row>
    <row r="13" spans="1:3" x14ac:dyDescent="0.2">
      <c r="A13" s="5" t="s">
        <v>59</v>
      </c>
      <c r="C13" s="15">
        <f>'Ответы на форму. Обработка'!CA13</f>
        <v>0.5</v>
      </c>
    </row>
    <row r="14" spans="1:3" x14ac:dyDescent="0.2">
      <c r="A14" s="5" t="s">
        <v>59</v>
      </c>
      <c r="C14" s="15">
        <f>'Ответы на форму. Обработка'!CA14</f>
        <v>0.5</v>
      </c>
    </row>
    <row r="15" spans="1:3" x14ac:dyDescent="0.2">
      <c r="A15" s="12" t="s">
        <v>59</v>
      </c>
      <c r="C15" s="15">
        <f>'Ответы на форму. Обработка'!CA15</f>
        <v>0.625</v>
      </c>
    </row>
    <row r="16" spans="1:3" x14ac:dyDescent="0.2">
      <c r="A16" s="12"/>
      <c r="C16" s="15"/>
    </row>
    <row r="17" spans="1:3" x14ac:dyDescent="0.2">
      <c r="A17" s="12"/>
      <c r="C17" s="15"/>
    </row>
    <row r="18" spans="1:3" x14ac:dyDescent="0.2">
      <c r="A18" s="2" t="s">
        <v>62</v>
      </c>
      <c r="C18" s="15">
        <f>'Ответы на форму. Обработка'!CA18</f>
        <v>0.375</v>
      </c>
    </row>
    <row r="19" spans="1:3" x14ac:dyDescent="0.2">
      <c r="A19" s="12" t="s">
        <v>62</v>
      </c>
      <c r="C19" s="15">
        <f>'Ответы на форму. Обработка'!CA19</f>
        <v>0.625</v>
      </c>
    </row>
    <row r="20" spans="1:3" x14ac:dyDescent="0.2">
      <c r="A20" s="2" t="s">
        <v>62</v>
      </c>
      <c r="C20" s="15">
        <f>'Ответы на форму. Обработка'!CA20</f>
        <v>0.375</v>
      </c>
    </row>
    <row r="21" spans="1:3" x14ac:dyDescent="0.2">
      <c r="A21" s="12" t="s">
        <v>62</v>
      </c>
      <c r="C21" s="15">
        <f>'Ответы на форму. Обработка'!CA21</f>
        <v>0.75</v>
      </c>
    </row>
    <row r="22" spans="1:3" x14ac:dyDescent="0.2">
      <c r="A22" s="12" t="s">
        <v>62</v>
      </c>
      <c r="C22" s="15">
        <f>'Ответы на форму. Обработка'!CA22</f>
        <v>0.75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8998-00F9-45FB-8CF3-BF60193DA8C1}">
  <dimension ref="A1:I6"/>
  <sheetViews>
    <sheetView workbookViewId="0">
      <selection activeCell="J6" sqref="J6"/>
    </sheetView>
  </sheetViews>
  <sheetFormatPr defaultRowHeight="12.75" x14ac:dyDescent="0.2"/>
  <cols>
    <col min="1" max="1" width="8.42578125" customWidth="1"/>
  </cols>
  <sheetData>
    <row r="1" spans="1:9" ht="129" customHeight="1" x14ac:dyDescent="0.2">
      <c r="A1" s="18" t="s">
        <v>73</v>
      </c>
      <c r="B1" s="18" t="s">
        <v>64</v>
      </c>
      <c r="C1" s="18" t="s">
        <v>65</v>
      </c>
      <c r="D1" s="18" t="s">
        <v>76</v>
      </c>
      <c r="E1" s="18" t="s">
        <v>66</v>
      </c>
      <c r="F1" s="18" t="s">
        <v>67</v>
      </c>
      <c r="G1" s="18" t="s">
        <v>68</v>
      </c>
      <c r="H1" s="18" t="s">
        <v>69</v>
      </c>
      <c r="I1" s="18" t="s">
        <v>78</v>
      </c>
    </row>
    <row r="2" spans="1:9" ht="42.75" x14ac:dyDescent="0.2">
      <c r="A2" s="19" t="s">
        <v>70</v>
      </c>
      <c r="B2" s="17">
        <f>'Ответы на форму. Обработка'!BT11</f>
        <v>0.24431818181818182</v>
      </c>
      <c r="C2" s="17">
        <f>'Ответы на форму. Обработка'!BU11</f>
        <v>0.44318181818181818</v>
      </c>
      <c r="D2" s="17">
        <f>'Ответы на форму. Обработка'!BV11</f>
        <v>0.375</v>
      </c>
      <c r="E2" s="17">
        <f>'Ответы на форму. Обработка'!BW11</f>
        <v>0.35416666666666663</v>
      </c>
      <c r="F2" s="17">
        <f>'Ответы на форму. Обработка'!BX11</f>
        <v>0.22916666666666663</v>
      </c>
      <c r="G2" s="17">
        <f>'Ответы на форму. Обработка'!BY11</f>
        <v>0.2</v>
      </c>
      <c r="H2" s="17">
        <f>'Ответы на форму. Обработка'!BZ11</f>
        <v>0.125</v>
      </c>
      <c r="I2" s="17">
        <f>'Ответы на форму. Обработка'!$CA$11</f>
        <v>0.46875</v>
      </c>
    </row>
    <row r="3" spans="1:9" ht="42.75" x14ac:dyDescent="0.2">
      <c r="A3" s="19" t="s">
        <v>71</v>
      </c>
      <c r="B3" s="15">
        <f>'Ответы на форму. Обработка'!BT16</f>
        <v>0.34848484848484845</v>
      </c>
      <c r="C3" s="15">
        <f>'Ответы на форму. Обработка'!BU16</f>
        <v>0.48484848484848486</v>
      </c>
      <c r="D3" s="15">
        <f>'Ответы на форму. Обработка'!BV16</f>
        <v>0.38461538461538458</v>
      </c>
      <c r="E3" s="17">
        <f>'Ответы на форму. Обработка'!BW16</f>
        <v>0.44444444444444442</v>
      </c>
      <c r="F3" s="21">
        <f>'Ответы на форму. Обработка'!BX16</f>
        <v>0.49999999999999994</v>
      </c>
      <c r="G3" s="17">
        <f>'Ответы на форму. Обработка'!BY16</f>
        <v>0.39999999999999997</v>
      </c>
      <c r="H3" s="17">
        <f>'Ответы на форму. Обработка'!BZ16</f>
        <v>0</v>
      </c>
      <c r="I3" s="17">
        <f>'Ответы на форму. Обработка'!$CA$16</f>
        <v>0.54166666666666663</v>
      </c>
    </row>
    <row r="4" spans="1:9" ht="26.25" customHeight="1" x14ac:dyDescent="0.2">
      <c r="A4" s="19" t="s">
        <v>72</v>
      </c>
      <c r="B4" s="20">
        <f>'Ответы на форму. Обработка'!BT23</f>
        <v>0.58181818181818179</v>
      </c>
      <c r="C4" s="15">
        <f>'Ответы на форму. Обработка'!BU23</f>
        <v>0.47272727272727277</v>
      </c>
      <c r="D4" s="20">
        <f>'Ответы на форму. Обработка'!BV23</f>
        <v>0.60000000000000009</v>
      </c>
      <c r="E4" s="21">
        <f>'Ответы на форму. Обработка'!BW23</f>
        <v>0.6333333333333333</v>
      </c>
      <c r="F4" s="21">
        <f>'Ответы на форму. Обработка'!BX23</f>
        <v>0.5</v>
      </c>
      <c r="G4" s="21">
        <f>'Ответы на форму. Обработка'!BY23</f>
        <v>0.6</v>
      </c>
      <c r="H4" s="21">
        <f>'Ответы на форму. Обработка'!BZ23</f>
        <v>0.52</v>
      </c>
      <c r="I4" s="21">
        <f>'Ответы на форму. Обработка'!$CA$23</f>
        <v>0.57499999999999996</v>
      </c>
    </row>
    <row r="6" spans="1:9" ht="41.25" customHeight="1" x14ac:dyDescent="0.2">
      <c r="A6" s="24" t="s">
        <v>75</v>
      </c>
      <c r="B6" s="24"/>
      <c r="C6" s="24"/>
      <c r="D6" s="24"/>
      <c r="E6" s="24"/>
      <c r="F6" s="24"/>
      <c r="G6" s="24"/>
      <c r="H6" s="24"/>
    </row>
  </sheetData>
  <mergeCells count="1">
    <mergeCell ref="A6:H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BF4A-87AE-477B-A27C-62A1E1A4C05E}">
  <dimension ref="A1:C23"/>
  <sheetViews>
    <sheetView workbookViewId="0">
      <selection activeCell="N15" sqref="N15"/>
    </sheetView>
  </sheetViews>
  <sheetFormatPr defaultRowHeight="12.75" x14ac:dyDescent="0.2"/>
  <sheetData>
    <row r="1" spans="1:3" ht="99" customHeight="1" x14ac:dyDescent="0.2">
      <c r="A1" s="7" t="s">
        <v>2</v>
      </c>
      <c r="C1" s="23" t="s">
        <v>64</v>
      </c>
    </row>
    <row r="2" spans="1:3" x14ac:dyDescent="0.2">
      <c r="A2" s="10"/>
      <c r="C2" s="15"/>
    </row>
    <row r="3" spans="1:3" x14ac:dyDescent="0.2">
      <c r="A3" s="2" t="s">
        <v>58</v>
      </c>
      <c r="C3" s="15">
        <f>'Ответы на форму. Обработка'!BT3</f>
        <v>0.22727272727272727</v>
      </c>
    </row>
    <row r="4" spans="1:3" x14ac:dyDescent="0.2">
      <c r="A4" s="2" t="s">
        <v>57</v>
      </c>
      <c r="C4" s="15">
        <f>'Ответы на форму. Обработка'!BT4</f>
        <v>0.36363636363636365</v>
      </c>
    </row>
    <row r="5" spans="1:3" x14ac:dyDescent="0.2">
      <c r="A5" s="2" t="s">
        <v>57</v>
      </c>
      <c r="C5" s="15">
        <f>'Ответы на форму. Обработка'!BT5</f>
        <v>0.18181818181818182</v>
      </c>
    </row>
    <row r="6" spans="1:3" x14ac:dyDescent="0.2">
      <c r="A6" s="2" t="s">
        <v>57</v>
      </c>
      <c r="C6" s="15">
        <f>'Ответы на форму. Обработка'!BT6</f>
        <v>0.40909090909090912</v>
      </c>
    </row>
    <row r="7" spans="1:3" x14ac:dyDescent="0.2">
      <c r="A7" s="12" t="s">
        <v>57</v>
      </c>
      <c r="C7" s="15">
        <f>'Ответы на форму. Обработка'!BT7</f>
        <v>0</v>
      </c>
    </row>
    <row r="8" spans="1:3" x14ac:dyDescent="0.2">
      <c r="A8" s="12" t="s">
        <v>57</v>
      </c>
      <c r="C8" s="15">
        <f>'Ответы на форму. Обработка'!BT8</f>
        <v>9.0909090909090912E-2</v>
      </c>
    </row>
    <row r="9" spans="1:3" x14ac:dyDescent="0.2">
      <c r="A9" s="12" t="s">
        <v>57</v>
      </c>
      <c r="C9" s="15">
        <f>'Ответы на форму. Обработка'!BT9</f>
        <v>0</v>
      </c>
    </row>
    <row r="10" spans="1:3" x14ac:dyDescent="0.2">
      <c r="A10" s="2" t="s">
        <v>57</v>
      </c>
      <c r="C10" s="15">
        <f>'Ответы на форму. Обработка'!BT10</f>
        <v>0.68181818181818177</v>
      </c>
    </row>
    <row r="11" spans="1:3" x14ac:dyDescent="0.2">
      <c r="A11" s="2"/>
      <c r="C11" s="15"/>
    </row>
    <row r="12" spans="1:3" x14ac:dyDescent="0.2">
      <c r="A12" s="2"/>
      <c r="C12" s="15"/>
    </row>
    <row r="13" spans="1:3" x14ac:dyDescent="0.2">
      <c r="A13" s="5" t="s">
        <v>59</v>
      </c>
      <c r="C13" s="15">
        <f>'Ответы на форму. Обработка'!BT13</f>
        <v>0.36363636363636365</v>
      </c>
    </row>
    <row r="14" spans="1:3" x14ac:dyDescent="0.2">
      <c r="A14" s="5" t="s">
        <v>59</v>
      </c>
      <c r="C14" s="15">
        <f>'Ответы на форму. Обработка'!BT14</f>
        <v>0.40909090909090912</v>
      </c>
    </row>
    <row r="15" spans="1:3" x14ac:dyDescent="0.2">
      <c r="A15" s="12" t="s">
        <v>59</v>
      </c>
      <c r="C15" s="15">
        <f>'Ответы на форму. Обработка'!BT15</f>
        <v>0.27272727272727271</v>
      </c>
    </row>
    <row r="16" spans="1:3" x14ac:dyDescent="0.2">
      <c r="A16" s="12"/>
      <c r="C16" s="15"/>
    </row>
    <row r="17" spans="1:3" x14ac:dyDescent="0.2">
      <c r="A17" s="12"/>
      <c r="C17" s="15"/>
    </row>
    <row r="18" spans="1:3" x14ac:dyDescent="0.2">
      <c r="A18" s="2" t="s">
        <v>62</v>
      </c>
      <c r="C18" s="15">
        <f>'Ответы на форму. Обработка'!BT18</f>
        <v>0.40909090909090912</v>
      </c>
    </row>
    <row r="19" spans="1:3" x14ac:dyDescent="0.2">
      <c r="A19" s="12" t="s">
        <v>62</v>
      </c>
      <c r="C19" s="15">
        <f>'Ответы на форму. Обработка'!BT19</f>
        <v>0.54545454545454541</v>
      </c>
    </row>
    <row r="20" spans="1:3" x14ac:dyDescent="0.2">
      <c r="A20" s="2" t="s">
        <v>62</v>
      </c>
      <c r="C20" s="15">
        <f>'Ответы на форму. Обработка'!BT20</f>
        <v>0.40909090909090912</v>
      </c>
    </row>
    <row r="21" spans="1:3" x14ac:dyDescent="0.2">
      <c r="A21" s="12" t="s">
        <v>62</v>
      </c>
      <c r="C21" s="15">
        <f>'Ответы на форму. Обработка'!BT21</f>
        <v>0.68181818181818177</v>
      </c>
    </row>
    <row r="22" spans="1:3" x14ac:dyDescent="0.2">
      <c r="A22" s="12" t="s">
        <v>62</v>
      </c>
      <c r="C22" s="15">
        <f>'Ответы на форму. Обработка'!BT22</f>
        <v>0.86363636363636365</v>
      </c>
    </row>
    <row r="23" spans="1:3" x14ac:dyDescent="0.2">
      <c r="C23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5B07-7256-40E8-951B-CE7AEFA3D150}">
  <dimension ref="A1:C22"/>
  <sheetViews>
    <sheetView workbookViewId="0">
      <selection activeCell="O15" sqref="O15"/>
    </sheetView>
  </sheetViews>
  <sheetFormatPr defaultRowHeight="12.75" x14ac:dyDescent="0.2"/>
  <sheetData>
    <row r="1" spans="1:3" ht="68.25" customHeight="1" x14ac:dyDescent="0.2">
      <c r="A1" s="7" t="s">
        <v>2</v>
      </c>
      <c r="C1" s="8" t="s">
        <v>77</v>
      </c>
    </row>
    <row r="2" spans="1:3" x14ac:dyDescent="0.2">
      <c r="A2" s="10"/>
    </row>
    <row r="3" spans="1:3" x14ac:dyDescent="0.2">
      <c r="A3" s="2" t="s">
        <v>58</v>
      </c>
      <c r="C3" s="17">
        <f>'Ответы на форму. Обработка'!BU3</f>
        <v>0.63636363636363635</v>
      </c>
    </row>
    <row r="4" spans="1:3" x14ac:dyDescent="0.2">
      <c r="A4" s="2" t="s">
        <v>57</v>
      </c>
      <c r="C4" s="17">
        <f>'Ответы на форму. Обработка'!BU4</f>
        <v>0.45454545454545453</v>
      </c>
    </row>
    <row r="5" spans="1:3" x14ac:dyDescent="0.2">
      <c r="A5" s="2" t="s">
        <v>57</v>
      </c>
      <c r="C5" s="17">
        <f>'Ответы на форму. Обработка'!BU5</f>
        <v>0.54545454545454541</v>
      </c>
    </row>
    <row r="6" spans="1:3" x14ac:dyDescent="0.2">
      <c r="A6" s="2" t="s">
        <v>57</v>
      </c>
      <c r="C6" s="17">
        <f>'Ответы на форму. Обработка'!BU6</f>
        <v>0.45454545454545453</v>
      </c>
    </row>
    <row r="7" spans="1:3" x14ac:dyDescent="0.2">
      <c r="A7" s="12" t="s">
        <v>57</v>
      </c>
      <c r="C7" s="17">
        <f>'Ответы на форму. Обработка'!BU7</f>
        <v>0.27272727272727271</v>
      </c>
    </row>
    <row r="8" spans="1:3" x14ac:dyDescent="0.2">
      <c r="A8" s="12" t="s">
        <v>57</v>
      </c>
      <c r="C8" s="17">
        <f>'Ответы на форму. Обработка'!BU8</f>
        <v>0.54545454545454541</v>
      </c>
    </row>
    <row r="9" spans="1:3" x14ac:dyDescent="0.2">
      <c r="A9" s="12" t="s">
        <v>57</v>
      </c>
      <c r="C9" s="17">
        <f>'Ответы на форму. Обработка'!BU9</f>
        <v>0.27272727272727271</v>
      </c>
    </row>
    <row r="10" spans="1:3" x14ac:dyDescent="0.2">
      <c r="A10" s="2" t="s">
        <v>57</v>
      </c>
      <c r="C10" s="17">
        <f>'Ответы на форму. Обработка'!BU10</f>
        <v>0.36363636363636365</v>
      </c>
    </row>
    <row r="11" spans="1:3" x14ac:dyDescent="0.2">
      <c r="A11" s="2"/>
      <c r="C11" s="17"/>
    </row>
    <row r="12" spans="1:3" x14ac:dyDescent="0.2">
      <c r="A12" s="2"/>
      <c r="C12" s="17"/>
    </row>
    <row r="13" spans="1:3" x14ac:dyDescent="0.2">
      <c r="A13" s="5" t="s">
        <v>59</v>
      </c>
      <c r="C13" s="17">
        <f>'Ответы на форму. Обработка'!BU13</f>
        <v>0.45454545454545453</v>
      </c>
    </row>
    <row r="14" spans="1:3" x14ac:dyDescent="0.2">
      <c r="A14" s="5" t="s">
        <v>59</v>
      </c>
      <c r="C14" s="17">
        <f>'Ответы на форму. Обработка'!BU14</f>
        <v>0.36363636363636365</v>
      </c>
    </row>
    <row r="15" spans="1:3" x14ac:dyDescent="0.2">
      <c r="A15" s="12" t="s">
        <v>59</v>
      </c>
      <c r="C15" s="17">
        <f>'Ответы на форму. Обработка'!BU15</f>
        <v>0.63636363636363635</v>
      </c>
    </row>
    <row r="16" spans="1:3" x14ac:dyDescent="0.2">
      <c r="A16" s="12"/>
      <c r="C16" s="17"/>
    </row>
    <row r="17" spans="1:3" x14ac:dyDescent="0.2">
      <c r="A17" s="12"/>
      <c r="C17" s="17"/>
    </row>
    <row r="18" spans="1:3" x14ac:dyDescent="0.2">
      <c r="A18" s="2" t="s">
        <v>62</v>
      </c>
      <c r="C18" s="17">
        <f>'Ответы на форму. Обработка'!BU18</f>
        <v>0.63636363636363635</v>
      </c>
    </row>
    <row r="19" spans="1:3" x14ac:dyDescent="0.2">
      <c r="A19" s="12" t="s">
        <v>62</v>
      </c>
      <c r="C19" s="17">
        <f>'Ответы на форму. Обработка'!BU19</f>
        <v>0.36363636363636365</v>
      </c>
    </row>
    <row r="20" spans="1:3" x14ac:dyDescent="0.2">
      <c r="A20" s="2" t="s">
        <v>62</v>
      </c>
      <c r="C20" s="17">
        <f>'Ответы на форму. Обработка'!BU20</f>
        <v>0.36363636363636365</v>
      </c>
    </row>
    <row r="21" spans="1:3" x14ac:dyDescent="0.2">
      <c r="A21" s="12" t="s">
        <v>62</v>
      </c>
      <c r="C21" s="17">
        <f>'Ответы на форму. Обработка'!BU21</f>
        <v>0.63636363636363635</v>
      </c>
    </row>
    <row r="22" spans="1:3" x14ac:dyDescent="0.2">
      <c r="A22" s="12" t="s">
        <v>62</v>
      </c>
      <c r="C22" s="17">
        <f>'Ответы на форму. Обработка'!BU22</f>
        <v>0.36363636363636365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4144-5586-4507-A340-5695E61BA701}">
  <dimension ref="A1:C22"/>
  <sheetViews>
    <sheetView workbookViewId="0">
      <selection sqref="A1:C22"/>
    </sheetView>
  </sheetViews>
  <sheetFormatPr defaultRowHeight="12.75" x14ac:dyDescent="0.2"/>
  <sheetData>
    <row r="1" spans="1:3" ht="94.5" x14ac:dyDescent="0.2">
      <c r="A1" s="7" t="s">
        <v>2</v>
      </c>
      <c r="C1" s="7" t="str">
        <f>'Ответы на форму. Обработка'!BV1</f>
        <v>Фрустрация потребности в достижении успеха</v>
      </c>
    </row>
    <row r="2" spans="1:3" x14ac:dyDescent="0.2">
      <c r="A2" s="10"/>
      <c r="C2" s="15"/>
    </row>
    <row r="3" spans="1:3" x14ac:dyDescent="0.2">
      <c r="A3" s="2" t="s">
        <v>58</v>
      </c>
      <c r="C3" s="15">
        <f>'Ответы на форму. Обработка'!BV3</f>
        <v>0.30769230769230771</v>
      </c>
    </row>
    <row r="4" spans="1:3" x14ac:dyDescent="0.2">
      <c r="A4" s="2" t="s">
        <v>57</v>
      </c>
      <c r="C4" s="15">
        <f>'Ответы на форму. Обработка'!BV4</f>
        <v>0.23076923076923078</v>
      </c>
    </row>
    <row r="5" spans="1:3" x14ac:dyDescent="0.2">
      <c r="A5" s="2" t="s">
        <v>57</v>
      </c>
      <c r="C5" s="15">
        <f>'Ответы на форму. Обработка'!BV5</f>
        <v>0.38461538461538464</v>
      </c>
    </row>
    <row r="6" spans="1:3" x14ac:dyDescent="0.2">
      <c r="A6" s="2" t="s">
        <v>57</v>
      </c>
      <c r="C6" s="15">
        <f>'Ответы на форму. Обработка'!BV6</f>
        <v>0.53846153846153844</v>
      </c>
    </row>
    <row r="7" spans="1:3" x14ac:dyDescent="0.2">
      <c r="A7" s="12" t="s">
        <v>57</v>
      </c>
      <c r="C7" s="15">
        <f>'Ответы на форму. Обработка'!BV7</f>
        <v>0.38461538461538464</v>
      </c>
    </row>
    <row r="8" spans="1:3" x14ac:dyDescent="0.2">
      <c r="A8" s="12" t="s">
        <v>57</v>
      </c>
      <c r="C8" s="15">
        <f>'Ответы на форму. Обработка'!BV8</f>
        <v>0.38461538461538464</v>
      </c>
    </row>
    <row r="9" spans="1:3" x14ac:dyDescent="0.2">
      <c r="A9" s="12" t="s">
        <v>57</v>
      </c>
      <c r="C9" s="15">
        <f>'Ответы на форму. Обработка'!BV9</f>
        <v>7.6923076923076927E-2</v>
      </c>
    </row>
    <row r="10" spans="1:3" x14ac:dyDescent="0.2">
      <c r="A10" s="2" t="s">
        <v>57</v>
      </c>
      <c r="C10" s="15">
        <f>'Ответы на форму. Обработка'!BV10</f>
        <v>0.69230769230769229</v>
      </c>
    </row>
    <row r="11" spans="1:3" x14ac:dyDescent="0.2">
      <c r="A11" s="2"/>
      <c r="C11" s="15"/>
    </row>
    <row r="12" spans="1:3" x14ac:dyDescent="0.2">
      <c r="A12" s="2"/>
      <c r="C12" s="15"/>
    </row>
    <row r="13" spans="1:3" x14ac:dyDescent="0.2">
      <c r="A13" s="5" t="s">
        <v>59</v>
      </c>
      <c r="C13" s="15">
        <f>'Ответы на форму. Обработка'!BV13</f>
        <v>0.46153846153846156</v>
      </c>
    </row>
    <row r="14" spans="1:3" x14ac:dyDescent="0.2">
      <c r="A14" s="5" t="s">
        <v>59</v>
      </c>
      <c r="C14" s="15">
        <f>'Ответы на форму. Обработка'!BV14</f>
        <v>0.23076923076923078</v>
      </c>
    </row>
    <row r="15" spans="1:3" x14ac:dyDescent="0.2">
      <c r="A15" s="12" t="s">
        <v>59</v>
      </c>
      <c r="C15" s="15">
        <f>'Ответы на форму. Обработка'!BV15</f>
        <v>0.46153846153846156</v>
      </c>
    </row>
    <row r="16" spans="1:3" x14ac:dyDescent="0.2">
      <c r="A16" s="12"/>
      <c r="C16" s="15"/>
    </row>
    <row r="17" spans="1:3" x14ac:dyDescent="0.2">
      <c r="A17" s="12"/>
      <c r="C17" s="15"/>
    </row>
    <row r="18" spans="1:3" x14ac:dyDescent="0.2">
      <c r="A18" s="2" t="s">
        <v>62</v>
      </c>
      <c r="C18" s="15">
        <f>'Ответы на форму. Обработка'!BV18</f>
        <v>0.53846153846153844</v>
      </c>
    </row>
    <row r="19" spans="1:3" x14ac:dyDescent="0.2">
      <c r="A19" s="12" t="s">
        <v>62</v>
      </c>
      <c r="C19" s="15">
        <f>'Ответы на форму. Обработка'!BV19</f>
        <v>0.69230769230769229</v>
      </c>
    </row>
    <row r="20" spans="1:3" x14ac:dyDescent="0.2">
      <c r="A20" s="2" t="s">
        <v>62</v>
      </c>
      <c r="C20" s="15">
        <f>'Ответы на форму. Обработка'!BV20</f>
        <v>0.46153846153846156</v>
      </c>
    </row>
    <row r="21" spans="1:3" x14ac:dyDescent="0.2">
      <c r="A21" s="12" t="s">
        <v>62</v>
      </c>
      <c r="C21" s="15">
        <f>'Ответы на форму. Обработка'!BV21</f>
        <v>0.69230769230769229</v>
      </c>
    </row>
    <row r="22" spans="1:3" x14ac:dyDescent="0.2">
      <c r="A22" s="12" t="s">
        <v>62</v>
      </c>
      <c r="C22" s="15">
        <f>'Ответы на форму. Обработка'!BV22</f>
        <v>0.61538461538461542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CAA5-7ECA-476D-BC5D-B75BC184C313}">
  <dimension ref="A1:C22"/>
  <sheetViews>
    <sheetView workbookViewId="0">
      <selection activeCell="S10" sqref="S10"/>
    </sheetView>
  </sheetViews>
  <sheetFormatPr defaultRowHeight="12.75" x14ac:dyDescent="0.2"/>
  <sheetData>
    <row r="1" spans="1:3" ht="66.75" x14ac:dyDescent="0.2">
      <c r="A1" s="7" t="s">
        <v>2</v>
      </c>
      <c r="C1" s="7" t="str">
        <f>'Ответы на форму. Обработка'!BW1</f>
        <v>Страх любого самовыражения</v>
      </c>
    </row>
    <row r="2" spans="1:3" x14ac:dyDescent="0.2">
      <c r="A2" s="10"/>
      <c r="C2" s="15"/>
    </row>
    <row r="3" spans="1:3" x14ac:dyDescent="0.2">
      <c r="A3" s="2" t="s">
        <v>58</v>
      </c>
      <c r="C3" s="15">
        <f>'Ответы на форму. Обработка'!BW3</f>
        <v>0.83333333333333337</v>
      </c>
    </row>
    <row r="4" spans="1:3" x14ac:dyDescent="0.2">
      <c r="A4" s="2" t="s">
        <v>57</v>
      </c>
      <c r="C4" s="15">
        <f>'Ответы на форму. Обработка'!BW4</f>
        <v>0.16666666666666666</v>
      </c>
    </row>
    <row r="5" spans="1:3" x14ac:dyDescent="0.2">
      <c r="A5" s="2" t="s">
        <v>57</v>
      </c>
      <c r="C5" s="15">
        <f>'Ответы на форму. Обработка'!BW5</f>
        <v>0.33333333333333331</v>
      </c>
    </row>
    <row r="6" spans="1:3" x14ac:dyDescent="0.2">
      <c r="A6" s="2" t="s">
        <v>57</v>
      </c>
      <c r="C6" s="15">
        <f>'Ответы на форму. Обработка'!BW6</f>
        <v>0.5</v>
      </c>
    </row>
    <row r="7" spans="1:3" x14ac:dyDescent="0.2">
      <c r="A7" s="12" t="s">
        <v>57</v>
      </c>
      <c r="C7" s="15">
        <f>'Ответы на форму. Обработка'!BW7</f>
        <v>0</v>
      </c>
    </row>
    <row r="8" spans="1:3" x14ac:dyDescent="0.2">
      <c r="A8" s="12" t="s">
        <v>57</v>
      </c>
      <c r="C8" s="15">
        <f>'Ответы на форму. Обработка'!BW8</f>
        <v>0.33333333333333331</v>
      </c>
    </row>
    <row r="9" spans="1:3" x14ac:dyDescent="0.2">
      <c r="A9" s="12" t="s">
        <v>57</v>
      </c>
      <c r="C9" s="15">
        <f>'Ответы на форму. Обработка'!BW9</f>
        <v>0</v>
      </c>
    </row>
    <row r="10" spans="1:3" x14ac:dyDescent="0.2">
      <c r="A10" s="2" t="s">
        <v>57</v>
      </c>
      <c r="C10" s="15">
        <f>'Ответы на форму. Обработка'!BW10</f>
        <v>0.66666666666666663</v>
      </c>
    </row>
    <row r="11" spans="1:3" x14ac:dyDescent="0.2">
      <c r="A11" s="2"/>
      <c r="C11" s="15"/>
    </row>
    <row r="12" spans="1:3" x14ac:dyDescent="0.2">
      <c r="A12" s="2"/>
      <c r="C12" s="15"/>
    </row>
    <row r="13" spans="1:3" x14ac:dyDescent="0.2">
      <c r="A13" s="5" t="s">
        <v>59</v>
      </c>
      <c r="C13" s="15">
        <f>'Ответы на форму. Обработка'!BW13</f>
        <v>0.5</v>
      </c>
    </row>
    <row r="14" spans="1:3" x14ac:dyDescent="0.2">
      <c r="A14" s="5" t="s">
        <v>59</v>
      </c>
      <c r="C14" s="15">
        <f>'Ответы на форму. Обработка'!BW14</f>
        <v>0.33333333333333331</v>
      </c>
    </row>
    <row r="15" spans="1:3" x14ac:dyDescent="0.2">
      <c r="A15" s="12" t="s">
        <v>59</v>
      </c>
      <c r="C15" s="15">
        <f>'Ответы на форму. Обработка'!BW15</f>
        <v>0.5</v>
      </c>
    </row>
    <row r="16" spans="1:3" x14ac:dyDescent="0.2">
      <c r="A16" s="12"/>
      <c r="C16" s="15"/>
    </row>
    <row r="17" spans="1:3" x14ac:dyDescent="0.2">
      <c r="A17" s="12"/>
      <c r="C17" s="15"/>
    </row>
    <row r="18" spans="1:3" x14ac:dyDescent="0.2">
      <c r="A18" s="2" t="s">
        <v>62</v>
      </c>
      <c r="C18" s="15">
        <f>'Ответы на форму. Обработка'!BW18</f>
        <v>0.66666666666666663</v>
      </c>
    </row>
    <row r="19" spans="1:3" x14ac:dyDescent="0.2">
      <c r="A19" s="12" t="s">
        <v>62</v>
      </c>
      <c r="C19" s="15">
        <f>'Ответы на форму. Обработка'!BW19</f>
        <v>0.5</v>
      </c>
    </row>
    <row r="20" spans="1:3" x14ac:dyDescent="0.2">
      <c r="A20" s="2" t="s">
        <v>62</v>
      </c>
      <c r="C20" s="15">
        <f>'Ответы на форму. Обработка'!BW20</f>
        <v>0.5</v>
      </c>
    </row>
    <row r="21" spans="1:3" x14ac:dyDescent="0.2">
      <c r="A21" s="12" t="s">
        <v>62</v>
      </c>
      <c r="C21" s="15">
        <f>'Ответы на форму. Обработка'!BW21</f>
        <v>0.83333333333333337</v>
      </c>
    </row>
    <row r="22" spans="1:3" x14ac:dyDescent="0.2">
      <c r="A22" s="12" t="s">
        <v>62</v>
      </c>
      <c r="C22" s="15">
        <f>'Ответы на форму. Обработка'!BW22</f>
        <v>0.66666666666666663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4691-0316-4F38-896D-BCDD3BD71A5B}">
  <dimension ref="A1:C22"/>
  <sheetViews>
    <sheetView workbookViewId="0">
      <selection sqref="A1:C22"/>
    </sheetView>
  </sheetViews>
  <sheetFormatPr defaultRowHeight="12.75" x14ac:dyDescent="0.2"/>
  <sheetData>
    <row r="1" spans="1:3" ht="61.5" x14ac:dyDescent="0.2">
      <c r="A1" s="7" t="s">
        <v>2</v>
      </c>
      <c r="C1" s="7" t="str">
        <f>'Ответы на форму. Обработка'!BX1</f>
        <v>Боязнь быть вызванным на уроке</v>
      </c>
    </row>
    <row r="2" spans="1:3" x14ac:dyDescent="0.2">
      <c r="A2" s="10"/>
      <c r="C2" s="15"/>
    </row>
    <row r="3" spans="1:3" x14ac:dyDescent="0.2">
      <c r="A3" s="2" t="s">
        <v>58</v>
      </c>
      <c r="C3" s="15">
        <f>'Ответы на форму. Обработка'!BX3</f>
        <v>0.33333333333333331</v>
      </c>
    </row>
    <row r="4" spans="1:3" x14ac:dyDescent="0.2">
      <c r="A4" s="2" t="s">
        <v>57</v>
      </c>
      <c r="C4" s="15">
        <f>'Ответы на форму. Обработка'!BX4</f>
        <v>0.33333333333333331</v>
      </c>
    </row>
    <row r="5" spans="1:3" x14ac:dyDescent="0.2">
      <c r="A5" s="2" t="s">
        <v>57</v>
      </c>
      <c r="C5" s="15">
        <f>'Ответы на форму. Обработка'!BX5</f>
        <v>0.16666666666666666</v>
      </c>
    </row>
    <row r="6" spans="1:3" x14ac:dyDescent="0.2">
      <c r="A6" s="2" t="s">
        <v>57</v>
      </c>
      <c r="C6" s="15">
        <f>'Ответы на форму. Обработка'!BX6</f>
        <v>0.33333333333333331</v>
      </c>
    </row>
    <row r="7" spans="1:3" x14ac:dyDescent="0.2">
      <c r="A7" s="12" t="s">
        <v>57</v>
      </c>
      <c r="C7" s="15">
        <f>'Ответы на форму. Обработка'!BX7</f>
        <v>0</v>
      </c>
    </row>
    <row r="8" spans="1:3" x14ac:dyDescent="0.2">
      <c r="A8" s="12" t="s">
        <v>57</v>
      </c>
      <c r="C8" s="15">
        <f>'Ответы на форму. Обработка'!BX8</f>
        <v>0</v>
      </c>
    </row>
    <row r="9" spans="1:3" x14ac:dyDescent="0.2">
      <c r="A9" s="12" t="s">
        <v>57</v>
      </c>
      <c r="C9" s="15">
        <f>'Ответы на форму. Обработка'!BX9</f>
        <v>0</v>
      </c>
    </row>
    <row r="10" spans="1:3" x14ac:dyDescent="0.2">
      <c r="A10" s="2" t="s">
        <v>57</v>
      </c>
      <c r="C10" s="15">
        <f>'Ответы на форму. Обработка'!BX10</f>
        <v>0.66666666666666663</v>
      </c>
    </row>
    <row r="11" spans="1:3" x14ac:dyDescent="0.2">
      <c r="A11" s="2"/>
      <c r="C11" s="15"/>
    </row>
    <row r="12" spans="1:3" x14ac:dyDescent="0.2">
      <c r="A12" s="2"/>
      <c r="C12" s="15"/>
    </row>
    <row r="13" spans="1:3" x14ac:dyDescent="0.2">
      <c r="A13" s="5" t="s">
        <v>59</v>
      </c>
      <c r="C13" s="15">
        <f>'Ответы на форму. Обработка'!BX13</f>
        <v>0.5</v>
      </c>
    </row>
    <row r="14" spans="1:3" x14ac:dyDescent="0.2">
      <c r="A14" s="5" t="s">
        <v>59</v>
      </c>
      <c r="C14" s="15">
        <f>'Ответы на форму. Обработка'!BX14</f>
        <v>0.66666666666666663</v>
      </c>
    </row>
    <row r="15" spans="1:3" x14ac:dyDescent="0.2">
      <c r="A15" s="12" t="s">
        <v>59</v>
      </c>
      <c r="C15" s="15">
        <f>'Ответы на форму. Обработка'!BX15</f>
        <v>0.33333333333333331</v>
      </c>
    </row>
    <row r="16" spans="1:3" x14ac:dyDescent="0.2">
      <c r="A16" s="12"/>
      <c r="C16" s="15"/>
    </row>
    <row r="17" spans="1:3" x14ac:dyDescent="0.2">
      <c r="A17" s="12"/>
      <c r="C17" s="15"/>
    </row>
    <row r="18" spans="1:3" x14ac:dyDescent="0.2">
      <c r="A18" s="2" t="s">
        <v>62</v>
      </c>
      <c r="C18" s="15">
        <f>'Ответы на форму. Обработка'!BX18</f>
        <v>0.33333333333333331</v>
      </c>
    </row>
    <row r="19" spans="1:3" x14ac:dyDescent="0.2">
      <c r="A19" s="12" t="s">
        <v>62</v>
      </c>
      <c r="C19" s="15">
        <f>'Ответы на форму. Обработка'!BX19</f>
        <v>0.66666666666666663</v>
      </c>
    </row>
    <row r="20" spans="1:3" x14ac:dyDescent="0.2">
      <c r="A20" s="2" t="s">
        <v>62</v>
      </c>
      <c r="C20" s="15">
        <f>'Ответы на форму. Обработка'!BX20</f>
        <v>0.33333333333333331</v>
      </c>
    </row>
    <row r="21" spans="1:3" x14ac:dyDescent="0.2">
      <c r="A21" s="12" t="s">
        <v>62</v>
      </c>
      <c r="C21" s="15">
        <f>'Ответы на форму. Обработка'!BX21</f>
        <v>0.5</v>
      </c>
    </row>
    <row r="22" spans="1:3" x14ac:dyDescent="0.2">
      <c r="A22" s="12" t="s">
        <v>62</v>
      </c>
      <c r="C22" s="15">
        <f>'Ответы на форму. Обработка'!BX22</f>
        <v>0.66666666666666663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27D3-B9A4-4369-9913-A074B8F12E58}">
  <dimension ref="A1:C22"/>
  <sheetViews>
    <sheetView workbookViewId="0">
      <selection activeCell="R7" sqref="R7"/>
    </sheetView>
  </sheetViews>
  <sheetFormatPr defaultRowHeight="12.75" x14ac:dyDescent="0.2"/>
  <sheetData>
    <row r="1" spans="1:3" ht="96" x14ac:dyDescent="0.2">
      <c r="A1" s="7" t="s">
        <v>2</v>
      </c>
      <c r="C1" s="7" t="str">
        <f>'Ответы на форму. Обработка'!BY1</f>
        <v>Страх не оправдать ожидания близких и значимых людей</v>
      </c>
    </row>
    <row r="2" spans="1:3" x14ac:dyDescent="0.2">
      <c r="A2" s="10"/>
      <c r="C2" s="15"/>
    </row>
    <row r="3" spans="1:3" x14ac:dyDescent="0.2">
      <c r="A3" s="2" t="s">
        <v>58</v>
      </c>
      <c r="C3" s="15">
        <f>'Ответы на форму. Обработка'!BY3</f>
        <v>0</v>
      </c>
    </row>
    <row r="4" spans="1:3" x14ac:dyDescent="0.2">
      <c r="A4" s="2" t="s">
        <v>57</v>
      </c>
      <c r="C4" s="15">
        <f>'Ответы на форму. Обработка'!BY4</f>
        <v>0.2</v>
      </c>
    </row>
    <row r="5" spans="1:3" x14ac:dyDescent="0.2">
      <c r="A5" s="2" t="s">
        <v>57</v>
      </c>
      <c r="C5" s="15">
        <f>'Ответы на форму. Обработка'!BY5</f>
        <v>0.2</v>
      </c>
    </row>
    <row r="6" spans="1:3" x14ac:dyDescent="0.2">
      <c r="A6" s="2" t="s">
        <v>57</v>
      </c>
      <c r="C6" s="15">
        <f>'Ответы на форму. Обработка'!BY6</f>
        <v>0.4</v>
      </c>
    </row>
    <row r="7" spans="1:3" x14ac:dyDescent="0.2">
      <c r="A7" s="12" t="s">
        <v>57</v>
      </c>
      <c r="C7" s="15">
        <f>'Ответы на форму. Обработка'!BY7</f>
        <v>0.2</v>
      </c>
    </row>
    <row r="8" spans="1:3" x14ac:dyDescent="0.2">
      <c r="A8" s="12" t="s">
        <v>57</v>
      </c>
      <c r="C8" s="15">
        <f>'Ответы на форму. Обработка'!BY8</f>
        <v>0</v>
      </c>
    </row>
    <row r="9" spans="1:3" x14ac:dyDescent="0.2">
      <c r="A9" s="12" t="s">
        <v>57</v>
      </c>
      <c r="C9" s="15">
        <f>'Ответы на форму. Обработка'!BY9</f>
        <v>0</v>
      </c>
    </row>
    <row r="10" spans="1:3" x14ac:dyDescent="0.2">
      <c r="A10" s="2" t="s">
        <v>57</v>
      </c>
      <c r="C10" s="15">
        <f>'Ответы на форму. Обработка'!BY10</f>
        <v>0.6</v>
      </c>
    </row>
    <row r="11" spans="1:3" x14ac:dyDescent="0.2">
      <c r="A11" s="2"/>
      <c r="C11" s="15"/>
    </row>
    <row r="12" spans="1:3" x14ac:dyDescent="0.2">
      <c r="A12" s="2"/>
      <c r="C12" s="15"/>
    </row>
    <row r="13" spans="1:3" x14ac:dyDescent="0.2">
      <c r="A13" s="5" t="s">
        <v>59</v>
      </c>
      <c r="C13" s="15">
        <f>'Ответы на форму. Обработка'!BY13</f>
        <v>0.8</v>
      </c>
    </row>
    <row r="14" spans="1:3" x14ac:dyDescent="0.2">
      <c r="A14" s="5" t="s">
        <v>59</v>
      </c>
      <c r="C14" s="15">
        <f>'Ответы на форму. Обработка'!BY14</f>
        <v>0.2</v>
      </c>
    </row>
    <row r="15" spans="1:3" x14ac:dyDescent="0.2">
      <c r="A15" s="12" t="s">
        <v>59</v>
      </c>
      <c r="C15" s="15">
        <f>'Ответы на форму. Обработка'!BY15</f>
        <v>0.2</v>
      </c>
    </row>
    <row r="16" spans="1:3" x14ac:dyDescent="0.2">
      <c r="A16" s="12"/>
      <c r="C16" s="15"/>
    </row>
    <row r="17" spans="1:3" x14ac:dyDescent="0.2">
      <c r="A17" s="12"/>
      <c r="C17" s="15"/>
    </row>
    <row r="18" spans="1:3" x14ac:dyDescent="0.2">
      <c r="A18" s="2" t="s">
        <v>62</v>
      </c>
      <c r="C18" s="15">
        <f>'Ответы на форму. Обработка'!BY18</f>
        <v>0.6</v>
      </c>
    </row>
    <row r="19" spans="1:3" x14ac:dyDescent="0.2">
      <c r="A19" s="12" t="s">
        <v>62</v>
      </c>
      <c r="C19" s="15">
        <f>'Ответы на форму. Обработка'!BY19</f>
        <v>0.8</v>
      </c>
    </row>
    <row r="20" spans="1:3" x14ac:dyDescent="0.2">
      <c r="A20" s="2" t="s">
        <v>62</v>
      </c>
      <c r="C20" s="15">
        <f>'Ответы на форму. Обработка'!BY20</f>
        <v>0.6</v>
      </c>
    </row>
    <row r="21" spans="1:3" x14ac:dyDescent="0.2">
      <c r="A21" s="12" t="s">
        <v>62</v>
      </c>
      <c r="C21" s="15">
        <f>'Ответы на форму. Обработка'!BY21</f>
        <v>0.6</v>
      </c>
    </row>
    <row r="22" spans="1:3" x14ac:dyDescent="0.2">
      <c r="A22" s="12" t="s">
        <v>62</v>
      </c>
      <c r="C22" s="15">
        <f>'Ответы на форму. Обработка'!BY22</f>
        <v>0.4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A427-A14C-4402-887F-784663D3D3E5}">
  <dimension ref="A1:C22"/>
  <sheetViews>
    <sheetView workbookViewId="0">
      <selection activeCell="O11" sqref="O11"/>
    </sheetView>
  </sheetViews>
  <sheetFormatPr defaultRowHeight="12.75" x14ac:dyDescent="0.2"/>
  <sheetData>
    <row r="1" spans="1:3" ht="108.75" x14ac:dyDescent="0.2">
      <c r="A1" s="7" t="s">
        <v>2</v>
      </c>
      <c r="C1" s="7" t="str">
        <f>'Ответы на форму. Обработка'!BZ1</f>
        <v>Низкая способность физиологически противостоять стрессу</v>
      </c>
    </row>
    <row r="2" spans="1:3" x14ac:dyDescent="0.2">
      <c r="A2" s="10"/>
      <c r="C2" s="15"/>
    </row>
    <row r="3" spans="1:3" x14ac:dyDescent="0.2">
      <c r="A3" s="2" t="s">
        <v>58</v>
      </c>
      <c r="C3" s="15">
        <f>'Ответы на форму. Обработка'!BZ3</f>
        <v>0</v>
      </c>
    </row>
    <row r="4" spans="1:3" x14ac:dyDescent="0.2">
      <c r="A4" s="2" t="s">
        <v>57</v>
      </c>
      <c r="C4" s="15">
        <f>'Ответы на форму. Обработка'!BZ4</f>
        <v>0.2</v>
      </c>
    </row>
    <row r="5" spans="1:3" x14ac:dyDescent="0.2">
      <c r="A5" s="2" t="s">
        <v>57</v>
      </c>
      <c r="C5" s="15">
        <f>'Ответы на форму. Обработка'!BZ5</f>
        <v>0</v>
      </c>
    </row>
    <row r="6" spans="1:3" x14ac:dyDescent="0.2">
      <c r="A6" s="2" t="s">
        <v>57</v>
      </c>
      <c r="C6" s="15">
        <f>'Ответы на форму. Обработка'!BZ6</f>
        <v>0</v>
      </c>
    </row>
    <row r="7" spans="1:3" x14ac:dyDescent="0.2">
      <c r="A7" s="12" t="s">
        <v>57</v>
      </c>
      <c r="C7" s="15">
        <f>'Ответы на форму. Обработка'!BZ7</f>
        <v>0</v>
      </c>
    </row>
    <row r="8" spans="1:3" x14ac:dyDescent="0.2">
      <c r="A8" s="12" t="s">
        <v>57</v>
      </c>
      <c r="C8" s="15">
        <f>'Ответы на форму. Обработка'!BZ8</f>
        <v>0</v>
      </c>
    </row>
    <row r="9" spans="1:3" x14ac:dyDescent="0.2">
      <c r="A9" s="12" t="s">
        <v>57</v>
      </c>
      <c r="C9" s="15">
        <f>'Ответы на форму. Обработка'!BZ9</f>
        <v>0</v>
      </c>
    </row>
    <row r="10" spans="1:3" x14ac:dyDescent="0.2">
      <c r="A10" s="2" t="s">
        <v>57</v>
      </c>
      <c r="C10" s="15">
        <f>'Ответы на форму. Обработка'!BZ10</f>
        <v>0.8</v>
      </c>
    </row>
    <row r="11" spans="1:3" x14ac:dyDescent="0.2">
      <c r="A11" s="2"/>
      <c r="C11" s="15"/>
    </row>
    <row r="12" spans="1:3" x14ac:dyDescent="0.2">
      <c r="A12" s="2"/>
      <c r="C12" s="15"/>
    </row>
    <row r="13" spans="1:3" x14ac:dyDescent="0.2">
      <c r="A13" s="5" t="s">
        <v>59</v>
      </c>
      <c r="C13" s="15">
        <f>'Ответы на форму. Обработка'!BZ13</f>
        <v>0</v>
      </c>
    </row>
    <row r="14" spans="1:3" x14ac:dyDescent="0.2">
      <c r="A14" s="5" t="s">
        <v>59</v>
      </c>
      <c r="C14" s="15">
        <f>'Ответы на форму. Обработка'!BZ14</f>
        <v>0</v>
      </c>
    </row>
    <row r="15" spans="1:3" x14ac:dyDescent="0.2">
      <c r="A15" s="12" t="s">
        <v>59</v>
      </c>
      <c r="C15" s="15">
        <f>'Ответы на форму. Обработка'!BZ15</f>
        <v>0</v>
      </c>
    </row>
    <row r="16" spans="1:3" x14ac:dyDescent="0.2">
      <c r="A16" s="12"/>
      <c r="C16" s="15"/>
    </row>
    <row r="17" spans="1:3" x14ac:dyDescent="0.2">
      <c r="A17" s="12"/>
      <c r="C17" s="15"/>
    </row>
    <row r="18" spans="1:3" x14ac:dyDescent="0.2">
      <c r="A18" s="2" t="s">
        <v>62</v>
      </c>
      <c r="C18" s="15">
        <f>'Ответы на форму. Обработка'!BZ18</f>
        <v>0.2</v>
      </c>
    </row>
    <row r="19" spans="1:3" x14ac:dyDescent="0.2">
      <c r="A19" s="12" t="s">
        <v>62</v>
      </c>
      <c r="C19" s="15">
        <f>'Ответы на форму. Обработка'!BZ19</f>
        <v>0.6</v>
      </c>
    </row>
    <row r="20" spans="1:3" x14ac:dyDescent="0.2">
      <c r="A20" s="2" t="s">
        <v>62</v>
      </c>
      <c r="C20" s="15">
        <f>'Ответы на форму. Обработка'!BZ20</f>
        <v>0.4</v>
      </c>
    </row>
    <row r="21" spans="1:3" x14ac:dyDescent="0.2">
      <c r="A21" s="12" t="s">
        <v>62</v>
      </c>
      <c r="C21" s="15">
        <f>'Ответы на форму. Обработка'!BZ21</f>
        <v>0.4</v>
      </c>
    </row>
    <row r="22" spans="1:3" x14ac:dyDescent="0.2">
      <c r="A22" s="12" t="s">
        <v>62</v>
      </c>
      <c r="C22" s="15">
        <f>'Ответы на форму. Обработка'!BZ22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Ответы на форму. Обработка</vt:lpstr>
      <vt:lpstr>Шкалы</vt:lpstr>
      <vt:lpstr>Школьная тревожность</vt:lpstr>
      <vt:lpstr>Переживание социального стресса</vt:lpstr>
      <vt:lpstr>Фрустрация потребности в достиж</vt:lpstr>
      <vt:lpstr>Страх любого самовыражения</vt:lpstr>
      <vt:lpstr>Боязнь быть вызванным на уроке</vt:lpstr>
      <vt:lpstr>Страх не оправдать ожидания бли</vt:lpstr>
      <vt:lpstr>Низкая способность физиологичес</vt:lpstr>
      <vt:lpstr>Проблемы и страхи в отношениях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Пальчинская ЕКАТЕРИНА ИВАНОВНА</cp:lastModifiedBy>
  <dcterms:modified xsi:type="dcterms:W3CDTF">2023-04-12T13:00:23Z</dcterms:modified>
</cp:coreProperties>
</file>