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Mao\IreneTischer\20190811\35-sienna3-ironSulfur_5\"/>
    </mc:Choice>
  </mc:AlternateContent>
  <xr:revisionPtr revIDLastSave="0" documentId="13_ncr:1_{8A57002A-356B-4E4B-BC15-88E3FB059CC9}" xr6:coauthVersionLast="45" xr6:coauthVersionMax="45" xr10:uidLastSave="{00000000-0000-0000-0000-000000000000}"/>
  <bookViews>
    <workbookView xWindow="-23148" yWindow="-108" windowWidth="23256" windowHeight="13176" tabRatio="634" activeTab="2" xr2:uid="{00000000-000D-0000-FFFF-FFFF00000000}"/>
  </bookViews>
  <sheets>
    <sheet name="1Matrix" sheetId="1" r:id="rId1"/>
    <sheet name="2Edges" sheetId="2" r:id="rId2"/>
    <sheet name="3Weights" sheetId="3" r:id="rId3"/>
    <sheet name="3Weights (2)" sheetId="13" r:id="rId4"/>
    <sheet name="3Weights (3)" sheetId="14" r:id="rId5"/>
    <sheet name="Hoja8" sheetId="16" r:id="rId6"/>
    <sheet name="EpsWeights" sheetId="15" r:id="rId7"/>
    <sheet name="EpsWeightsCtrl2" sheetId="17" r:id="rId8"/>
    <sheet name="EpsWeightsCtrl2 (2)" sheetId="18" r:id="rId9"/>
    <sheet name="4LogPosterior" sheetId="11" r:id="rId10"/>
    <sheet name="Hoja1" sheetId="6" r:id="rId11"/>
    <sheet name="Hoja2" sheetId="8" r:id="rId12"/>
    <sheet name="Hoja3" sheetId="9" r:id="rId13"/>
    <sheet name="Hoja4" sheetId="10" r:id="rId14"/>
    <sheet name="Hoja5" sheetId="12" r:id="rId15"/>
    <sheet name="Hoja6" sheetId="19" r:id="rId16"/>
  </sheets>
  <definedNames>
    <definedName name="_xlnm._FilterDatabase" localSheetId="0" hidden="1">'1Matrix'!$A$1:$C$257</definedName>
    <definedName name="_xlnm._FilterDatabase" localSheetId="1" hidden="1">'2Edges'!$A$1:$D$63</definedName>
    <definedName name="_xlnm._FilterDatabase" localSheetId="2" hidden="1">'3Weights'!$A$1:$D$63</definedName>
    <definedName name="_xlnm._FilterDatabase" localSheetId="3" hidden="1">'3Weights (2)'!$A$1:$G$1</definedName>
    <definedName name="_xlnm._FilterDatabase" localSheetId="4" hidden="1">'3Weights (3)'!$A$1:$G$1</definedName>
    <definedName name="_xlnm._FilterDatabase" localSheetId="7" hidden="1">EpsWeightsCtrl2!$A$1:$D$63</definedName>
    <definedName name="_xlnm._FilterDatabase" localSheetId="8" hidden="1">'EpsWeightsCtrl2 (2)'!$A$1:$D$63</definedName>
    <definedName name="_xlnm._FilterDatabase" localSheetId="10" hidden="1">Hoja1!$A$1:$B$54</definedName>
    <definedName name="_xlnm._FilterDatabase" localSheetId="11" hidden="1">Hoja2!$A$1:$C$54</definedName>
    <definedName name="_xlnm._FilterDatabase" localSheetId="12" hidden="1">Hoja3!$A$1:$E$54</definedName>
    <definedName name="_xlnm._FilterDatabase" localSheetId="13" hidden="1">Hoja4!$A$1:$E$54</definedName>
    <definedName name="_xlnm._FilterDatabase" localSheetId="14" hidden="1">Hoja5!$A$1:$C$82</definedName>
    <definedName name="_xlnm._FilterDatabase" localSheetId="15" hidden="1">Hoja6!$A$1:$C$26</definedName>
    <definedName name="_xlnm._FilterDatabase" localSheetId="5" hidden="1">Hoja8!$A$1:$C$82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8" l="1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G10" i="18"/>
  <c r="G9" i="18"/>
  <c r="D37" i="18"/>
  <c r="G8" i="18"/>
  <c r="D36" i="18"/>
  <c r="G7" i="18"/>
  <c r="D35" i="18" s="1"/>
  <c r="G4" i="18"/>
  <c r="D34" i="18"/>
  <c r="G3" i="18"/>
  <c r="D33" i="18" s="1"/>
  <c r="D32" i="18"/>
  <c r="D31" i="18"/>
  <c r="D30" i="18"/>
  <c r="G6" i="18"/>
  <c r="D27" i="18" s="1"/>
  <c r="D26" i="18"/>
  <c r="D25" i="18"/>
  <c r="D23" i="18"/>
  <c r="D22" i="18"/>
  <c r="G5" i="18"/>
  <c r="D19" i="18" s="1"/>
  <c r="D14" i="18"/>
  <c r="D13" i="18"/>
  <c r="G2" i="18"/>
  <c r="D9" i="18" s="1"/>
  <c r="D6" i="18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G10" i="17"/>
  <c r="G9" i="17"/>
  <c r="D37" i="17"/>
  <c r="G8" i="17"/>
  <c r="D36" i="17"/>
  <c r="G7" i="17"/>
  <c r="D35" i="17"/>
  <c r="G4" i="17"/>
  <c r="D34" i="17"/>
  <c r="G3" i="17"/>
  <c r="D33" i="17"/>
  <c r="D32" i="17"/>
  <c r="D31" i="17"/>
  <c r="D30" i="17"/>
  <c r="D29" i="17"/>
  <c r="D28" i="17"/>
  <c r="G6" i="17"/>
  <c r="D25" i="17" s="1"/>
  <c r="G5" i="17"/>
  <c r="D20" i="17" s="1"/>
  <c r="D14" i="17"/>
  <c r="D13" i="17"/>
  <c r="D12" i="17"/>
  <c r="D11" i="17"/>
  <c r="D10" i="17"/>
  <c r="G2" i="17"/>
  <c r="D7" i="17" s="1"/>
  <c r="D6" i="17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2" i="15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G10" i="14"/>
  <c r="G9" i="14"/>
  <c r="D37" i="14"/>
  <c r="G8" i="14"/>
  <c r="D36" i="14"/>
  <c r="G4" i="14"/>
  <c r="D34" i="14"/>
  <c r="G7" i="14"/>
  <c r="D32" i="14" s="1"/>
  <c r="D33" i="14"/>
  <c r="D31" i="14"/>
  <c r="G3" i="14"/>
  <c r="D10" i="14" s="1"/>
  <c r="G6" i="14"/>
  <c r="D26" i="14" s="1"/>
  <c r="D27" i="14"/>
  <c r="D23" i="14"/>
  <c r="G2" i="14"/>
  <c r="D22" i="14"/>
  <c r="G5" i="14"/>
  <c r="D20" i="14" s="1"/>
  <c r="D21" i="14"/>
  <c r="D17" i="14"/>
  <c r="D14" i="14"/>
  <c r="D13" i="14"/>
  <c r="D9" i="14"/>
  <c r="D7" i="14"/>
  <c r="D6" i="14"/>
  <c r="D5" i="14"/>
  <c r="D4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2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G10" i="13"/>
  <c r="G9" i="13"/>
  <c r="D37" i="13"/>
  <c r="G8" i="13"/>
  <c r="D36" i="13"/>
  <c r="G4" i="13"/>
  <c r="D35" i="13"/>
  <c r="D34" i="13"/>
  <c r="G7" i="13"/>
  <c r="D31" i="13" s="1"/>
  <c r="D32" i="13"/>
  <c r="G3" i="13"/>
  <c r="D15" i="13" s="1"/>
  <c r="G6" i="13"/>
  <c r="D28" i="13" s="1"/>
  <c r="D25" i="13"/>
  <c r="G2" i="13"/>
  <c r="D5" i="13" s="1"/>
  <c r="G5" i="13"/>
  <c r="D21" i="13"/>
  <c r="D20" i="13"/>
  <c r="D19" i="13"/>
  <c r="D17" i="13"/>
  <c r="D16" i="13"/>
  <c r="D13" i="13"/>
  <c r="D12" i="13"/>
  <c r="D9" i="13"/>
  <c r="D4" i="13"/>
  <c r="G10" i="3"/>
  <c r="G9" i="3"/>
  <c r="G8" i="3"/>
  <c r="G7" i="3"/>
  <c r="G6" i="3"/>
  <c r="G5" i="3"/>
  <c r="D4" i="3" s="1"/>
  <c r="G4" i="3"/>
  <c r="G3" i="3"/>
  <c r="G2" i="3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" i="11"/>
  <c r="I15" i="8"/>
  <c r="H1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2" i="8"/>
  <c r="I14" i="8"/>
  <c r="H15" i="8"/>
  <c r="I16" i="8"/>
  <c r="I12" i="8"/>
  <c r="I13" i="8"/>
  <c r="I11" i="8"/>
  <c r="I10" i="8"/>
  <c r="I8" i="8"/>
  <c r="I7" i="8"/>
  <c r="I5" i="8"/>
  <c r="I6" i="8"/>
  <c r="C1" i="8"/>
  <c r="E1" i="8"/>
  <c r="K4" i="8"/>
  <c r="J5" i="8"/>
  <c r="J6" i="8"/>
  <c r="I4" i="8"/>
  <c r="I3" i="8"/>
  <c r="I2" i="8"/>
  <c r="I1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K1" i="8"/>
  <c r="G1" i="8"/>
  <c r="C1" i="6"/>
  <c r="E1" i="6"/>
  <c r="I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2" i="6"/>
  <c r="K1" i="6"/>
  <c r="G1" i="6"/>
  <c r="D5" i="3"/>
  <c r="D7" i="3"/>
  <c r="D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2" i="2"/>
  <c r="D10" i="3" l="1"/>
  <c r="D18" i="13"/>
  <c r="D26" i="13"/>
  <c r="D29" i="13"/>
  <c r="D33" i="13"/>
  <c r="D30" i="13"/>
  <c r="D18" i="14"/>
  <c r="D28" i="14"/>
  <c r="D30" i="14"/>
  <c r="D2" i="17"/>
  <c r="D17" i="17"/>
  <c r="D24" i="17"/>
  <c r="D2" i="18"/>
  <c r="D7" i="18"/>
  <c r="D10" i="18"/>
  <c r="D27" i="13"/>
  <c r="D18" i="17"/>
  <c r="D3" i="18"/>
  <c r="D8" i="18"/>
  <c r="D11" i="18"/>
  <c r="D18" i="18"/>
  <c r="D24" i="18"/>
  <c r="D28" i="18"/>
  <c r="D8" i="13"/>
  <c r="D23" i="13"/>
  <c r="D25" i="14"/>
  <c r="D21" i="17"/>
  <c r="D5" i="18"/>
  <c r="D12" i="18"/>
  <c r="D29" i="18"/>
  <c r="D11" i="3"/>
  <c r="D2" i="13"/>
  <c r="D6" i="13"/>
  <c r="D10" i="13"/>
  <c r="D14" i="13"/>
  <c r="D24" i="13"/>
  <c r="D3" i="14"/>
  <c r="D11" i="14"/>
  <c r="D15" i="14"/>
  <c r="D19" i="14"/>
  <c r="D4" i="17"/>
  <c r="D8" i="17"/>
  <c r="D15" i="17"/>
  <c r="D19" i="17"/>
  <c r="D22" i="17"/>
  <c r="D26" i="17"/>
  <c r="D16" i="18"/>
  <c r="D20" i="18"/>
  <c r="D6" i="3"/>
  <c r="D3" i="13"/>
  <c r="D7" i="13"/>
  <c r="D11" i="13"/>
  <c r="D22" i="13"/>
  <c r="D8" i="14"/>
  <c r="D12" i="14"/>
  <c r="D16" i="14"/>
  <c r="D29" i="14"/>
  <c r="D35" i="14"/>
  <c r="D5" i="17"/>
  <c r="D9" i="17"/>
  <c r="D16" i="17"/>
  <c r="D23" i="17"/>
  <c r="D27" i="17"/>
  <c r="D17" i="18"/>
  <c r="D21" i="18"/>
  <c r="D8" i="3"/>
  <c r="D2" i="14"/>
  <c r="D24" i="14"/>
  <c r="D3" i="17"/>
  <c r="D4" i="18"/>
  <c r="D15" i="18"/>
</calcChain>
</file>

<file path=xl/sharedStrings.xml><?xml version="1.0" encoding="utf-8"?>
<sst xmlns="http://schemas.openxmlformats.org/spreadsheetml/2006/main" count="362" uniqueCount="195">
  <si>
    <t>ADMAROW</t>
  </si>
  <si>
    <t>ADMACOL</t>
  </si>
  <si>
    <t>WEIGHT</t>
  </si>
  <si>
    <t>No.</t>
  </si>
  <si>
    <t>Gene</t>
  </si>
  <si>
    <t>lacA</t>
  </si>
  <si>
    <t>lacI</t>
  </si>
  <si>
    <t>lacY</t>
  </si>
  <si>
    <t>lacZ</t>
  </si>
  <si>
    <t>rpoD</t>
  </si>
  <si>
    <t>znuA</t>
  </si>
  <si>
    <t>hns</t>
  </si>
  <si>
    <t>crp</t>
  </si>
  <si>
    <t>ttdA</t>
  </si>
  <si>
    <t>ttdB</t>
  </si>
  <si>
    <t>ttdR</t>
  </si>
  <si>
    <t>ttdT</t>
  </si>
  <si>
    <t>zraP</t>
  </si>
  <si>
    <t>zraR</t>
  </si>
  <si>
    <t>zraS</t>
  </si>
  <si>
    <t>arsB</t>
  </si>
  <si>
    <t>EDGES</t>
  </si>
  <si>
    <t>lamB</t>
  </si>
  <si>
    <t>malE</t>
  </si>
  <si>
    <t>malF</t>
  </si>
  <si>
    <t>malG</t>
  </si>
  <si>
    <t>malK</t>
  </si>
  <si>
    <t>malM</t>
  </si>
  <si>
    <t>malP</t>
  </si>
  <si>
    <t>malQ</t>
  </si>
  <si>
    <t>malT</t>
  </si>
  <si>
    <t>x</t>
  </si>
  <si>
    <t>X</t>
  </si>
  <si>
    <t>AVG</t>
  </si>
  <si>
    <t>DESV.ESTAND</t>
  </si>
  <si>
    <t>VARIANZA</t>
  </si>
  <si>
    <t>MIN</t>
  </si>
  <si>
    <t>edgeData (g, 'lamB','malE','weight') &lt;- 0.88</t>
  </si>
  <si>
    <t>edgeData (g, 'lamB','malF','weight') &lt;- 1</t>
  </si>
  <si>
    <t>edgeData (g, 'lamB','malG','weight') &lt;- 0.52</t>
  </si>
  <si>
    <t>edgeData (g, 'lamB','malK','weight') &lt;- 1</t>
  </si>
  <si>
    <t>edgeData (g, 'lamB','malM','weight') &lt;- 1</t>
  </si>
  <si>
    <t>edgeData (g, 'lamB','malP','weight') &lt;- 0.84</t>
  </si>
  <si>
    <t>edgeData (g, 'lamB','malQ','weight') &lt;- 1</t>
  </si>
  <si>
    <t>edgeData (g, 'lamB','malT','weight') &lt;- 0.72</t>
  </si>
  <si>
    <t>edgeData (g, 'malE','lamB','weight') &lt;- 0.12</t>
  </si>
  <si>
    <t>edgeData (g, 'malE','malF','weight') &lt;- 0.2</t>
  </si>
  <si>
    <t>edgeData (g, 'malE','malK','weight') &lt;- 0.28</t>
  </si>
  <si>
    <t>edgeData (g, 'malE','malM','weight') &lt;- 0.92</t>
  </si>
  <si>
    <t>edgeData (g, 'malE','malQ','weight') &lt;- 0.44</t>
  </si>
  <si>
    <t>edgeData (g, 'malE','malT','weight') &lt;- 0.28</t>
  </si>
  <si>
    <t>edgeData (g, 'malF','malE','weight') &lt;- 0.8</t>
  </si>
  <si>
    <t>edgeData (g, 'malF','malK','weight') &lt;- 1</t>
  </si>
  <si>
    <t>edgeData (g, 'malF','malM','weight') &lt;- 1</t>
  </si>
  <si>
    <t>edgeData (g, 'malF','malQ','weight') &lt;- 1</t>
  </si>
  <si>
    <t>edgeData (g, 'malF','malT','weight') &lt;- 0.56</t>
  </si>
  <si>
    <t>edgeData (g, 'malG','lamB','weight') &lt;- 0.48</t>
  </si>
  <si>
    <t>edgeData (g, 'malG','malE','weight') &lt;- 1</t>
  </si>
  <si>
    <t>edgeData (g, 'malG','malF','weight') &lt;- 1</t>
  </si>
  <si>
    <t>edgeData (g, 'malG','malK','weight') &lt;- 1</t>
  </si>
  <si>
    <t>edgeData (g, 'malG','malM','weight') &lt;- 1</t>
  </si>
  <si>
    <t>edgeData (g, 'malG','malP','weight') &lt;- 0.8</t>
  </si>
  <si>
    <t>edgeData (g, 'malG','malQ','weight') &lt;- 1</t>
  </si>
  <si>
    <t>edgeData (g, 'malG','malT','weight') &lt;- 0.96</t>
  </si>
  <si>
    <t>edgeData (g, 'malK','malE','weight') &lt;- 0.72</t>
  </si>
  <si>
    <t>edgeData (g, 'malK','malM','weight') &lt;- 1</t>
  </si>
  <si>
    <t>edgeData (g, 'malK','malQ','weight') &lt;- 0.8</t>
  </si>
  <si>
    <t>edgeData (g, 'malK','malT','weight') &lt;- 0.44</t>
  </si>
  <si>
    <t>edgeData (g, 'malM','malE','weight') &lt;- 0.08</t>
  </si>
  <si>
    <t>edgeData (g, 'malM','malT','weight') &lt;- 0.24</t>
  </si>
  <si>
    <t>edgeData (g, 'malP','lamB','weight') &lt;- 0.16</t>
  </si>
  <si>
    <t>edgeData (g, 'malP','malE','weight') &lt;- 1</t>
  </si>
  <si>
    <t>edgeData (g, 'malP','malF','weight') &lt;- 1</t>
  </si>
  <si>
    <t>edgeData (g, 'malP','malG','weight') &lt;- 0.2</t>
  </si>
  <si>
    <t>edgeData (g, 'malP','malK','weight') &lt;- 1</t>
  </si>
  <si>
    <t>edgeData (g, 'malP','malM','weight') &lt;- 1</t>
  </si>
  <si>
    <t>edgeData (g, 'malP','malQ','weight') &lt;- 1</t>
  </si>
  <si>
    <t>edgeData (g, 'malP','malT','weight') &lt;- 0.68</t>
  </si>
  <si>
    <t>edgeData (g, 'malQ','malE','weight') &lt;- 0.56</t>
  </si>
  <si>
    <t>edgeData (g, 'malQ','malK','weight') &lt;- 0.2</t>
  </si>
  <si>
    <t>edgeData (g, 'malQ','malM','weight') &lt;- 1</t>
  </si>
  <si>
    <t>edgeData (g, 'malQ','malT','weight') &lt;- 0.32</t>
  </si>
  <si>
    <t>edgeData (g, 'malT','lamB','weight') &lt;- 0.28</t>
  </si>
  <si>
    <t>edgeData (g, 'malT','malE','weight') &lt;- 0.72</t>
  </si>
  <si>
    <t>edgeData (g, 'malT','malF','weight') &lt;- 0.44</t>
  </si>
  <si>
    <t>edgeData (g, 'malT','malG','weight') &lt;- 0.04</t>
  </si>
  <si>
    <t>edgeData (g, 'malT','malK','weight') &lt;- 0.56</t>
  </si>
  <si>
    <t>edgeData (g, 'malT','malM','weight') &lt;- 0.76</t>
  </si>
  <si>
    <t>edgeData (g, 'malT','malP','weight') &lt;- 0.32</t>
  </si>
  <si>
    <t>edgeData (g, 'malT','malQ','weight') &lt;- 0.68</t>
  </si>
  <si>
    <t>MIN 2</t>
  </si>
  <si>
    <t>MIN3</t>
  </si>
  <si>
    <t>MAX3</t>
  </si>
  <si>
    <t>Q1</t>
  </si>
  <si>
    <t>Q2</t>
  </si>
  <si>
    <t>Q3</t>
  </si>
  <si>
    <t>Q4</t>
  </si>
  <si>
    <t>g &lt;- graph::addEdge ('lamB','malE', g)</t>
  </si>
  <si>
    <t>g &lt;- graph::addEdge ('lamB','malF', g)</t>
  </si>
  <si>
    <t>g &lt;- graph::addEdge ('lamB','malG', g)</t>
  </si>
  <si>
    <t>g &lt;- graph::addEdge ('lamB','malK', g)</t>
  </si>
  <si>
    <t>g &lt;- graph::addEdge ('lamB','malM', g)</t>
  </si>
  <si>
    <t>g &lt;- graph::addEdge ('lamB','malP', g)</t>
  </si>
  <si>
    <t>g &lt;- graph::addEdge ('lamB','malQ', g)</t>
  </si>
  <si>
    <t>g &lt;- graph::addEdge ('lamB','malT', g)</t>
  </si>
  <si>
    <t>g &lt;- graph::addEdge ('malE','lamB', g)</t>
  </si>
  <si>
    <t>g &lt;- graph::addEdge ('malE','malF', g)</t>
  </si>
  <si>
    <t>g &lt;- graph::addEdge ('malE','malK', g)</t>
  </si>
  <si>
    <t>g &lt;- graph::addEdge ('malE','malM', g)</t>
  </si>
  <si>
    <t>g &lt;- graph::addEdge ('malE','malQ', g)</t>
  </si>
  <si>
    <t>g &lt;- graph::addEdge ('malE','malT', g)</t>
  </si>
  <si>
    <t>g &lt;- graph::addEdge ('malF','malE', g)</t>
  </si>
  <si>
    <t>g &lt;- graph::addEdge ('malF','malK', g)</t>
  </si>
  <si>
    <t>g &lt;- graph::addEdge ('malF','malM', g)</t>
  </si>
  <si>
    <t>g &lt;- graph::addEdge ('malF','malQ', g)</t>
  </si>
  <si>
    <t>g &lt;- graph::addEdge ('malF','malT', g)</t>
  </si>
  <si>
    <t>g &lt;- graph::addEdge ('malG','lamB', g)</t>
  </si>
  <si>
    <t>g &lt;- graph::addEdge ('malG','malE', g)</t>
  </si>
  <si>
    <t>g &lt;- graph::addEdge ('malG','malF', g)</t>
  </si>
  <si>
    <t>g &lt;- graph::addEdge ('malG','malK', g)</t>
  </si>
  <si>
    <t>g &lt;- graph::addEdge ('malG','malM', g)</t>
  </si>
  <si>
    <t>g &lt;- graph::addEdge ('malG','malP', g)</t>
  </si>
  <si>
    <t>g &lt;- graph::addEdge ('malG','malQ', g)</t>
  </si>
  <si>
    <t>g &lt;- graph::addEdge ('malG','malT', g)</t>
  </si>
  <si>
    <t>g &lt;- graph::addEdge ('malK','malE', g)</t>
  </si>
  <si>
    <t>g &lt;- graph::addEdge ('malK','malM', g)</t>
  </si>
  <si>
    <t>g &lt;- graph::addEdge ('malK','malQ', g)</t>
  </si>
  <si>
    <t>g &lt;- graph::addEdge ('malK','malT', g)</t>
  </si>
  <si>
    <t>g &lt;- graph::addEdge ('malM','malE', g)</t>
  </si>
  <si>
    <t>g &lt;- graph::addEdge ('malM','malT', g)</t>
  </si>
  <si>
    <t>g &lt;- graph::addEdge ('malP','lamB', g)</t>
  </si>
  <si>
    <t>g &lt;- graph::addEdge ('malP','malE', g)</t>
  </si>
  <si>
    <t>g &lt;- graph::addEdge ('malP','malF', g)</t>
  </si>
  <si>
    <t>g &lt;- graph::addEdge ('malP','malG', g)</t>
  </si>
  <si>
    <t>g &lt;- graph::addEdge ('malP','malK', g)</t>
  </si>
  <si>
    <t>g &lt;- graph::addEdge ('malP','malM', g)</t>
  </si>
  <si>
    <t>g &lt;- graph::addEdge ('malP','malQ', g)</t>
  </si>
  <si>
    <t>g &lt;- graph::addEdge ('malP','malT', g)</t>
  </si>
  <si>
    <t>g &lt;- graph::addEdge ('malQ','malE', g)</t>
  </si>
  <si>
    <t>g &lt;- graph::addEdge ('malQ','malK', g)</t>
  </si>
  <si>
    <t>g &lt;- graph::addEdge ('malQ','malM', g)</t>
  </si>
  <si>
    <t>g &lt;- graph::addEdge ('malQ','malT', g)</t>
  </si>
  <si>
    <t>g &lt;- graph::addEdge ('malT','lamB', g)</t>
  </si>
  <si>
    <t>g &lt;- graph::addEdge ('malT','malE', g)</t>
  </si>
  <si>
    <t>g &lt;- graph::addEdge ('malT','malF', g)</t>
  </si>
  <si>
    <t>g &lt;- graph::addEdge ('malT','malG', g)</t>
  </si>
  <si>
    <t>g &lt;- graph::addEdge ('malT','malK', g)</t>
  </si>
  <si>
    <t>g &lt;- graph::addEdge ('malT','malM', g)</t>
  </si>
  <si>
    <t>g &lt;- graph::addEdge ('malT','malP', g)</t>
  </si>
  <si>
    <t>g &lt;- graph::addEdge ('malT','malQ', g)</t>
  </si>
  <si>
    <t>Filter</t>
  </si>
  <si>
    <t>Adjacency Matrix</t>
  </si>
  <si>
    <t>araC</t>
  </si>
  <si>
    <t>galT</t>
  </si>
  <si>
    <t>aphA</t>
  </si>
  <si>
    <t>mdtM</t>
  </si>
  <si>
    <t>iscR</t>
  </si>
  <si>
    <t>rutA</t>
  </si>
  <si>
    <t>oppC</t>
  </si>
  <si>
    <t>Eps</t>
  </si>
  <si>
    <t>ZraS</t>
  </si>
  <si>
    <t>sample 9 Ctr</t>
  </si>
  <si>
    <t>Maltose</t>
  </si>
  <si>
    <t>UNAM</t>
  </si>
  <si>
    <t>sample 9 Ctr 2</t>
  </si>
  <si>
    <t>galE</t>
  </si>
  <si>
    <t>galK</t>
  </si>
  <si>
    <t>galM</t>
  </si>
  <si>
    <t>Intermodular</t>
  </si>
  <si>
    <t>Pollution</t>
  </si>
  <si>
    <t>Smoker</t>
  </si>
  <si>
    <t>Cancer</t>
  </si>
  <si>
    <t>X-Ray</t>
  </si>
  <si>
    <t>Dyspnoea</t>
  </si>
  <si>
    <t>oppA</t>
  </si>
  <si>
    <t>oppB</t>
  </si>
  <si>
    <t>oppD</t>
  </si>
  <si>
    <t>oppF</t>
  </si>
  <si>
    <t>Basal machinery</t>
  </si>
  <si>
    <t>iscA</t>
  </si>
  <si>
    <t>iscS</t>
  </si>
  <si>
    <t>iscU</t>
  </si>
  <si>
    <t>iscX</t>
  </si>
  <si>
    <t>nfuA</t>
  </si>
  <si>
    <t>1_0.95</t>
  </si>
  <si>
    <t>2_0.94</t>
  </si>
  <si>
    <t>3_0.94</t>
  </si>
  <si>
    <t>4_0.9</t>
  </si>
  <si>
    <t>5_0.62</t>
  </si>
  <si>
    <t>6_0.66</t>
  </si>
  <si>
    <t>7_0.5</t>
  </si>
  <si>
    <t>8_0.66</t>
  </si>
  <si>
    <t>9_0.5</t>
  </si>
  <si>
    <t>10_0.5</t>
  </si>
  <si>
    <t>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</si>
</sst>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808000"/>
      <name val="Arial Unicode MS"/>
    </font>
    <font>
      <u/>
      <sz val="10"/>
      <color rgb="FF808000"/>
      <name val="Arial Unicode MS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257"/>
  <sheetViews>
    <sheetView workbookViewId="0">
      <selection activeCell="A8" sqref="A8:C35"/>
    </sheetView>
  </sheetViews>
  <sheetFormatPr baseColWidth="10" defaultRowHeight="15.5"/>
  <sheetData>
    <row r="1" spans="1:3">
      <c r="A1" s="1" t="s">
        <v>0</v>
      </c>
      <c r="B1" s="1" t="s">
        <v>1</v>
      </c>
      <c r="C1" s="1" t="s">
        <v>2</v>
      </c>
    </row>
    <row r="2" spans="1:3" hidden="1">
      <c r="A2">
        <v>1</v>
      </c>
      <c r="B2">
        <v>1</v>
      </c>
      <c r="C2">
        <v>0</v>
      </c>
    </row>
    <row r="3" spans="1:3" hidden="1">
      <c r="A3">
        <v>1</v>
      </c>
      <c r="B3">
        <v>2</v>
      </c>
      <c r="C3">
        <v>0</v>
      </c>
    </row>
    <row r="4" spans="1:3" hidden="1">
      <c r="A4">
        <v>1</v>
      </c>
      <c r="B4">
        <v>3</v>
      </c>
      <c r="C4">
        <v>0</v>
      </c>
    </row>
    <row r="5" spans="1:3" hidden="1">
      <c r="A5">
        <v>1</v>
      </c>
      <c r="B5">
        <v>4</v>
      </c>
      <c r="C5">
        <v>0</v>
      </c>
    </row>
    <row r="6" spans="1:3" hidden="1">
      <c r="A6">
        <v>1</v>
      </c>
      <c r="B6">
        <v>5</v>
      </c>
      <c r="C6">
        <v>0</v>
      </c>
    </row>
    <row r="7" spans="1:3" hidden="1">
      <c r="A7">
        <v>1</v>
      </c>
      <c r="B7">
        <v>6</v>
      </c>
      <c r="C7">
        <v>0</v>
      </c>
    </row>
    <row r="8" spans="1:3">
      <c r="A8">
        <v>2</v>
      </c>
      <c r="B8">
        <v>1</v>
      </c>
      <c r="C8">
        <v>1</v>
      </c>
    </row>
    <row r="9" spans="1:3" hidden="1">
      <c r="A9">
        <v>2</v>
      </c>
      <c r="B9">
        <v>2</v>
      </c>
      <c r="C9">
        <v>0</v>
      </c>
    </row>
    <row r="10" spans="1:3">
      <c r="A10">
        <v>2</v>
      </c>
      <c r="B10">
        <v>3</v>
      </c>
      <c r="C10">
        <v>1</v>
      </c>
    </row>
    <row r="11" spans="1:3">
      <c r="A11">
        <v>2</v>
      </c>
      <c r="B11">
        <v>4</v>
      </c>
      <c r="C11">
        <v>1</v>
      </c>
    </row>
    <row r="12" spans="1:3">
      <c r="A12">
        <v>2</v>
      </c>
      <c r="B12">
        <v>5</v>
      </c>
      <c r="C12">
        <v>1</v>
      </c>
    </row>
    <row r="13" spans="1:3">
      <c r="A13">
        <v>2</v>
      </c>
      <c r="B13">
        <v>6</v>
      </c>
      <c r="C13">
        <v>1</v>
      </c>
    </row>
    <row r="14" spans="1:3">
      <c r="A14">
        <v>3</v>
      </c>
      <c r="B14">
        <v>1</v>
      </c>
      <c r="C14">
        <v>1</v>
      </c>
    </row>
    <row r="15" spans="1:3" hidden="1">
      <c r="A15">
        <v>3</v>
      </c>
      <c r="B15">
        <v>2</v>
      </c>
      <c r="C15">
        <v>0</v>
      </c>
    </row>
    <row r="16" spans="1:3" hidden="1">
      <c r="A16">
        <v>3</v>
      </c>
      <c r="B16">
        <v>3</v>
      </c>
      <c r="C16">
        <v>0</v>
      </c>
    </row>
    <row r="17" spans="1:3">
      <c r="A17">
        <v>3</v>
      </c>
      <c r="B17">
        <v>4</v>
      </c>
      <c r="C17">
        <v>1</v>
      </c>
    </row>
    <row r="18" spans="1:3" hidden="1">
      <c r="A18">
        <v>3</v>
      </c>
      <c r="B18">
        <v>5</v>
      </c>
      <c r="C18">
        <v>0</v>
      </c>
    </row>
    <row r="19" spans="1:3" hidden="1">
      <c r="A19">
        <v>3</v>
      </c>
      <c r="B19">
        <v>6</v>
      </c>
      <c r="C19">
        <v>0</v>
      </c>
    </row>
    <row r="20" spans="1:3">
      <c r="A20">
        <v>4</v>
      </c>
      <c r="B20">
        <v>1</v>
      </c>
      <c r="C20">
        <v>1</v>
      </c>
    </row>
    <row r="21" spans="1:3" hidden="1">
      <c r="A21">
        <v>4</v>
      </c>
      <c r="B21">
        <v>2</v>
      </c>
      <c r="C21">
        <v>0</v>
      </c>
    </row>
    <row r="22" spans="1:3" hidden="1">
      <c r="A22">
        <v>4</v>
      </c>
      <c r="B22">
        <v>3</v>
      </c>
      <c r="C22">
        <v>0</v>
      </c>
    </row>
    <row r="23" spans="1:3" hidden="1">
      <c r="A23">
        <v>4</v>
      </c>
      <c r="B23">
        <v>4</v>
      </c>
      <c r="C23">
        <v>0</v>
      </c>
    </row>
    <row r="24" spans="1:3" hidden="1">
      <c r="A24">
        <v>4</v>
      </c>
      <c r="B24">
        <v>5</v>
      </c>
      <c r="C24">
        <v>0</v>
      </c>
    </row>
    <row r="25" spans="1:3" hidden="1">
      <c r="A25">
        <v>4</v>
      </c>
      <c r="B25">
        <v>6</v>
      </c>
      <c r="C25">
        <v>0</v>
      </c>
    </row>
    <row r="26" spans="1:3">
      <c r="A26">
        <v>5</v>
      </c>
      <c r="B26">
        <v>1</v>
      </c>
      <c r="C26">
        <v>1</v>
      </c>
    </row>
    <row r="27" spans="1:3" hidden="1">
      <c r="A27">
        <v>5</v>
      </c>
      <c r="B27">
        <v>2</v>
      </c>
      <c r="C27">
        <v>0</v>
      </c>
    </row>
    <row r="28" spans="1:3">
      <c r="A28">
        <v>5</v>
      </c>
      <c r="B28">
        <v>3</v>
      </c>
      <c r="C28">
        <v>1</v>
      </c>
    </row>
    <row r="29" spans="1:3">
      <c r="A29">
        <v>5</v>
      </c>
      <c r="B29">
        <v>4</v>
      </c>
      <c r="C29">
        <v>1</v>
      </c>
    </row>
    <row r="30" spans="1:3" hidden="1">
      <c r="A30">
        <v>5</v>
      </c>
      <c r="B30">
        <v>5</v>
      </c>
      <c r="C30">
        <v>0</v>
      </c>
    </row>
    <row r="31" spans="1:3">
      <c r="A31">
        <v>5</v>
      </c>
      <c r="B31">
        <v>6</v>
      </c>
      <c r="C31">
        <v>1</v>
      </c>
    </row>
    <row r="32" spans="1:3">
      <c r="A32">
        <v>6</v>
      </c>
      <c r="B32">
        <v>1</v>
      </c>
      <c r="C32">
        <v>1</v>
      </c>
    </row>
    <row r="33" spans="1:3" hidden="1">
      <c r="A33">
        <v>6</v>
      </c>
      <c r="B33">
        <v>2</v>
      </c>
      <c r="C33">
        <v>0</v>
      </c>
    </row>
    <row r="34" spans="1:3">
      <c r="A34">
        <v>6</v>
      </c>
      <c r="B34">
        <v>3</v>
      </c>
      <c r="C34">
        <v>1</v>
      </c>
    </row>
    <row r="35" spans="1:3">
      <c r="A35">
        <v>6</v>
      </c>
      <c r="B35">
        <v>4</v>
      </c>
      <c r="C35">
        <v>1</v>
      </c>
    </row>
    <row r="36" spans="1:3" hidden="1">
      <c r="A36">
        <v>6</v>
      </c>
      <c r="B36">
        <v>5</v>
      </c>
      <c r="C36">
        <v>0</v>
      </c>
    </row>
    <row r="37" spans="1:3" hidden="1">
      <c r="A37">
        <v>6</v>
      </c>
      <c r="B37">
        <v>6</v>
      </c>
      <c r="C37">
        <v>0</v>
      </c>
    </row>
    <row r="38" spans="1:3" hidden="1"/>
    <row r="39" spans="1:3" hidden="1"/>
    <row r="40" spans="1:3" hidden="1"/>
    <row r="41" spans="1:3" hidden="1"/>
    <row r="42" spans="1:3" hidden="1"/>
    <row r="43" spans="1:3" hidden="1"/>
    <row r="44" spans="1:3" hidden="1"/>
    <row r="45" spans="1:3" hidden="1"/>
    <row r="46" spans="1:3" hidden="1"/>
    <row r="47" spans="1:3" hidden="1"/>
    <row r="48" spans="1:3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</sheetData>
  <autoFilter ref="A1:C257" xr:uid="{00000000-0009-0000-0000-000000000000}">
    <filterColumn colId="2">
      <filters>
        <filter val="1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60DE-38FF-4EDD-AF73-908BEDEACE96}">
  <dimension ref="A1:C20"/>
  <sheetViews>
    <sheetView workbookViewId="0">
      <selection activeCell="C2" sqref="C2:C20"/>
    </sheetView>
  </sheetViews>
  <sheetFormatPr baseColWidth="10" defaultRowHeight="15.5"/>
  <sheetData>
    <row r="1" spans="1:3">
      <c r="A1" t="s">
        <v>0</v>
      </c>
      <c r="B1" t="s">
        <v>1</v>
      </c>
      <c r="C1" t="s">
        <v>151</v>
      </c>
    </row>
    <row r="2" spans="1:3">
      <c r="A2">
        <v>1</v>
      </c>
      <c r="B2">
        <v>3</v>
      </c>
      <c r="C2" t="str">
        <f>_xlfn.CONCAT("tbWeightedAdjacencyMatrix (",A2,")(",B2,") := 1;")</f>
        <v>tbWeightedAdjacencyMatrix (1)(3) := 1;</v>
      </c>
    </row>
    <row r="3" spans="1:3">
      <c r="A3">
        <v>1</v>
      </c>
      <c r="B3">
        <v>5</v>
      </c>
      <c r="C3" t="str">
        <f t="shared" ref="C3:C20" si="0">_xlfn.CONCAT("tbWeightedAdjacencyMatrix (",A3,")(",B3,") := 1;")</f>
        <v>tbWeightedAdjacencyMatrix (1)(5) := 1;</v>
      </c>
    </row>
    <row r="4" spans="1:3">
      <c r="A4">
        <v>1</v>
      </c>
      <c r="B4">
        <v>6</v>
      </c>
      <c r="C4" t="str">
        <f t="shared" si="0"/>
        <v>tbWeightedAdjacencyMatrix (1)(6) := 1;</v>
      </c>
    </row>
    <row r="5" spans="1:3">
      <c r="A5">
        <v>1</v>
      </c>
      <c r="B5">
        <v>8</v>
      </c>
      <c r="C5" t="str">
        <f t="shared" si="0"/>
        <v>tbWeightedAdjacencyMatrix (1)(8) := 1;</v>
      </c>
    </row>
    <row r="6" spans="1:3">
      <c r="A6">
        <v>3</v>
      </c>
      <c r="B6">
        <v>5</v>
      </c>
      <c r="C6" t="str">
        <f t="shared" si="0"/>
        <v>tbWeightedAdjacencyMatrix (3)(5) := 1;</v>
      </c>
    </row>
    <row r="7" spans="1:3">
      <c r="A7">
        <v>3</v>
      </c>
      <c r="B7">
        <v>6</v>
      </c>
      <c r="C7" t="str">
        <f t="shared" si="0"/>
        <v>tbWeightedAdjacencyMatrix (3)(6) := 1;</v>
      </c>
    </row>
    <row r="8" spans="1:3">
      <c r="A8">
        <v>3</v>
      </c>
      <c r="B8">
        <v>8</v>
      </c>
      <c r="C8" t="str">
        <f t="shared" si="0"/>
        <v>tbWeightedAdjacencyMatrix (3)(8) := 1;</v>
      </c>
    </row>
    <row r="9" spans="1:3">
      <c r="A9">
        <v>4</v>
      </c>
      <c r="B9">
        <v>2</v>
      </c>
      <c r="C9" t="str">
        <f t="shared" si="0"/>
        <v>tbWeightedAdjacencyMatrix (4)(2) := 1;</v>
      </c>
    </row>
    <row r="10" spans="1:3">
      <c r="A10">
        <v>4</v>
      </c>
      <c r="B10">
        <v>3</v>
      </c>
      <c r="C10" t="str">
        <f t="shared" si="0"/>
        <v>tbWeightedAdjacencyMatrix (4)(3) := 1;</v>
      </c>
    </row>
    <row r="11" spans="1:3">
      <c r="A11">
        <v>4</v>
      </c>
      <c r="B11">
        <v>5</v>
      </c>
      <c r="C11" t="str">
        <f t="shared" si="0"/>
        <v>tbWeightedAdjacencyMatrix (4)(5) := 1;</v>
      </c>
    </row>
    <row r="12" spans="1:3">
      <c r="A12">
        <v>4</v>
      </c>
      <c r="B12">
        <v>6</v>
      </c>
      <c r="C12" t="str">
        <f t="shared" si="0"/>
        <v>tbWeightedAdjacencyMatrix (4)(6) := 1;</v>
      </c>
    </row>
    <row r="13" spans="1:3">
      <c r="A13">
        <v>4</v>
      </c>
      <c r="B13">
        <v>8</v>
      </c>
      <c r="C13" t="str">
        <f t="shared" si="0"/>
        <v>tbWeightedAdjacencyMatrix (4)(8) := 1;</v>
      </c>
    </row>
    <row r="14" spans="1:3">
      <c r="A14">
        <v>5</v>
      </c>
      <c r="B14">
        <v>6</v>
      </c>
      <c r="C14" t="str">
        <f t="shared" si="0"/>
        <v>tbWeightedAdjacencyMatrix (5)(6) := 1;</v>
      </c>
    </row>
    <row r="15" spans="1:3">
      <c r="A15">
        <v>7</v>
      </c>
      <c r="B15">
        <v>2</v>
      </c>
      <c r="C15" t="str">
        <f t="shared" si="0"/>
        <v>tbWeightedAdjacencyMatrix (7)(2) := 1;</v>
      </c>
    </row>
    <row r="16" spans="1:3">
      <c r="A16">
        <v>7</v>
      </c>
      <c r="B16">
        <v>3</v>
      </c>
      <c r="C16" t="str">
        <f t="shared" si="0"/>
        <v>tbWeightedAdjacencyMatrix (7)(3) := 1;</v>
      </c>
    </row>
    <row r="17" spans="1:3">
      <c r="A17">
        <v>7</v>
      </c>
      <c r="B17">
        <v>5</v>
      </c>
      <c r="C17" t="str">
        <f t="shared" si="0"/>
        <v>tbWeightedAdjacencyMatrix (7)(5) := 1;</v>
      </c>
    </row>
    <row r="18" spans="1:3">
      <c r="A18">
        <v>7</v>
      </c>
      <c r="B18">
        <v>6</v>
      </c>
      <c r="C18" t="str">
        <f t="shared" si="0"/>
        <v>tbWeightedAdjacencyMatrix (7)(6) := 1;</v>
      </c>
    </row>
    <row r="19" spans="1:3">
      <c r="A19">
        <v>7</v>
      </c>
      <c r="B19">
        <v>8</v>
      </c>
      <c r="C19" t="str">
        <f t="shared" si="0"/>
        <v>tbWeightedAdjacencyMatrix (7)(8) := 1;</v>
      </c>
    </row>
    <row r="20" spans="1:3">
      <c r="A20">
        <v>8</v>
      </c>
      <c r="B20">
        <v>6</v>
      </c>
      <c r="C20" t="str">
        <f t="shared" si="0"/>
        <v>tbWeightedAdjacencyMatrix (8)(6) := 1;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90D6-0658-43B0-A4EE-9F7660E174AC}">
  <dimension ref="A1:K54"/>
  <sheetViews>
    <sheetView workbookViewId="0">
      <selection activeCell="B2" sqref="B2:B54"/>
    </sheetView>
  </sheetViews>
  <sheetFormatPr baseColWidth="10" defaultRowHeight="15.5"/>
  <cols>
    <col min="3" max="3" width="11.1640625" bestFit="1" customWidth="1"/>
  </cols>
  <sheetData>
    <row r="1" spans="1:11">
      <c r="A1" t="s">
        <v>32</v>
      </c>
      <c r="B1" t="s">
        <v>33</v>
      </c>
      <c r="C1">
        <f>AVERAGE(A2:A54)</f>
        <v>0.67924528301886777</v>
      </c>
      <c r="D1" t="s">
        <v>34</v>
      </c>
      <c r="E1">
        <f>_xlfn.STDEV.S(A2:A54)</f>
        <v>0.32405987728174673</v>
      </c>
      <c r="F1" t="s">
        <v>35</v>
      </c>
      <c r="G1">
        <f>E1*E1</f>
        <v>0.10501480406386075</v>
      </c>
      <c r="H1" t="s">
        <v>36</v>
      </c>
      <c r="I1">
        <f>C1-E1</f>
        <v>0.35518540573712104</v>
      </c>
      <c r="J1" t="s">
        <v>36</v>
      </c>
      <c r="K1">
        <f>C1+E1</f>
        <v>1.0033051603006145</v>
      </c>
    </row>
    <row r="2" spans="1:11">
      <c r="A2">
        <v>0.88</v>
      </c>
      <c r="B2">
        <f>IF(A2&gt;$I$1,1,0)</f>
        <v>1</v>
      </c>
    </row>
    <row r="3" spans="1:11">
      <c r="A3">
        <v>1</v>
      </c>
      <c r="B3">
        <f t="shared" ref="B3:B54" si="0">IF(A3&gt;$I$1,1,0)</f>
        <v>1</v>
      </c>
    </row>
    <row r="4" spans="1:11">
      <c r="A4">
        <v>0.52</v>
      </c>
      <c r="B4">
        <f t="shared" si="0"/>
        <v>1</v>
      </c>
    </row>
    <row r="5" spans="1:11">
      <c r="A5">
        <v>1</v>
      </c>
      <c r="B5">
        <f t="shared" si="0"/>
        <v>1</v>
      </c>
    </row>
    <row r="6" spans="1:11">
      <c r="A6">
        <v>1</v>
      </c>
      <c r="B6">
        <f t="shared" si="0"/>
        <v>1</v>
      </c>
    </row>
    <row r="7" spans="1:11">
      <c r="A7">
        <v>0.84</v>
      </c>
      <c r="B7">
        <f t="shared" si="0"/>
        <v>1</v>
      </c>
    </row>
    <row r="8" spans="1:11">
      <c r="A8">
        <v>1</v>
      </c>
      <c r="B8">
        <f t="shared" si="0"/>
        <v>1</v>
      </c>
    </row>
    <row r="9" spans="1:11">
      <c r="A9">
        <v>0.72</v>
      </c>
      <c r="B9">
        <f t="shared" si="0"/>
        <v>1</v>
      </c>
    </row>
    <row r="10" spans="1:11">
      <c r="A10">
        <v>0.12</v>
      </c>
      <c r="B10">
        <f t="shared" si="0"/>
        <v>0</v>
      </c>
    </row>
    <row r="11" spans="1:11">
      <c r="A11">
        <v>0.2</v>
      </c>
      <c r="B11">
        <f t="shared" si="0"/>
        <v>0</v>
      </c>
    </row>
    <row r="12" spans="1:11">
      <c r="A12">
        <v>0.28000000000000003</v>
      </c>
      <c r="B12">
        <f t="shared" si="0"/>
        <v>0</v>
      </c>
    </row>
    <row r="13" spans="1:11">
      <c r="A13">
        <v>0.92</v>
      </c>
      <c r="B13">
        <f t="shared" si="0"/>
        <v>1</v>
      </c>
    </row>
    <row r="14" spans="1:11">
      <c r="A14">
        <v>0.44</v>
      </c>
      <c r="B14">
        <f t="shared" si="0"/>
        <v>1</v>
      </c>
    </row>
    <row r="15" spans="1:11">
      <c r="A15">
        <v>0.28000000000000003</v>
      </c>
      <c r="B15">
        <f t="shared" si="0"/>
        <v>0</v>
      </c>
    </row>
    <row r="16" spans="1:11">
      <c r="A16">
        <v>0.8</v>
      </c>
      <c r="B16">
        <f t="shared" si="0"/>
        <v>1</v>
      </c>
    </row>
    <row r="17" spans="1:2">
      <c r="A17">
        <v>1</v>
      </c>
      <c r="B17">
        <f t="shared" si="0"/>
        <v>1</v>
      </c>
    </row>
    <row r="18" spans="1:2">
      <c r="A18">
        <v>1</v>
      </c>
      <c r="B18">
        <f t="shared" si="0"/>
        <v>1</v>
      </c>
    </row>
    <row r="19" spans="1:2">
      <c r="A19">
        <v>1</v>
      </c>
      <c r="B19">
        <f t="shared" si="0"/>
        <v>1</v>
      </c>
    </row>
    <row r="20" spans="1:2">
      <c r="A20">
        <v>0.56000000000000005</v>
      </c>
      <c r="B20">
        <f t="shared" si="0"/>
        <v>1</v>
      </c>
    </row>
    <row r="21" spans="1:2">
      <c r="A21">
        <v>0.48</v>
      </c>
      <c r="B21">
        <f t="shared" si="0"/>
        <v>1</v>
      </c>
    </row>
    <row r="22" spans="1:2">
      <c r="A22">
        <v>1</v>
      </c>
      <c r="B22">
        <f t="shared" si="0"/>
        <v>1</v>
      </c>
    </row>
    <row r="23" spans="1:2">
      <c r="A23">
        <v>1</v>
      </c>
      <c r="B23">
        <f t="shared" si="0"/>
        <v>1</v>
      </c>
    </row>
    <row r="24" spans="1:2">
      <c r="A24">
        <v>1</v>
      </c>
      <c r="B24">
        <f t="shared" si="0"/>
        <v>1</v>
      </c>
    </row>
    <row r="25" spans="1:2">
      <c r="A25">
        <v>1</v>
      </c>
      <c r="B25">
        <f t="shared" si="0"/>
        <v>1</v>
      </c>
    </row>
    <row r="26" spans="1:2">
      <c r="A26">
        <v>0.8</v>
      </c>
      <c r="B26">
        <f t="shared" si="0"/>
        <v>1</v>
      </c>
    </row>
    <row r="27" spans="1:2">
      <c r="A27">
        <v>1</v>
      </c>
      <c r="B27">
        <f t="shared" si="0"/>
        <v>1</v>
      </c>
    </row>
    <row r="28" spans="1:2">
      <c r="A28">
        <v>0.96</v>
      </c>
      <c r="B28">
        <f t="shared" si="0"/>
        <v>1</v>
      </c>
    </row>
    <row r="29" spans="1:2">
      <c r="A29">
        <v>0.72</v>
      </c>
      <c r="B29">
        <f t="shared" si="0"/>
        <v>1</v>
      </c>
    </row>
    <row r="30" spans="1:2">
      <c r="A30">
        <v>1</v>
      </c>
      <c r="B30">
        <f t="shared" si="0"/>
        <v>1</v>
      </c>
    </row>
    <row r="31" spans="1:2">
      <c r="A31">
        <v>0.8</v>
      </c>
      <c r="B31">
        <f t="shared" si="0"/>
        <v>1</v>
      </c>
    </row>
    <row r="32" spans="1:2">
      <c r="A32">
        <v>0.44</v>
      </c>
      <c r="B32">
        <f t="shared" si="0"/>
        <v>1</v>
      </c>
    </row>
    <row r="33" spans="1:2">
      <c r="A33">
        <v>0.08</v>
      </c>
      <c r="B33">
        <f t="shared" si="0"/>
        <v>0</v>
      </c>
    </row>
    <row r="34" spans="1:2">
      <c r="A34">
        <v>0.24</v>
      </c>
      <c r="B34">
        <f t="shared" si="0"/>
        <v>0</v>
      </c>
    </row>
    <row r="35" spans="1:2">
      <c r="A35">
        <v>0.16</v>
      </c>
      <c r="B35">
        <f t="shared" si="0"/>
        <v>0</v>
      </c>
    </row>
    <row r="36" spans="1:2">
      <c r="A36">
        <v>1</v>
      </c>
      <c r="B36">
        <f t="shared" si="0"/>
        <v>1</v>
      </c>
    </row>
    <row r="37" spans="1:2">
      <c r="A37">
        <v>1</v>
      </c>
      <c r="B37">
        <f t="shared" si="0"/>
        <v>1</v>
      </c>
    </row>
    <row r="38" spans="1:2">
      <c r="A38">
        <v>0.2</v>
      </c>
      <c r="B38">
        <f t="shared" si="0"/>
        <v>0</v>
      </c>
    </row>
    <row r="39" spans="1:2">
      <c r="A39">
        <v>1</v>
      </c>
      <c r="B39">
        <f t="shared" si="0"/>
        <v>1</v>
      </c>
    </row>
    <row r="40" spans="1:2">
      <c r="A40">
        <v>1</v>
      </c>
      <c r="B40">
        <f t="shared" si="0"/>
        <v>1</v>
      </c>
    </row>
    <row r="41" spans="1:2">
      <c r="A41">
        <v>1</v>
      </c>
      <c r="B41">
        <f t="shared" si="0"/>
        <v>1</v>
      </c>
    </row>
    <row r="42" spans="1:2">
      <c r="A42">
        <v>0.68</v>
      </c>
      <c r="B42">
        <f t="shared" si="0"/>
        <v>1</v>
      </c>
    </row>
    <row r="43" spans="1:2">
      <c r="A43">
        <v>0.56000000000000005</v>
      </c>
      <c r="B43">
        <f t="shared" si="0"/>
        <v>1</v>
      </c>
    </row>
    <row r="44" spans="1:2">
      <c r="A44">
        <v>0.2</v>
      </c>
      <c r="B44">
        <f t="shared" si="0"/>
        <v>0</v>
      </c>
    </row>
    <row r="45" spans="1:2">
      <c r="A45">
        <v>1</v>
      </c>
      <c r="B45">
        <f t="shared" si="0"/>
        <v>1</v>
      </c>
    </row>
    <row r="46" spans="1:2">
      <c r="A46">
        <v>0.32</v>
      </c>
      <c r="B46">
        <f t="shared" si="0"/>
        <v>0</v>
      </c>
    </row>
    <row r="47" spans="1:2">
      <c r="A47">
        <v>0.28000000000000003</v>
      </c>
      <c r="B47">
        <f t="shared" si="0"/>
        <v>0</v>
      </c>
    </row>
    <row r="48" spans="1:2">
      <c r="A48">
        <v>0.72</v>
      </c>
      <c r="B48">
        <f t="shared" si="0"/>
        <v>1</v>
      </c>
    </row>
    <row r="49" spans="1:2">
      <c r="A49">
        <v>0.44</v>
      </c>
      <c r="B49">
        <f t="shared" si="0"/>
        <v>1</v>
      </c>
    </row>
    <row r="50" spans="1:2">
      <c r="A50">
        <v>0.04</v>
      </c>
      <c r="B50">
        <f t="shared" si="0"/>
        <v>0</v>
      </c>
    </row>
    <row r="51" spans="1:2">
      <c r="A51">
        <v>0.56000000000000005</v>
      </c>
      <c r="B51">
        <f t="shared" si="0"/>
        <v>1</v>
      </c>
    </row>
    <row r="52" spans="1:2">
      <c r="A52">
        <v>0.76</v>
      </c>
      <c r="B52">
        <f t="shared" si="0"/>
        <v>1</v>
      </c>
    </row>
    <row r="53" spans="1:2">
      <c r="A53">
        <v>0.32</v>
      </c>
      <c r="B53">
        <f t="shared" si="0"/>
        <v>0</v>
      </c>
    </row>
    <row r="54" spans="1:2">
      <c r="A54">
        <v>0.68</v>
      </c>
      <c r="B54">
        <f t="shared" si="0"/>
        <v>1</v>
      </c>
    </row>
  </sheetData>
  <autoFilter ref="A1:B54" xr:uid="{C135C600-31A5-482C-A5B1-08BF27D28757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3042-0A0C-40FC-868B-394623DC9A0E}">
  <dimension ref="A1:K54"/>
  <sheetViews>
    <sheetView workbookViewId="0">
      <selection activeCell="D1" sqref="D1"/>
    </sheetView>
  </sheetViews>
  <sheetFormatPr baseColWidth="10" defaultRowHeight="15.5"/>
  <cols>
    <col min="3" max="3" width="11.1640625" bestFit="1" customWidth="1"/>
  </cols>
  <sheetData>
    <row r="1" spans="1:11">
      <c r="A1" t="s">
        <v>32</v>
      </c>
      <c r="B1" t="s">
        <v>33</v>
      </c>
      <c r="C1">
        <f>AVERAGE(A2:A54)</f>
        <v>0.67924528301886777</v>
      </c>
      <c r="D1" t="s">
        <v>34</v>
      </c>
      <c r="E1">
        <f>_xlfn.STDEV.S(A2:A54)</f>
        <v>0.32405987728174673</v>
      </c>
      <c r="F1" t="s">
        <v>35</v>
      </c>
      <c r="G1">
        <f>E1*E1</f>
        <v>0.10501480406386075</v>
      </c>
      <c r="H1" t="s">
        <v>36</v>
      </c>
      <c r="I1">
        <f>$C$1-$E$1</f>
        <v>0.35518540573712104</v>
      </c>
      <c r="J1" t="s">
        <v>36</v>
      </c>
      <c r="K1">
        <f>C1+E1</f>
        <v>1.0033051603006145</v>
      </c>
    </row>
    <row r="2" spans="1:11">
      <c r="A2">
        <v>0.88</v>
      </c>
      <c r="B2">
        <f>IF(A2&gt;$I$1,1,0)</f>
        <v>1</v>
      </c>
      <c r="C2">
        <f>IF(A2&gt;=$H$16,1,0)</f>
        <v>1</v>
      </c>
      <c r="H2" t="s">
        <v>90</v>
      </c>
      <c r="I2">
        <f>$C$1+$E$1</f>
        <v>1.0033051603006145</v>
      </c>
    </row>
    <row r="3" spans="1:11">
      <c r="A3">
        <v>1</v>
      </c>
      <c r="B3">
        <f t="shared" ref="B3:B54" si="0">IF(A3&gt;$I$1,1,0)</f>
        <v>1</v>
      </c>
      <c r="C3">
        <f t="shared" ref="C3:C54" si="1">IF(A3&gt;=$H$16,1,0)</f>
        <v>1</v>
      </c>
      <c r="H3" t="s">
        <v>91</v>
      </c>
      <c r="I3">
        <f>C1-J6</f>
        <v>0.59199970992560291</v>
      </c>
      <c r="J3">
        <v>1.96</v>
      </c>
    </row>
    <row r="4" spans="1:11">
      <c r="A4">
        <v>0.52</v>
      </c>
      <c r="B4">
        <f t="shared" si="0"/>
        <v>1</v>
      </c>
      <c r="C4">
        <f t="shared" si="1"/>
        <v>0</v>
      </c>
      <c r="H4" t="s">
        <v>92</v>
      </c>
      <c r="I4">
        <f>C1+J6</f>
        <v>0.76649085611213263</v>
      </c>
      <c r="J4">
        <v>53</v>
      </c>
      <c r="K4">
        <f>SQRT(J4)</f>
        <v>7.2801098892805181</v>
      </c>
    </row>
    <row r="5" spans="1:11">
      <c r="A5">
        <v>1</v>
      </c>
      <c r="B5">
        <f t="shared" si="0"/>
        <v>1</v>
      </c>
      <c r="C5">
        <f t="shared" si="1"/>
        <v>1</v>
      </c>
      <c r="H5" t="s">
        <v>93</v>
      </c>
      <c r="I5">
        <f>_xlfn.QUARTILE.INC(A2:A54,4)</f>
        <v>1</v>
      </c>
      <c r="J5">
        <f>E1/K4</f>
        <v>4.4513047496563693E-2</v>
      </c>
    </row>
    <row r="6" spans="1:11">
      <c r="A6">
        <v>1</v>
      </c>
      <c r="B6">
        <f t="shared" si="0"/>
        <v>1</v>
      </c>
      <c r="C6">
        <f t="shared" si="1"/>
        <v>1</v>
      </c>
      <c r="H6" t="s">
        <v>94</v>
      </c>
      <c r="I6">
        <f>_xlfn.QUARTILE.INC(A2:A54,3)</f>
        <v>1</v>
      </c>
      <c r="J6">
        <f>J3*J5</f>
        <v>8.7245573093264833E-2</v>
      </c>
    </row>
    <row r="7" spans="1:11">
      <c r="A7">
        <v>0.84</v>
      </c>
      <c r="B7">
        <f t="shared" si="0"/>
        <v>1</v>
      </c>
      <c r="C7">
        <f t="shared" si="1"/>
        <v>1</v>
      </c>
      <c r="H7" t="s">
        <v>95</v>
      </c>
      <c r="I7">
        <f>_xlfn.QUARTILE.INC(A2:A54,2)</f>
        <v>0.76</v>
      </c>
    </row>
    <row r="8" spans="1:11">
      <c r="A8">
        <v>1</v>
      </c>
      <c r="B8">
        <f t="shared" si="0"/>
        <v>1</v>
      </c>
      <c r="C8">
        <f t="shared" si="1"/>
        <v>1</v>
      </c>
      <c r="H8" t="s">
        <v>96</v>
      </c>
      <c r="I8">
        <f>_xlfn.QUARTILE.INC(A2:A54,4)</f>
        <v>1</v>
      </c>
    </row>
    <row r="9" spans="1:11">
      <c r="A9">
        <v>0.72</v>
      </c>
      <c r="B9">
        <f t="shared" si="0"/>
        <v>1</v>
      </c>
      <c r="C9">
        <f t="shared" si="1"/>
        <v>0</v>
      </c>
    </row>
    <row r="10" spans="1:11">
      <c r="A10">
        <v>0.12</v>
      </c>
      <c r="B10">
        <f t="shared" si="0"/>
        <v>0</v>
      </c>
      <c r="C10">
        <f t="shared" si="1"/>
        <v>0</v>
      </c>
      <c r="H10" t="s">
        <v>93</v>
      </c>
      <c r="I10">
        <f>QUARTILE(A2:A54,4)</f>
        <v>1</v>
      </c>
    </row>
    <row r="11" spans="1:11">
      <c r="A11">
        <v>0.2</v>
      </c>
      <c r="B11">
        <f t="shared" si="0"/>
        <v>0</v>
      </c>
      <c r="C11">
        <f t="shared" si="1"/>
        <v>0</v>
      </c>
      <c r="H11" t="s">
        <v>94</v>
      </c>
      <c r="I11">
        <f>QUARTILE(A2:A54,3)</f>
        <v>1</v>
      </c>
    </row>
    <row r="12" spans="1:11">
      <c r="A12">
        <v>0.28000000000000003</v>
      </c>
      <c r="B12">
        <f t="shared" si="0"/>
        <v>0</v>
      </c>
      <c r="C12">
        <f t="shared" si="1"/>
        <v>0</v>
      </c>
      <c r="H12" t="s">
        <v>95</v>
      </c>
      <c r="I12">
        <f>QUARTILE(A2:A54,2)</f>
        <v>0.76</v>
      </c>
    </row>
    <row r="13" spans="1:11">
      <c r="A13">
        <v>0.92</v>
      </c>
      <c r="B13">
        <f t="shared" si="0"/>
        <v>1</v>
      </c>
      <c r="C13">
        <f t="shared" si="1"/>
        <v>1</v>
      </c>
      <c r="H13" t="s">
        <v>96</v>
      </c>
      <c r="I13">
        <f>QUARTILE(A2:A54,4)</f>
        <v>1</v>
      </c>
    </row>
    <row r="14" spans="1:11">
      <c r="A14">
        <v>0.44</v>
      </c>
      <c r="B14">
        <f t="shared" si="0"/>
        <v>1</v>
      </c>
      <c r="C14">
        <f t="shared" si="1"/>
        <v>0</v>
      </c>
      <c r="H14">
        <v>0</v>
      </c>
      <c r="I14">
        <f>_xlfn.QUARTILE.EXC(A2:A54,1)</f>
        <v>0.38</v>
      </c>
      <c r="J14">
        <v>25</v>
      </c>
    </row>
    <row r="15" spans="1:11">
      <c r="A15">
        <v>0.28000000000000003</v>
      </c>
      <c r="B15">
        <f t="shared" si="0"/>
        <v>0</v>
      </c>
      <c r="C15">
        <f t="shared" si="1"/>
        <v>0</v>
      </c>
      <c r="H15">
        <f>I14</f>
        <v>0.38</v>
      </c>
      <c r="I15">
        <f>_xlfn.QUARTILE.EXC(A2:A54,2)</f>
        <v>0.76</v>
      </c>
      <c r="J15">
        <v>50</v>
      </c>
    </row>
    <row r="16" spans="1:11">
      <c r="A16">
        <v>0.8</v>
      </c>
      <c r="B16">
        <f t="shared" si="0"/>
        <v>1</v>
      </c>
      <c r="C16">
        <f t="shared" si="1"/>
        <v>1</v>
      </c>
      <c r="H16">
        <f>I15</f>
        <v>0.76</v>
      </c>
      <c r="I16">
        <f>_xlfn.QUARTILE.EXC(A2:A54,3)</f>
        <v>1</v>
      </c>
      <c r="J16">
        <v>75</v>
      </c>
    </row>
    <row r="17" spans="1:3">
      <c r="A17">
        <v>1</v>
      </c>
      <c r="B17">
        <f t="shared" si="0"/>
        <v>1</v>
      </c>
      <c r="C17">
        <f t="shared" si="1"/>
        <v>1</v>
      </c>
    </row>
    <row r="18" spans="1:3">
      <c r="A18">
        <v>1</v>
      </c>
      <c r="B18">
        <f t="shared" si="0"/>
        <v>1</v>
      </c>
      <c r="C18">
        <f t="shared" si="1"/>
        <v>1</v>
      </c>
    </row>
    <row r="19" spans="1:3">
      <c r="A19">
        <v>1</v>
      </c>
      <c r="B19">
        <f t="shared" si="0"/>
        <v>1</v>
      </c>
      <c r="C19">
        <f t="shared" si="1"/>
        <v>1</v>
      </c>
    </row>
    <row r="20" spans="1:3">
      <c r="A20">
        <v>0.56000000000000005</v>
      </c>
      <c r="B20">
        <f t="shared" si="0"/>
        <v>1</v>
      </c>
      <c r="C20">
        <f t="shared" si="1"/>
        <v>0</v>
      </c>
    </row>
    <row r="21" spans="1:3">
      <c r="A21">
        <v>0.48</v>
      </c>
      <c r="B21">
        <f t="shared" si="0"/>
        <v>1</v>
      </c>
      <c r="C21">
        <f t="shared" si="1"/>
        <v>0</v>
      </c>
    </row>
    <row r="22" spans="1:3">
      <c r="A22">
        <v>1</v>
      </c>
      <c r="B22">
        <f t="shared" si="0"/>
        <v>1</v>
      </c>
      <c r="C22">
        <f t="shared" si="1"/>
        <v>1</v>
      </c>
    </row>
    <row r="23" spans="1:3">
      <c r="A23">
        <v>1</v>
      </c>
      <c r="B23">
        <f t="shared" si="0"/>
        <v>1</v>
      </c>
      <c r="C23">
        <f t="shared" si="1"/>
        <v>1</v>
      </c>
    </row>
    <row r="24" spans="1:3">
      <c r="A24">
        <v>1</v>
      </c>
      <c r="B24">
        <f t="shared" si="0"/>
        <v>1</v>
      </c>
      <c r="C24">
        <f t="shared" si="1"/>
        <v>1</v>
      </c>
    </row>
    <row r="25" spans="1:3">
      <c r="A25">
        <v>1</v>
      </c>
      <c r="B25">
        <f t="shared" si="0"/>
        <v>1</v>
      </c>
      <c r="C25">
        <f t="shared" si="1"/>
        <v>1</v>
      </c>
    </row>
    <row r="26" spans="1:3">
      <c r="A26">
        <v>0.8</v>
      </c>
      <c r="B26">
        <f t="shared" si="0"/>
        <v>1</v>
      </c>
      <c r="C26">
        <f t="shared" si="1"/>
        <v>1</v>
      </c>
    </row>
    <row r="27" spans="1:3">
      <c r="A27">
        <v>1</v>
      </c>
      <c r="B27">
        <f t="shared" si="0"/>
        <v>1</v>
      </c>
      <c r="C27">
        <f t="shared" si="1"/>
        <v>1</v>
      </c>
    </row>
    <row r="28" spans="1:3">
      <c r="A28">
        <v>0.96</v>
      </c>
      <c r="B28">
        <f t="shared" si="0"/>
        <v>1</v>
      </c>
      <c r="C28">
        <f t="shared" si="1"/>
        <v>1</v>
      </c>
    </row>
    <row r="29" spans="1:3">
      <c r="A29">
        <v>0.72</v>
      </c>
      <c r="B29">
        <f t="shared" si="0"/>
        <v>1</v>
      </c>
      <c r="C29">
        <f t="shared" si="1"/>
        <v>0</v>
      </c>
    </row>
    <row r="30" spans="1:3">
      <c r="A30">
        <v>1</v>
      </c>
      <c r="B30">
        <f t="shared" si="0"/>
        <v>1</v>
      </c>
      <c r="C30">
        <f t="shared" si="1"/>
        <v>1</v>
      </c>
    </row>
    <row r="31" spans="1:3">
      <c r="A31">
        <v>0.8</v>
      </c>
      <c r="B31">
        <f t="shared" si="0"/>
        <v>1</v>
      </c>
      <c r="C31">
        <f t="shared" si="1"/>
        <v>1</v>
      </c>
    </row>
    <row r="32" spans="1:3">
      <c r="A32">
        <v>0.44</v>
      </c>
      <c r="B32">
        <f t="shared" si="0"/>
        <v>1</v>
      </c>
      <c r="C32">
        <f t="shared" si="1"/>
        <v>0</v>
      </c>
    </row>
    <row r="33" spans="1:3">
      <c r="A33">
        <v>0.08</v>
      </c>
      <c r="B33">
        <f t="shared" si="0"/>
        <v>0</v>
      </c>
      <c r="C33">
        <f t="shared" si="1"/>
        <v>0</v>
      </c>
    </row>
    <row r="34" spans="1:3">
      <c r="A34">
        <v>0.24</v>
      </c>
      <c r="B34">
        <f t="shared" si="0"/>
        <v>0</v>
      </c>
      <c r="C34">
        <f t="shared" si="1"/>
        <v>0</v>
      </c>
    </row>
    <row r="35" spans="1:3">
      <c r="A35">
        <v>0.16</v>
      </c>
      <c r="B35">
        <f t="shared" si="0"/>
        <v>0</v>
      </c>
      <c r="C35">
        <f t="shared" si="1"/>
        <v>0</v>
      </c>
    </row>
    <row r="36" spans="1:3">
      <c r="A36">
        <v>1</v>
      </c>
      <c r="B36">
        <f t="shared" si="0"/>
        <v>1</v>
      </c>
      <c r="C36">
        <f t="shared" si="1"/>
        <v>1</v>
      </c>
    </row>
    <row r="37" spans="1:3">
      <c r="A37">
        <v>1</v>
      </c>
      <c r="B37">
        <f t="shared" si="0"/>
        <v>1</v>
      </c>
      <c r="C37">
        <f t="shared" si="1"/>
        <v>1</v>
      </c>
    </row>
    <row r="38" spans="1:3">
      <c r="A38">
        <v>0.2</v>
      </c>
      <c r="B38">
        <f t="shared" si="0"/>
        <v>0</v>
      </c>
      <c r="C38">
        <f t="shared" si="1"/>
        <v>0</v>
      </c>
    </row>
    <row r="39" spans="1:3">
      <c r="A39">
        <v>1</v>
      </c>
      <c r="B39">
        <f t="shared" si="0"/>
        <v>1</v>
      </c>
      <c r="C39">
        <f t="shared" si="1"/>
        <v>1</v>
      </c>
    </row>
    <row r="40" spans="1:3">
      <c r="A40">
        <v>1</v>
      </c>
      <c r="B40">
        <f t="shared" si="0"/>
        <v>1</v>
      </c>
      <c r="C40">
        <f t="shared" si="1"/>
        <v>1</v>
      </c>
    </row>
    <row r="41" spans="1:3">
      <c r="A41">
        <v>1</v>
      </c>
      <c r="B41">
        <f t="shared" si="0"/>
        <v>1</v>
      </c>
      <c r="C41">
        <f t="shared" si="1"/>
        <v>1</v>
      </c>
    </row>
    <row r="42" spans="1:3">
      <c r="A42">
        <v>0.68</v>
      </c>
      <c r="B42">
        <f t="shared" si="0"/>
        <v>1</v>
      </c>
      <c r="C42">
        <f t="shared" si="1"/>
        <v>0</v>
      </c>
    </row>
    <row r="43" spans="1:3">
      <c r="A43">
        <v>0.56000000000000005</v>
      </c>
      <c r="B43">
        <f t="shared" si="0"/>
        <v>1</v>
      </c>
      <c r="C43">
        <f t="shared" si="1"/>
        <v>0</v>
      </c>
    </row>
    <row r="44" spans="1:3">
      <c r="A44">
        <v>0.2</v>
      </c>
      <c r="B44">
        <f t="shared" si="0"/>
        <v>0</v>
      </c>
      <c r="C44">
        <f t="shared" si="1"/>
        <v>0</v>
      </c>
    </row>
    <row r="45" spans="1:3">
      <c r="A45">
        <v>1</v>
      </c>
      <c r="B45">
        <f t="shared" si="0"/>
        <v>1</v>
      </c>
      <c r="C45">
        <f t="shared" si="1"/>
        <v>1</v>
      </c>
    </row>
    <row r="46" spans="1:3">
      <c r="A46">
        <v>0.32</v>
      </c>
      <c r="B46">
        <f t="shared" si="0"/>
        <v>0</v>
      </c>
      <c r="C46">
        <f t="shared" si="1"/>
        <v>0</v>
      </c>
    </row>
    <row r="47" spans="1:3">
      <c r="A47">
        <v>0.28000000000000003</v>
      </c>
      <c r="B47">
        <f t="shared" si="0"/>
        <v>0</v>
      </c>
      <c r="C47">
        <f t="shared" si="1"/>
        <v>0</v>
      </c>
    </row>
    <row r="48" spans="1:3">
      <c r="A48">
        <v>0.72</v>
      </c>
      <c r="B48">
        <f t="shared" si="0"/>
        <v>1</v>
      </c>
      <c r="C48">
        <f t="shared" si="1"/>
        <v>0</v>
      </c>
    </row>
    <row r="49" spans="1:3">
      <c r="A49">
        <v>0.44</v>
      </c>
      <c r="B49">
        <f t="shared" si="0"/>
        <v>1</v>
      </c>
      <c r="C49">
        <f t="shared" si="1"/>
        <v>0</v>
      </c>
    </row>
    <row r="50" spans="1:3">
      <c r="A50">
        <v>0.04</v>
      </c>
      <c r="B50">
        <f t="shared" si="0"/>
        <v>0</v>
      </c>
      <c r="C50">
        <f t="shared" si="1"/>
        <v>0</v>
      </c>
    </row>
    <row r="51" spans="1:3">
      <c r="A51">
        <v>0.56000000000000005</v>
      </c>
      <c r="B51">
        <f t="shared" si="0"/>
        <v>1</v>
      </c>
      <c r="C51">
        <f t="shared" si="1"/>
        <v>0</v>
      </c>
    </row>
    <row r="52" spans="1:3">
      <c r="A52">
        <v>0.76</v>
      </c>
      <c r="B52">
        <f t="shared" si="0"/>
        <v>1</v>
      </c>
      <c r="C52">
        <f t="shared" si="1"/>
        <v>1</v>
      </c>
    </row>
    <row r="53" spans="1:3">
      <c r="A53">
        <v>0.32</v>
      </c>
      <c r="B53">
        <f t="shared" si="0"/>
        <v>0</v>
      </c>
      <c r="C53">
        <f t="shared" si="1"/>
        <v>0</v>
      </c>
    </row>
    <row r="54" spans="1:3">
      <c r="A54">
        <v>0.68</v>
      </c>
      <c r="B54">
        <f t="shared" si="0"/>
        <v>1</v>
      </c>
      <c r="C54">
        <f t="shared" si="1"/>
        <v>0</v>
      </c>
    </row>
  </sheetData>
  <autoFilter ref="A1:C54" xr:uid="{7A30C648-A5C3-453A-90DD-A25A378FF8C2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6EA2-995E-4E21-80B2-43ED5240473A}">
  <sheetPr filterMode="1"/>
  <dimension ref="A1:E54"/>
  <sheetViews>
    <sheetView zoomScale="90" zoomScaleNormal="90" workbookViewId="0">
      <selection activeCell="G19" sqref="G19"/>
    </sheetView>
  </sheetViews>
  <sheetFormatPr baseColWidth="10" defaultRowHeight="15.5"/>
  <cols>
    <col min="4" max="4" width="34.66406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150</v>
      </c>
    </row>
    <row r="2" spans="1:5">
      <c r="A2">
        <v>1</v>
      </c>
      <c r="B2">
        <v>2</v>
      </c>
      <c r="C2">
        <v>0.88</v>
      </c>
      <c r="D2" t="s">
        <v>97</v>
      </c>
      <c r="E2">
        <v>1</v>
      </c>
    </row>
    <row r="3" spans="1:5">
      <c r="A3">
        <v>1</v>
      </c>
      <c r="B3">
        <v>3</v>
      </c>
      <c r="C3">
        <v>1</v>
      </c>
      <c r="D3" t="s">
        <v>98</v>
      </c>
      <c r="E3">
        <v>1</v>
      </c>
    </row>
    <row r="4" spans="1:5" hidden="1">
      <c r="A4">
        <v>1</v>
      </c>
      <c r="B4">
        <v>4</v>
      </c>
      <c r="C4">
        <v>0.52</v>
      </c>
      <c r="D4" t="s">
        <v>99</v>
      </c>
      <c r="E4">
        <v>0</v>
      </c>
    </row>
    <row r="5" spans="1:5">
      <c r="A5">
        <v>1</v>
      </c>
      <c r="B5">
        <v>5</v>
      </c>
      <c r="C5">
        <v>1</v>
      </c>
      <c r="D5" t="s">
        <v>100</v>
      </c>
      <c r="E5">
        <v>1</v>
      </c>
    </row>
    <row r="6" spans="1:5">
      <c r="A6">
        <v>1</v>
      </c>
      <c r="B6">
        <v>6</v>
      </c>
      <c r="C6">
        <v>1</v>
      </c>
      <c r="D6" t="s">
        <v>101</v>
      </c>
      <c r="E6">
        <v>1</v>
      </c>
    </row>
    <row r="7" spans="1:5">
      <c r="A7">
        <v>1</v>
      </c>
      <c r="B7">
        <v>7</v>
      </c>
      <c r="C7">
        <v>0.84</v>
      </c>
      <c r="D7" t="s">
        <v>102</v>
      </c>
      <c r="E7">
        <v>1</v>
      </c>
    </row>
    <row r="8" spans="1:5">
      <c r="A8">
        <v>1</v>
      </c>
      <c r="B8">
        <v>8</v>
      </c>
      <c r="C8">
        <v>1</v>
      </c>
      <c r="D8" t="s">
        <v>103</v>
      </c>
      <c r="E8">
        <v>1</v>
      </c>
    </row>
    <row r="9" spans="1:5" hidden="1">
      <c r="A9">
        <v>1</v>
      </c>
      <c r="B9">
        <v>9</v>
      </c>
      <c r="C9">
        <v>0.72</v>
      </c>
      <c r="D9" t="s">
        <v>104</v>
      </c>
      <c r="E9">
        <v>0</v>
      </c>
    </row>
    <row r="10" spans="1:5" hidden="1">
      <c r="A10">
        <v>2</v>
      </c>
      <c r="B10">
        <v>1</v>
      </c>
      <c r="C10">
        <v>0.12</v>
      </c>
      <c r="D10" t="s">
        <v>105</v>
      </c>
      <c r="E10">
        <v>0</v>
      </c>
    </row>
    <row r="11" spans="1:5" hidden="1">
      <c r="A11">
        <v>2</v>
      </c>
      <c r="B11">
        <v>3</v>
      </c>
      <c r="C11">
        <v>0.2</v>
      </c>
      <c r="D11" t="s">
        <v>106</v>
      </c>
      <c r="E11">
        <v>0</v>
      </c>
    </row>
    <row r="12" spans="1:5" hidden="1">
      <c r="A12">
        <v>2</v>
      </c>
      <c r="B12">
        <v>5</v>
      </c>
      <c r="C12">
        <v>0.28000000000000003</v>
      </c>
      <c r="D12" t="s">
        <v>107</v>
      </c>
      <c r="E12">
        <v>0</v>
      </c>
    </row>
    <row r="13" spans="1:5">
      <c r="A13">
        <v>2</v>
      </c>
      <c r="B13">
        <v>6</v>
      </c>
      <c r="C13">
        <v>0.92</v>
      </c>
      <c r="D13" t="s">
        <v>108</v>
      </c>
      <c r="E13">
        <v>1</v>
      </c>
    </row>
    <row r="14" spans="1:5" hidden="1">
      <c r="A14">
        <v>2</v>
      </c>
      <c r="B14">
        <v>8</v>
      </c>
      <c r="C14">
        <v>0.44</v>
      </c>
      <c r="D14" t="s">
        <v>109</v>
      </c>
      <c r="E14">
        <v>0</v>
      </c>
    </row>
    <row r="15" spans="1:5" hidden="1">
      <c r="A15">
        <v>2</v>
      </c>
      <c r="B15">
        <v>9</v>
      </c>
      <c r="C15">
        <v>0.28000000000000003</v>
      </c>
      <c r="D15" t="s">
        <v>110</v>
      </c>
      <c r="E15">
        <v>0</v>
      </c>
    </row>
    <row r="16" spans="1:5">
      <c r="A16">
        <v>3</v>
      </c>
      <c r="B16">
        <v>2</v>
      </c>
      <c r="C16">
        <v>0.8</v>
      </c>
      <c r="D16" t="s">
        <v>111</v>
      </c>
      <c r="E16">
        <v>1</v>
      </c>
    </row>
    <row r="17" spans="1:5">
      <c r="A17">
        <v>3</v>
      </c>
      <c r="B17">
        <v>5</v>
      </c>
      <c r="C17">
        <v>1</v>
      </c>
      <c r="D17" t="s">
        <v>112</v>
      </c>
      <c r="E17">
        <v>1</v>
      </c>
    </row>
    <row r="18" spans="1:5">
      <c r="A18">
        <v>3</v>
      </c>
      <c r="B18">
        <v>6</v>
      </c>
      <c r="C18">
        <v>1</v>
      </c>
      <c r="D18" t="s">
        <v>113</v>
      </c>
      <c r="E18">
        <v>1</v>
      </c>
    </row>
    <row r="19" spans="1:5">
      <c r="A19">
        <v>3</v>
      </c>
      <c r="B19">
        <v>8</v>
      </c>
      <c r="C19">
        <v>1</v>
      </c>
      <c r="D19" t="s">
        <v>114</v>
      </c>
      <c r="E19">
        <v>1</v>
      </c>
    </row>
    <row r="20" spans="1:5" hidden="1">
      <c r="A20">
        <v>3</v>
      </c>
      <c r="B20">
        <v>9</v>
      </c>
      <c r="C20">
        <v>0.56000000000000005</v>
      </c>
      <c r="D20" t="s">
        <v>115</v>
      </c>
      <c r="E20">
        <v>0</v>
      </c>
    </row>
    <row r="21" spans="1:5" hidden="1">
      <c r="A21">
        <v>4</v>
      </c>
      <c r="B21">
        <v>1</v>
      </c>
      <c r="C21">
        <v>0.48</v>
      </c>
      <c r="D21" t="s">
        <v>116</v>
      </c>
      <c r="E21">
        <v>0</v>
      </c>
    </row>
    <row r="22" spans="1:5">
      <c r="A22">
        <v>4</v>
      </c>
      <c r="B22">
        <v>2</v>
      </c>
      <c r="C22">
        <v>1</v>
      </c>
      <c r="D22" t="s">
        <v>117</v>
      </c>
      <c r="E22">
        <v>1</v>
      </c>
    </row>
    <row r="23" spans="1:5">
      <c r="A23">
        <v>4</v>
      </c>
      <c r="B23">
        <v>3</v>
      </c>
      <c r="C23">
        <v>1</v>
      </c>
      <c r="D23" t="s">
        <v>118</v>
      </c>
      <c r="E23">
        <v>1</v>
      </c>
    </row>
    <row r="24" spans="1:5">
      <c r="A24">
        <v>4</v>
      </c>
      <c r="B24">
        <v>5</v>
      </c>
      <c r="C24">
        <v>1</v>
      </c>
      <c r="D24" t="s">
        <v>119</v>
      </c>
      <c r="E24">
        <v>1</v>
      </c>
    </row>
    <row r="25" spans="1:5">
      <c r="A25">
        <v>4</v>
      </c>
      <c r="B25">
        <v>6</v>
      </c>
      <c r="C25">
        <v>1</v>
      </c>
      <c r="D25" t="s">
        <v>120</v>
      </c>
      <c r="E25">
        <v>1</v>
      </c>
    </row>
    <row r="26" spans="1:5">
      <c r="A26">
        <v>4</v>
      </c>
      <c r="B26">
        <v>7</v>
      </c>
      <c r="C26">
        <v>0.8</v>
      </c>
      <c r="D26" t="s">
        <v>121</v>
      </c>
      <c r="E26">
        <v>1</v>
      </c>
    </row>
    <row r="27" spans="1:5">
      <c r="A27">
        <v>4</v>
      </c>
      <c r="B27">
        <v>8</v>
      </c>
      <c r="C27">
        <v>1</v>
      </c>
      <c r="D27" t="s">
        <v>122</v>
      </c>
      <c r="E27">
        <v>1</v>
      </c>
    </row>
    <row r="28" spans="1:5">
      <c r="A28">
        <v>4</v>
      </c>
      <c r="B28">
        <v>9</v>
      </c>
      <c r="C28">
        <v>0.96</v>
      </c>
      <c r="D28" t="s">
        <v>123</v>
      </c>
      <c r="E28">
        <v>1</v>
      </c>
    </row>
    <row r="29" spans="1:5" hidden="1">
      <c r="A29">
        <v>5</v>
      </c>
      <c r="B29">
        <v>2</v>
      </c>
      <c r="C29">
        <v>0.72</v>
      </c>
      <c r="D29" t="s">
        <v>124</v>
      </c>
      <c r="E29">
        <v>0</v>
      </c>
    </row>
    <row r="30" spans="1:5">
      <c r="A30">
        <v>5</v>
      </c>
      <c r="B30">
        <v>6</v>
      </c>
      <c r="C30">
        <v>1</v>
      </c>
      <c r="D30" t="s">
        <v>125</v>
      </c>
      <c r="E30">
        <v>1</v>
      </c>
    </row>
    <row r="31" spans="1:5">
      <c r="A31">
        <v>5</v>
      </c>
      <c r="B31">
        <v>8</v>
      </c>
      <c r="C31">
        <v>0.8</v>
      </c>
      <c r="D31" t="s">
        <v>126</v>
      </c>
      <c r="E31">
        <v>1</v>
      </c>
    </row>
    <row r="32" spans="1:5" hidden="1">
      <c r="A32">
        <v>5</v>
      </c>
      <c r="B32">
        <v>9</v>
      </c>
      <c r="C32">
        <v>0.44</v>
      </c>
      <c r="D32" t="s">
        <v>127</v>
      </c>
      <c r="E32">
        <v>0</v>
      </c>
    </row>
    <row r="33" spans="1:5" hidden="1">
      <c r="A33">
        <v>6</v>
      </c>
      <c r="B33">
        <v>2</v>
      </c>
      <c r="C33">
        <v>0.08</v>
      </c>
      <c r="D33" t="s">
        <v>128</v>
      </c>
      <c r="E33">
        <v>0</v>
      </c>
    </row>
    <row r="34" spans="1:5" hidden="1">
      <c r="A34">
        <v>6</v>
      </c>
      <c r="B34">
        <v>9</v>
      </c>
      <c r="C34">
        <v>0.24</v>
      </c>
      <c r="D34" t="s">
        <v>129</v>
      </c>
      <c r="E34">
        <v>0</v>
      </c>
    </row>
    <row r="35" spans="1:5" hidden="1">
      <c r="A35">
        <v>7</v>
      </c>
      <c r="B35">
        <v>1</v>
      </c>
      <c r="C35">
        <v>0.16</v>
      </c>
      <c r="D35" t="s">
        <v>130</v>
      </c>
      <c r="E35">
        <v>0</v>
      </c>
    </row>
    <row r="36" spans="1:5">
      <c r="A36">
        <v>7</v>
      </c>
      <c r="B36">
        <v>2</v>
      </c>
      <c r="C36">
        <v>1</v>
      </c>
      <c r="D36" t="s">
        <v>131</v>
      </c>
      <c r="E36">
        <v>1</v>
      </c>
    </row>
    <row r="37" spans="1:5">
      <c r="A37">
        <v>7</v>
      </c>
      <c r="B37">
        <v>3</v>
      </c>
      <c r="C37">
        <v>1</v>
      </c>
      <c r="D37" t="s">
        <v>132</v>
      </c>
      <c r="E37">
        <v>1</v>
      </c>
    </row>
    <row r="38" spans="1:5" hidden="1">
      <c r="A38">
        <v>7</v>
      </c>
      <c r="B38">
        <v>4</v>
      </c>
      <c r="C38">
        <v>0.2</v>
      </c>
      <c r="D38" t="s">
        <v>133</v>
      </c>
      <c r="E38">
        <v>0</v>
      </c>
    </row>
    <row r="39" spans="1:5">
      <c r="A39">
        <v>7</v>
      </c>
      <c r="B39">
        <v>5</v>
      </c>
      <c r="C39">
        <v>1</v>
      </c>
      <c r="D39" t="s">
        <v>134</v>
      </c>
      <c r="E39">
        <v>1</v>
      </c>
    </row>
    <row r="40" spans="1:5">
      <c r="A40">
        <v>7</v>
      </c>
      <c r="B40">
        <v>6</v>
      </c>
      <c r="C40">
        <v>1</v>
      </c>
      <c r="D40" t="s">
        <v>135</v>
      </c>
      <c r="E40">
        <v>1</v>
      </c>
    </row>
    <row r="41" spans="1:5">
      <c r="A41">
        <v>7</v>
      </c>
      <c r="B41">
        <v>8</v>
      </c>
      <c r="C41">
        <v>1</v>
      </c>
      <c r="D41" t="s">
        <v>136</v>
      </c>
      <c r="E41">
        <v>1</v>
      </c>
    </row>
    <row r="42" spans="1:5" hidden="1">
      <c r="A42">
        <v>7</v>
      </c>
      <c r="B42">
        <v>9</v>
      </c>
      <c r="C42">
        <v>0.68</v>
      </c>
      <c r="D42" t="s">
        <v>137</v>
      </c>
      <c r="E42">
        <v>0</v>
      </c>
    </row>
    <row r="43" spans="1:5" hidden="1">
      <c r="A43">
        <v>8</v>
      </c>
      <c r="B43">
        <v>2</v>
      </c>
      <c r="C43">
        <v>0.56000000000000005</v>
      </c>
      <c r="D43" t="s">
        <v>138</v>
      </c>
      <c r="E43">
        <v>0</v>
      </c>
    </row>
    <row r="44" spans="1:5" hidden="1">
      <c r="A44">
        <v>8</v>
      </c>
      <c r="B44">
        <v>5</v>
      </c>
      <c r="C44">
        <v>0.2</v>
      </c>
      <c r="D44" t="s">
        <v>139</v>
      </c>
      <c r="E44">
        <v>0</v>
      </c>
    </row>
    <row r="45" spans="1:5">
      <c r="A45">
        <v>8</v>
      </c>
      <c r="B45">
        <v>6</v>
      </c>
      <c r="C45">
        <v>1</v>
      </c>
      <c r="D45" t="s">
        <v>140</v>
      </c>
      <c r="E45">
        <v>1</v>
      </c>
    </row>
    <row r="46" spans="1:5" hidden="1">
      <c r="A46">
        <v>8</v>
      </c>
      <c r="B46">
        <v>9</v>
      </c>
      <c r="C46">
        <v>0.32</v>
      </c>
      <c r="D46" t="s">
        <v>141</v>
      </c>
      <c r="E46">
        <v>0</v>
      </c>
    </row>
    <row r="47" spans="1:5" hidden="1">
      <c r="A47">
        <v>9</v>
      </c>
      <c r="B47">
        <v>1</v>
      </c>
      <c r="C47">
        <v>0.28000000000000003</v>
      </c>
      <c r="D47" t="s">
        <v>142</v>
      </c>
      <c r="E47">
        <v>0</v>
      </c>
    </row>
    <row r="48" spans="1:5" hidden="1">
      <c r="A48">
        <v>9</v>
      </c>
      <c r="B48">
        <v>2</v>
      </c>
      <c r="C48">
        <v>0.72</v>
      </c>
      <c r="D48" t="s">
        <v>143</v>
      </c>
      <c r="E48">
        <v>0</v>
      </c>
    </row>
    <row r="49" spans="1:5" hidden="1">
      <c r="A49">
        <v>9</v>
      </c>
      <c r="B49">
        <v>3</v>
      </c>
      <c r="C49">
        <v>0.44</v>
      </c>
      <c r="D49" t="s">
        <v>144</v>
      </c>
      <c r="E49">
        <v>0</v>
      </c>
    </row>
    <row r="50" spans="1:5" hidden="1">
      <c r="A50">
        <v>9</v>
      </c>
      <c r="B50">
        <v>4</v>
      </c>
      <c r="C50">
        <v>0.04</v>
      </c>
      <c r="D50" t="s">
        <v>145</v>
      </c>
      <c r="E50">
        <v>0</v>
      </c>
    </row>
    <row r="51" spans="1:5" hidden="1">
      <c r="A51">
        <v>9</v>
      </c>
      <c r="B51">
        <v>5</v>
      </c>
      <c r="C51">
        <v>0.56000000000000005</v>
      </c>
      <c r="D51" t="s">
        <v>146</v>
      </c>
      <c r="E51">
        <v>0</v>
      </c>
    </row>
    <row r="52" spans="1:5">
      <c r="A52">
        <v>9</v>
      </c>
      <c r="B52">
        <v>6</v>
      </c>
      <c r="C52">
        <v>0.76</v>
      </c>
      <c r="D52" t="s">
        <v>147</v>
      </c>
      <c r="E52">
        <v>1</v>
      </c>
    </row>
    <row r="53" spans="1:5" hidden="1">
      <c r="A53">
        <v>9</v>
      </c>
      <c r="B53">
        <v>7</v>
      </c>
      <c r="C53">
        <v>0.32</v>
      </c>
      <c r="D53" t="s">
        <v>148</v>
      </c>
      <c r="E53">
        <v>0</v>
      </c>
    </row>
    <row r="54" spans="1:5" hidden="1">
      <c r="A54">
        <v>9</v>
      </c>
      <c r="B54">
        <v>8</v>
      </c>
      <c r="C54">
        <v>0.68</v>
      </c>
      <c r="D54" t="s">
        <v>149</v>
      </c>
      <c r="E54">
        <v>0</v>
      </c>
    </row>
  </sheetData>
  <autoFilter ref="A1:E54" xr:uid="{0EC02D87-F7D5-44F7-9406-51D13D201184}">
    <filterColumn colId="4">
      <filters>
        <filter val="1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A4F9-7DF6-434A-A2DC-77680F02FF41}">
  <sheetPr filterMode="1"/>
  <dimension ref="A1:E54"/>
  <sheetViews>
    <sheetView workbookViewId="0">
      <selection sqref="A1:C1"/>
    </sheetView>
  </sheetViews>
  <sheetFormatPr baseColWidth="10" defaultRowHeight="15.5"/>
  <cols>
    <col min="4" max="4" width="25" customWidth="1"/>
  </cols>
  <sheetData>
    <row r="1" spans="1:5">
      <c r="A1" t="s">
        <v>0</v>
      </c>
      <c r="B1" t="s">
        <v>1</v>
      </c>
      <c r="C1" t="s">
        <v>2</v>
      </c>
      <c r="D1" t="s">
        <v>21</v>
      </c>
      <c r="E1" t="s">
        <v>150</v>
      </c>
    </row>
    <row r="2" spans="1:5">
      <c r="A2">
        <v>1</v>
      </c>
      <c r="B2">
        <v>2</v>
      </c>
      <c r="C2">
        <v>0.88</v>
      </c>
      <c r="D2" t="s">
        <v>37</v>
      </c>
      <c r="E2">
        <v>1</v>
      </c>
    </row>
    <row r="3" spans="1:5">
      <c r="A3">
        <v>1</v>
      </c>
      <c r="B3">
        <v>3</v>
      </c>
      <c r="C3">
        <v>1</v>
      </c>
      <c r="D3" t="s">
        <v>38</v>
      </c>
      <c r="E3">
        <v>1</v>
      </c>
    </row>
    <row r="4" spans="1:5" hidden="1">
      <c r="A4">
        <v>1</v>
      </c>
      <c r="B4">
        <v>4</v>
      </c>
      <c r="C4">
        <v>0.52</v>
      </c>
      <c r="D4" t="s">
        <v>39</v>
      </c>
      <c r="E4">
        <v>0</v>
      </c>
    </row>
    <row r="5" spans="1:5">
      <c r="A5">
        <v>1</v>
      </c>
      <c r="B5">
        <v>5</v>
      </c>
      <c r="C5">
        <v>1</v>
      </c>
      <c r="D5" t="s">
        <v>40</v>
      </c>
      <c r="E5">
        <v>1</v>
      </c>
    </row>
    <row r="6" spans="1:5">
      <c r="A6">
        <v>1</v>
      </c>
      <c r="B6">
        <v>6</v>
      </c>
      <c r="C6">
        <v>1</v>
      </c>
      <c r="D6" t="s">
        <v>41</v>
      </c>
      <c r="E6">
        <v>1</v>
      </c>
    </row>
    <row r="7" spans="1:5">
      <c r="A7">
        <v>1</v>
      </c>
      <c r="B7">
        <v>7</v>
      </c>
      <c r="C7">
        <v>0.84</v>
      </c>
      <c r="D7" t="s">
        <v>42</v>
      </c>
      <c r="E7">
        <v>1</v>
      </c>
    </row>
    <row r="8" spans="1:5">
      <c r="A8">
        <v>1</v>
      </c>
      <c r="B8">
        <v>8</v>
      </c>
      <c r="C8">
        <v>1</v>
      </c>
      <c r="D8" t="s">
        <v>43</v>
      </c>
      <c r="E8">
        <v>1</v>
      </c>
    </row>
    <row r="9" spans="1:5" hidden="1">
      <c r="A9">
        <v>1</v>
      </c>
      <c r="B9">
        <v>9</v>
      </c>
      <c r="C9">
        <v>0.72</v>
      </c>
      <c r="D9" t="s">
        <v>44</v>
      </c>
      <c r="E9">
        <v>0</v>
      </c>
    </row>
    <row r="10" spans="1:5" hidden="1">
      <c r="A10">
        <v>2</v>
      </c>
      <c r="B10">
        <v>1</v>
      </c>
      <c r="C10">
        <v>0.12</v>
      </c>
      <c r="D10" t="s">
        <v>45</v>
      </c>
      <c r="E10">
        <v>0</v>
      </c>
    </row>
    <row r="11" spans="1:5" hidden="1">
      <c r="A11">
        <v>2</v>
      </c>
      <c r="B11">
        <v>3</v>
      </c>
      <c r="C11">
        <v>0.2</v>
      </c>
      <c r="D11" t="s">
        <v>46</v>
      </c>
      <c r="E11">
        <v>0</v>
      </c>
    </row>
    <row r="12" spans="1:5" hidden="1">
      <c r="A12">
        <v>2</v>
      </c>
      <c r="B12">
        <v>5</v>
      </c>
      <c r="C12">
        <v>0.28000000000000003</v>
      </c>
      <c r="D12" t="s">
        <v>47</v>
      </c>
      <c r="E12">
        <v>0</v>
      </c>
    </row>
    <row r="13" spans="1:5">
      <c r="A13">
        <v>2</v>
      </c>
      <c r="B13">
        <v>6</v>
      </c>
      <c r="C13">
        <v>0.92</v>
      </c>
      <c r="D13" t="s">
        <v>48</v>
      </c>
      <c r="E13">
        <v>1</v>
      </c>
    </row>
    <row r="14" spans="1:5" hidden="1">
      <c r="A14">
        <v>2</v>
      </c>
      <c r="B14">
        <v>8</v>
      </c>
      <c r="C14">
        <v>0.44</v>
      </c>
      <c r="D14" t="s">
        <v>49</v>
      </c>
      <c r="E14">
        <v>0</v>
      </c>
    </row>
    <row r="15" spans="1:5" hidden="1">
      <c r="A15">
        <v>2</v>
      </c>
      <c r="B15">
        <v>9</v>
      </c>
      <c r="C15">
        <v>0.28000000000000003</v>
      </c>
      <c r="D15" t="s">
        <v>50</v>
      </c>
      <c r="E15">
        <v>0</v>
      </c>
    </row>
    <row r="16" spans="1:5">
      <c r="A16">
        <v>3</v>
      </c>
      <c r="B16">
        <v>2</v>
      </c>
      <c r="C16">
        <v>0.8</v>
      </c>
      <c r="D16" t="s">
        <v>51</v>
      </c>
      <c r="E16">
        <v>1</v>
      </c>
    </row>
    <row r="17" spans="1:5">
      <c r="A17">
        <v>3</v>
      </c>
      <c r="B17">
        <v>5</v>
      </c>
      <c r="C17">
        <v>1</v>
      </c>
      <c r="D17" t="s">
        <v>52</v>
      </c>
      <c r="E17">
        <v>1</v>
      </c>
    </row>
    <row r="18" spans="1:5">
      <c r="A18">
        <v>3</v>
      </c>
      <c r="B18">
        <v>6</v>
      </c>
      <c r="C18">
        <v>1</v>
      </c>
      <c r="D18" t="s">
        <v>53</v>
      </c>
      <c r="E18">
        <v>1</v>
      </c>
    </row>
    <row r="19" spans="1:5">
      <c r="A19">
        <v>3</v>
      </c>
      <c r="B19">
        <v>8</v>
      </c>
      <c r="C19">
        <v>1</v>
      </c>
      <c r="D19" t="s">
        <v>54</v>
      </c>
      <c r="E19">
        <v>1</v>
      </c>
    </row>
    <row r="20" spans="1:5" hidden="1">
      <c r="A20">
        <v>3</v>
      </c>
      <c r="B20">
        <v>9</v>
      </c>
      <c r="C20">
        <v>0.56000000000000005</v>
      </c>
      <c r="D20" t="s">
        <v>55</v>
      </c>
      <c r="E20">
        <v>0</v>
      </c>
    </row>
    <row r="21" spans="1:5" hidden="1">
      <c r="A21">
        <v>4</v>
      </c>
      <c r="B21">
        <v>1</v>
      </c>
      <c r="C21">
        <v>0.48</v>
      </c>
      <c r="D21" t="s">
        <v>56</v>
      </c>
      <c r="E21">
        <v>0</v>
      </c>
    </row>
    <row r="22" spans="1:5">
      <c r="A22">
        <v>4</v>
      </c>
      <c r="B22">
        <v>2</v>
      </c>
      <c r="C22">
        <v>1</v>
      </c>
      <c r="D22" t="s">
        <v>57</v>
      </c>
      <c r="E22">
        <v>1</v>
      </c>
    </row>
    <row r="23" spans="1:5">
      <c r="A23">
        <v>4</v>
      </c>
      <c r="B23">
        <v>3</v>
      </c>
      <c r="C23">
        <v>1</v>
      </c>
      <c r="D23" t="s">
        <v>58</v>
      </c>
      <c r="E23">
        <v>1</v>
      </c>
    </row>
    <row r="24" spans="1:5">
      <c r="A24">
        <v>4</v>
      </c>
      <c r="B24">
        <v>5</v>
      </c>
      <c r="C24">
        <v>1</v>
      </c>
      <c r="D24" t="s">
        <v>59</v>
      </c>
      <c r="E24">
        <v>1</v>
      </c>
    </row>
    <row r="25" spans="1:5">
      <c r="A25">
        <v>4</v>
      </c>
      <c r="B25">
        <v>6</v>
      </c>
      <c r="C25">
        <v>1</v>
      </c>
      <c r="D25" t="s">
        <v>60</v>
      </c>
      <c r="E25">
        <v>1</v>
      </c>
    </row>
    <row r="26" spans="1:5">
      <c r="A26">
        <v>4</v>
      </c>
      <c r="B26">
        <v>7</v>
      </c>
      <c r="C26">
        <v>0.8</v>
      </c>
      <c r="D26" t="s">
        <v>61</v>
      </c>
      <c r="E26">
        <v>1</v>
      </c>
    </row>
    <row r="27" spans="1:5">
      <c r="A27">
        <v>4</v>
      </c>
      <c r="B27">
        <v>8</v>
      </c>
      <c r="C27">
        <v>1</v>
      </c>
      <c r="D27" t="s">
        <v>62</v>
      </c>
      <c r="E27">
        <v>1</v>
      </c>
    </row>
    <row r="28" spans="1:5">
      <c r="A28">
        <v>4</v>
      </c>
      <c r="B28">
        <v>9</v>
      </c>
      <c r="C28">
        <v>0.96</v>
      </c>
      <c r="D28" t="s">
        <v>63</v>
      </c>
      <c r="E28">
        <v>1</v>
      </c>
    </row>
    <row r="29" spans="1:5" hidden="1">
      <c r="A29">
        <v>5</v>
      </c>
      <c r="B29">
        <v>2</v>
      </c>
      <c r="C29">
        <v>0.72</v>
      </c>
      <c r="D29" t="s">
        <v>64</v>
      </c>
      <c r="E29">
        <v>0</v>
      </c>
    </row>
    <row r="30" spans="1:5">
      <c r="A30">
        <v>5</v>
      </c>
      <c r="B30">
        <v>6</v>
      </c>
      <c r="C30">
        <v>1</v>
      </c>
      <c r="D30" t="s">
        <v>65</v>
      </c>
      <c r="E30">
        <v>1</v>
      </c>
    </row>
    <row r="31" spans="1:5">
      <c r="A31">
        <v>5</v>
      </c>
      <c r="B31">
        <v>8</v>
      </c>
      <c r="C31">
        <v>0.8</v>
      </c>
      <c r="D31" t="s">
        <v>66</v>
      </c>
      <c r="E31">
        <v>1</v>
      </c>
    </row>
    <row r="32" spans="1:5" hidden="1">
      <c r="A32">
        <v>5</v>
      </c>
      <c r="B32">
        <v>9</v>
      </c>
      <c r="C32">
        <v>0.44</v>
      </c>
      <c r="D32" t="s">
        <v>67</v>
      </c>
      <c r="E32">
        <v>0</v>
      </c>
    </row>
    <row r="33" spans="1:5" hidden="1">
      <c r="A33">
        <v>6</v>
      </c>
      <c r="B33">
        <v>2</v>
      </c>
      <c r="C33">
        <v>0.08</v>
      </c>
      <c r="D33" t="s">
        <v>68</v>
      </c>
      <c r="E33">
        <v>0</v>
      </c>
    </row>
    <row r="34" spans="1:5" hidden="1">
      <c r="A34">
        <v>6</v>
      </c>
      <c r="B34">
        <v>9</v>
      </c>
      <c r="C34">
        <v>0.24</v>
      </c>
      <c r="D34" t="s">
        <v>69</v>
      </c>
      <c r="E34">
        <v>0</v>
      </c>
    </row>
    <row r="35" spans="1:5" hidden="1">
      <c r="A35">
        <v>7</v>
      </c>
      <c r="B35">
        <v>1</v>
      </c>
      <c r="C35">
        <v>0.16</v>
      </c>
      <c r="D35" t="s">
        <v>70</v>
      </c>
      <c r="E35">
        <v>0</v>
      </c>
    </row>
    <row r="36" spans="1:5">
      <c r="A36">
        <v>7</v>
      </c>
      <c r="B36">
        <v>2</v>
      </c>
      <c r="C36">
        <v>1</v>
      </c>
      <c r="D36" t="s">
        <v>71</v>
      </c>
      <c r="E36">
        <v>1</v>
      </c>
    </row>
    <row r="37" spans="1:5">
      <c r="A37">
        <v>7</v>
      </c>
      <c r="B37">
        <v>3</v>
      </c>
      <c r="C37">
        <v>1</v>
      </c>
      <c r="D37" t="s">
        <v>72</v>
      </c>
      <c r="E37">
        <v>1</v>
      </c>
    </row>
    <row r="38" spans="1:5" hidden="1">
      <c r="A38">
        <v>7</v>
      </c>
      <c r="B38">
        <v>4</v>
      </c>
      <c r="C38">
        <v>0.2</v>
      </c>
      <c r="D38" t="s">
        <v>73</v>
      </c>
      <c r="E38">
        <v>0</v>
      </c>
    </row>
    <row r="39" spans="1:5">
      <c r="A39">
        <v>7</v>
      </c>
      <c r="B39">
        <v>5</v>
      </c>
      <c r="C39">
        <v>1</v>
      </c>
      <c r="D39" t="s">
        <v>74</v>
      </c>
      <c r="E39">
        <v>1</v>
      </c>
    </row>
    <row r="40" spans="1:5">
      <c r="A40">
        <v>7</v>
      </c>
      <c r="B40">
        <v>6</v>
      </c>
      <c r="C40">
        <v>1</v>
      </c>
      <c r="D40" t="s">
        <v>75</v>
      </c>
      <c r="E40">
        <v>1</v>
      </c>
    </row>
    <row r="41" spans="1:5">
      <c r="A41">
        <v>7</v>
      </c>
      <c r="B41">
        <v>8</v>
      </c>
      <c r="C41">
        <v>1</v>
      </c>
      <c r="D41" t="s">
        <v>76</v>
      </c>
      <c r="E41">
        <v>1</v>
      </c>
    </row>
    <row r="42" spans="1:5" hidden="1">
      <c r="A42">
        <v>7</v>
      </c>
      <c r="B42">
        <v>9</v>
      </c>
      <c r="C42">
        <v>0.68</v>
      </c>
      <c r="D42" t="s">
        <v>77</v>
      </c>
      <c r="E42">
        <v>0</v>
      </c>
    </row>
    <row r="43" spans="1:5" hidden="1">
      <c r="A43">
        <v>8</v>
      </c>
      <c r="B43">
        <v>2</v>
      </c>
      <c r="C43">
        <v>0.56000000000000005</v>
      </c>
      <c r="D43" t="s">
        <v>78</v>
      </c>
      <c r="E43">
        <v>0</v>
      </c>
    </row>
    <row r="44" spans="1:5" hidden="1">
      <c r="A44">
        <v>8</v>
      </c>
      <c r="B44">
        <v>5</v>
      </c>
      <c r="C44">
        <v>0.2</v>
      </c>
      <c r="D44" t="s">
        <v>79</v>
      </c>
      <c r="E44">
        <v>0</v>
      </c>
    </row>
    <row r="45" spans="1:5">
      <c r="A45">
        <v>8</v>
      </c>
      <c r="B45">
        <v>6</v>
      </c>
      <c r="C45">
        <v>1</v>
      </c>
      <c r="D45" t="s">
        <v>80</v>
      </c>
      <c r="E45">
        <v>1</v>
      </c>
    </row>
    <row r="46" spans="1:5" hidden="1">
      <c r="A46">
        <v>8</v>
      </c>
      <c r="B46">
        <v>9</v>
      </c>
      <c r="C46">
        <v>0.32</v>
      </c>
      <c r="D46" t="s">
        <v>81</v>
      </c>
      <c r="E46">
        <v>0</v>
      </c>
    </row>
    <row r="47" spans="1:5" hidden="1">
      <c r="A47">
        <v>9</v>
      </c>
      <c r="B47">
        <v>1</v>
      </c>
      <c r="C47">
        <v>0.28000000000000003</v>
      </c>
      <c r="D47" t="s">
        <v>82</v>
      </c>
      <c r="E47">
        <v>0</v>
      </c>
    </row>
    <row r="48" spans="1:5" hidden="1">
      <c r="A48">
        <v>9</v>
      </c>
      <c r="B48">
        <v>2</v>
      </c>
      <c r="C48">
        <v>0.72</v>
      </c>
      <c r="D48" t="s">
        <v>83</v>
      </c>
      <c r="E48">
        <v>0</v>
      </c>
    </row>
    <row r="49" spans="1:5" hidden="1">
      <c r="A49">
        <v>9</v>
      </c>
      <c r="B49">
        <v>3</v>
      </c>
      <c r="C49">
        <v>0.44</v>
      </c>
      <c r="D49" t="s">
        <v>84</v>
      </c>
      <c r="E49">
        <v>0</v>
      </c>
    </row>
    <row r="50" spans="1:5" hidden="1">
      <c r="A50">
        <v>9</v>
      </c>
      <c r="B50">
        <v>4</v>
      </c>
      <c r="C50">
        <v>0.04</v>
      </c>
      <c r="D50" t="s">
        <v>85</v>
      </c>
      <c r="E50">
        <v>0</v>
      </c>
    </row>
    <row r="51" spans="1:5" hidden="1">
      <c r="A51">
        <v>9</v>
      </c>
      <c r="B51">
        <v>5</v>
      </c>
      <c r="C51">
        <v>0.56000000000000005</v>
      </c>
      <c r="D51" t="s">
        <v>86</v>
      </c>
      <c r="E51">
        <v>0</v>
      </c>
    </row>
    <row r="52" spans="1:5">
      <c r="A52">
        <v>9</v>
      </c>
      <c r="B52">
        <v>6</v>
      </c>
      <c r="C52">
        <v>0.76</v>
      </c>
      <c r="D52" t="s">
        <v>87</v>
      </c>
      <c r="E52">
        <v>1</v>
      </c>
    </row>
    <row r="53" spans="1:5" hidden="1">
      <c r="A53">
        <v>9</v>
      </c>
      <c r="B53">
        <v>7</v>
      </c>
      <c r="C53">
        <v>0.32</v>
      </c>
      <c r="D53" t="s">
        <v>88</v>
      </c>
      <c r="E53">
        <v>0</v>
      </c>
    </row>
    <row r="54" spans="1:5" hidden="1">
      <c r="A54">
        <v>9</v>
      </c>
      <c r="B54">
        <v>8</v>
      </c>
      <c r="C54">
        <v>0.68</v>
      </c>
      <c r="D54" t="s">
        <v>89</v>
      </c>
      <c r="E54">
        <v>0</v>
      </c>
    </row>
  </sheetData>
  <autoFilter ref="A1:E54" xr:uid="{252A308B-1174-4FCC-8620-C0F5D254414A}">
    <filterColumn colId="4">
      <filters>
        <filter val="1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BBB8-54BA-4632-93C2-6CBB452851E4}">
  <sheetPr filterMode="1"/>
  <dimension ref="A1:C82"/>
  <sheetViews>
    <sheetView workbookViewId="0">
      <selection sqref="A1:C1"/>
    </sheetView>
  </sheetViews>
  <sheetFormatPr baseColWidth="10" defaultRowHeight="15.5"/>
  <sheetData>
    <row r="1" spans="1:3">
      <c r="A1" t="s">
        <v>0</v>
      </c>
      <c r="B1" t="s">
        <v>1</v>
      </c>
      <c r="C1" t="s">
        <v>2</v>
      </c>
    </row>
    <row r="2" spans="1:3" hidden="1">
      <c r="A2" s="6">
        <v>1</v>
      </c>
      <c r="B2">
        <v>1</v>
      </c>
      <c r="C2">
        <v>0</v>
      </c>
    </row>
    <row r="3" spans="1:3" hidden="1">
      <c r="A3" s="6">
        <v>1</v>
      </c>
      <c r="B3">
        <v>2</v>
      </c>
      <c r="C3">
        <v>0</v>
      </c>
    </row>
    <row r="4" spans="1:3">
      <c r="A4" s="6">
        <v>1</v>
      </c>
      <c r="B4">
        <v>3</v>
      </c>
      <c r="C4">
        <v>1</v>
      </c>
    </row>
    <row r="5" spans="1:3" hidden="1">
      <c r="A5" s="6">
        <v>1</v>
      </c>
      <c r="B5">
        <v>4</v>
      </c>
      <c r="C5">
        <v>0</v>
      </c>
    </row>
    <row r="6" spans="1:3" hidden="1">
      <c r="A6" s="6">
        <v>1</v>
      </c>
      <c r="B6">
        <v>5</v>
      </c>
      <c r="C6">
        <v>0</v>
      </c>
    </row>
    <row r="7" spans="1:3">
      <c r="A7" s="6">
        <v>2</v>
      </c>
      <c r="B7">
        <v>1</v>
      </c>
      <c r="C7">
        <v>1</v>
      </c>
    </row>
    <row r="8" spans="1:3" hidden="1">
      <c r="A8" s="6">
        <v>2</v>
      </c>
      <c r="B8">
        <v>2</v>
      </c>
      <c r="C8">
        <v>0</v>
      </c>
    </row>
    <row r="9" spans="1:3">
      <c r="A9" s="6">
        <v>2</v>
      </c>
      <c r="B9">
        <v>3</v>
      </c>
      <c r="C9">
        <v>1</v>
      </c>
    </row>
    <row r="10" spans="1:3">
      <c r="A10" s="6">
        <v>2</v>
      </c>
      <c r="B10">
        <v>4</v>
      </c>
      <c r="C10">
        <v>1</v>
      </c>
    </row>
    <row r="11" spans="1:3">
      <c r="A11" s="6">
        <v>2</v>
      </c>
      <c r="B11">
        <v>5</v>
      </c>
      <c r="C11">
        <v>1</v>
      </c>
    </row>
    <row r="12" spans="1:3" hidden="1">
      <c r="A12" s="6">
        <v>3</v>
      </c>
      <c r="B12">
        <v>1</v>
      </c>
      <c r="C12">
        <v>0</v>
      </c>
    </row>
    <row r="13" spans="1:3" hidden="1">
      <c r="A13" s="6">
        <v>3</v>
      </c>
      <c r="B13">
        <v>2</v>
      </c>
      <c r="C13">
        <v>0</v>
      </c>
    </row>
    <row r="14" spans="1:3" hidden="1">
      <c r="A14" s="6">
        <v>3</v>
      </c>
      <c r="B14">
        <v>3</v>
      </c>
      <c r="C14">
        <v>0</v>
      </c>
    </row>
    <row r="15" spans="1:3" hidden="1">
      <c r="A15" s="6">
        <v>3</v>
      </c>
      <c r="B15">
        <v>4</v>
      </c>
      <c r="C15">
        <v>0</v>
      </c>
    </row>
    <row r="16" spans="1:3" hidden="1">
      <c r="A16" s="6">
        <v>3</v>
      </c>
      <c r="B16">
        <v>5</v>
      </c>
      <c r="C16">
        <v>0</v>
      </c>
    </row>
    <row r="17" spans="1:3">
      <c r="A17" s="6">
        <v>4</v>
      </c>
      <c r="B17">
        <v>1</v>
      </c>
      <c r="C17">
        <v>1</v>
      </c>
    </row>
    <row r="18" spans="1:3" hidden="1">
      <c r="A18" s="6">
        <v>4</v>
      </c>
      <c r="B18">
        <v>2</v>
      </c>
      <c r="C18">
        <v>0</v>
      </c>
    </row>
    <row r="19" spans="1:3">
      <c r="A19" s="6">
        <v>4</v>
      </c>
      <c r="B19">
        <v>3</v>
      </c>
      <c r="C19">
        <v>1</v>
      </c>
    </row>
    <row r="20" spans="1:3" hidden="1">
      <c r="A20" s="6">
        <v>4</v>
      </c>
      <c r="B20">
        <v>4</v>
      </c>
      <c r="C20">
        <v>0</v>
      </c>
    </row>
    <row r="21" spans="1:3" hidden="1">
      <c r="A21" s="6">
        <v>4</v>
      </c>
      <c r="B21">
        <v>5</v>
      </c>
      <c r="C21">
        <v>0</v>
      </c>
    </row>
    <row r="22" spans="1:3">
      <c r="A22" s="6">
        <v>5</v>
      </c>
      <c r="B22">
        <v>1</v>
      </c>
      <c r="C22">
        <v>1</v>
      </c>
    </row>
    <row r="23" spans="1:3" hidden="1">
      <c r="A23" s="6">
        <v>5</v>
      </c>
      <c r="B23">
        <v>2</v>
      </c>
      <c r="C23">
        <v>0</v>
      </c>
    </row>
    <row r="24" spans="1:3">
      <c r="A24" s="6">
        <v>5</v>
      </c>
      <c r="B24">
        <v>3</v>
      </c>
      <c r="C24">
        <v>1</v>
      </c>
    </row>
    <row r="25" spans="1:3">
      <c r="A25" s="6">
        <v>5</v>
      </c>
      <c r="B25">
        <v>4</v>
      </c>
      <c r="C25">
        <v>1</v>
      </c>
    </row>
    <row r="26" spans="1:3" hidden="1">
      <c r="A26" s="6">
        <v>5</v>
      </c>
      <c r="B26">
        <v>5</v>
      </c>
      <c r="C26">
        <v>0</v>
      </c>
    </row>
    <row r="27" spans="1:3" hidden="1">
      <c r="A27" s="6"/>
    </row>
    <row r="28" spans="1:3" hidden="1">
      <c r="A28" s="6"/>
    </row>
    <row r="29" spans="1:3" hidden="1">
      <c r="A29" s="6"/>
    </row>
    <row r="30" spans="1:3" hidden="1">
      <c r="A30" s="6"/>
    </row>
    <row r="31" spans="1:3" hidden="1">
      <c r="A31" s="6"/>
    </row>
    <row r="32" spans="1:3" hidden="1">
      <c r="A32" s="6"/>
    </row>
    <row r="33" spans="1:1" hidden="1">
      <c r="A33" s="6"/>
    </row>
    <row r="34" spans="1:1" hidden="1">
      <c r="A34" s="6"/>
    </row>
    <row r="35" spans="1:1" hidden="1">
      <c r="A35" s="6"/>
    </row>
    <row r="36" spans="1:1" hidden="1">
      <c r="A36" s="6"/>
    </row>
    <row r="37" spans="1:1" hidden="1">
      <c r="A37" s="6"/>
    </row>
    <row r="38" spans="1:1" hidden="1">
      <c r="A38" s="6"/>
    </row>
    <row r="39" spans="1:1" hidden="1">
      <c r="A39" s="6"/>
    </row>
    <row r="40" spans="1:1" hidden="1">
      <c r="A40" s="6"/>
    </row>
    <row r="41" spans="1:1" hidden="1">
      <c r="A41" s="6"/>
    </row>
    <row r="42" spans="1:1" hidden="1">
      <c r="A42" s="6"/>
    </row>
    <row r="43" spans="1:1" hidden="1">
      <c r="A43" s="6"/>
    </row>
    <row r="44" spans="1:1" hidden="1">
      <c r="A44" s="6"/>
    </row>
    <row r="45" spans="1:1" hidden="1">
      <c r="A45" s="6"/>
    </row>
    <row r="46" spans="1:1" hidden="1">
      <c r="A46" s="6"/>
    </row>
    <row r="47" spans="1:1" hidden="1">
      <c r="A47" s="6"/>
    </row>
    <row r="48" spans="1:1" hidden="1">
      <c r="A48" s="6"/>
    </row>
    <row r="49" spans="1:1" hidden="1">
      <c r="A49" s="6"/>
    </row>
    <row r="50" spans="1:1" hidden="1">
      <c r="A50" s="6"/>
    </row>
    <row r="51" spans="1:1" hidden="1">
      <c r="A51" s="6"/>
    </row>
    <row r="52" spans="1:1" hidden="1">
      <c r="A52" s="6"/>
    </row>
    <row r="53" spans="1:1" hidden="1">
      <c r="A53" s="6"/>
    </row>
    <row r="54" spans="1:1" hidden="1">
      <c r="A54" s="6"/>
    </row>
    <row r="55" spans="1:1" hidden="1">
      <c r="A55" s="6"/>
    </row>
    <row r="56" spans="1:1" hidden="1">
      <c r="A56" s="6"/>
    </row>
    <row r="57" spans="1:1" hidden="1">
      <c r="A57" s="6"/>
    </row>
    <row r="58" spans="1:1" hidden="1">
      <c r="A58" s="6"/>
    </row>
    <row r="59" spans="1:1" hidden="1">
      <c r="A59" s="6"/>
    </row>
    <row r="60" spans="1:1" hidden="1">
      <c r="A60" s="6"/>
    </row>
    <row r="61" spans="1:1" hidden="1">
      <c r="A61" s="6"/>
    </row>
    <row r="62" spans="1:1" hidden="1">
      <c r="A62" s="6"/>
    </row>
    <row r="63" spans="1:1" hidden="1">
      <c r="A63" s="6"/>
    </row>
    <row r="64" spans="1:1" hidden="1">
      <c r="A64" s="6"/>
    </row>
    <row r="65" spans="1:1" hidden="1">
      <c r="A65" s="6"/>
    </row>
    <row r="66" spans="1:1" hidden="1">
      <c r="A66" s="6"/>
    </row>
    <row r="67" spans="1:1" hidden="1">
      <c r="A67" s="6"/>
    </row>
    <row r="68" spans="1:1" hidden="1">
      <c r="A68" s="6"/>
    </row>
    <row r="69" spans="1:1" hidden="1">
      <c r="A69" s="6"/>
    </row>
    <row r="70" spans="1:1" hidden="1">
      <c r="A70" s="6"/>
    </row>
    <row r="71" spans="1:1" hidden="1">
      <c r="A71" s="6"/>
    </row>
    <row r="72" spans="1:1" hidden="1">
      <c r="A72" s="6"/>
    </row>
    <row r="73" spans="1:1" hidden="1">
      <c r="A73" s="6"/>
    </row>
    <row r="74" spans="1:1" hidden="1">
      <c r="A74" s="6"/>
    </row>
    <row r="75" spans="1:1" hidden="1">
      <c r="A75" s="6"/>
    </row>
    <row r="76" spans="1:1" hidden="1">
      <c r="A76" s="6"/>
    </row>
    <row r="77" spans="1:1" hidden="1">
      <c r="A77" s="6"/>
    </row>
    <row r="78" spans="1:1" hidden="1">
      <c r="A78" s="6"/>
    </row>
    <row r="79" spans="1:1" hidden="1">
      <c r="A79" s="6"/>
    </row>
    <row r="80" spans="1:1" hidden="1">
      <c r="A80" s="6"/>
    </row>
    <row r="81" spans="1:1" hidden="1">
      <c r="A81" s="6"/>
    </row>
    <row r="82" spans="1:1" hidden="1">
      <c r="A82" s="6"/>
    </row>
  </sheetData>
  <autoFilter ref="A1:C82" xr:uid="{B6C40C39-513B-4735-91DC-CA702B21B113}">
    <filterColumn colId="2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7B8C-62AF-4164-91CD-C9B73B1D9913}">
  <sheetPr filterMode="1"/>
  <dimension ref="A1:C26"/>
  <sheetViews>
    <sheetView workbookViewId="0">
      <selection activeCell="A3" sqref="A3:C25"/>
    </sheetView>
  </sheetViews>
  <sheetFormatPr baseColWidth="10" defaultRowHeight="15.5"/>
  <sheetData>
    <row r="1" spans="1:3">
      <c r="A1" t="s">
        <v>0</v>
      </c>
      <c r="B1" t="s">
        <v>1</v>
      </c>
      <c r="C1" t="s">
        <v>2</v>
      </c>
    </row>
    <row r="2" spans="1:3" hidden="1">
      <c r="A2" s="6">
        <v>1</v>
      </c>
      <c r="B2">
        <v>1</v>
      </c>
      <c r="C2">
        <v>0</v>
      </c>
    </row>
    <row r="3" spans="1:3">
      <c r="A3" s="6">
        <v>1</v>
      </c>
      <c r="B3">
        <v>2</v>
      </c>
      <c r="C3">
        <v>1</v>
      </c>
    </row>
    <row r="4" spans="1:3">
      <c r="A4" s="6">
        <v>1</v>
      </c>
      <c r="B4">
        <v>3</v>
      </c>
      <c r="C4">
        <v>1</v>
      </c>
    </row>
    <row r="5" spans="1:3">
      <c r="A5" s="6">
        <v>1</v>
      </c>
      <c r="B5">
        <v>4</v>
      </c>
      <c r="C5">
        <v>1</v>
      </c>
    </row>
    <row r="6" spans="1:3">
      <c r="A6" s="6">
        <v>1</v>
      </c>
      <c r="B6">
        <v>5</v>
      </c>
      <c r="C6">
        <v>1</v>
      </c>
    </row>
    <row r="7" spans="1:3" hidden="1">
      <c r="A7" s="6">
        <v>2</v>
      </c>
      <c r="B7">
        <v>1</v>
      </c>
      <c r="C7">
        <v>0</v>
      </c>
    </row>
    <row r="8" spans="1:3" hidden="1">
      <c r="A8" s="6">
        <v>2</v>
      </c>
      <c r="B8">
        <v>2</v>
      </c>
      <c r="C8">
        <v>0</v>
      </c>
    </row>
    <row r="9" spans="1:3" hidden="1">
      <c r="A9" s="6">
        <v>2</v>
      </c>
      <c r="B9">
        <v>3</v>
      </c>
      <c r="C9">
        <v>0</v>
      </c>
    </row>
    <row r="10" spans="1:3">
      <c r="A10" s="6">
        <v>2</v>
      </c>
      <c r="B10">
        <v>4</v>
      </c>
      <c r="C10">
        <v>1</v>
      </c>
    </row>
    <row r="11" spans="1:3" hidden="1">
      <c r="A11" s="6">
        <v>2</v>
      </c>
      <c r="B11">
        <v>5</v>
      </c>
      <c r="C11">
        <v>0</v>
      </c>
    </row>
    <row r="12" spans="1:3" hidden="1">
      <c r="A12" s="6">
        <v>3</v>
      </c>
      <c r="B12">
        <v>1</v>
      </c>
      <c r="C12">
        <v>0</v>
      </c>
    </row>
    <row r="13" spans="1:3">
      <c r="A13" s="6">
        <v>3</v>
      </c>
      <c r="B13">
        <v>2</v>
      </c>
      <c r="C13">
        <v>1</v>
      </c>
    </row>
    <row r="14" spans="1:3" hidden="1">
      <c r="A14" s="6">
        <v>3</v>
      </c>
      <c r="B14">
        <v>3</v>
      </c>
      <c r="C14">
        <v>0</v>
      </c>
    </row>
    <row r="15" spans="1:3">
      <c r="A15" s="6">
        <v>3</v>
      </c>
      <c r="B15">
        <v>4</v>
      </c>
      <c r="C15">
        <v>1</v>
      </c>
    </row>
    <row r="16" spans="1:3">
      <c r="A16" s="6">
        <v>3</v>
      </c>
      <c r="B16">
        <v>5</v>
      </c>
      <c r="C16">
        <v>1</v>
      </c>
    </row>
    <row r="17" spans="1:3" hidden="1">
      <c r="A17" s="6">
        <v>4</v>
      </c>
      <c r="B17">
        <v>1</v>
      </c>
      <c r="C17">
        <v>0</v>
      </c>
    </row>
    <row r="18" spans="1:3" hidden="1">
      <c r="A18" s="6">
        <v>4</v>
      </c>
      <c r="B18">
        <v>2</v>
      </c>
      <c r="C18">
        <v>0</v>
      </c>
    </row>
    <row r="19" spans="1:3" hidden="1">
      <c r="A19" s="6">
        <v>4</v>
      </c>
      <c r="B19">
        <v>3</v>
      </c>
      <c r="C19">
        <v>0</v>
      </c>
    </row>
    <row r="20" spans="1:3" hidden="1">
      <c r="A20" s="6">
        <v>4</v>
      </c>
      <c r="B20">
        <v>4</v>
      </c>
      <c r="C20">
        <v>0</v>
      </c>
    </row>
    <row r="21" spans="1:3" hidden="1">
      <c r="A21" s="6">
        <v>4</v>
      </c>
      <c r="B21">
        <v>5</v>
      </c>
      <c r="C21">
        <v>0</v>
      </c>
    </row>
    <row r="22" spans="1:3" hidden="1">
      <c r="A22" s="6">
        <v>5</v>
      </c>
      <c r="B22">
        <v>1</v>
      </c>
      <c r="C22">
        <v>0</v>
      </c>
    </row>
    <row r="23" spans="1:3">
      <c r="A23" s="6">
        <v>5</v>
      </c>
      <c r="B23">
        <v>2</v>
      </c>
      <c r="C23">
        <v>1</v>
      </c>
    </row>
    <row r="24" spans="1:3" hidden="1">
      <c r="A24" s="6">
        <v>5</v>
      </c>
      <c r="B24">
        <v>3</v>
      </c>
      <c r="C24">
        <v>0</v>
      </c>
    </row>
    <row r="25" spans="1:3">
      <c r="A25" s="6">
        <v>5</v>
      </c>
      <c r="B25">
        <v>4</v>
      </c>
      <c r="C25">
        <v>1</v>
      </c>
    </row>
    <row r="26" spans="1:3" hidden="1">
      <c r="A26" s="6">
        <v>5</v>
      </c>
      <c r="B26">
        <v>5</v>
      </c>
      <c r="C26">
        <v>0</v>
      </c>
    </row>
  </sheetData>
  <autoFilter ref="A1:C26" xr:uid="{40D40246-1779-49DD-9EC3-F0F607DD7BDE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workbookViewId="0">
      <selection activeCell="A2" sqref="A2:C16"/>
    </sheetView>
  </sheetViews>
  <sheetFormatPr baseColWidth="10" defaultRowHeight="15.5"/>
  <cols>
    <col min="4" max="4" width="29.8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21</v>
      </c>
      <c r="F1" s="2" t="s">
        <v>3</v>
      </c>
      <c r="G1" s="3" t="s">
        <v>4</v>
      </c>
      <c r="H1" t="s">
        <v>163</v>
      </c>
      <c r="I1" t="s">
        <v>162</v>
      </c>
      <c r="J1" t="s">
        <v>161</v>
      </c>
      <c r="K1" t="s">
        <v>164</v>
      </c>
      <c r="L1" t="s">
        <v>168</v>
      </c>
      <c r="M1" t="s">
        <v>171</v>
      </c>
      <c r="N1" t="s">
        <v>178</v>
      </c>
    </row>
    <row r="2" spans="1:14">
      <c r="A2" s="6">
        <v>2</v>
      </c>
      <c r="B2">
        <v>1</v>
      </c>
      <c r="C2">
        <v>1</v>
      </c>
      <c r="D2" t="str">
        <f>_xlfn.CONCAT("g &lt;- graph::addEdge ('",IF(A2=$F$2,$G$2,IF(A2=$F$3,$G$3,IF(A2=$F$4,$G$4,IF(A2=$F$5,$G$5,IF(A2=$F$6,$G$6,IF(A2=$F$7,$G$7,IF(A2=$F$8,$G$8,IF(A2=$F$9,$G$9,IF(A2=$F$10,$G$10,IF(A2=$F$11,$G$11,IF(A2=$F$12,$G$12,IF(A2=$F$13,$G$13,IF(A2=$F$14,$G$14,IF(A2=$F$15,$G$15,IF(A2=$F$16,$G$16,IF(A2=$F$17,$G$17)))))))))))))))),"','",IF(B2=$F$2,$G$2,IF(B2=$F$3,$G$3,IF(B2=$F$4,$G$4,IF(B2=$F$5,$G$5,IF(B2=$F$6,$G$6,IF(B2=$F$7,$G$7,IF(B2=$F$8,$G$8,IF(B2=$F$9,$G$9,IF(B2=$F$10,$G$10,IF(B2=$F$11,$G$11,IF(B2=$F$12,$G$12,IF(B2=$F$13,$G$13,IF(B2=$F$14,$G$14,IF(B2=$F$15,$G$15,IF(B2=$F$16,$G$16,IF(B2=$F$17,$G$17)))))))))))))))),"', g)")</f>
        <v>g &lt;- graph::addEdge ('iscR','iscA', g)</v>
      </c>
      <c r="F2">
        <v>1</v>
      </c>
      <c r="G2" t="s">
        <v>179</v>
      </c>
      <c r="H2" t="s">
        <v>5</v>
      </c>
      <c r="I2" t="s">
        <v>22</v>
      </c>
      <c r="J2" t="s">
        <v>152</v>
      </c>
      <c r="K2" t="s">
        <v>5</v>
      </c>
      <c r="L2" t="s">
        <v>165</v>
      </c>
      <c r="M2" t="s">
        <v>169</v>
      </c>
      <c r="N2" t="s">
        <v>174</v>
      </c>
    </row>
    <row r="3" spans="1:14">
      <c r="A3" s="6">
        <v>2</v>
      </c>
      <c r="B3">
        <v>3</v>
      </c>
      <c r="C3">
        <v>1</v>
      </c>
      <c r="D3" t="str">
        <f t="shared" ref="D3:D37" si="0">_xlfn.CONCAT("g &lt;- graph::addEdge ('",IF(A3=$F$2,$G$2,IF(A3=$F$3,$G$3,IF(A3=$F$4,$G$4,IF(A3=$F$5,$G$5,IF(A3=$F$6,$G$6,IF(A3=$F$7,$G$7,IF(A3=$F$8,$G$8,IF(A3=$F$9,$G$9,IF(A3=$F$10,$G$10,IF(A3=$F$11,$G$11,IF(A3=$F$12,$G$12,IF(A3=$F$13,$G$13,IF(A3=$F$14,$G$14,IF(A3=$F$15,$G$15,IF(A3=$F$16,$G$16,IF(A3=$F$17,$G$17)))))))))))))))),"','",IF(B3=$F$2,$G$2,IF(B3=$F$3,$G$3,IF(B3=$F$4,$G$4,IF(B3=$F$5,$G$5,IF(B3=$F$6,$G$6,IF(B3=$F$7,$G$7,IF(B3=$F$8,$G$8,IF(B3=$F$9,$G$9,IF(B3=$F$10,$G$10,IF(B3=$F$11,$G$11,IF(B3=$F$12,$G$12,IF(B3=$F$13,$G$13,IF(B3=$F$14,$G$14,IF(B3=$F$15,$G$15,IF(B3=$F$16,$G$16,IF(B3=$F$17,$G$17)))))))))))))))),"', g)")</f>
        <v>g &lt;- graph::addEdge ('iscR','iscS', g)</v>
      </c>
      <c r="F3">
        <v>2</v>
      </c>
      <c r="G3" t="s">
        <v>156</v>
      </c>
      <c r="H3" t="s">
        <v>6</v>
      </c>
      <c r="I3" t="s">
        <v>23</v>
      </c>
      <c r="J3" t="s">
        <v>7</v>
      </c>
      <c r="K3" t="s">
        <v>8</v>
      </c>
      <c r="L3" t="s">
        <v>166</v>
      </c>
      <c r="M3" t="s">
        <v>170</v>
      </c>
      <c r="N3" t="s">
        <v>175</v>
      </c>
    </row>
    <row r="4" spans="1:14">
      <c r="A4" s="6">
        <v>2</v>
      </c>
      <c r="B4">
        <v>4</v>
      </c>
      <c r="C4">
        <v>1</v>
      </c>
      <c r="D4" t="str">
        <f t="shared" si="0"/>
        <v>g &lt;- graph::addEdge ('iscR','iscU', g)</v>
      </c>
      <c r="F4">
        <v>3</v>
      </c>
      <c r="G4" t="s">
        <v>180</v>
      </c>
      <c r="H4" t="s">
        <v>7</v>
      </c>
      <c r="I4" t="s">
        <v>24</v>
      </c>
      <c r="J4" t="s">
        <v>153</v>
      </c>
      <c r="K4" t="s">
        <v>9</v>
      </c>
      <c r="L4" t="s">
        <v>167</v>
      </c>
      <c r="M4" t="s">
        <v>171</v>
      </c>
      <c r="N4" t="s">
        <v>158</v>
      </c>
    </row>
    <row r="5" spans="1:14">
      <c r="A5" s="6">
        <v>2</v>
      </c>
      <c r="B5">
        <v>5</v>
      </c>
      <c r="C5">
        <v>1</v>
      </c>
      <c r="D5" t="str">
        <f t="shared" si="0"/>
        <v>g &lt;- graph::addEdge ('iscR','iscX', g)</v>
      </c>
      <c r="F5">
        <v>4</v>
      </c>
      <c r="G5" t="s">
        <v>181</v>
      </c>
      <c r="H5" t="s">
        <v>8</v>
      </c>
      <c r="I5" t="s">
        <v>25</v>
      </c>
      <c r="J5" t="s">
        <v>154</v>
      </c>
      <c r="K5" t="s">
        <v>10</v>
      </c>
      <c r="L5" t="s">
        <v>153</v>
      </c>
      <c r="M5" t="s">
        <v>173</v>
      </c>
      <c r="N5" t="s">
        <v>176</v>
      </c>
    </row>
    <row r="6" spans="1:14">
      <c r="A6" s="6">
        <v>2</v>
      </c>
      <c r="B6">
        <v>6</v>
      </c>
      <c r="C6">
        <v>1</v>
      </c>
      <c r="D6" t="str">
        <f t="shared" si="0"/>
        <v>g &lt;- graph::addEdge ('iscR','nfuA', g)</v>
      </c>
      <c r="F6">
        <v>5</v>
      </c>
      <c r="G6" t="s">
        <v>182</v>
      </c>
      <c r="H6" t="s">
        <v>9</v>
      </c>
      <c r="I6" t="s">
        <v>26</v>
      </c>
      <c r="J6" t="s">
        <v>155</v>
      </c>
      <c r="K6" t="s">
        <v>15</v>
      </c>
      <c r="M6" t="s">
        <v>172</v>
      </c>
      <c r="N6" t="s">
        <v>177</v>
      </c>
    </row>
    <row r="7" spans="1:14">
      <c r="A7" s="6">
        <v>3</v>
      </c>
      <c r="B7">
        <v>1</v>
      </c>
      <c r="C7">
        <v>1</v>
      </c>
      <c r="D7" t="str">
        <f t="shared" si="0"/>
        <v>g &lt;- graph::addEdge ('iscS','iscA', g)</v>
      </c>
      <c r="F7">
        <v>6</v>
      </c>
      <c r="G7" t="s">
        <v>183</v>
      </c>
      <c r="H7" t="s">
        <v>10</v>
      </c>
      <c r="I7" t="s">
        <v>27</v>
      </c>
      <c r="J7" t="s">
        <v>156</v>
      </c>
      <c r="K7" t="s">
        <v>16</v>
      </c>
    </row>
    <row r="8" spans="1:14">
      <c r="A8" s="6">
        <v>3</v>
      </c>
      <c r="B8">
        <v>4</v>
      </c>
      <c r="C8">
        <v>1</v>
      </c>
      <c r="D8" t="str">
        <f t="shared" si="0"/>
        <v>g &lt;- graph::addEdge ('iscS','iscU', g)</v>
      </c>
      <c r="F8">
        <v>7</v>
      </c>
      <c r="G8" t="s">
        <v>31</v>
      </c>
      <c r="H8" t="s">
        <v>11</v>
      </c>
      <c r="I8" t="s">
        <v>28</v>
      </c>
      <c r="J8" t="s">
        <v>157</v>
      </c>
      <c r="K8" t="s">
        <v>18</v>
      </c>
    </row>
    <row r="9" spans="1:14">
      <c r="A9" s="6">
        <v>4</v>
      </c>
      <c r="B9">
        <v>1</v>
      </c>
      <c r="C9">
        <v>1</v>
      </c>
      <c r="D9" t="str">
        <f t="shared" si="0"/>
        <v>g &lt;- graph::addEdge ('iscU','iscA', g)</v>
      </c>
      <c r="F9">
        <v>8</v>
      </c>
      <c r="G9" t="s">
        <v>31</v>
      </c>
      <c r="H9" t="s">
        <v>12</v>
      </c>
      <c r="I9" t="s">
        <v>29</v>
      </c>
      <c r="J9" t="s">
        <v>6</v>
      </c>
      <c r="K9" t="s">
        <v>160</v>
      </c>
    </row>
    <row r="10" spans="1:14">
      <c r="A10" s="6">
        <v>5</v>
      </c>
      <c r="B10">
        <v>1</v>
      </c>
      <c r="C10">
        <v>1</v>
      </c>
      <c r="D10" t="str">
        <f t="shared" si="0"/>
        <v>g &lt;- graph::addEdge ('iscX','iscA', g)</v>
      </c>
      <c r="F10">
        <v>9</v>
      </c>
      <c r="G10" t="s">
        <v>31</v>
      </c>
      <c r="H10" t="s">
        <v>13</v>
      </c>
      <c r="I10" t="s">
        <v>30</v>
      </c>
      <c r="J10" t="s">
        <v>158</v>
      </c>
      <c r="K10" t="s">
        <v>20</v>
      </c>
    </row>
    <row r="11" spans="1:14">
      <c r="A11" s="6">
        <v>5</v>
      </c>
      <c r="B11">
        <v>3</v>
      </c>
      <c r="C11">
        <v>1</v>
      </c>
      <c r="D11" t="str">
        <f t="shared" si="0"/>
        <v>g &lt;- graph::addEdge ('iscX','iscS', g)</v>
      </c>
      <c r="F11">
        <v>10</v>
      </c>
      <c r="G11" t="s">
        <v>31</v>
      </c>
      <c r="H11" t="s">
        <v>14</v>
      </c>
    </row>
    <row r="12" spans="1:14">
      <c r="A12" s="6">
        <v>5</v>
      </c>
      <c r="B12">
        <v>4</v>
      </c>
      <c r="C12">
        <v>1</v>
      </c>
      <c r="D12" t="str">
        <f t="shared" si="0"/>
        <v>g &lt;- graph::addEdge ('iscX','iscU', g)</v>
      </c>
      <c r="F12">
        <v>11</v>
      </c>
      <c r="G12" t="s">
        <v>31</v>
      </c>
      <c r="H12" t="s">
        <v>15</v>
      </c>
    </row>
    <row r="13" spans="1:14">
      <c r="A13" s="6">
        <v>5</v>
      </c>
      <c r="B13">
        <v>6</v>
      </c>
      <c r="C13">
        <v>1</v>
      </c>
      <c r="D13" t="str">
        <f t="shared" si="0"/>
        <v>g &lt;- graph::addEdge ('iscX','nfuA', g)</v>
      </c>
      <c r="F13">
        <v>12</v>
      </c>
      <c r="G13" t="s">
        <v>31</v>
      </c>
      <c r="H13" t="s">
        <v>16</v>
      </c>
    </row>
    <row r="14" spans="1:14">
      <c r="A14" s="6">
        <v>6</v>
      </c>
      <c r="B14">
        <v>1</v>
      </c>
      <c r="C14">
        <v>1</v>
      </c>
      <c r="D14" t="str">
        <f t="shared" si="0"/>
        <v>g &lt;- graph::addEdge ('nfuA','iscA', g)</v>
      </c>
      <c r="F14">
        <v>13</v>
      </c>
      <c r="G14" t="s">
        <v>31</v>
      </c>
      <c r="H14" t="s">
        <v>17</v>
      </c>
    </row>
    <row r="15" spans="1:14">
      <c r="A15" s="6">
        <v>6</v>
      </c>
      <c r="B15">
        <v>3</v>
      </c>
      <c r="C15">
        <v>1</v>
      </c>
      <c r="D15" t="str">
        <f t="shared" si="0"/>
        <v>g &lt;- graph::addEdge ('nfuA','iscS', g)</v>
      </c>
      <c r="F15">
        <v>14</v>
      </c>
      <c r="G15" t="s">
        <v>31</v>
      </c>
      <c r="H15" t="s">
        <v>18</v>
      </c>
    </row>
    <row r="16" spans="1:14">
      <c r="A16" s="6">
        <v>6</v>
      </c>
      <c r="B16">
        <v>4</v>
      </c>
      <c r="C16">
        <v>1</v>
      </c>
      <c r="D16" t="str">
        <f t="shared" si="0"/>
        <v>g &lt;- graph::addEdge ('nfuA','iscU', g)</v>
      </c>
      <c r="F16">
        <v>15</v>
      </c>
      <c r="G16" t="s">
        <v>31</v>
      </c>
      <c r="H16" t="s">
        <v>19</v>
      </c>
    </row>
    <row r="17" spans="1:8">
      <c r="A17" s="6"/>
      <c r="D17" t="str">
        <f t="shared" si="0"/>
        <v>g &lt;- graph::addEdge ('FALSO','FALSO', g)</v>
      </c>
      <c r="F17">
        <v>16</v>
      </c>
      <c r="G17" t="s">
        <v>31</v>
      </c>
      <c r="H17" t="s">
        <v>20</v>
      </c>
    </row>
    <row r="18" spans="1:8">
      <c r="A18" s="6"/>
      <c r="D18" t="str">
        <f t="shared" si="0"/>
        <v>g &lt;- graph::addEdge ('FALSO','FALSO', g)</v>
      </c>
    </row>
    <row r="19" spans="1:8">
      <c r="A19" s="6"/>
      <c r="D19" t="str">
        <f t="shared" si="0"/>
        <v>g &lt;- graph::addEdge ('FALSO','FALSO', g)</v>
      </c>
    </row>
    <row r="20" spans="1:8">
      <c r="A20" s="6"/>
      <c r="D20" t="str">
        <f t="shared" si="0"/>
        <v>g &lt;- graph::addEdge ('FALSO','FALSO', g)</v>
      </c>
    </row>
    <row r="21" spans="1:8">
      <c r="A21" s="6"/>
      <c r="D21" t="str">
        <f t="shared" si="0"/>
        <v>g &lt;- graph::addEdge ('FALSO','FALSO', g)</v>
      </c>
    </row>
    <row r="22" spans="1:8">
      <c r="A22" s="6"/>
      <c r="D22" t="str">
        <f t="shared" si="0"/>
        <v>g &lt;- graph::addEdge ('FALSO','FALSO', g)</v>
      </c>
    </row>
    <row r="23" spans="1:8">
      <c r="A23" s="6"/>
      <c r="D23" t="str">
        <f t="shared" si="0"/>
        <v>g &lt;- graph::addEdge ('FALSO','FALSO', g)</v>
      </c>
    </row>
    <row r="24" spans="1:8">
      <c r="A24" s="6"/>
      <c r="D24" t="str">
        <f t="shared" si="0"/>
        <v>g &lt;- graph::addEdge ('FALSO','FALSO', g)</v>
      </c>
    </row>
    <row r="25" spans="1:8">
      <c r="A25" s="6"/>
      <c r="D25" t="str">
        <f t="shared" si="0"/>
        <v>g &lt;- graph::addEdge ('FALSO','FALSO', g)</v>
      </c>
    </row>
    <row r="26" spans="1:8">
      <c r="A26" s="6"/>
      <c r="D26" t="str">
        <f t="shared" si="0"/>
        <v>g &lt;- graph::addEdge ('FALSO','FALSO', g)</v>
      </c>
    </row>
    <row r="27" spans="1:8">
      <c r="A27" s="6"/>
      <c r="D27" t="str">
        <f t="shared" si="0"/>
        <v>g &lt;- graph::addEdge ('FALSO','FALSO', g)</v>
      </c>
    </row>
    <row r="28" spans="1:8">
      <c r="A28" s="6"/>
      <c r="D28" t="str">
        <f t="shared" si="0"/>
        <v>g &lt;- graph::addEdge ('FALSO','FALSO', g)</v>
      </c>
    </row>
    <row r="29" spans="1:8">
      <c r="A29" s="6"/>
      <c r="D29" t="str">
        <f t="shared" si="0"/>
        <v>g &lt;- graph::addEdge ('FALSO','FALSO', g)</v>
      </c>
    </row>
    <row r="30" spans="1:8">
      <c r="A30" s="6"/>
      <c r="D30" t="str">
        <f t="shared" si="0"/>
        <v>g &lt;- graph::addEdge ('FALSO','FALSO', g)</v>
      </c>
    </row>
    <row r="31" spans="1:8">
      <c r="A31" s="6"/>
      <c r="D31" t="str">
        <f t="shared" si="0"/>
        <v>g &lt;- graph::addEdge ('FALSO','FALSO', g)</v>
      </c>
    </row>
    <row r="32" spans="1:8">
      <c r="A32" s="6"/>
      <c r="D32" t="str">
        <f t="shared" si="0"/>
        <v>g &lt;- graph::addEdge ('FALSO','FALSO', g)</v>
      </c>
    </row>
    <row r="33" spans="1:4">
      <c r="A33" s="6"/>
      <c r="D33" t="str">
        <f t="shared" si="0"/>
        <v>g &lt;- graph::addEdge ('FALSO','FALSO', g)</v>
      </c>
    </row>
    <row r="34" spans="1:4">
      <c r="A34" s="6"/>
      <c r="D34" t="str">
        <f t="shared" si="0"/>
        <v>g &lt;- graph::addEdge ('FALSO','FALSO', g)</v>
      </c>
    </row>
    <row r="35" spans="1:4">
      <c r="A35" s="6"/>
      <c r="D35" t="str">
        <f t="shared" si="0"/>
        <v>g &lt;- graph::addEdge ('FALSO','FALSO', g)</v>
      </c>
    </row>
    <row r="36" spans="1:4">
      <c r="A36" s="6"/>
      <c r="D36" t="str">
        <f t="shared" si="0"/>
        <v>g &lt;- graph::addEdge ('FALSO','FALSO', g)</v>
      </c>
    </row>
    <row r="37" spans="1:4">
      <c r="A37" s="6"/>
      <c r="D37" t="str">
        <f t="shared" si="0"/>
        <v>g &lt;- graph::addEdge ('FALSO','FALSO', g)</v>
      </c>
    </row>
    <row r="38" spans="1:4">
      <c r="C38" s="5"/>
      <c r="D38" t="str">
        <f t="shared" ref="D38:D63" si="1">_xlfn.CONCAT("g &lt;- graph::addEdge ('",IF(A38=$F$2,$G$2,IF(A38=$F$3,$G$3,IF(A38=$F$4,$G$4,IF(A38=$F$5,$G$5,IF(A38=$F$6,$G$6,IF(A38=$F$7,$G$7,IF(A38=$F$8,$G$8,IF(A38=$F$9,$G$9,IF(A38=$F$10,$G$10,IF(A38=$F$11,$G$11,IF(A38=$F$12,$G$12,IF(A38=$F$13,$G$13,IF(A38=$F$14,$G$14,IF(A38=$F$15,$G$15,IF(A38=$F$16,$G$16,IF(A38=$F$17,$G$17)))))))))))))))),"','",IF(B38=$F$2,$G$2,IF(B38=$F$3,$G$3,IF(B38=$F$4,$G$4,IF(B38=$F$5,$G$5,IF(B38=$F$6,$G$6,IF(B38=$F$7,$G$7,IF(B38=$F$8,$G$8,IF(B38=$F$9,$G$9,IF(B38=$F$10,$G$10,IF(B38=$F$11,$G$11,IF(B38=$F$12,$G$12,IF(B38=$F$13,$G$13,IF(B38=$F$14,$G$14,IF(B38=$F$15,$G$15,IF(B38=$F$16,$G$16,IF(B38=$F$17,$G$17)))))))))))))))),"', g)")</f>
        <v>g &lt;- graph::addEdge ('FALSO','FALSO', g)</v>
      </c>
    </row>
    <row r="39" spans="1:4">
      <c r="C39" s="5"/>
      <c r="D39" t="str">
        <f t="shared" si="1"/>
        <v>g &lt;- graph::addEdge ('FALSO','FALSO', g)</v>
      </c>
    </row>
    <row r="40" spans="1:4">
      <c r="C40" s="5"/>
      <c r="D40" t="str">
        <f t="shared" si="1"/>
        <v>g &lt;- graph::addEdge ('FALSO','FALSO', g)</v>
      </c>
    </row>
    <row r="41" spans="1:4">
      <c r="C41" s="5"/>
      <c r="D41" t="str">
        <f t="shared" si="1"/>
        <v>g &lt;- graph::addEdge ('FALSO','FALSO', g)</v>
      </c>
    </row>
    <row r="42" spans="1:4">
      <c r="C42" s="5"/>
      <c r="D42" t="str">
        <f t="shared" si="1"/>
        <v>g &lt;- graph::addEdge ('FALSO','FALSO', g)</v>
      </c>
    </row>
    <row r="43" spans="1:4">
      <c r="C43" s="5"/>
      <c r="D43" t="str">
        <f t="shared" si="1"/>
        <v>g &lt;- graph::addEdge ('FALSO','FALSO', g)</v>
      </c>
    </row>
    <row r="44" spans="1:4">
      <c r="C44" s="5"/>
      <c r="D44" t="str">
        <f t="shared" si="1"/>
        <v>g &lt;- graph::addEdge ('FALSO','FALSO', g)</v>
      </c>
    </row>
    <row r="45" spans="1:4">
      <c r="C45" s="5"/>
      <c r="D45" t="str">
        <f t="shared" si="1"/>
        <v>g &lt;- graph::addEdge ('FALSO','FALSO', g)</v>
      </c>
    </row>
    <row r="46" spans="1:4">
      <c r="C46" s="5"/>
      <c r="D46" t="str">
        <f t="shared" si="1"/>
        <v>g &lt;- graph::addEdge ('FALSO','FALSO', g)</v>
      </c>
    </row>
    <row r="47" spans="1:4">
      <c r="C47" s="5"/>
      <c r="D47" t="str">
        <f t="shared" si="1"/>
        <v>g &lt;- graph::addEdge ('FALSO','FALSO', g)</v>
      </c>
    </row>
    <row r="48" spans="1:4">
      <c r="C48" s="5"/>
      <c r="D48" t="str">
        <f t="shared" si="1"/>
        <v>g &lt;- graph::addEdge ('FALSO','FALSO', g)</v>
      </c>
    </row>
    <row r="49" spans="3:4">
      <c r="C49" s="5"/>
      <c r="D49" t="str">
        <f t="shared" si="1"/>
        <v>g &lt;- graph::addEdge ('FALSO','FALSO', g)</v>
      </c>
    </row>
    <row r="50" spans="3:4">
      <c r="C50" s="5"/>
      <c r="D50" t="str">
        <f t="shared" si="1"/>
        <v>g &lt;- graph::addEdge ('FALSO','FALSO', g)</v>
      </c>
    </row>
    <row r="51" spans="3:4">
      <c r="C51" s="5"/>
      <c r="D51" t="str">
        <f t="shared" si="1"/>
        <v>g &lt;- graph::addEdge ('FALSO','FALSO', g)</v>
      </c>
    </row>
    <row r="52" spans="3:4">
      <c r="C52" s="5"/>
      <c r="D52" t="str">
        <f t="shared" si="1"/>
        <v>g &lt;- graph::addEdge ('FALSO','FALSO', g)</v>
      </c>
    </row>
    <row r="53" spans="3:4">
      <c r="C53" s="5"/>
      <c r="D53" t="str">
        <f t="shared" si="1"/>
        <v>g &lt;- graph::addEdge ('FALSO','FALSO', g)</v>
      </c>
    </row>
    <row r="54" spans="3:4">
      <c r="C54" s="5"/>
      <c r="D54" t="str">
        <f t="shared" si="1"/>
        <v>g &lt;- graph::addEdge ('FALSO','FALSO', g)</v>
      </c>
    </row>
    <row r="55" spans="3:4">
      <c r="C55" s="5"/>
      <c r="D55" t="str">
        <f t="shared" si="1"/>
        <v>g &lt;- graph::addEdge ('FALSO','FALSO', g)</v>
      </c>
    </row>
    <row r="56" spans="3:4">
      <c r="C56" s="5"/>
      <c r="D56" t="str">
        <f t="shared" si="1"/>
        <v>g &lt;- graph::addEdge ('FALSO','FALSO', g)</v>
      </c>
    </row>
    <row r="57" spans="3:4">
      <c r="C57" s="5"/>
      <c r="D57" t="str">
        <f t="shared" si="1"/>
        <v>g &lt;- graph::addEdge ('FALSO','FALSO', g)</v>
      </c>
    </row>
    <row r="58" spans="3:4">
      <c r="C58" s="5"/>
      <c r="D58" t="str">
        <f t="shared" si="1"/>
        <v>g &lt;- graph::addEdge ('FALSO','FALSO', g)</v>
      </c>
    </row>
    <row r="59" spans="3:4">
      <c r="C59" s="5"/>
      <c r="D59" t="str">
        <f t="shared" si="1"/>
        <v>g &lt;- graph::addEdge ('FALSO','FALSO', g)</v>
      </c>
    </row>
    <row r="60" spans="3:4">
      <c r="C60" s="5"/>
      <c r="D60" t="str">
        <f t="shared" si="1"/>
        <v>g &lt;- graph::addEdge ('FALSO','FALSO', g)</v>
      </c>
    </row>
    <row r="61" spans="3:4">
      <c r="C61" s="5"/>
      <c r="D61" t="str">
        <f t="shared" si="1"/>
        <v>g &lt;- graph::addEdge ('FALSO','FALSO', g)</v>
      </c>
    </row>
    <row r="62" spans="3:4">
      <c r="C62" s="5"/>
      <c r="D62" t="str">
        <f t="shared" si="1"/>
        <v>g &lt;- graph::addEdge ('FALSO','FALSO', g)</v>
      </c>
    </row>
    <row r="63" spans="3:4">
      <c r="C63" s="5"/>
      <c r="D63" t="str">
        <f t="shared" si="1"/>
        <v>g &lt;- graph::addEdge ('FALSO','FALSO', g)</v>
      </c>
    </row>
  </sheetData>
  <autoFilter ref="A1:D63" xr:uid="{6219369E-4E82-4F38-9CA6-230A1E6398C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3"/>
  <sheetViews>
    <sheetView tabSelected="1" workbookViewId="0">
      <selection activeCell="D2" sqref="D2:D16"/>
    </sheetView>
  </sheetViews>
  <sheetFormatPr baseColWidth="10" defaultRowHeight="15.5"/>
  <cols>
    <col min="3" max="3" width="10.83203125" style="5"/>
    <col min="4" max="4" width="35.33203125" bestFit="1" customWidth="1"/>
  </cols>
  <sheetData>
    <row r="1" spans="1:9">
      <c r="A1" s="1" t="s">
        <v>0</v>
      </c>
      <c r="B1" s="1" t="s">
        <v>1</v>
      </c>
      <c r="C1" s="4" t="s">
        <v>2</v>
      </c>
      <c r="D1" s="1" t="s">
        <v>21</v>
      </c>
      <c r="F1" s="2" t="s">
        <v>3</v>
      </c>
      <c r="G1" s="3" t="s">
        <v>4</v>
      </c>
    </row>
    <row r="2" spans="1:9">
      <c r="A2" s="7">
        <v>2</v>
      </c>
      <c r="B2" s="8">
        <v>1</v>
      </c>
      <c r="C2" s="8" t="s">
        <v>187</v>
      </c>
      <c r="D2" t="str">
        <f>_xlfn.CONCAT("edgeData (g, '",IF(A2=$F$2,$G$2,IF(A2=$F$3,$G$3,IF(A2=$F$4,$G$4,IF(A2=$F$5,$G$5,IF(A2=$F$6,$G$6,IF(A2=$F$7,$G$7,IF(A2=$F$8,$G$8,IF(A2=$F$9,$G$9,IF(A2=$F$10,$G$10,IF(A2=$F$11,$G$11,IF(A2=$F$12,$G$12,IF(A2=$F$13,$G$13,IF(A2=$F$14,$G$14,IF(A2=$F$15,$G$15,IF(A2=$F$16,$G$16,IF(A2=$F$17,$G$17)))))))))))))))),"','",IF(B2=$F$2,$G$2,IF(B2=$F$3,$G$3,IF(B2=$F$4,$G$4,IF(B2=$F$5,$G$5,IF(B2=$F$6,$G$6,IF(B2=$F$7,$G$7,IF(B2=$F$8,$G$8,IF(B2=$F$9,$G$9,IF(B2=$F$10,$G$10,IF(B2=$F$11,$G$11,IF(B2=$F$12,$G$12,IF(B2=$F$13,$G$13,IF(B2=$F$14,$G$14,IF(B2=$F$15,$G$15,IF(B2=$F$16,$G$16,IF(B2=$F$17,$G$17)))))))))))))))),"','weight') &lt;- ",C2)</f>
        <v>edgeData (g, 'iscR','iscA','weight') &lt;- 4_0.9</v>
      </c>
      <c r="F2">
        <v>1</v>
      </c>
      <c r="G2" t="str">
        <f>'2Edges'!G2</f>
        <v>iscA</v>
      </c>
      <c r="H2" t="s">
        <v>5</v>
      </c>
      <c r="I2" t="s">
        <v>22</v>
      </c>
    </row>
    <row r="3" spans="1:9">
      <c r="A3" s="7">
        <v>2</v>
      </c>
      <c r="B3" s="8">
        <v>3</v>
      </c>
      <c r="C3" s="8" t="s">
        <v>194</v>
      </c>
      <c r="D3" t="str">
        <f>_xlfn.CONCAT("edgeData (g, '",IF(A3=$F$2,$G$2,IF(A3=$F$3,$G$3,IF(A3=$F$4,$G$4,IF(A3=$F$5,$G$5,IF(A3=$F$6,$G$6,IF(A3=$F$7,$G$7,IF(A3=$F$8,$G$8,IF(A3=$F$9,$G$9,IF(A3=$F$10,$G$10,IF(A3=$F$11,$G$11,IF(A3=$F$12,$G$12,IF(A3=$F$13,$G$13,IF(A3=$F$14,$G$14,IF(A3=$F$15,$G$15,IF(A3=$F$16,$G$16,IF(A3=$F$17,$G$17)))))))))))))))),"','",IF(B3=$F$2,$G$2,IF(B3=$F$3,$G$3,IF(B3=$F$4,$G$4,IF(B3=$F$5,$G$5,IF(B3=$F$6,$G$6,IF(B3=$F$7,$G$7,IF(B3=$F$8,$G$8,IF(B3=$F$9,$G$9,IF(B3=$F$10,$G$10,IF(B3=$F$11,$G$11,IF(B3=$F$12,$G$12,IF(B3=$F$13,$G$13,IF(B3=$F$14,$G$14,IF(B3=$F$15,$G$15,IF(B3=$F$16,$G$16,IF(B3=$F$17,$G$17)))))))))))))))),"','weight') &lt;- ",C3)</f>
        <v>edgeData (g, 'iscR','iscS','weight') &lt;- 0_1</v>
      </c>
      <c r="F3">
        <v>2</v>
      </c>
      <c r="G3" t="str">
        <f>'2Edges'!G3</f>
        <v>iscR</v>
      </c>
      <c r="H3" t="s">
        <v>6</v>
      </c>
      <c r="I3" t="s">
        <v>23</v>
      </c>
    </row>
    <row r="4" spans="1:9">
      <c r="A4" s="7">
        <v>2</v>
      </c>
      <c r="B4" s="8">
        <v>4</v>
      </c>
      <c r="C4" s="8" t="s">
        <v>184</v>
      </c>
      <c r="D4" t="str">
        <f>_xlfn.CONCAT("edgeData (g, '",IF(A4=$F$2,$G$2,IF(A4=$F$3,$G$3,IF(A4=$F$4,$G$4,IF(A4=$F$5,$G$5,IF(A4=$F$6,$G$6,IF(A4=$F$7,$G$7,IF(A4=$F$8,$G$8,IF(A4=$F$9,$G$9,IF(A4=$F$10,$G$10,IF(A4=$F$11,$G$11,IF(A4=$F$12,$G$12,IF(A4=$F$13,$G$13,IF(A4=$F$14,$G$14,IF(A4=$F$15,$G$15,IF(A4=$F$16,$G$16,IF(A4=$F$17,$G$17)))))))))))))))),"','",IF(B4=$F$2,$G$2,IF(B4=$F$3,$G$3,IF(B4=$F$4,$G$4,IF(B4=$F$5,$G$5,IF(B4=$F$6,$G$6,IF(B4=$F$7,$G$7,IF(B4=$F$8,$G$8,IF(B4=$F$9,$G$9,IF(B4=$F$10,$G$10,IF(B4=$F$11,$G$11,IF(B4=$F$12,$G$12,IF(B4=$F$13,$G$13,IF(B4=$F$14,$G$14,IF(B4=$F$15,$G$15,IF(B4=$F$16,$G$16,IF(B4=$F$17,$G$17)))))))))))))))),"','weight') &lt;- ",C4)</f>
        <v>edgeData (g, 'iscR','iscU','weight') &lt;- 1_0.95</v>
      </c>
      <c r="F4">
        <v>3</v>
      </c>
      <c r="G4" t="str">
        <f>'2Edges'!G4</f>
        <v>iscS</v>
      </c>
      <c r="H4" t="s">
        <v>7</v>
      </c>
      <c r="I4" t="s">
        <v>24</v>
      </c>
    </row>
    <row r="5" spans="1:9">
      <c r="A5" s="7">
        <v>2</v>
      </c>
      <c r="B5" s="8">
        <v>5</v>
      </c>
      <c r="C5" s="8" t="s">
        <v>190</v>
      </c>
      <c r="D5" t="str">
        <f t="shared" ref="D5:D37" si="0">_xlfn.CONCAT("edgeData (g, '",IF(A5=$F$2,$G$2,IF(A5=$F$3,$G$3,IF(A5=$F$4,$G$4,IF(A5=$F$5,$G$5,IF(A5=$F$6,$G$6,IF(A5=$F$7,$G$7,IF(A5=$F$8,$G$8,IF(A5=$F$9,$G$9,IF(A5=$F$10,$G$10,IF(A5=$F$11,$G$11,IF(A5=$F$12,$G$12,IF(A5=$F$13,$G$13,IF(A5=$F$14,$G$14,IF(A5=$F$15,$G$15,IF(A5=$F$16,$G$16,IF(A5=$F$17,$G$17)))))))))))))))),"','",IF(B5=$F$2,$G$2,IF(B5=$F$3,$G$3,IF(B5=$F$4,$G$4,IF(B5=$F$5,$G$5,IF(B5=$F$6,$G$6,IF(B5=$F$7,$G$7,IF(B5=$F$8,$G$8,IF(B5=$F$9,$G$9,IF(B5=$F$10,$G$10,IF(B5=$F$11,$G$11,IF(B5=$F$12,$G$12,IF(B5=$F$13,$G$13,IF(B5=$F$14,$G$14,IF(B5=$F$15,$G$15,IF(B5=$F$16,$G$16,IF(B5=$F$17,$G$17)))))))))))))))),"','weight') &lt;- ",C5)</f>
        <v>edgeData (g, 'iscR','iscX','weight') &lt;- 7_0.5</v>
      </c>
      <c r="F5">
        <v>4</v>
      </c>
      <c r="G5" s="9" t="str">
        <f>'2Edges'!G5</f>
        <v>iscU</v>
      </c>
      <c r="H5" t="s">
        <v>8</v>
      </c>
      <c r="I5" t="s">
        <v>25</v>
      </c>
    </row>
    <row r="6" spans="1:9">
      <c r="A6" s="7">
        <v>2</v>
      </c>
      <c r="B6" s="8">
        <v>6</v>
      </c>
      <c r="C6" s="8" t="s">
        <v>191</v>
      </c>
      <c r="D6" t="str">
        <f t="shared" si="0"/>
        <v>edgeData (g, 'iscR','nfuA','weight') &lt;- 8_0.66</v>
      </c>
      <c r="F6">
        <v>5</v>
      </c>
      <c r="G6" s="9" t="str">
        <f>'2Edges'!G6</f>
        <v>iscX</v>
      </c>
      <c r="H6" t="s">
        <v>9</v>
      </c>
      <c r="I6" t="s">
        <v>26</v>
      </c>
    </row>
    <row r="7" spans="1:9">
      <c r="A7" s="7">
        <v>3</v>
      </c>
      <c r="B7" s="8">
        <v>1</v>
      </c>
      <c r="C7" s="8" t="s">
        <v>189</v>
      </c>
      <c r="D7" t="str">
        <f t="shared" si="0"/>
        <v>edgeData (g, 'iscS','iscA','weight') &lt;- 6_0.66</v>
      </c>
      <c r="F7">
        <v>6</v>
      </c>
      <c r="G7" t="str">
        <f>'2Edges'!G7</f>
        <v>nfuA</v>
      </c>
      <c r="H7" t="s">
        <v>10</v>
      </c>
      <c r="I7" t="s">
        <v>27</v>
      </c>
    </row>
    <row r="8" spans="1:9">
      <c r="A8" s="6">
        <v>3</v>
      </c>
      <c r="B8">
        <v>4</v>
      </c>
      <c r="C8" s="8" t="s">
        <v>192</v>
      </c>
      <c r="D8" t="str">
        <f t="shared" si="0"/>
        <v>edgeData (g, 'iscS','iscU','weight') &lt;- 9_0.5</v>
      </c>
      <c r="F8">
        <v>7</v>
      </c>
      <c r="G8" t="str">
        <f>'2Edges'!G8</f>
        <v>x</v>
      </c>
      <c r="H8" t="s">
        <v>11</v>
      </c>
      <c r="I8" t="s">
        <v>28</v>
      </c>
    </row>
    <row r="9" spans="1:9">
      <c r="A9" s="6">
        <v>4</v>
      </c>
      <c r="B9">
        <v>1</v>
      </c>
      <c r="C9" s="8" t="s">
        <v>188</v>
      </c>
      <c r="D9" t="str">
        <f t="shared" si="0"/>
        <v>edgeData (g, 'iscU','iscA','weight') &lt;- 5_0.62</v>
      </c>
      <c r="F9">
        <v>8</v>
      </c>
      <c r="G9" t="str">
        <f>'2Edges'!G9</f>
        <v>x</v>
      </c>
      <c r="H9" t="s">
        <v>12</v>
      </c>
      <c r="I9" t="s">
        <v>29</v>
      </c>
    </row>
    <row r="10" spans="1:9">
      <c r="A10" s="6">
        <v>5</v>
      </c>
      <c r="B10">
        <v>1</v>
      </c>
      <c r="C10" s="8" t="s">
        <v>186</v>
      </c>
      <c r="D10" t="str">
        <f t="shared" si="0"/>
        <v>edgeData (g, 'iscX','iscA','weight') &lt;- 3_0.94</v>
      </c>
      <c r="F10">
        <v>9</v>
      </c>
      <c r="G10" t="str">
        <f>'2Edges'!G10</f>
        <v>x</v>
      </c>
      <c r="H10" t="s">
        <v>13</v>
      </c>
      <c r="I10" t="s">
        <v>30</v>
      </c>
    </row>
    <row r="11" spans="1:9">
      <c r="A11" s="6">
        <v>5</v>
      </c>
      <c r="B11">
        <v>3</v>
      </c>
      <c r="C11" s="8" t="s">
        <v>194</v>
      </c>
      <c r="D11" t="str">
        <f t="shared" si="0"/>
        <v>edgeData (g, 'iscX','iscS','weight') &lt;- 0_1</v>
      </c>
      <c r="F11">
        <v>10</v>
      </c>
      <c r="H11" t="s">
        <v>14</v>
      </c>
    </row>
    <row r="12" spans="1:9">
      <c r="A12" s="6">
        <v>5</v>
      </c>
      <c r="B12">
        <v>4</v>
      </c>
      <c r="C12" s="8" t="s">
        <v>194</v>
      </c>
      <c r="D12" t="str">
        <f t="shared" si="0"/>
        <v>edgeData (g, 'iscX','iscU','weight') &lt;- 0_1</v>
      </c>
      <c r="F12">
        <v>11</v>
      </c>
      <c r="H12" t="s">
        <v>15</v>
      </c>
    </row>
    <row r="13" spans="1:9">
      <c r="A13" s="6">
        <v>5</v>
      </c>
      <c r="B13">
        <v>6</v>
      </c>
      <c r="C13" s="8" t="s">
        <v>193</v>
      </c>
      <c r="D13" t="str">
        <f t="shared" si="0"/>
        <v>edgeData (g, 'iscX','nfuA','weight') &lt;- 10_0.5</v>
      </c>
      <c r="F13">
        <v>12</v>
      </c>
      <c r="H13" t="s">
        <v>16</v>
      </c>
    </row>
    <row r="14" spans="1:9">
      <c r="A14" s="6">
        <v>6</v>
      </c>
      <c r="B14">
        <v>1</v>
      </c>
      <c r="C14" t="s">
        <v>185</v>
      </c>
      <c r="D14" t="str">
        <f t="shared" si="0"/>
        <v>edgeData (g, 'nfuA','iscA','weight') &lt;- 2_0.94</v>
      </c>
      <c r="F14">
        <v>13</v>
      </c>
      <c r="H14" t="s">
        <v>17</v>
      </c>
    </row>
    <row r="15" spans="1:9">
      <c r="A15" s="6">
        <v>6</v>
      </c>
      <c r="B15">
        <v>3</v>
      </c>
      <c r="C15" s="8" t="s">
        <v>194</v>
      </c>
      <c r="D15" t="str">
        <f t="shared" si="0"/>
        <v>edgeData (g, 'nfuA','iscS','weight') &lt;- 0_1</v>
      </c>
      <c r="F15">
        <v>14</v>
      </c>
      <c r="H15" t="s">
        <v>18</v>
      </c>
    </row>
    <row r="16" spans="1:9">
      <c r="A16" s="6">
        <v>6</v>
      </c>
      <c r="B16">
        <v>4</v>
      </c>
      <c r="C16" s="8" t="s">
        <v>194</v>
      </c>
      <c r="D16" t="str">
        <f t="shared" si="0"/>
        <v>edgeData (g, 'nfuA','iscU','weight') &lt;- 0_1</v>
      </c>
      <c r="F16">
        <v>15</v>
      </c>
      <c r="H16" t="s">
        <v>19</v>
      </c>
    </row>
    <row r="17" spans="1:8">
      <c r="A17" s="6"/>
      <c r="C17"/>
      <c r="D17" t="str">
        <f t="shared" si="0"/>
        <v xml:space="preserve">edgeData (g, 'FALSO','FALSO','weight') &lt;- </v>
      </c>
      <c r="F17">
        <v>16</v>
      </c>
      <c r="H17" t="s">
        <v>20</v>
      </c>
    </row>
    <row r="18" spans="1:8">
      <c r="A18" s="6"/>
      <c r="C18"/>
      <c r="D18" t="str">
        <f t="shared" si="0"/>
        <v xml:space="preserve">edgeData (g, 'FALSO','FALSO','weight') &lt;- </v>
      </c>
    </row>
    <row r="19" spans="1:8">
      <c r="A19" s="6"/>
      <c r="C19"/>
      <c r="D19" t="str">
        <f t="shared" si="0"/>
        <v xml:space="preserve">edgeData (g, 'FALSO','FALSO','weight') &lt;- </v>
      </c>
    </row>
    <row r="20" spans="1:8">
      <c r="A20" s="6"/>
      <c r="C20"/>
      <c r="D20" t="str">
        <f t="shared" si="0"/>
        <v xml:space="preserve">edgeData (g, 'FALSO','FALSO','weight') &lt;- </v>
      </c>
    </row>
    <row r="21" spans="1:8">
      <c r="A21" s="6"/>
      <c r="C21"/>
      <c r="D21" t="str">
        <f t="shared" si="0"/>
        <v xml:space="preserve">edgeData (g, 'FALSO','FALSO','weight') &lt;- </v>
      </c>
    </row>
    <row r="22" spans="1:8">
      <c r="A22" s="6"/>
      <c r="C22"/>
      <c r="D22" t="str">
        <f t="shared" si="0"/>
        <v xml:space="preserve">edgeData (g, 'FALSO','FALSO','weight') &lt;- </v>
      </c>
    </row>
    <row r="23" spans="1:8">
      <c r="A23" s="6"/>
      <c r="C23"/>
      <c r="D23" t="str">
        <f t="shared" si="0"/>
        <v xml:space="preserve">edgeData (g, 'FALSO','FALSO','weight') &lt;- </v>
      </c>
    </row>
    <row r="24" spans="1:8">
      <c r="A24" s="6"/>
      <c r="C24"/>
      <c r="D24" t="str">
        <f t="shared" si="0"/>
        <v xml:space="preserve">edgeData (g, 'FALSO','FALSO','weight') &lt;- </v>
      </c>
    </row>
    <row r="25" spans="1:8">
      <c r="A25" s="6"/>
      <c r="C25"/>
      <c r="D25" t="str">
        <f t="shared" si="0"/>
        <v xml:space="preserve">edgeData (g, 'FALSO','FALSO','weight') &lt;- </v>
      </c>
    </row>
    <row r="26" spans="1:8">
      <c r="A26" s="6"/>
      <c r="C26"/>
      <c r="D26" t="str">
        <f t="shared" si="0"/>
        <v xml:space="preserve">edgeData (g, 'FALSO','FALSO','weight') &lt;- </v>
      </c>
    </row>
    <row r="27" spans="1:8">
      <c r="A27" s="6"/>
      <c r="C27"/>
      <c r="D27" t="str">
        <f t="shared" si="0"/>
        <v xml:space="preserve">edgeData (g, 'FALSO','FALSO','weight') &lt;- </v>
      </c>
    </row>
    <row r="28" spans="1:8">
      <c r="A28" s="6"/>
      <c r="C28"/>
      <c r="D28" t="str">
        <f t="shared" si="0"/>
        <v xml:space="preserve">edgeData (g, 'FALSO','FALSO','weight') &lt;- </v>
      </c>
    </row>
    <row r="29" spans="1:8">
      <c r="A29" s="6"/>
      <c r="C29"/>
      <c r="D29" t="str">
        <f t="shared" si="0"/>
        <v xml:space="preserve">edgeData (g, 'FALSO','FALSO','weight') &lt;- </v>
      </c>
    </row>
    <row r="30" spans="1:8">
      <c r="A30" s="6"/>
      <c r="C30"/>
      <c r="D30" t="str">
        <f t="shared" si="0"/>
        <v xml:space="preserve">edgeData (g, 'FALSO','FALSO','weight') &lt;- </v>
      </c>
    </row>
    <row r="31" spans="1:8">
      <c r="A31" s="6"/>
      <c r="C31"/>
      <c r="D31" t="str">
        <f t="shared" si="0"/>
        <v xml:space="preserve">edgeData (g, 'FALSO','FALSO','weight') &lt;- </v>
      </c>
    </row>
    <row r="32" spans="1:8">
      <c r="A32" s="6"/>
      <c r="C32"/>
      <c r="D32" t="str">
        <f t="shared" si="0"/>
        <v xml:space="preserve">edgeData (g, 'FALSO','FALSO','weight') &lt;- </v>
      </c>
    </row>
    <row r="33" spans="1:4">
      <c r="A33" s="6"/>
      <c r="C33"/>
      <c r="D33" t="str">
        <f t="shared" si="0"/>
        <v xml:space="preserve">edgeData (g, 'FALSO','FALSO','weight') &lt;- </v>
      </c>
    </row>
    <row r="34" spans="1:4">
      <c r="A34" s="6"/>
      <c r="C34"/>
      <c r="D34" t="str">
        <f t="shared" si="0"/>
        <v xml:space="preserve">edgeData (g, 'FALSO','FALSO','weight') &lt;- </v>
      </c>
    </row>
    <row r="35" spans="1:4">
      <c r="A35" s="6"/>
      <c r="C35"/>
      <c r="D35" t="str">
        <f t="shared" si="0"/>
        <v xml:space="preserve">edgeData (g, 'FALSO','FALSO','weight') &lt;- </v>
      </c>
    </row>
    <row r="36" spans="1:4">
      <c r="A36" s="6"/>
      <c r="C36"/>
      <c r="D36" t="str">
        <f t="shared" si="0"/>
        <v xml:space="preserve">edgeData (g, 'FALSO','FALSO','weight') &lt;- </v>
      </c>
    </row>
    <row r="37" spans="1:4">
      <c r="A37" s="6"/>
      <c r="C37"/>
      <c r="D37" t="str">
        <f t="shared" si="0"/>
        <v xml:space="preserve">edgeData (g, 'FALSO','FALSO','weight') &lt;- </v>
      </c>
    </row>
    <row r="38" spans="1:4">
      <c r="D38" t="str">
        <f t="shared" ref="D38:D63" si="1">_xlfn.CONCAT("edgeData (g, '",IF(A38=$F$2,$G$2,IF(A38=$F$3,$G$3,IF(A38=$F$4,$G$4,IF(A38=$F$5,$G$5,IF(A38=$F$6,$G$6,IF(A38=$F$7,$G$7,IF(A38=$F$8,$G$8,IF(A38=$F$9,$G$9,IF(A38=$F$10,$G$10,IF(A38=$F$11,$G$11,IF(A38=$F$12,$G$12,IF(A38=$F$13,$G$13,IF(A38=$F$14,$G$14,IF(A38=$F$15,$G$15,IF(A38=$F$16,$G$16,IF(A38=$F$17,$G$17)))))))))))))))),"','",IF(B38=$F$2,$G$2,IF(B38=$F$3,$G$3,IF(B38=$F$4,$G$4,IF(B38=$F$5,$G$5,IF(B38=$F$6,$G$6,IF(B38=$F$7,$G$7,IF(B38=$F$8,$G$8,IF(B38=$F$9,$G$9,IF(B38=$F$10,$G$10,IF(B38=$F$11,$G$11,IF(B38=$F$12,$G$12,IF(B38=$F$13,$G$13,IF(B38=$F$14,$G$14,IF(B38=$F$15,$G$15,IF(B38=$F$16,$G$16,IF(B38=$F$17,$G$17)))))))))))))))),"','weight') &lt;- ",C38)</f>
        <v xml:space="preserve">edgeData (g, 'FALSO','FALSO','weight') &lt;- </v>
      </c>
    </row>
    <row r="39" spans="1:4">
      <c r="D39" t="str">
        <f t="shared" si="1"/>
        <v xml:space="preserve">edgeData (g, 'FALSO','FALSO','weight') &lt;- </v>
      </c>
    </row>
    <row r="40" spans="1:4">
      <c r="D40" t="str">
        <f t="shared" si="1"/>
        <v xml:space="preserve">edgeData (g, 'FALSO','FALSO','weight') &lt;- </v>
      </c>
    </row>
    <row r="41" spans="1:4">
      <c r="D41" t="str">
        <f t="shared" si="1"/>
        <v xml:space="preserve">edgeData (g, 'FALSO','FALSO','weight') &lt;- </v>
      </c>
    </row>
    <row r="42" spans="1:4">
      <c r="D42" t="str">
        <f t="shared" si="1"/>
        <v xml:space="preserve">edgeData (g, 'FALSO','FALSO','weight') &lt;- </v>
      </c>
    </row>
    <row r="43" spans="1:4">
      <c r="D43" t="str">
        <f t="shared" si="1"/>
        <v xml:space="preserve">edgeData (g, 'FALSO','FALSO','weight') &lt;- </v>
      </c>
    </row>
    <row r="44" spans="1:4">
      <c r="D44" t="str">
        <f t="shared" si="1"/>
        <v xml:space="preserve">edgeData (g, 'FALSO','FALSO','weight') &lt;- </v>
      </c>
    </row>
    <row r="45" spans="1:4">
      <c r="D45" t="str">
        <f t="shared" si="1"/>
        <v xml:space="preserve">edgeData (g, 'FALSO','FALSO','weight') &lt;- </v>
      </c>
    </row>
    <row r="46" spans="1:4">
      <c r="D46" t="str">
        <f t="shared" si="1"/>
        <v xml:space="preserve">edgeData (g, 'FALSO','FALSO','weight') &lt;- </v>
      </c>
    </row>
    <row r="47" spans="1:4">
      <c r="D47" t="str">
        <f t="shared" si="1"/>
        <v xml:space="preserve">edgeData (g, 'FALSO','FALSO','weight') &lt;- </v>
      </c>
    </row>
    <row r="48" spans="1:4">
      <c r="D48" t="str">
        <f t="shared" si="1"/>
        <v xml:space="preserve">edgeData (g, 'FALSO','FALSO','weight') &lt;- </v>
      </c>
    </row>
    <row r="49" spans="4:4">
      <c r="D49" t="str">
        <f t="shared" si="1"/>
        <v xml:space="preserve">edgeData (g, 'FALSO','FALSO','weight') &lt;- </v>
      </c>
    </row>
    <row r="50" spans="4:4">
      <c r="D50" t="str">
        <f t="shared" si="1"/>
        <v xml:space="preserve">edgeData (g, 'FALSO','FALSO','weight') &lt;- </v>
      </c>
    </row>
    <row r="51" spans="4:4">
      <c r="D51" t="str">
        <f t="shared" si="1"/>
        <v xml:space="preserve">edgeData (g, 'FALSO','FALSO','weight') &lt;- </v>
      </c>
    </row>
    <row r="52" spans="4:4">
      <c r="D52" t="str">
        <f t="shared" si="1"/>
        <v xml:space="preserve">edgeData (g, 'FALSO','FALSO','weight') &lt;- </v>
      </c>
    </row>
    <row r="53" spans="4:4">
      <c r="D53" t="str">
        <f t="shared" si="1"/>
        <v xml:space="preserve">edgeData (g, 'FALSO','FALSO','weight') &lt;- </v>
      </c>
    </row>
    <row r="54" spans="4:4">
      <c r="D54" t="str">
        <f t="shared" si="1"/>
        <v xml:space="preserve">edgeData (g, 'FALSO','FALSO','weight') &lt;- </v>
      </c>
    </row>
    <row r="55" spans="4:4">
      <c r="D55" t="str">
        <f t="shared" si="1"/>
        <v xml:space="preserve">edgeData (g, 'FALSO','FALSO','weight') &lt;- </v>
      </c>
    </row>
    <row r="56" spans="4:4">
      <c r="D56" t="str">
        <f t="shared" si="1"/>
        <v xml:space="preserve">edgeData (g, 'FALSO','FALSO','weight') &lt;- </v>
      </c>
    </row>
    <row r="57" spans="4:4">
      <c r="D57" t="str">
        <f t="shared" si="1"/>
        <v xml:space="preserve">edgeData (g, 'FALSO','FALSO','weight') &lt;- </v>
      </c>
    </row>
    <row r="58" spans="4:4">
      <c r="D58" t="str">
        <f t="shared" si="1"/>
        <v xml:space="preserve">edgeData (g, 'FALSO','FALSO','weight') &lt;- </v>
      </c>
    </row>
    <row r="59" spans="4:4">
      <c r="D59" t="str">
        <f t="shared" si="1"/>
        <v xml:space="preserve">edgeData (g, 'FALSO','FALSO','weight') &lt;- </v>
      </c>
    </row>
    <row r="60" spans="4:4">
      <c r="D60" t="str">
        <f t="shared" si="1"/>
        <v xml:space="preserve">edgeData (g, 'FALSO','FALSO','weight') &lt;- </v>
      </c>
    </row>
    <row r="61" spans="4:4">
      <c r="D61" t="str">
        <f t="shared" si="1"/>
        <v xml:space="preserve">edgeData (g, 'FALSO','FALSO','weight') &lt;- </v>
      </c>
    </row>
    <row r="62" spans="4:4">
      <c r="D62" t="str">
        <f t="shared" si="1"/>
        <v xml:space="preserve">edgeData (g, 'FALSO','FALSO','weight') &lt;- </v>
      </c>
    </row>
    <row r="63" spans="4:4">
      <c r="D63" t="str">
        <f t="shared" si="1"/>
        <v xml:space="preserve">edgeData (g, 'FALSO','FALSO','weight') &lt;- </v>
      </c>
    </row>
  </sheetData>
  <autoFilter ref="A1:D63" xr:uid="{16AF1223-2535-4B85-AC3C-06D1AC71C2D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5EE2-7171-4B3C-9EA7-FA0A84C541E1}">
  <dimension ref="A1:I63"/>
  <sheetViews>
    <sheetView workbookViewId="0">
      <selection activeCell="D2" sqref="D2:D37"/>
    </sheetView>
  </sheetViews>
  <sheetFormatPr baseColWidth="10" defaultRowHeight="15.5"/>
  <cols>
    <col min="3" max="3" width="10.6640625" style="5"/>
    <col min="4" max="4" width="35.33203125" bestFit="1" customWidth="1"/>
  </cols>
  <sheetData>
    <row r="1" spans="1:9">
      <c r="A1" s="1" t="s">
        <v>0</v>
      </c>
      <c r="B1" s="1" t="s">
        <v>1</v>
      </c>
      <c r="C1" s="4" t="s">
        <v>2</v>
      </c>
      <c r="D1" s="1" t="s">
        <v>21</v>
      </c>
      <c r="F1" s="2" t="s">
        <v>3</v>
      </c>
      <c r="G1" s="3" t="s">
        <v>4</v>
      </c>
    </row>
    <row r="2" spans="1:9">
      <c r="A2" s="6">
        <v>1</v>
      </c>
      <c r="B2">
        <v>2</v>
      </c>
      <c r="C2">
        <f>E2</f>
        <v>20</v>
      </c>
      <c r="D2" t="str">
        <f>_xlfn.CONCAT("edgeData (g, '",IF(A2=$F$2,$G$2,IF(A2=$F$3,$G$3,IF(A2=$F$4,$G$4,IF(A2=$F$5,$G$5,IF(A2=$F$6,$G$6,IF(A2=$F$7,$G$7,IF(A2=$F$8,$G$8,IF(A2=$F$9,$G$9,IF(A2=$F$10,$G$10,IF(A2=$F$11,$G$11,IF(A2=$F$12,$G$12,IF(A2=$F$13,$G$13,IF(A2=$F$14,$G$14,IF(A2=$F$15,$G$15,IF(A2=$F$16,$G$16,IF(A2=$F$17,$G$17)))))))))))))))),"','",IF(B2=$F$2,$G$2,IF(B2=$F$3,$G$3,IF(B2=$F$4,$G$4,IF(B2=$F$5,$G$5,IF(B2=$F$6,$G$6,IF(B2=$F$7,$G$7,IF(B2=$F$8,$G$8,IF(B2=$F$9,$G$9,IF(B2=$F$10,$G$10,IF(B2=$F$11,$G$11,IF(B2=$F$12,$G$12,IF(B2=$F$13,$G$13,IF(B2=$F$14,$G$14,IF(B2=$F$15,$G$15,IF(B2=$F$16,$G$16,IF(B2=$F$17,$G$17)))))))))))))))),"','weight') &lt;- ",C2)</f>
        <v>edgeData (g, 'iscA','iscR','weight') &lt;- 20</v>
      </c>
      <c r="E2">
        <v>20</v>
      </c>
      <c r="F2">
        <v>1</v>
      </c>
      <c r="G2" t="str">
        <f>'2Edges'!G2</f>
        <v>iscA</v>
      </c>
      <c r="H2" t="s">
        <v>5</v>
      </c>
      <c r="I2" t="s">
        <v>22</v>
      </c>
    </row>
    <row r="3" spans="1:9">
      <c r="A3" s="6">
        <v>1</v>
      </c>
      <c r="B3">
        <v>3</v>
      </c>
      <c r="C3">
        <f t="shared" ref="C3:C37" si="0">E3</f>
        <v>7</v>
      </c>
      <c r="D3" t="str">
        <f>_xlfn.CONCAT("edgeData (g, '",IF(A3=$F$2,$G$2,IF(A3=$F$3,$G$3,IF(A3=$F$4,$G$4,IF(A3=$F$5,$G$5,IF(A3=$F$6,$G$6,IF(A3=$F$7,$G$7,IF(A3=$F$8,$G$8,IF(A3=$F$9,$G$9,IF(A3=$F$10,$G$10,IF(A3=$F$11,$G$11,IF(A3=$F$12,$G$12,IF(A3=$F$13,$G$13,IF(A3=$F$14,$G$14,IF(A3=$F$15,$G$15,IF(A3=$F$16,$G$16,IF(A3=$F$17,$G$17)))))))))))))))),"','",IF(B3=$F$2,$G$2,IF(B3=$F$3,$G$3,IF(B3=$F$4,$G$4,IF(B3=$F$5,$G$5,IF(B3=$F$6,$G$6,IF(B3=$F$7,$G$7,IF(B3=$F$8,$G$8,IF(B3=$F$9,$G$9,IF(B3=$F$10,$G$10,IF(B3=$F$11,$G$11,IF(B3=$F$12,$G$12,IF(B3=$F$13,$G$13,IF(B3=$F$14,$G$14,IF(B3=$F$15,$G$15,IF(B3=$F$16,$G$16,IF(B3=$F$17,$G$17)))))))))))))))),"','weight') &lt;- ",C3)</f>
        <v>edgeData (g, 'iscA','iscS','weight') &lt;- 7</v>
      </c>
      <c r="E3">
        <v>7</v>
      </c>
      <c r="F3">
        <v>2</v>
      </c>
      <c r="G3" t="str">
        <f>'2Edges'!G3</f>
        <v>iscR</v>
      </c>
      <c r="H3" t="s">
        <v>6</v>
      </c>
      <c r="I3" t="s">
        <v>23</v>
      </c>
    </row>
    <row r="4" spans="1:9">
      <c r="A4" s="6">
        <v>1</v>
      </c>
      <c r="B4">
        <v>6</v>
      </c>
      <c r="C4">
        <f t="shared" si="0"/>
        <v>23</v>
      </c>
      <c r="D4" t="str">
        <f>_xlfn.CONCAT("edgeData (g, '",IF(A4=$F$2,$G$2,IF(A4=$F$3,$G$3,IF(A4=$F$4,$G$4,IF(A4=$F$5,$G$5,IF(A4=$F$6,$G$6,IF(A4=$F$7,$G$7,IF(A4=$F$8,$G$8,IF(A4=$F$9,$G$9,IF(A4=$F$10,$G$10,IF(A4=$F$11,$G$11,IF(A4=$F$12,$G$12,IF(A4=$F$13,$G$13,IF(A4=$F$14,$G$14,IF(A4=$F$15,$G$15,IF(A4=$F$16,$G$16,IF(A4=$F$17,$G$17)))))))))))))))),"','",IF(B4=$F$2,$G$2,IF(B4=$F$3,$G$3,IF(B4=$F$4,$G$4,IF(B4=$F$5,$G$5,IF(B4=$F$6,$G$6,IF(B4=$F$7,$G$7,IF(B4=$F$8,$G$8,IF(B4=$F$9,$G$9,IF(B4=$F$10,$G$10,IF(B4=$F$11,$G$11,IF(B4=$F$12,$G$12,IF(B4=$F$13,$G$13,IF(B4=$F$14,$G$14,IF(B4=$F$15,$G$15,IF(B4=$F$16,$G$16,IF(B4=$F$17,$G$17)))))))))))))))),"','weight') &lt;- ",C4)</f>
        <v>edgeData (g, 'iscA','nfuA','weight') &lt;- 23</v>
      </c>
      <c r="E4">
        <v>23</v>
      </c>
      <c r="F4">
        <v>3</v>
      </c>
      <c r="G4" t="str">
        <f>'2Edges'!G4</f>
        <v>iscS</v>
      </c>
      <c r="H4" t="s">
        <v>7</v>
      </c>
      <c r="I4" t="s">
        <v>24</v>
      </c>
    </row>
    <row r="5" spans="1:9">
      <c r="A5" s="6">
        <v>1</v>
      </c>
      <c r="B5">
        <v>7</v>
      </c>
      <c r="C5">
        <f t="shared" si="0"/>
        <v>25</v>
      </c>
      <c r="D5" t="str">
        <f t="shared" ref="D5:D63" si="1">_xlfn.CONCAT("edgeData (g, '",IF(A5=$F$2,$G$2,IF(A5=$F$3,$G$3,IF(A5=$F$4,$G$4,IF(A5=$F$5,$G$5,IF(A5=$F$6,$G$6,IF(A5=$F$7,$G$7,IF(A5=$F$8,$G$8,IF(A5=$F$9,$G$9,IF(A5=$F$10,$G$10,IF(A5=$F$11,$G$11,IF(A5=$F$12,$G$12,IF(A5=$F$13,$G$13,IF(A5=$F$14,$G$14,IF(A5=$F$15,$G$15,IF(A5=$F$16,$G$16,IF(A5=$F$17,$G$17)))))))))))))))),"','",IF(B5=$F$2,$G$2,IF(B5=$F$3,$G$3,IF(B5=$F$4,$G$4,IF(B5=$F$5,$G$5,IF(B5=$F$6,$G$6,IF(B5=$F$7,$G$7,IF(B5=$F$8,$G$8,IF(B5=$F$9,$G$9,IF(B5=$F$10,$G$10,IF(B5=$F$11,$G$11,IF(B5=$F$12,$G$12,IF(B5=$F$13,$G$13,IF(B5=$F$14,$G$14,IF(B5=$F$15,$G$15,IF(B5=$F$16,$G$16,IF(B5=$F$17,$G$17)))))))))))))))),"','weight') &lt;- ",C5)</f>
        <v>edgeData (g, 'iscA','x','weight') &lt;- 25</v>
      </c>
      <c r="E5">
        <v>25</v>
      </c>
      <c r="F5">
        <v>4</v>
      </c>
      <c r="G5" t="str">
        <f>'2Edges'!G5</f>
        <v>iscU</v>
      </c>
      <c r="H5" t="s">
        <v>8</v>
      </c>
      <c r="I5" t="s">
        <v>25</v>
      </c>
    </row>
    <row r="6" spans="1:9">
      <c r="A6" s="6">
        <v>1</v>
      </c>
      <c r="B6">
        <v>8</v>
      </c>
      <c r="C6">
        <f t="shared" si="0"/>
        <v>25</v>
      </c>
      <c r="D6" t="str">
        <f t="shared" si="1"/>
        <v>edgeData (g, 'iscA','x','weight') &lt;- 25</v>
      </c>
      <c r="E6">
        <v>25</v>
      </c>
      <c r="F6">
        <v>5</v>
      </c>
      <c r="G6" t="str">
        <f>'2Edges'!G6</f>
        <v>iscX</v>
      </c>
      <c r="H6" t="s">
        <v>9</v>
      </c>
      <c r="I6" t="s">
        <v>26</v>
      </c>
    </row>
    <row r="7" spans="1:9">
      <c r="A7" s="6">
        <v>1</v>
      </c>
      <c r="B7">
        <v>9</v>
      </c>
      <c r="C7">
        <f t="shared" si="0"/>
        <v>10</v>
      </c>
      <c r="D7" t="str">
        <f t="shared" si="1"/>
        <v>edgeData (g, 'iscA','x','weight') &lt;- 10</v>
      </c>
      <c r="E7">
        <v>10</v>
      </c>
      <c r="F7">
        <v>6</v>
      </c>
      <c r="G7" t="str">
        <f>'2Edges'!G7</f>
        <v>nfuA</v>
      </c>
      <c r="H7" t="s">
        <v>10</v>
      </c>
      <c r="I7" t="s">
        <v>27</v>
      </c>
    </row>
    <row r="8" spans="1:9">
      <c r="A8" s="6">
        <v>2</v>
      </c>
      <c r="B8">
        <v>3</v>
      </c>
      <c r="C8">
        <f t="shared" si="0"/>
        <v>6</v>
      </c>
      <c r="D8" t="str">
        <f t="shared" si="1"/>
        <v>edgeData (g, 'iscR','iscS','weight') &lt;- 6</v>
      </c>
      <c r="E8">
        <v>6</v>
      </c>
      <c r="F8">
        <v>7</v>
      </c>
      <c r="G8" t="str">
        <f>'2Edges'!G8</f>
        <v>x</v>
      </c>
      <c r="H8" t="s">
        <v>11</v>
      </c>
      <c r="I8" t="s">
        <v>28</v>
      </c>
    </row>
    <row r="9" spans="1:9">
      <c r="A9" s="6">
        <v>2</v>
      </c>
      <c r="B9">
        <v>7</v>
      </c>
      <c r="C9">
        <f t="shared" si="0"/>
        <v>8</v>
      </c>
      <c r="D9" t="str">
        <f t="shared" si="1"/>
        <v>edgeData (g, 'iscR','x','weight') &lt;- 8</v>
      </c>
      <c r="E9">
        <v>8</v>
      </c>
      <c r="F9">
        <v>8</v>
      </c>
      <c r="G9" t="str">
        <f>'2Edges'!G9</f>
        <v>x</v>
      </c>
      <c r="H9" t="s">
        <v>12</v>
      </c>
      <c r="I9" t="s">
        <v>29</v>
      </c>
    </row>
    <row r="10" spans="1:9">
      <c r="A10" s="6">
        <v>2</v>
      </c>
      <c r="B10">
        <v>8</v>
      </c>
      <c r="C10">
        <f t="shared" si="0"/>
        <v>25</v>
      </c>
      <c r="D10" t="str">
        <f t="shared" si="1"/>
        <v>edgeData (g, 'iscR','x','weight') &lt;- 25</v>
      </c>
      <c r="E10">
        <v>25</v>
      </c>
      <c r="F10">
        <v>9</v>
      </c>
      <c r="G10" t="str">
        <f>'2Edges'!G10</f>
        <v>x</v>
      </c>
      <c r="H10" t="s">
        <v>13</v>
      </c>
      <c r="I10" t="s">
        <v>30</v>
      </c>
    </row>
    <row r="11" spans="1:9">
      <c r="A11" s="6">
        <v>2</v>
      </c>
      <c r="B11">
        <v>9</v>
      </c>
      <c r="C11">
        <f t="shared" si="0"/>
        <v>25</v>
      </c>
      <c r="D11" t="str">
        <f t="shared" si="1"/>
        <v>edgeData (g, 'iscR','x','weight') &lt;- 25</v>
      </c>
      <c r="E11">
        <v>25</v>
      </c>
      <c r="F11">
        <v>10</v>
      </c>
      <c r="H11" t="s">
        <v>14</v>
      </c>
    </row>
    <row r="12" spans="1:9">
      <c r="A12" s="6">
        <v>3</v>
      </c>
      <c r="B12">
        <v>7</v>
      </c>
      <c r="C12">
        <f t="shared" si="0"/>
        <v>21</v>
      </c>
      <c r="D12" t="str">
        <f t="shared" si="1"/>
        <v>edgeData (g, 'iscS','x','weight') &lt;- 21</v>
      </c>
      <c r="E12">
        <v>21</v>
      </c>
      <c r="F12">
        <v>11</v>
      </c>
      <c r="H12" t="s">
        <v>15</v>
      </c>
    </row>
    <row r="13" spans="1:9">
      <c r="A13" s="6">
        <v>3</v>
      </c>
      <c r="B13">
        <v>8</v>
      </c>
      <c r="C13">
        <f t="shared" si="0"/>
        <v>15</v>
      </c>
      <c r="D13" t="str">
        <f t="shared" si="1"/>
        <v>edgeData (g, 'iscS','x','weight') &lt;- 15</v>
      </c>
      <c r="E13">
        <v>15</v>
      </c>
      <c r="F13">
        <v>12</v>
      </c>
      <c r="H13" t="s">
        <v>16</v>
      </c>
    </row>
    <row r="14" spans="1:9">
      <c r="A14" s="6">
        <v>4</v>
      </c>
      <c r="B14">
        <v>1</v>
      </c>
      <c r="C14">
        <f t="shared" si="0"/>
        <v>16</v>
      </c>
      <c r="D14" t="str">
        <f t="shared" si="1"/>
        <v>edgeData (g, 'iscU','iscA','weight') &lt;- 16</v>
      </c>
      <c r="E14">
        <v>16</v>
      </c>
      <c r="F14">
        <v>13</v>
      </c>
      <c r="H14" t="s">
        <v>17</v>
      </c>
    </row>
    <row r="15" spans="1:9">
      <c r="A15" s="6">
        <v>4</v>
      </c>
      <c r="B15">
        <v>2</v>
      </c>
      <c r="C15">
        <f t="shared" si="0"/>
        <v>13</v>
      </c>
      <c r="D15" t="str">
        <f t="shared" si="1"/>
        <v>edgeData (g, 'iscU','iscR','weight') &lt;- 13</v>
      </c>
      <c r="E15">
        <v>13</v>
      </c>
      <c r="F15">
        <v>14</v>
      </c>
      <c r="H15" t="s">
        <v>18</v>
      </c>
    </row>
    <row r="16" spans="1:9">
      <c r="A16" s="6">
        <v>4</v>
      </c>
      <c r="B16">
        <v>3</v>
      </c>
      <c r="C16">
        <f t="shared" si="0"/>
        <v>25</v>
      </c>
      <c r="D16" t="str">
        <f t="shared" si="1"/>
        <v>edgeData (g, 'iscU','iscS','weight') &lt;- 25</v>
      </c>
      <c r="E16">
        <v>25</v>
      </c>
      <c r="F16">
        <v>15</v>
      </c>
      <c r="H16" t="s">
        <v>19</v>
      </c>
    </row>
    <row r="17" spans="1:8">
      <c r="A17" s="6">
        <v>4</v>
      </c>
      <c r="B17">
        <v>5</v>
      </c>
      <c r="C17">
        <f t="shared" si="0"/>
        <v>18</v>
      </c>
      <c r="D17" t="str">
        <f t="shared" si="1"/>
        <v>edgeData (g, 'iscU','iscX','weight') &lt;- 18</v>
      </c>
      <c r="E17">
        <v>18</v>
      </c>
      <c r="F17">
        <v>16</v>
      </c>
      <c r="H17" t="s">
        <v>20</v>
      </c>
    </row>
    <row r="18" spans="1:8">
      <c r="A18" s="6">
        <v>4</v>
      </c>
      <c r="B18">
        <v>6</v>
      </c>
      <c r="C18">
        <f t="shared" si="0"/>
        <v>17</v>
      </c>
      <c r="D18" t="str">
        <f t="shared" si="1"/>
        <v>edgeData (g, 'iscU','nfuA','weight') &lt;- 17</v>
      </c>
      <c r="E18">
        <v>17</v>
      </c>
    </row>
    <row r="19" spans="1:8">
      <c r="A19" s="6">
        <v>4</v>
      </c>
      <c r="B19">
        <v>7</v>
      </c>
      <c r="C19">
        <f t="shared" si="0"/>
        <v>12</v>
      </c>
      <c r="D19" t="str">
        <f t="shared" si="1"/>
        <v>edgeData (g, 'iscU','x','weight') &lt;- 12</v>
      </c>
      <c r="E19">
        <v>12</v>
      </c>
    </row>
    <row r="20" spans="1:8">
      <c r="A20" s="6">
        <v>4</v>
      </c>
      <c r="B20">
        <v>8</v>
      </c>
      <c r="C20">
        <f t="shared" si="0"/>
        <v>9</v>
      </c>
      <c r="D20" t="str">
        <f t="shared" si="1"/>
        <v>edgeData (g, 'iscU','x','weight') &lt;- 9</v>
      </c>
      <c r="E20">
        <v>9</v>
      </c>
    </row>
    <row r="21" spans="1:8">
      <c r="A21" s="6">
        <v>4</v>
      </c>
      <c r="B21">
        <v>9</v>
      </c>
      <c r="C21">
        <f t="shared" si="0"/>
        <v>11</v>
      </c>
      <c r="D21" t="str">
        <f t="shared" si="1"/>
        <v>edgeData (g, 'iscU','x','weight') &lt;- 11</v>
      </c>
      <c r="E21">
        <v>11</v>
      </c>
    </row>
    <row r="22" spans="1:8">
      <c r="A22" s="6">
        <v>5</v>
      </c>
      <c r="B22">
        <v>1</v>
      </c>
      <c r="C22">
        <f t="shared" si="0"/>
        <v>1</v>
      </c>
      <c r="D22" t="str">
        <f t="shared" si="1"/>
        <v>edgeData (g, 'iscX','iscA','weight') &lt;- 1</v>
      </c>
      <c r="E22">
        <v>1</v>
      </c>
    </row>
    <row r="23" spans="1:8">
      <c r="A23" s="6">
        <v>5</v>
      </c>
      <c r="B23">
        <v>2</v>
      </c>
      <c r="C23">
        <f t="shared" si="0"/>
        <v>25</v>
      </c>
      <c r="D23" t="str">
        <f t="shared" si="1"/>
        <v>edgeData (g, 'iscX','iscR','weight') &lt;- 25</v>
      </c>
      <c r="E23">
        <v>25</v>
      </c>
    </row>
    <row r="24" spans="1:8">
      <c r="A24" s="6">
        <v>5</v>
      </c>
      <c r="B24">
        <v>3</v>
      </c>
      <c r="C24">
        <f t="shared" si="0"/>
        <v>4</v>
      </c>
      <c r="D24" t="str">
        <f t="shared" si="1"/>
        <v>edgeData (g, 'iscX','iscS','weight') &lt;- 4</v>
      </c>
      <c r="E24">
        <v>4</v>
      </c>
    </row>
    <row r="25" spans="1:8">
      <c r="A25" s="6">
        <v>5</v>
      </c>
      <c r="B25">
        <v>6</v>
      </c>
      <c r="C25">
        <f t="shared" si="0"/>
        <v>22</v>
      </c>
      <c r="D25" t="str">
        <f t="shared" si="1"/>
        <v>edgeData (g, 'iscX','nfuA','weight') &lt;- 22</v>
      </c>
      <c r="E25">
        <v>22</v>
      </c>
    </row>
    <row r="26" spans="1:8">
      <c r="A26" s="6">
        <v>5</v>
      </c>
      <c r="B26">
        <v>7</v>
      </c>
      <c r="C26">
        <f t="shared" si="0"/>
        <v>2</v>
      </c>
      <c r="D26" t="str">
        <f t="shared" si="1"/>
        <v>edgeData (g, 'iscX','x','weight') &lt;- 2</v>
      </c>
      <c r="E26">
        <v>2</v>
      </c>
    </row>
    <row r="27" spans="1:8">
      <c r="A27" s="6">
        <v>5</v>
      </c>
      <c r="B27">
        <v>8</v>
      </c>
      <c r="C27">
        <f t="shared" si="0"/>
        <v>3</v>
      </c>
      <c r="D27" t="str">
        <f t="shared" si="1"/>
        <v>edgeData (g, 'iscX','x','weight') &lt;- 3</v>
      </c>
      <c r="E27">
        <v>3</v>
      </c>
    </row>
    <row r="28" spans="1:8">
      <c r="A28" s="6">
        <v>5</v>
      </c>
      <c r="B28">
        <v>9</v>
      </c>
      <c r="C28">
        <f t="shared" si="0"/>
        <v>5</v>
      </c>
      <c r="D28" t="str">
        <f t="shared" si="1"/>
        <v>edgeData (g, 'iscX','x','weight') &lt;- 5</v>
      </c>
      <c r="E28">
        <v>5</v>
      </c>
    </row>
    <row r="29" spans="1:8">
      <c r="A29" s="6">
        <v>6</v>
      </c>
      <c r="B29">
        <v>2</v>
      </c>
      <c r="C29">
        <f t="shared" si="0"/>
        <v>25</v>
      </c>
      <c r="D29" t="str">
        <f t="shared" si="1"/>
        <v>edgeData (g, 'nfuA','iscR','weight') &lt;- 25</v>
      </c>
      <c r="E29">
        <v>25</v>
      </c>
    </row>
    <row r="30" spans="1:8">
      <c r="A30" s="6">
        <v>6</v>
      </c>
      <c r="B30">
        <v>3</v>
      </c>
      <c r="C30">
        <f t="shared" si="0"/>
        <v>25</v>
      </c>
      <c r="D30" t="str">
        <f t="shared" si="1"/>
        <v>edgeData (g, 'nfuA','iscS','weight') &lt;- 25</v>
      </c>
      <c r="E30">
        <v>25</v>
      </c>
    </row>
    <row r="31" spans="1:8">
      <c r="A31" s="6">
        <v>6</v>
      </c>
      <c r="B31">
        <v>7</v>
      </c>
      <c r="C31">
        <f t="shared" si="0"/>
        <v>25</v>
      </c>
      <c r="D31" t="str">
        <f t="shared" si="1"/>
        <v>edgeData (g, 'nfuA','x','weight') &lt;- 25</v>
      </c>
      <c r="E31">
        <v>25</v>
      </c>
    </row>
    <row r="32" spans="1:8">
      <c r="A32" s="6">
        <v>6</v>
      </c>
      <c r="B32">
        <v>8</v>
      </c>
      <c r="C32">
        <f t="shared" si="0"/>
        <v>14</v>
      </c>
      <c r="D32" t="str">
        <f t="shared" si="1"/>
        <v>edgeData (g, 'nfuA','x','weight') &lt;- 14</v>
      </c>
      <c r="E32">
        <v>14</v>
      </c>
    </row>
    <row r="33" spans="1:5">
      <c r="A33" s="6">
        <v>6</v>
      </c>
      <c r="B33">
        <v>9</v>
      </c>
      <c r="C33">
        <f t="shared" si="0"/>
        <v>25</v>
      </c>
      <c r="D33" t="str">
        <f t="shared" si="1"/>
        <v>edgeData (g, 'nfuA','x','weight') &lt;- 25</v>
      </c>
      <c r="E33">
        <v>25</v>
      </c>
    </row>
    <row r="34" spans="1:5">
      <c r="A34" s="6">
        <v>7</v>
      </c>
      <c r="B34">
        <v>8</v>
      </c>
      <c r="C34">
        <f t="shared" si="0"/>
        <v>24</v>
      </c>
      <c r="D34" t="str">
        <f t="shared" si="1"/>
        <v>edgeData (g, 'x','x','weight') &lt;- 24</v>
      </c>
      <c r="E34">
        <v>24</v>
      </c>
    </row>
    <row r="35" spans="1:5">
      <c r="A35" s="6">
        <v>9</v>
      </c>
      <c r="B35">
        <v>3</v>
      </c>
      <c r="C35">
        <f t="shared" si="0"/>
        <v>25</v>
      </c>
      <c r="D35" t="str">
        <f t="shared" si="1"/>
        <v>edgeData (g, 'x','iscS','weight') &lt;- 25</v>
      </c>
      <c r="E35">
        <v>25</v>
      </c>
    </row>
    <row r="36" spans="1:5">
      <c r="A36" s="6">
        <v>9</v>
      </c>
      <c r="B36">
        <v>7</v>
      </c>
      <c r="C36">
        <f t="shared" si="0"/>
        <v>25</v>
      </c>
      <c r="D36" t="str">
        <f t="shared" si="1"/>
        <v>edgeData (g, 'x','x','weight') &lt;- 25</v>
      </c>
      <c r="E36">
        <v>25</v>
      </c>
    </row>
    <row r="37" spans="1:5">
      <c r="A37" s="6">
        <v>9</v>
      </c>
      <c r="B37">
        <v>8</v>
      </c>
      <c r="C37">
        <f t="shared" si="0"/>
        <v>19</v>
      </c>
      <c r="D37" t="str">
        <f t="shared" si="1"/>
        <v>edgeData (g, 'x','x','weight') &lt;- 19</v>
      </c>
      <c r="E37">
        <v>19</v>
      </c>
    </row>
    <row r="38" spans="1:5">
      <c r="D38" t="str">
        <f t="shared" si="1"/>
        <v xml:space="preserve">edgeData (g, 'FALSO','FALSO','weight') &lt;- </v>
      </c>
    </row>
    <row r="39" spans="1:5">
      <c r="D39" t="str">
        <f t="shared" si="1"/>
        <v xml:space="preserve">edgeData (g, 'FALSO','FALSO','weight') &lt;- </v>
      </c>
    </row>
    <row r="40" spans="1:5">
      <c r="D40" t="str">
        <f t="shared" si="1"/>
        <v xml:space="preserve">edgeData (g, 'FALSO','FALSO','weight') &lt;- </v>
      </c>
    </row>
    <row r="41" spans="1:5">
      <c r="D41" t="str">
        <f t="shared" si="1"/>
        <v xml:space="preserve">edgeData (g, 'FALSO','FALSO','weight') &lt;- </v>
      </c>
    </row>
    <row r="42" spans="1:5">
      <c r="D42" t="str">
        <f t="shared" si="1"/>
        <v xml:space="preserve">edgeData (g, 'FALSO','FALSO','weight') &lt;- </v>
      </c>
    </row>
    <row r="43" spans="1:5">
      <c r="D43" t="str">
        <f t="shared" si="1"/>
        <v xml:space="preserve">edgeData (g, 'FALSO','FALSO','weight') &lt;- </v>
      </c>
    </row>
    <row r="44" spans="1:5">
      <c r="D44" t="str">
        <f t="shared" si="1"/>
        <v xml:space="preserve">edgeData (g, 'FALSO','FALSO','weight') &lt;- </v>
      </c>
    </row>
    <row r="45" spans="1:5">
      <c r="D45" t="str">
        <f t="shared" si="1"/>
        <v xml:space="preserve">edgeData (g, 'FALSO','FALSO','weight') &lt;- </v>
      </c>
    </row>
    <row r="46" spans="1:5">
      <c r="D46" t="str">
        <f t="shared" si="1"/>
        <v xml:space="preserve">edgeData (g, 'FALSO','FALSO','weight') &lt;- </v>
      </c>
    </row>
    <row r="47" spans="1:5">
      <c r="D47" t="str">
        <f t="shared" si="1"/>
        <v xml:space="preserve">edgeData (g, 'FALSO','FALSO','weight') &lt;- </v>
      </c>
    </row>
    <row r="48" spans="1:5">
      <c r="D48" t="str">
        <f t="shared" si="1"/>
        <v xml:space="preserve">edgeData (g, 'FALSO','FALSO','weight') &lt;- </v>
      </c>
    </row>
    <row r="49" spans="4:4">
      <c r="D49" t="str">
        <f t="shared" si="1"/>
        <v xml:space="preserve">edgeData (g, 'FALSO','FALSO','weight') &lt;- </v>
      </c>
    </row>
    <row r="50" spans="4:4">
      <c r="D50" t="str">
        <f t="shared" si="1"/>
        <v xml:space="preserve">edgeData (g, 'FALSO','FALSO','weight') &lt;- </v>
      </c>
    </row>
    <row r="51" spans="4:4">
      <c r="D51" t="str">
        <f t="shared" si="1"/>
        <v xml:space="preserve">edgeData (g, 'FALSO','FALSO','weight') &lt;- </v>
      </c>
    </row>
    <row r="52" spans="4:4">
      <c r="D52" t="str">
        <f t="shared" si="1"/>
        <v xml:space="preserve">edgeData (g, 'FALSO','FALSO','weight') &lt;- </v>
      </c>
    </row>
    <row r="53" spans="4:4">
      <c r="D53" t="str">
        <f t="shared" si="1"/>
        <v xml:space="preserve">edgeData (g, 'FALSO','FALSO','weight') &lt;- </v>
      </c>
    </row>
    <row r="54" spans="4:4">
      <c r="D54" t="str">
        <f t="shared" si="1"/>
        <v xml:space="preserve">edgeData (g, 'FALSO','FALSO','weight') &lt;- </v>
      </c>
    </row>
    <row r="55" spans="4:4">
      <c r="D55" t="str">
        <f t="shared" si="1"/>
        <v xml:space="preserve">edgeData (g, 'FALSO','FALSO','weight') &lt;- </v>
      </c>
    </row>
    <row r="56" spans="4:4">
      <c r="D56" t="str">
        <f t="shared" si="1"/>
        <v xml:space="preserve">edgeData (g, 'FALSO','FALSO','weight') &lt;- </v>
      </c>
    </row>
    <row r="57" spans="4:4">
      <c r="D57" t="str">
        <f t="shared" si="1"/>
        <v xml:space="preserve">edgeData (g, 'FALSO','FALSO','weight') &lt;- </v>
      </c>
    </row>
    <row r="58" spans="4:4">
      <c r="D58" t="str">
        <f t="shared" si="1"/>
        <v xml:space="preserve">edgeData (g, 'FALSO','FALSO','weight') &lt;- </v>
      </c>
    </row>
    <row r="59" spans="4:4">
      <c r="D59" t="str">
        <f t="shared" si="1"/>
        <v xml:space="preserve">edgeData (g, 'FALSO','FALSO','weight') &lt;- </v>
      </c>
    </row>
    <row r="60" spans="4:4">
      <c r="D60" t="str">
        <f t="shared" si="1"/>
        <v xml:space="preserve">edgeData (g, 'FALSO','FALSO','weight') &lt;- </v>
      </c>
    </row>
    <row r="61" spans="4:4">
      <c r="D61" t="str">
        <f t="shared" si="1"/>
        <v xml:space="preserve">edgeData (g, 'FALSO','FALSO','weight') &lt;- </v>
      </c>
    </row>
    <row r="62" spans="4:4">
      <c r="D62" t="str">
        <f t="shared" si="1"/>
        <v xml:space="preserve">edgeData (g, 'FALSO','FALSO','weight') &lt;- </v>
      </c>
    </row>
    <row r="63" spans="4:4">
      <c r="D63" t="str">
        <f t="shared" si="1"/>
        <v xml:space="preserve">edgeData (g, 'FALSO','FALSO','weight') &lt;- </v>
      </c>
    </row>
  </sheetData>
  <autoFilter ref="A1:G1" xr:uid="{72155C8E-F6CB-41AD-BA42-FD6E37C11F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042C-1DA0-4636-939E-F92AC25F129D}">
  <dimension ref="A1:I63"/>
  <sheetViews>
    <sheetView workbookViewId="0">
      <selection activeCell="D2" sqref="D2:D37"/>
    </sheetView>
  </sheetViews>
  <sheetFormatPr baseColWidth="10" defaultRowHeight="15.5"/>
  <cols>
    <col min="3" max="3" width="10.83203125" style="5"/>
    <col min="4" max="4" width="35.33203125" bestFit="1" customWidth="1"/>
  </cols>
  <sheetData>
    <row r="1" spans="1:9">
      <c r="A1" s="1" t="s">
        <v>0</v>
      </c>
      <c r="B1" s="1" t="s">
        <v>1</v>
      </c>
      <c r="C1" s="4" t="s">
        <v>2</v>
      </c>
      <c r="D1" s="1" t="s">
        <v>21</v>
      </c>
      <c r="F1" s="2" t="s">
        <v>3</v>
      </c>
      <c r="G1" s="3" t="s">
        <v>4</v>
      </c>
    </row>
    <row r="2" spans="1:9">
      <c r="A2" s="6">
        <v>1</v>
      </c>
      <c r="B2">
        <v>2</v>
      </c>
      <c r="C2">
        <v>2.7896995708154501E-2</v>
      </c>
      <c r="D2" t="str">
        <f>_xlfn.CONCAT("edgeData (g, '",IF(A2=$F$2,$G$2,IF(A2=$F$3,$G$3,IF(A2=$F$4,$G$4,IF(A2=$F$5,$G$5,IF(A2=$F$6,$G$6,IF(A2=$F$7,$G$7,IF(A2=$F$8,$G$8,IF(A2=$F$9,$G$9,IF(A2=$F$10,$G$10,IF(A2=$F$11,$G$11,IF(A2=$F$12,$G$12,IF(A2=$F$13,$G$13,IF(A2=$F$14,$G$14,IF(A2=$F$15,$G$15,IF(A2=$F$16,$G$16,IF(A2=$F$17,$G$17)))))))))))))))),"','",IF(B2=$F$2,$G$2,IF(B2=$F$3,$G$3,IF(B2=$F$4,$G$4,IF(B2=$F$5,$G$5,IF(B2=$F$6,$G$6,IF(B2=$F$7,$G$7,IF(B2=$F$8,$G$8,IF(B2=$F$9,$G$9,IF(B2=$F$10,$G$10,IF(B2=$F$11,$G$11,IF(B2=$F$12,$G$12,IF(B2=$F$13,$G$13,IF(B2=$F$14,$G$14,IF(B2=$F$15,$G$15,IF(B2=$F$16,$G$16,IF(B2=$F$17,$G$17)))))))))))))))),"','weight') &lt;- ",C2)</f>
        <v>edgeData (g, 'iscA','iscR','weight') &lt;- 0.0278969957081545</v>
      </c>
      <c r="E2">
        <v>20</v>
      </c>
      <c r="F2">
        <v>1</v>
      </c>
      <c r="G2" t="str">
        <f>'2Edges'!G2</f>
        <v>iscA</v>
      </c>
      <c r="H2" t="s">
        <v>5</v>
      </c>
      <c r="I2" t="s">
        <v>22</v>
      </c>
    </row>
    <row r="3" spans="1:9">
      <c r="A3" s="6">
        <v>1</v>
      </c>
      <c r="B3">
        <v>3</v>
      </c>
      <c r="C3">
        <v>1.8728053062817E-2</v>
      </c>
      <c r="D3" t="str">
        <f>_xlfn.CONCAT("edgeData (g, '",IF(A3=$F$2,$G$2,IF(A3=$F$3,$G$3,IF(A3=$F$4,$G$4,IF(A3=$F$5,$G$5,IF(A3=$F$6,$G$6,IF(A3=$F$7,$G$7,IF(A3=$F$8,$G$8,IF(A3=$F$9,$G$9,IF(A3=$F$10,$G$10,IF(A3=$F$11,$G$11,IF(A3=$F$12,$G$12,IF(A3=$F$13,$G$13,IF(A3=$F$14,$G$14,IF(A3=$F$15,$G$15,IF(A3=$F$16,$G$16,IF(A3=$F$17,$G$17)))))))))))))))),"','",IF(B3=$F$2,$G$2,IF(B3=$F$3,$G$3,IF(B3=$F$4,$G$4,IF(B3=$F$5,$G$5,IF(B3=$F$6,$G$6,IF(B3=$F$7,$G$7,IF(B3=$F$8,$G$8,IF(B3=$F$9,$G$9,IF(B3=$F$10,$G$10,IF(B3=$F$11,$G$11,IF(B3=$F$12,$G$12,IF(B3=$F$13,$G$13,IF(B3=$F$14,$G$14,IF(B3=$F$15,$G$15,IF(B3=$F$16,$G$16,IF(B3=$F$17,$G$17)))))))))))))))),"','weight') &lt;- ",C3)</f>
        <v>edgeData (g, 'iscA','iscS','weight') &lt;- 0.018728053062817</v>
      </c>
      <c r="E3">
        <v>7</v>
      </c>
      <c r="F3">
        <v>2</v>
      </c>
      <c r="G3" t="str">
        <f>'2Edges'!G3</f>
        <v>iscR</v>
      </c>
      <c r="H3" t="s">
        <v>6</v>
      </c>
      <c r="I3" t="s">
        <v>23</v>
      </c>
    </row>
    <row r="4" spans="1:9">
      <c r="A4" s="6">
        <v>1</v>
      </c>
      <c r="B4">
        <v>6</v>
      </c>
      <c r="C4">
        <v>4.50643776824034E-2</v>
      </c>
      <c r="D4" t="str">
        <f>_xlfn.CONCAT("edgeData (g, '",IF(A4=$F$2,$G$2,IF(A4=$F$3,$G$3,IF(A4=$F$4,$G$4,IF(A4=$F$5,$G$5,IF(A4=$F$6,$G$6,IF(A4=$F$7,$G$7,IF(A4=$F$8,$G$8,IF(A4=$F$9,$G$9,IF(A4=$F$10,$G$10,IF(A4=$F$11,$G$11,IF(A4=$F$12,$G$12,IF(A4=$F$13,$G$13,IF(A4=$F$14,$G$14,IF(A4=$F$15,$G$15,IF(A4=$F$16,$G$16,IF(A4=$F$17,$G$17)))))))))))))))),"','",IF(B4=$F$2,$G$2,IF(B4=$F$3,$G$3,IF(B4=$F$4,$G$4,IF(B4=$F$5,$G$5,IF(B4=$F$6,$G$6,IF(B4=$F$7,$G$7,IF(B4=$F$8,$G$8,IF(B4=$F$9,$G$9,IF(B4=$F$10,$G$10,IF(B4=$F$11,$G$11,IF(B4=$F$12,$G$12,IF(B4=$F$13,$G$13,IF(B4=$F$14,$G$14,IF(B4=$F$15,$G$15,IF(B4=$F$16,$G$16,IF(B4=$F$17,$G$17)))))))))))))))),"','weight') &lt;- ",C4)</f>
        <v>edgeData (g, 'iscA','nfuA','weight') &lt;- 0.0450643776824034</v>
      </c>
      <c r="E4">
        <v>23</v>
      </c>
      <c r="F4">
        <v>3</v>
      </c>
      <c r="G4" t="str">
        <f>'2Edges'!G4</f>
        <v>iscS</v>
      </c>
      <c r="H4" t="s">
        <v>7</v>
      </c>
      <c r="I4" t="s">
        <v>24</v>
      </c>
    </row>
    <row r="5" spans="1:9">
      <c r="A5" s="6">
        <v>1</v>
      </c>
      <c r="B5">
        <v>7</v>
      </c>
      <c r="C5">
        <v>2.0288724151384999E-2</v>
      </c>
      <c r="D5" t="str">
        <f t="shared" ref="D5:D63" si="0">_xlfn.CONCAT("edgeData (g, '",IF(A5=$F$2,$G$2,IF(A5=$F$3,$G$3,IF(A5=$F$4,$G$4,IF(A5=$F$5,$G$5,IF(A5=$F$6,$G$6,IF(A5=$F$7,$G$7,IF(A5=$F$8,$G$8,IF(A5=$F$9,$G$9,IF(A5=$F$10,$G$10,IF(A5=$F$11,$G$11,IF(A5=$F$12,$G$12,IF(A5=$F$13,$G$13,IF(A5=$F$14,$G$14,IF(A5=$F$15,$G$15,IF(A5=$F$16,$G$16,IF(A5=$F$17,$G$17)))))))))))))))),"','",IF(B5=$F$2,$G$2,IF(B5=$F$3,$G$3,IF(B5=$F$4,$G$4,IF(B5=$F$5,$G$5,IF(B5=$F$6,$G$6,IF(B5=$F$7,$G$7,IF(B5=$F$8,$G$8,IF(B5=$F$9,$G$9,IF(B5=$F$10,$G$10,IF(B5=$F$11,$G$11,IF(B5=$F$12,$G$12,IF(B5=$F$13,$G$13,IF(B5=$F$14,$G$14,IF(B5=$F$15,$G$15,IF(B5=$F$16,$G$16,IF(B5=$F$17,$G$17)))))))))))))))),"','weight') &lt;- ",C5)</f>
        <v>edgeData (g, 'iscA','x','weight') &lt;- 0.020288724151385</v>
      </c>
      <c r="E5">
        <v>25</v>
      </c>
      <c r="F5">
        <v>4</v>
      </c>
      <c r="G5" t="str">
        <f>'2Edges'!G5</f>
        <v>iscU</v>
      </c>
      <c r="H5" t="s">
        <v>8</v>
      </c>
      <c r="I5" t="s">
        <v>25</v>
      </c>
    </row>
    <row r="6" spans="1:9">
      <c r="A6" s="6">
        <v>1</v>
      </c>
      <c r="B6">
        <v>8</v>
      </c>
      <c r="C6">
        <v>1.8597997138769602E-2</v>
      </c>
      <c r="D6" t="str">
        <f t="shared" si="0"/>
        <v>edgeData (g, 'iscA','x','weight') &lt;- 0.0185979971387696</v>
      </c>
      <c r="E6">
        <v>25</v>
      </c>
      <c r="F6">
        <v>5</v>
      </c>
      <c r="G6" t="str">
        <f>'2Edges'!G6</f>
        <v>iscX</v>
      </c>
      <c r="H6" t="s">
        <v>9</v>
      </c>
      <c r="I6" t="s">
        <v>26</v>
      </c>
    </row>
    <row r="7" spans="1:9">
      <c r="A7" s="6">
        <v>1</v>
      </c>
      <c r="B7">
        <v>9</v>
      </c>
      <c r="C7">
        <v>1.9313304721029999E-2</v>
      </c>
      <c r="D7" t="str">
        <f t="shared" si="0"/>
        <v>edgeData (g, 'iscA','x','weight') &lt;- 0.01931330472103</v>
      </c>
      <c r="E7">
        <v>10</v>
      </c>
      <c r="F7">
        <v>6</v>
      </c>
      <c r="G7" t="str">
        <f>'2Edges'!G7</f>
        <v>nfuA</v>
      </c>
      <c r="H7" t="s">
        <v>10</v>
      </c>
      <c r="I7" t="s">
        <v>27</v>
      </c>
    </row>
    <row r="8" spans="1:9">
      <c r="A8" s="6">
        <v>2</v>
      </c>
      <c r="B8">
        <v>3</v>
      </c>
      <c r="C8">
        <v>3.4334763948497798E-2</v>
      </c>
      <c r="D8" t="str">
        <f t="shared" si="0"/>
        <v>edgeData (g, 'iscR','iscS','weight') &lt;- 0.0343347639484978</v>
      </c>
      <c r="E8">
        <v>6</v>
      </c>
      <c r="F8">
        <v>7</v>
      </c>
      <c r="G8" t="str">
        <f>'2Edges'!G8</f>
        <v>x</v>
      </c>
      <c r="H8" t="s">
        <v>11</v>
      </c>
      <c r="I8" t="s">
        <v>28</v>
      </c>
    </row>
    <row r="9" spans="1:9">
      <c r="A9" s="6">
        <v>2</v>
      </c>
      <c r="B9">
        <v>7</v>
      </c>
      <c r="C9">
        <v>3.6051502145922697E-2</v>
      </c>
      <c r="D9" t="str">
        <f t="shared" si="0"/>
        <v>edgeData (g, 'iscR','x','weight') &lt;- 0.0360515021459227</v>
      </c>
      <c r="E9">
        <v>8</v>
      </c>
      <c r="F9">
        <v>8</v>
      </c>
      <c r="G9" t="str">
        <f>'2Edges'!G9</f>
        <v>x</v>
      </c>
      <c r="H9" t="s">
        <v>12</v>
      </c>
      <c r="I9" t="s">
        <v>29</v>
      </c>
    </row>
    <row r="10" spans="1:9">
      <c r="A10" s="6">
        <v>2</v>
      </c>
      <c r="B10">
        <v>8</v>
      </c>
      <c r="C10">
        <v>2.7896995708154501E-2</v>
      </c>
      <c r="D10" t="str">
        <f t="shared" si="0"/>
        <v>edgeData (g, 'iscR','x','weight') &lt;- 0.0278969957081545</v>
      </c>
      <c r="E10">
        <v>25</v>
      </c>
      <c r="F10">
        <v>9</v>
      </c>
      <c r="G10" t="str">
        <f>'2Edges'!G10</f>
        <v>x</v>
      </c>
      <c r="H10" t="s">
        <v>13</v>
      </c>
      <c r="I10" t="s">
        <v>30</v>
      </c>
    </row>
    <row r="11" spans="1:9">
      <c r="A11" s="6">
        <v>2</v>
      </c>
      <c r="B11">
        <v>9</v>
      </c>
      <c r="C11">
        <v>3.7553648068669503E-2</v>
      </c>
      <c r="D11" t="str">
        <f t="shared" si="0"/>
        <v>edgeData (g, 'iscR','x','weight') &lt;- 0.0375536480686695</v>
      </c>
      <c r="E11">
        <v>25</v>
      </c>
      <c r="F11">
        <v>10</v>
      </c>
      <c r="H11" t="s">
        <v>14</v>
      </c>
    </row>
    <row r="12" spans="1:9">
      <c r="A12" s="6">
        <v>3</v>
      </c>
      <c r="B12">
        <v>7</v>
      </c>
      <c r="C12">
        <v>2.7896995708154501E-2</v>
      </c>
      <c r="D12" t="str">
        <f t="shared" si="0"/>
        <v>edgeData (g, 'iscS','x','weight') &lt;- 0.0278969957081545</v>
      </c>
      <c r="E12">
        <v>21</v>
      </c>
      <c r="F12">
        <v>11</v>
      </c>
      <c r="H12" t="s">
        <v>15</v>
      </c>
    </row>
    <row r="13" spans="1:9">
      <c r="A13" s="6">
        <v>3</v>
      </c>
      <c r="B13">
        <v>8</v>
      </c>
      <c r="C13">
        <v>1.9527896995708099E-2</v>
      </c>
      <c r="D13" t="str">
        <f t="shared" si="0"/>
        <v>edgeData (g, 'iscS','x','weight') &lt;- 0.0195278969957081</v>
      </c>
      <c r="E13">
        <v>15</v>
      </c>
      <c r="F13">
        <v>12</v>
      </c>
      <c r="H13" t="s">
        <v>16</v>
      </c>
    </row>
    <row r="14" spans="1:9">
      <c r="A14" s="6">
        <v>4</v>
      </c>
      <c r="B14">
        <v>1</v>
      </c>
      <c r="C14">
        <v>8.6769919761149394E-2</v>
      </c>
      <c r="D14" t="str">
        <f t="shared" si="0"/>
        <v>edgeData (g, 'iscU','iscA','weight') &lt;- 0.0867699197611494</v>
      </c>
      <c r="E14">
        <v>16</v>
      </c>
      <c r="F14">
        <v>13</v>
      </c>
      <c r="H14" t="s">
        <v>17</v>
      </c>
    </row>
    <row r="15" spans="1:9">
      <c r="A15" s="6">
        <v>4</v>
      </c>
      <c r="B15">
        <v>2</v>
      </c>
      <c r="C15">
        <v>2.61297652108053E-2</v>
      </c>
      <c r="D15" t="str">
        <f t="shared" si="0"/>
        <v>edgeData (g, 'iscU','iscR','weight') &lt;- 0.0261297652108053</v>
      </c>
      <c r="E15">
        <v>13</v>
      </c>
      <c r="F15">
        <v>14</v>
      </c>
      <c r="H15" t="s">
        <v>18</v>
      </c>
    </row>
    <row r="16" spans="1:9">
      <c r="A16" s="6">
        <v>4</v>
      </c>
      <c r="B16">
        <v>3</v>
      </c>
      <c r="C16">
        <v>2.2889842632331899E-2</v>
      </c>
      <c r="D16" t="str">
        <f t="shared" si="0"/>
        <v>edgeData (g, 'iscU','iscS','weight') &lt;- 0.0228898426323319</v>
      </c>
      <c r="E16">
        <v>25</v>
      </c>
      <c r="F16">
        <v>15</v>
      </c>
      <c r="H16" t="s">
        <v>19</v>
      </c>
    </row>
    <row r="17" spans="1:8">
      <c r="A17" s="6">
        <v>4</v>
      </c>
      <c r="B17">
        <v>5</v>
      </c>
      <c r="C17">
        <v>0.132309960767792</v>
      </c>
      <c r="D17" t="str">
        <f t="shared" si="0"/>
        <v>edgeData (g, 'iscU','iscX','weight') &lt;- 0.132309960767792</v>
      </c>
      <c r="E17">
        <v>18</v>
      </c>
      <c r="F17">
        <v>16</v>
      </c>
      <c r="H17" t="s">
        <v>20</v>
      </c>
    </row>
    <row r="18" spans="1:8">
      <c r="A18" s="6">
        <v>4</v>
      </c>
      <c r="B18">
        <v>6</v>
      </c>
      <c r="C18">
        <v>4.4849785407725301E-2</v>
      </c>
      <c r="D18" t="str">
        <f t="shared" si="0"/>
        <v>edgeData (g, 'iscU','nfuA','weight') &lt;- 0.0448497854077253</v>
      </c>
      <c r="E18">
        <v>17</v>
      </c>
    </row>
    <row r="19" spans="1:8">
      <c r="A19" s="6">
        <v>4</v>
      </c>
      <c r="B19">
        <v>7</v>
      </c>
      <c r="C19">
        <v>2.2889842632331899E-2</v>
      </c>
      <c r="D19" t="str">
        <f t="shared" si="0"/>
        <v>edgeData (g, 'iscU','x','weight') &lt;- 0.0228898426323319</v>
      </c>
      <c r="E19">
        <v>12</v>
      </c>
    </row>
    <row r="20" spans="1:8">
      <c r="A20" s="6">
        <v>4</v>
      </c>
      <c r="B20">
        <v>8</v>
      </c>
      <c r="C20">
        <v>2.4034334763948399E-2</v>
      </c>
      <c r="D20" t="str">
        <f t="shared" si="0"/>
        <v>edgeData (g, 'iscU','x','weight') &lt;- 0.0240343347639484</v>
      </c>
      <c r="E20">
        <v>9</v>
      </c>
    </row>
    <row r="21" spans="1:8">
      <c r="A21" s="6">
        <v>4</v>
      </c>
      <c r="B21">
        <v>9</v>
      </c>
      <c r="C21">
        <v>2.57510729613733E-2</v>
      </c>
      <c r="D21" t="str">
        <f t="shared" si="0"/>
        <v>edgeData (g, 'iscU','x','weight') &lt;- 0.0257510729613733</v>
      </c>
      <c r="E21">
        <v>11</v>
      </c>
    </row>
    <row r="22" spans="1:8">
      <c r="A22" s="6">
        <v>5</v>
      </c>
      <c r="B22">
        <v>1</v>
      </c>
      <c r="C22">
        <v>3.2819994950770003E-2</v>
      </c>
      <c r="D22" t="str">
        <f t="shared" si="0"/>
        <v>edgeData (g, 'iscX','iscA','weight') &lt;- 0.03281999495077</v>
      </c>
      <c r="E22">
        <v>1</v>
      </c>
    </row>
    <row r="23" spans="1:8">
      <c r="A23" s="6">
        <v>5</v>
      </c>
      <c r="B23">
        <v>2</v>
      </c>
      <c r="C23">
        <v>3.3047210300429099E-2</v>
      </c>
      <c r="D23" t="str">
        <f t="shared" si="0"/>
        <v>edgeData (g, 'iscX','iscR','weight') &lt;- 0.0330472103004291</v>
      </c>
      <c r="E23">
        <v>25</v>
      </c>
    </row>
    <row r="24" spans="1:8">
      <c r="A24" s="6">
        <v>5</v>
      </c>
      <c r="B24">
        <v>3</v>
      </c>
      <c r="C24">
        <v>2.8612303290414799E-2</v>
      </c>
      <c r="D24" t="str">
        <f t="shared" si="0"/>
        <v>edgeData (g, 'iscX','iscS','weight') &lt;- 0.0286123032904148</v>
      </c>
      <c r="E24">
        <v>4</v>
      </c>
    </row>
    <row r="25" spans="1:8">
      <c r="A25" s="6">
        <v>5</v>
      </c>
      <c r="B25">
        <v>6</v>
      </c>
      <c r="C25">
        <v>2.8755364806866902E-2</v>
      </c>
      <c r="D25" t="str">
        <f t="shared" si="0"/>
        <v>edgeData (g, 'iscX','nfuA','weight') &lt;- 0.0287553648068669</v>
      </c>
      <c r="E25">
        <v>22</v>
      </c>
    </row>
    <row r="26" spans="1:8">
      <c r="A26" s="6">
        <v>5</v>
      </c>
      <c r="B26">
        <v>7</v>
      </c>
      <c r="C26">
        <v>2.8612303290414799E-2</v>
      </c>
      <c r="D26" t="str">
        <f t="shared" si="0"/>
        <v>edgeData (g, 'iscX','x','weight') &lt;- 0.0286123032904148</v>
      </c>
      <c r="E26">
        <v>2</v>
      </c>
    </row>
    <row r="27" spans="1:8">
      <c r="A27" s="6">
        <v>5</v>
      </c>
      <c r="B27">
        <v>8</v>
      </c>
      <c r="C27">
        <v>2.2174535050071501E-2</v>
      </c>
      <c r="D27" t="str">
        <f t="shared" si="0"/>
        <v>edgeData (g, 'iscX','x','weight') &lt;- 0.0221745350500715</v>
      </c>
      <c r="E27">
        <v>3</v>
      </c>
    </row>
    <row r="28" spans="1:8">
      <c r="A28" s="6">
        <v>5</v>
      </c>
      <c r="B28">
        <v>9</v>
      </c>
      <c r="C28">
        <v>2.57510729613733E-2</v>
      </c>
      <c r="D28" t="str">
        <f t="shared" si="0"/>
        <v>edgeData (g, 'iscX','x','weight') &lt;- 0.0257510729613733</v>
      </c>
      <c r="E28">
        <v>5</v>
      </c>
    </row>
    <row r="29" spans="1:8">
      <c r="A29" s="6">
        <v>6</v>
      </c>
      <c r="B29">
        <v>2</v>
      </c>
      <c r="C29">
        <v>2.2317596566523601E-2</v>
      </c>
      <c r="D29" t="str">
        <f t="shared" si="0"/>
        <v>edgeData (g, 'nfuA','iscR','weight') &lt;- 0.0223175965665236</v>
      </c>
      <c r="E29">
        <v>25</v>
      </c>
    </row>
    <row r="30" spans="1:8">
      <c r="A30" s="6">
        <v>6</v>
      </c>
      <c r="B30">
        <v>3</v>
      </c>
      <c r="C30">
        <v>2.2174535050071501E-2</v>
      </c>
      <c r="D30" t="str">
        <f t="shared" si="0"/>
        <v>edgeData (g, 'nfuA','iscS','weight') &lt;- 0.0221745350500715</v>
      </c>
      <c r="E30">
        <v>25</v>
      </c>
    </row>
    <row r="31" spans="1:8">
      <c r="A31" s="6">
        <v>6</v>
      </c>
      <c r="B31">
        <v>7</v>
      </c>
      <c r="C31">
        <v>2.2174535050071501E-2</v>
      </c>
      <c r="D31" t="str">
        <f t="shared" si="0"/>
        <v>edgeData (g, 'nfuA','x','weight') &lt;- 0.0221745350500715</v>
      </c>
      <c r="E31">
        <v>25</v>
      </c>
    </row>
    <row r="32" spans="1:8">
      <c r="A32" s="6">
        <v>6</v>
      </c>
      <c r="B32">
        <v>8</v>
      </c>
      <c r="C32">
        <v>1.8597997138769602E-2</v>
      </c>
      <c r="D32" t="str">
        <f t="shared" si="0"/>
        <v>edgeData (g, 'nfuA','x','weight') &lt;- 0.0185979971387696</v>
      </c>
      <c r="E32">
        <v>14</v>
      </c>
    </row>
    <row r="33" spans="1:5">
      <c r="A33" s="6">
        <v>6</v>
      </c>
      <c r="B33">
        <v>9</v>
      </c>
      <c r="C33">
        <v>2.03862660944206E-2</v>
      </c>
      <c r="D33" t="str">
        <f t="shared" si="0"/>
        <v>edgeData (g, 'nfuA','x','weight') &lt;- 0.0203862660944206</v>
      </c>
      <c r="E33">
        <v>25</v>
      </c>
    </row>
    <row r="34" spans="1:5">
      <c r="A34" s="6">
        <v>7</v>
      </c>
      <c r="B34">
        <v>8</v>
      </c>
      <c r="C34">
        <v>1.8597997138769602E-2</v>
      </c>
      <c r="D34" t="str">
        <f t="shared" si="0"/>
        <v>edgeData (g, 'x','x','weight') &lt;- 0.0185979971387696</v>
      </c>
      <c r="E34">
        <v>24</v>
      </c>
    </row>
    <row r="35" spans="1:5">
      <c r="A35" s="6">
        <v>9</v>
      </c>
      <c r="B35">
        <v>3</v>
      </c>
      <c r="C35">
        <v>7.9705702023298505E-3</v>
      </c>
      <c r="D35" t="str">
        <f t="shared" si="0"/>
        <v>edgeData (g, 'x','iscS','weight') &lt;- 0.00797057020232985</v>
      </c>
      <c r="E35">
        <v>25</v>
      </c>
    </row>
    <row r="36" spans="1:5">
      <c r="A36" s="6">
        <v>9</v>
      </c>
      <c r="B36">
        <v>7</v>
      </c>
      <c r="C36">
        <v>1.8597997138769602E-2</v>
      </c>
      <c r="D36" t="str">
        <f t="shared" si="0"/>
        <v>edgeData (g, 'x','x','weight') &lt;- 0.0185979971387696</v>
      </c>
      <c r="E36">
        <v>25</v>
      </c>
    </row>
    <row r="37" spans="1:5">
      <c r="A37" s="6">
        <v>9</v>
      </c>
      <c r="B37">
        <v>8</v>
      </c>
      <c r="C37">
        <v>1.8597997138769602E-2</v>
      </c>
      <c r="D37" t="str">
        <f t="shared" si="0"/>
        <v>edgeData (g, 'x','x','weight') &lt;- 0.0185979971387696</v>
      </c>
      <c r="E37">
        <v>19</v>
      </c>
    </row>
    <row r="38" spans="1:5">
      <c r="D38" t="str">
        <f t="shared" si="0"/>
        <v xml:space="preserve">edgeData (g, 'FALSO','FALSO','weight') &lt;- </v>
      </c>
    </row>
    <row r="39" spans="1:5">
      <c r="D39" t="str">
        <f t="shared" si="0"/>
        <v xml:space="preserve">edgeData (g, 'FALSO','FALSO','weight') &lt;- </v>
      </c>
    </row>
    <row r="40" spans="1:5">
      <c r="D40" t="str">
        <f t="shared" si="0"/>
        <v xml:space="preserve">edgeData (g, 'FALSO','FALSO','weight') &lt;- </v>
      </c>
    </row>
    <row r="41" spans="1:5">
      <c r="D41" t="str">
        <f t="shared" si="0"/>
        <v xml:space="preserve">edgeData (g, 'FALSO','FALSO','weight') &lt;- </v>
      </c>
    </row>
    <row r="42" spans="1:5">
      <c r="D42" t="str">
        <f t="shared" si="0"/>
        <v xml:space="preserve">edgeData (g, 'FALSO','FALSO','weight') &lt;- </v>
      </c>
    </row>
    <row r="43" spans="1:5">
      <c r="D43" t="str">
        <f t="shared" si="0"/>
        <v xml:space="preserve">edgeData (g, 'FALSO','FALSO','weight') &lt;- </v>
      </c>
    </row>
    <row r="44" spans="1:5">
      <c r="D44" t="str">
        <f t="shared" si="0"/>
        <v xml:space="preserve">edgeData (g, 'FALSO','FALSO','weight') &lt;- </v>
      </c>
    </row>
    <row r="45" spans="1:5">
      <c r="D45" t="str">
        <f t="shared" si="0"/>
        <v xml:space="preserve">edgeData (g, 'FALSO','FALSO','weight') &lt;- </v>
      </c>
    </row>
    <row r="46" spans="1:5">
      <c r="D46" t="str">
        <f t="shared" si="0"/>
        <v xml:space="preserve">edgeData (g, 'FALSO','FALSO','weight') &lt;- </v>
      </c>
    </row>
    <row r="47" spans="1:5">
      <c r="D47" t="str">
        <f t="shared" si="0"/>
        <v xml:space="preserve">edgeData (g, 'FALSO','FALSO','weight') &lt;- </v>
      </c>
    </row>
    <row r="48" spans="1:5">
      <c r="D48" t="str">
        <f t="shared" si="0"/>
        <v xml:space="preserve">edgeData (g, 'FALSO','FALSO','weight') &lt;- </v>
      </c>
    </row>
    <row r="49" spans="4:4">
      <c r="D49" t="str">
        <f t="shared" si="0"/>
        <v xml:space="preserve">edgeData (g, 'FALSO','FALSO','weight') &lt;- </v>
      </c>
    </row>
    <row r="50" spans="4:4">
      <c r="D50" t="str">
        <f t="shared" si="0"/>
        <v xml:space="preserve">edgeData (g, 'FALSO','FALSO','weight') &lt;- </v>
      </c>
    </row>
    <row r="51" spans="4:4">
      <c r="D51" t="str">
        <f t="shared" si="0"/>
        <v xml:space="preserve">edgeData (g, 'FALSO','FALSO','weight') &lt;- </v>
      </c>
    </row>
    <row r="52" spans="4:4">
      <c r="D52" t="str">
        <f t="shared" si="0"/>
        <v xml:space="preserve">edgeData (g, 'FALSO','FALSO','weight') &lt;- </v>
      </c>
    </row>
    <row r="53" spans="4:4">
      <c r="D53" t="str">
        <f t="shared" si="0"/>
        <v xml:space="preserve">edgeData (g, 'FALSO','FALSO','weight') &lt;- </v>
      </c>
    </row>
    <row r="54" spans="4:4">
      <c r="D54" t="str">
        <f t="shared" si="0"/>
        <v xml:space="preserve">edgeData (g, 'FALSO','FALSO','weight') &lt;- </v>
      </c>
    </row>
    <row r="55" spans="4:4">
      <c r="D55" t="str">
        <f t="shared" si="0"/>
        <v xml:space="preserve">edgeData (g, 'FALSO','FALSO','weight') &lt;- </v>
      </c>
    </row>
    <row r="56" spans="4:4">
      <c r="D56" t="str">
        <f t="shared" si="0"/>
        <v xml:space="preserve">edgeData (g, 'FALSO','FALSO','weight') &lt;- </v>
      </c>
    </row>
    <row r="57" spans="4:4">
      <c r="D57" t="str">
        <f t="shared" si="0"/>
        <v xml:space="preserve">edgeData (g, 'FALSO','FALSO','weight') &lt;- </v>
      </c>
    </row>
    <row r="58" spans="4:4">
      <c r="D58" t="str">
        <f t="shared" si="0"/>
        <v xml:space="preserve">edgeData (g, 'FALSO','FALSO','weight') &lt;- </v>
      </c>
    </row>
    <row r="59" spans="4:4">
      <c r="D59" t="str">
        <f t="shared" si="0"/>
        <v xml:space="preserve">edgeData (g, 'FALSO','FALSO','weight') &lt;- </v>
      </c>
    </row>
    <row r="60" spans="4:4">
      <c r="D60" t="str">
        <f t="shared" si="0"/>
        <v xml:space="preserve">edgeData (g, 'FALSO','FALSO','weight') &lt;- </v>
      </c>
    </row>
    <row r="61" spans="4:4">
      <c r="D61" t="str">
        <f t="shared" si="0"/>
        <v xml:space="preserve">edgeData (g, 'FALSO','FALSO','weight') &lt;- </v>
      </c>
    </row>
    <row r="62" spans="4:4">
      <c r="D62" t="str">
        <f t="shared" si="0"/>
        <v xml:space="preserve">edgeData (g, 'FALSO','FALSO','weight') &lt;- </v>
      </c>
    </row>
    <row r="63" spans="4:4">
      <c r="D63" t="str">
        <f t="shared" si="0"/>
        <v xml:space="preserve">edgeData (g, 'FALSO','FALSO','weight') &lt;- </v>
      </c>
    </row>
  </sheetData>
  <autoFilter ref="A1:G1" xr:uid="{72155C8E-F6CB-41AD-BA42-FD6E37C11FB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FB33-6E31-4368-B09A-9FCDA3757E44}">
  <dimension ref="A1:C82"/>
  <sheetViews>
    <sheetView topLeftCell="A55" workbookViewId="0">
      <selection activeCell="C81" sqref="C81"/>
    </sheetView>
  </sheetViews>
  <sheetFormatPr baseColWidth="10" defaultRowHeight="15.5"/>
  <sheetData>
    <row r="1" spans="1:3">
      <c r="A1" t="s">
        <v>0</v>
      </c>
      <c r="B1" t="s">
        <v>1</v>
      </c>
      <c r="C1" t="s">
        <v>159</v>
      </c>
    </row>
    <row r="2" spans="1:3">
      <c r="A2">
        <v>1</v>
      </c>
      <c r="B2">
        <v>1</v>
      </c>
      <c r="C2">
        <v>1.9313304721029999E-2</v>
      </c>
    </row>
    <row r="3" spans="1:3">
      <c r="A3">
        <v>1</v>
      </c>
      <c r="B3">
        <v>2</v>
      </c>
      <c r="C3">
        <v>2.7896995708154501E-2</v>
      </c>
    </row>
    <row r="4" spans="1:3">
      <c r="A4">
        <v>1</v>
      </c>
      <c r="B4">
        <v>3</v>
      </c>
      <c r="C4">
        <v>1.8728053062817E-2</v>
      </c>
    </row>
    <row r="5" spans="1:3">
      <c r="A5">
        <v>1</v>
      </c>
      <c r="B5">
        <v>4</v>
      </c>
      <c r="C5">
        <v>1.8728053062817E-2</v>
      </c>
    </row>
    <row r="6" spans="1:3">
      <c r="A6">
        <v>1</v>
      </c>
      <c r="B6">
        <v>5</v>
      </c>
      <c r="C6">
        <v>1.8728053062817E-2</v>
      </c>
    </row>
    <row r="7" spans="1:3">
      <c r="A7">
        <v>1</v>
      </c>
      <c r="B7">
        <v>6</v>
      </c>
      <c r="C7">
        <v>4.50643776824034E-2</v>
      </c>
    </row>
    <row r="8" spans="1:3">
      <c r="A8">
        <v>1</v>
      </c>
      <c r="B8">
        <v>7</v>
      </c>
      <c r="C8">
        <v>2.0288724151384999E-2</v>
      </c>
    </row>
    <row r="9" spans="1:3">
      <c r="A9">
        <v>1</v>
      </c>
      <c r="B9">
        <v>8</v>
      </c>
      <c r="C9">
        <v>1.8597997138769602E-2</v>
      </c>
    </row>
    <row r="10" spans="1:3">
      <c r="A10">
        <v>1</v>
      </c>
      <c r="B10">
        <v>9</v>
      </c>
      <c r="C10">
        <v>1.9313304721029999E-2</v>
      </c>
    </row>
    <row r="11" spans="1:3">
      <c r="A11">
        <v>2</v>
      </c>
      <c r="B11">
        <v>1</v>
      </c>
      <c r="C11">
        <v>1.9313304721029999E-2</v>
      </c>
    </row>
    <row r="12" spans="1:3">
      <c r="A12">
        <v>2</v>
      </c>
      <c r="B12">
        <v>2</v>
      </c>
      <c r="C12">
        <v>1.9313304721029999E-2</v>
      </c>
    </row>
    <row r="13" spans="1:3">
      <c r="A13">
        <v>2</v>
      </c>
      <c r="B13">
        <v>3</v>
      </c>
      <c r="C13">
        <v>3.4334763948497798E-2</v>
      </c>
    </row>
    <row r="14" spans="1:3">
      <c r="A14">
        <v>2</v>
      </c>
      <c r="B14">
        <v>4</v>
      </c>
      <c r="C14">
        <v>3.4334763948497798E-2</v>
      </c>
    </row>
    <row r="15" spans="1:3">
      <c r="A15">
        <v>2</v>
      </c>
      <c r="B15">
        <v>5</v>
      </c>
      <c r="C15">
        <v>3.4334763948497798E-2</v>
      </c>
    </row>
    <row r="16" spans="1:3">
      <c r="A16">
        <v>2</v>
      </c>
      <c r="B16">
        <v>6</v>
      </c>
      <c r="C16">
        <v>3.4334763948497798E-2</v>
      </c>
    </row>
    <row r="17" spans="1:3">
      <c r="A17">
        <v>2</v>
      </c>
      <c r="B17">
        <v>7</v>
      </c>
      <c r="C17">
        <v>3.6051502145922697E-2</v>
      </c>
    </row>
    <row r="18" spans="1:3">
      <c r="A18">
        <v>2</v>
      </c>
      <c r="B18">
        <v>8</v>
      </c>
      <c r="C18">
        <v>2.7896995708154501E-2</v>
      </c>
    </row>
    <row r="19" spans="1:3">
      <c r="A19">
        <v>2</v>
      </c>
      <c r="B19">
        <v>9</v>
      </c>
      <c r="C19">
        <v>3.7553648068669503E-2</v>
      </c>
    </row>
    <row r="20" spans="1:3">
      <c r="A20">
        <v>3</v>
      </c>
      <c r="B20">
        <v>1</v>
      </c>
      <c r="C20">
        <v>3.7553648068669503E-2</v>
      </c>
    </row>
    <row r="21" spans="1:3">
      <c r="A21">
        <v>3</v>
      </c>
      <c r="B21">
        <v>2</v>
      </c>
      <c r="C21">
        <v>3.4763948497853997E-2</v>
      </c>
    </row>
    <row r="22" spans="1:3">
      <c r="A22">
        <v>3</v>
      </c>
      <c r="B22">
        <v>3</v>
      </c>
      <c r="C22">
        <v>2.7896995708154501E-2</v>
      </c>
    </row>
    <row r="23" spans="1:3">
      <c r="A23">
        <v>3</v>
      </c>
      <c r="B23">
        <v>4</v>
      </c>
      <c r="C23">
        <v>2.7896995708154501E-2</v>
      </c>
    </row>
    <row r="24" spans="1:3">
      <c r="A24">
        <v>3</v>
      </c>
      <c r="B24">
        <v>5</v>
      </c>
      <c r="C24">
        <v>2.7896995708154501E-2</v>
      </c>
    </row>
    <row r="25" spans="1:3">
      <c r="A25">
        <v>3</v>
      </c>
      <c r="B25">
        <v>6</v>
      </c>
      <c r="C25">
        <v>2.7896995708154501E-2</v>
      </c>
    </row>
    <row r="26" spans="1:3">
      <c r="A26">
        <v>3</v>
      </c>
      <c r="B26">
        <v>7</v>
      </c>
      <c r="C26">
        <v>2.7896995708154501E-2</v>
      </c>
    </row>
    <row r="27" spans="1:3">
      <c r="A27">
        <v>3</v>
      </c>
      <c r="B27">
        <v>8</v>
      </c>
      <c r="C27">
        <v>1.9527896995708099E-2</v>
      </c>
    </row>
    <row r="28" spans="1:3">
      <c r="A28">
        <v>3</v>
      </c>
      <c r="B28">
        <v>9</v>
      </c>
      <c r="C28">
        <v>1.9527896995708099E-2</v>
      </c>
    </row>
    <row r="29" spans="1:3">
      <c r="A29">
        <v>4</v>
      </c>
      <c r="B29">
        <v>1</v>
      </c>
      <c r="C29">
        <v>8.6769919761149394E-2</v>
      </c>
    </row>
    <row r="30" spans="1:3">
      <c r="A30">
        <v>4</v>
      </c>
      <c r="B30">
        <v>2</v>
      </c>
      <c r="C30">
        <v>2.61297652108053E-2</v>
      </c>
    </row>
    <row r="31" spans="1:3">
      <c r="A31">
        <v>4</v>
      </c>
      <c r="B31">
        <v>3</v>
      </c>
      <c r="C31">
        <v>2.2889842632331899E-2</v>
      </c>
    </row>
    <row r="32" spans="1:3">
      <c r="A32">
        <v>4</v>
      </c>
      <c r="B32">
        <v>4</v>
      </c>
      <c r="C32">
        <v>2.2889842632331899E-2</v>
      </c>
    </row>
    <row r="33" spans="1:3">
      <c r="A33">
        <v>4</v>
      </c>
      <c r="B33">
        <v>5</v>
      </c>
      <c r="C33">
        <v>0.132309960767792</v>
      </c>
    </row>
    <row r="34" spans="1:3">
      <c r="A34">
        <v>4</v>
      </c>
      <c r="B34">
        <v>6</v>
      </c>
      <c r="C34">
        <v>4.4849785407725301E-2</v>
      </c>
    </row>
    <row r="35" spans="1:3">
      <c r="A35">
        <v>4</v>
      </c>
      <c r="B35">
        <v>7</v>
      </c>
      <c r="C35">
        <v>2.2889842632331899E-2</v>
      </c>
    </row>
    <row r="36" spans="1:3">
      <c r="A36">
        <v>4</v>
      </c>
      <c r="B36">
        <v>8</v>
      </c>
      <c r="C36">
        <v>2.4034334763948399E-2</v>
      </c>
    </row>
    <row r="37" spans="1:3">
      <c r="A37">
        <v>4</v>
      </c>
      <c r="B37">
        <v>9</v>
      </c>
      <c r="C37">
        <v>2.57510729613733E-2</v>
      </c>
    </row>
    <row r="38" spans="1:3">
      <c r="A38">
        <v>5</v>
      </c>
      <c r="B38">
        <v>1</v>
      </c>
      <c r="C38">
        <v>3.2819994950770003E-2</v>
      </c>
    </row>
    <row r="39" spans="1:3">
      <c r="A39">
        <v>5</v>
      </c>
      <c r="B39">
        <v>2</v>
      </c>
      <c r="C39">
        <v>3.3047210300429099E-2</v>
      </c>
    </row>
    <row r="40" spans="1:3">
      <c r="A40">
        <v>5</v>
      </c>
      <c r="B40">
        <v>3</v>
      </c>
      <c r="C40">
        <v>2.8612303290414799E-2</v>
      </c>
    </row>
    <row r="41" spans="1:3">
      <c r="A41">
        <v>5</v>
      </c>
      <c r="B41">
        <v>4</v>
      </c>
      <c r="C41">
        <v>2.8612303290414799E-2</v>
      </c>
    </row>
    <row r="42" spans="1:3">
      <c r="A42">
        <v>5</v>
      </c>
      <c r="B42">
        <v>5</v>
      </c>
      <c r="C42">
        <v>2.8612303290414799E-2</v>
      </c>
    </row>
    <row r="43" spans="1:3">
      <c r="A43">
        <v>5</v>
      </c>
      <c r="B43">
        <v>6</v>
      </c>
      <c r="C43">
        <v>2.8755364806866902E-2</v>
      </c>
    </row>
    <row r="44" spans="1:3">
      <c r="A44">
        <v>5</v>
      </c>
      <c r="B44">
        <v>7</v>
      </c>
      <c r="C44">
        <v>2.8612303290414799E-2</v>
      </c>
    </row>
    <row r="45" spans="1:3">
      <c r="A45">
        <v>5</v>
      </c>
      <c r="B45">
        <v>8</v>
      </c>
      <c r="C45">
        <v>2.2174535050071501E-2</v>
      </c>
    </row>
    <row r="46" spans="1:3">
      <c r="A46">
        <v>5</v>
      </c>
      <c r="B46">
        <v>9</v>
      </c>
      <c r="C46">
        <v>2.57510729613733E-2</v>
      </c>
    </row>
    <row r="47" spans="1:3">
      <c r="A47">
        <v>6</v>
      </c>
      <c r="B47">
        <v>1</v>
      </c>
      <c r="C47">
        <v>2.57510729613733E-2</v>
      </c>
    </row>
    <row r="48" spans="1:3">
      <c r="A48">
        <v>6</v>
      </c>
      <c r="B48">
        <v>2</v>
      </c>
      <c r="C48">
        <v>2.2317596566523601E-2</v>
      </c>
    </row>
    <row r="49" spans="1:3">
      <c r="A49">
        <v>6</v>
      </c>
      <c r="B49">
        <v>3</v>
      </c>
      <c r="C49">
        <v>2.2174535050071501E-2</v>
      </c>
    </row>
    <row r="50" spans="1:3">
      <c r="A50">
        <v>6</v>
      </c>
      <c r="B50">
        <v>4</v>
      </c>
      <c r="C50">
        <v>2.2174535050071501E-2</v>
      </c>
    </row>
    <row r="51" spans="1:3">
      <c r="A51">
        <v>6</v>
      </c>
      <c r="B51">
        <v>5</v>
      </c>
      <c r="C51">
        <v>2.2174535050071501E-2</v>
      </c>
    </row>
    <row r="52" spans="1:3">
      <c r="A52">
        <v>6</v>
      </c>
      <c r="B52">
        <v>6</v>
      </c>
      <c r="C52">
        <v>2.2174535050071501E-2</v>
      </c>
    </row>
    <row r="53" spans="1:3">
      <c r="A53">
        <v>6</v>
      </c>
      <c r="B53">
        <v>7</v>
      </c>
      <c r="C53">
        <v>2.2174535050071501E-2</v>
      </c>
    </row>
    <row r="54" spans="1:3">
      <c r="A54">
        <v>6</v>
      </c>
      <c r="B54">
        <v>8</v>
      </c>
      <c r="C54">
        <v>1.8597997138769602E-2</v>
      </c>
    </row>
    <row r="55" spans="1:3">
      <c r="A55">
        <v>6</v>
      </c>
      <c r="B55">
        <v>9</v>
      </c>
      <c r="C55">
        <v>2.03862660944206E-2</v>
      </c>
    </row>
    <row r="56" spans="1:3">
      <c r="A56">
        <v>7</v>
      </c>
      <c r="B56">
        <v>1</v>
      </c>
      <c r="C56">
        <v>2.03862660944206E-2</v>
      </c>
    </row>
    <row r="57" spans="1:3">
      <c r="A57">
        <v>7</v>
      </c>
      <c r="B57">
        <v>2</v>
      </c>
      <c r="C57">
        <v>1.8597997138769602E-2</v>
      </c>
    </row>
    <row r="58" spans="1:3">
      <c r="A58">
        <v>7</v>
      </c>
      <c r="B58">
        <v>3</v>
      </c>
      <c r="C58">
        <v>1.8597997138769602E-2</v>
      </c>
    </row>
    <row r="59" spans="1:3">
      <c r="A59">
        <v>7</v>
      </c>
      <c r="B59">
        <v>4</v>
      </c>
      <c r="C59">
        <v>1.8597997138769602E-2</v>
      </c>
    </row>
    <row r="60" spans="1:3">
      <c r="A60">
        <v>7</v>
      </c>
      <c r="B60">
        <v>5</v>
      </c>
      <c r="C60">
        <v>1.8597997138769602E-2</v>
      </c>
    </row>
    <row r="61" spans="1:3">
      <c r="A61">
        <v>7</v>
      </c>
      <c r="B61">
        <v>6</v>
      </c>
      <c r="C61">
        <v>1.8597997138769602E-2</v>
      </c>
    </row>
    <row r="62" spans="1:3">
      <c r="A62">
        <v>7</v>
      </c>
      <c r="B62">
        <v>7</v>
      </c>
      <c r="C62">
        <v>1.8597997138769602E-2</v>
      </c>
    </row>
    <row r="63" spans="1:3">
      <c r="A63">
        <v>7</v>
      </c>
      <c r="B63">
        <v>8</v>
      </c>
      <c r="C63">
        <v>1.8597997138769602E-2</v>
      </c>
    </row>
    <row r="64" spans="1:3">
      <c r="A64">
        <v>7</v>
      </c>
      <c r="B64">
        <v>9</v>
      </c>
      <c r="C64">
        <v>1.8597997138769602E-2</v>
      </c>
    </row>
    <row r="65" spans="1:3">
      <c r="A65">
        <v>8</v>
      </c>
      <c r="B65">
        <v>1</v>
      </c>
      <c r="C65">
        <v>1.8597997138769602E-2</v>
      </c>
    </row>
    <row r="66" spans="1:3">
      <c r="A66">
        <v>8</v>
      </c>
      <c r="B66">
        <v>2</v>
      </c>
      <c r="C66">
        <v>1.8597997138769602E-2</v>
      </c>
    </row>
    <row r="67" spans="1:3">
      <c r="A67">
        <v>8</v>
      </c>
      <c r="B67">
        <v>3</v>
      </c>
      <c r="C67">
        <v>1.8597997138769602E-2</v>
      </c>
    </row>
    <row r="68" spans="1:3">
      <c r="A68">
        <v>8</v>
      </c>
      <c r="B68">
        <v>4</v>
      </c>
      <c r="C68">
        <v>1.8597997138769602E-2</v>
      </c>
    </row>
    <row r="69" spans="1:3">
      <c r="A69">
        <v>8</v>
      </c>
      <c r="B69">
        <v>5</v>
      </c>
      <c r="C69">
        <v>1.8597997138769602E-2</v>
      </c>
    </row>
    <row r="70" spans="1:3">
      <c r="A70">
        <v>8</v>
      </c>
      <c r="B70">
        <v>6</v>
      </c>
      <c r="C70">
        <v>1.8597997138769602E-2</v>
      </c>
    </row>
    <row r="71" spans="1:3">
      <c r="A71">
        <v>8</v>
      </c>
      <c r="B71">
        <v>7</v>
      </c>
      <c r="C71">
        <v>1.8597997138769602E-2</v>
      </c>
    </row>
    <row r="72" spans="1:3">
      <c r="A72">
        <v>8</v>
      </c>
      <c r="B72">
        <v>8</v>
      </c>
      <c r="C72">
        <v>7.9705702023298505E-3</v>
      </c>
    </row>
    <row r="73" spans="1:3">
      <c r="A73">
        <v>8</v>
      </c>
      <c r="B73">
        <v>9</v>
      </c>
      <c r="C73">
        <v>7.9705702023298505E-3</v>
      </c>
    </row>
    <row r="74" spans="1:3">
      <c r="A74">
        <v>9</v>
      </c>
      <c r="B74">
        <v>1</v>
      </c>
      <c r="C74">
        <v>7.9705702023298505E-3</v>
      </c>
    </row>
    <row r="75" spans="1:3">
      <c r="A75">
        <v>9</v>
      </c>
      <c r="B75">
        <v>2</v>
      </c>
      <c r="C75">
        <v>7.9705702023298505E-3</v>
      </c>
    </row>
    <row r="76" spans="1:3">
      <c r="A76">
        <v>9</v>
      </c>
      <c r="B76">
        <v>3</v>
      </c>
      <c r="C76">
        <v>1.8597997138769602E-2</v>
      </c>
    </row>
    <row r="77" spans="1:3">
      <c r="A77">
        <v>9</v>
      </c>
      <c r="B77">
        <v>4</v>
      </c>
      <c r="C77">
        <v>1.8597997138769602E-2</v>
      </c>
    </row>
    <row r="78" spans="1:3">
      <c r="A78">
        <v>9</v>
      </c>
      <c r="B78">
        <v>5</v>
      </c>
      <c r="C78">
        <v>1.8597997138769602E-2</v>
      </c>
    </row>
    <row r="79" spans="1:3">
      <c r="A79">
        <v>9</v>
      </c>
      <c r="B79">
        <v>6</v>
      </c>
      <c r="C79">
        <v>1.8597997138769602E-2</v>
      </c>
    </row>
    <row r="80" spans="1:3">
      <c r="A80">
        <v>9</v>
      </c>
      <c r="B80">
        <v>7</v>
      </c>
      <c r="C80">
        <v>1.8597997138769602E-2</v>
      </c>
    </row>
    <row r="81" spans="1:3">
      <c r="A81">
        <v>9</v>
      </c>
      <c r="B81">
        <v>8</v>
      </c>
      <c r="C81">
        <v>1.8597997138769602E-2</v>
      </c>
    </row>
    <row r="82" spans="1:3">
      <c r="A82">
        <v>9</v>
      </c>
      <c r="B82">
        <v>9</v>
      </c>
      <c r="C82">
        <v>1.8597997138769602E-2</v>
      </c>
    </row>
  </sheetData>
  <autoFilter ref="A1:C82" xr:uid="{28A4CF8E-B059-4882-93B0-C0BF3040B6F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CDAF-4DB9-4942-8157-82B30FFFFD60}">
  <dimension ref="A1:C37"/>
  <sheetViews>
    <sheetView workbookViewId="0">
      <selection sqref="A1:B1"/>
    </sheetView>
  </sheetViews>
  <sheetFormatPr baseColWidth="10" defaultRowHeight="15.5"/>
  <sheetData>
    <row r="1" spans="1:3">
      <c r="A1" t="s">
        <v>0</v>
      </c>
      <c r="B1" t="s">
        <v>1</v>
      </c>
    </row>
    <row r="2" spans="1:3">
      <c r="A2">
        <v>1</v>
      </c>
      <c r="B2">
        <v>2</v>
      </c>
      <c r="C2" t="str">
        <f>_xlfn.CONCAT("pkBayesianMapper.tbAdjacencyMatrix (",A2,")(",B2,"):=1;")</f>
        <v>pkBayesianMapper.tbAdjacencyMatrix (1)(2):=1;</v>
      </c>
    </row>
    <row r="3" spans="1:3">
      <c r="A3">
        <v>1</v>
      </c>
      <c r="B3">
        <v>3</v>
      </c>
      <c r="C3" t="str">
        <f t="shared" ref="C3:C37" si="0">_xlfn.CONCAT("pkBayesianMapper.tbAdjacencyMatrix (",A3,")(",B3,"):=1;")</f>
        <v>pkBayesianMapper.tbAdjacencyMatrix (1)(3):=1;</v>
      </c>
    </row>
    <row r="4" spans="1:3">
      <c r="A4">
        <v>1</v>
      </c>
      <c r="B4">
        <v>6</v>
      </c>
      <c r="C4" t="str">
        <f t="shared" si="0"/>
        <v>pkBayesianMapper.tbAdjacencyMatrix (1)(6):=1;</v>
      </c>
    </row>
    <row r="5" spans="1:3">
      <c r="A5">
        <v>1</v>
      </c>
      <c r="B5">
        <v>7</v>
      </c>
      <c r="C5" t="str">
        <f t="shared" si="0"/>
        <v>pkBayesianMapper.tbAdjacencyMatrix (1)(7):=1;</v>
      </c>
    </row>
    <row r="6" spans="1:3">
      <c r="A6">
        <v>1</v>
      </c>
      <c r="B6">
        <v>8</v>
      </c>
      <c r="C6" t="str">
        <f t="shared" si="0"/>
        <v>pkBayesianMapper.tbAdjacencyMatrix (1)(8):=1;</v>
      </c>
    </row>
    <row r="7" spans="1:3">
      <c r="A7">
        <v>1</v>
      </c>
      <c r="B7">
        <v>9</v>
      </c>
      <c r="C7" t="str">
        <f t="shared" si="0"/>
        <v>pkBayesianMapper.tbAdjacencyMatrix (1)(9):=1;</v>
      </c>
    </row>
    <row r="8" spans="1:3">
      <c r="A8">
        <v>2</v>
      </c>
      <c r="B8">
        <v>3</v>
      </c>
      <c r="C8" t="str">
        <f t="shared" si="0"/>
        <v>pkBayesianMapper.tbAdjacencyMatrix (2)(3):=1;</v>
      </c>
    </row>
    <row r="9" spans="1:3">
      <c r="A9">
        <v>2</v>
      </c>
      <c r="B9">
        <v>7</v>
      </c>
      <c r="C9" t="str">
        <f t="shared" si="0"/>
        <v>pkBayesianMapper.tbAdjacencyMatrix (2)(7):=1;</v>
      </c>
    </row>
    <row r="10" spans="1:3">
      <c r="A10">
        <v>2</v>
      </c>
      <c r="B10">
        <v>8</v>
      </c>
      <c r="C10" t="str">
        <f t="shared" si="0"/>
        <v>pkBayesianMapper.tbAdjacencyMatrix (2)(8):=1;</v>
      </c>
    </row>
    <row r="11" spans="1:3">
      <c r="A11">
        <v>2</v>
      </c>
      <c r="B11">
        <v>9</v>
      </c>
      <c r="C11" t="str">
        <f t="shared" si="0"/>
        <v>pkBayesianMapper.tbAdjacencyMatrix (2)(9):=1;</v>
      </c>
    </row>
    <row r="12" spans="1:3">
      <c r="A12">
        <v>3</v>
      </c>
      <c r="B12">
        <v>7</v>
      </c>
      <c r="C12" t="str">
        <f t="shared" si="0"/>
        <v>pkBayesianMapper.tbAdjacencyMatrix (3)(7):=1;</v>
      </c>
    </row>
    <row r="13" spans="1:3">
      <c r="A13">
        <v>3</v>
      </c>
      <c r="B13">
        <v>8</v>
      </c>
      <c r="C13" t="str">
        <f t="shared" si="0"/>
        <v>pkBayesianMapper.tbAdjacencyMatrix (3)(8):=1;</v>
      </c>
    </row>
    <row r="14" spans="1:3">
      <c r="A14">
        <v>4</v>
      </c>
      <c r="B14">
        <v>1</v>
      </c>
      <c r="C14" t="str">
        <f t="shared" si="0"/>
        <v>pkBayesianMapper.tbAdjacencyMatrix (4)(1):=1;</v>
      </c>
    </row>
    <row r="15" spans="1:3">
      <c r="A15">
        <v>4</v>
      </c>
      <c r="B15">
        <v>2</v>
      </c>
      <c r="C15" t="str">
        <f t="shared" si="0"/>
        <v>pkBayesianMapper.tbAdjacencyMatrix (4)(2):=1;</v>
      </c>
    </row>
    <row r="16" spans="1:3">
      <c r="A16">
        <v>4</v>
      </c>
      <c r="B16">
        <v>3</v>
      </c>
      <c r="C16" t="str">
        <f t="shared" si="0"/>
        <v>pkBayesianMapper.tbAdjacencyMatrix (4)(3):=1;</v>
      </c>
    </row>
    <row r="17" spans="1:3">
      <c r="A17">
        <v>4</v>
      </c>
      <c r="B17">
        <v>5</v>
      </c>
      <c r="C17" t="str">
        <f t="shared" si="0"/>
        <v>pkBayesianMapper.tbAdjacencyMatrix (4)(5):=1;</v>
      </c>
    </row>
    <row r="18" spans="1:3">
      <c r="A18">
        <v>4</v>
      </c>
      <c r="B18">
        <v>6</v>
      </c>
      <c r="C18" t="str">
        <f t="shared" si="0"/>
        <v>pkBayesianMapper.tbAdjacencyMatrix (4)(6):=1;</v>
      </c>
    </row>
    <row r="19" spans="1:3">
      <c r="A19">
        <v>4</v>
      </c>
      <c r="B19">
        <v>7</v>
      </c>
      <c r="C19" t="str">
        <f t="shared" si="0"/>
        <v>pkBayesianMapper.tbAdjacencyMatrix (4)(7):=1;</v>
      </c>
    </row>
    <row r="20" spans="1:3">
      <c r="A20">
        <v>4</v>
      </c>
      <c r="B20">
        <v>8</v>
      </c>
      <c r="C20" t="str">
        <f t="shared" si="0"/>
        <v>pkBayesianMapper.tbAdjacencyMatrix (4)(8):=1;</v>
      </c>
    </row>
    <row r="21" spans="1:3">
      <c r="A21">
        <v>4</v>
      </c>
      <c r="B21">
        <v>9</v>
      </c>
      <c r="C21" t="str">
        <f t="shared" si="0"/>
        <v>pkBayesianMapper.tbAdjacencyMatrix (4)(9):=1;</v>
      </c>
    </row>
    <row r="22" spans="1:3">
      <c r="A22">
        <v>5</v>
      </c>
      <c r="B22">
        <v>1</v>
      </c>
      <c r="C22" t="str">
        <f t="shared" si="0"/>
        <v>pkBayesianMapper.tbAdjacencyMatrix (5)(1):=1;</v>
      </c>
    </row>
    <row r="23" spans="1:3">
      <c r="A23">
        <v>5</v>
      </c>
      <c r="B23">
        <v>2</v>
      </c>
      <c r="C23" t="str">
        <f t="shared" si="0"/>
        <v>pkBayesianMapper.tbAdjacencyMatrix (5)(2):=1;</v>
      </c>
    </row>
    <row r="24" spans="1:3">
      <c r="A24">
        <v>5</v>
      </c>
      <c r="B24">
        <v>3</v>
      </c>
      <c r="C24" t="str">
        <f t="shared" si="0"/>
        <v>pkBayesianMapper.tbAdjacencyMatrix (5)(3):=1;</v>
      </c>
    </row>
    <row r="25" spans="1:3">
      <c r="A25">
        <v>5</v>
      </c>
      <c r="B25">
        <v>6</v>
      </c>
      <c r="C25" t="str">
        <f t="shared" si="0"/>
        <v>pkBayesianMapper.tbAdjacencyMatrix (5)(6):=1;</v>
      </c>
    </row>
    <row r="26" spans="1:3">
      <c r="A26">
        <v>5</v>
      </c>
      <c r="B26">
        <v>7</v>
      </c>
      <c r="C26" t="str">
        <f t="shared" si="0"/>
        <v>pkBayesianMapper.tbAdjacencyMatrix (5)(7):=1;</v>
      </c>
    </row>
    <row r="27" spans="1:3">
      <c r="A27">
        <v>5</v>
      </c>
      <c r="B27">
        <v>8</v>
      </c>
      <c r="C27" t="str">
        <f t="shared" si="0"/>
        <v>pkBayesianMapper.tbAdjacencyMatrix (5)(8):=1;</v>
      </c>
    </row>
    <row r="28" spans="1:3">
      <c r="A28">
        <v>5</v>
      </c>
      <c r="B28">
        <v>9</v>
      </c>
      <c r="C28" t="str">
        <f t="shared" si="0"/>
        <v>pkBayesianMapper.tbAdjacencyMatrix (5)(9):=1;</v>
      </c>
    </row>
    <row r="29" spans="1:3">
      <c r="A29">
        <v>6</v>
      </c>
      <c r="B29">
        <v>2</v>
      </c>
      <c r="C29" t="str">
        <f t="shared" si="0"/>
        <v>pkBayesianMapper.tbAdjacencyMatrix (6)(2):=1;</v>
      </c>
    </row>
    <row r="30" spans="1:3">
      <c r="A30">
        <v>6</v>
      </c>
      <c r="B30">
        <v>3</v>
      </c>
      <c r="C30" t="str">
        <f t="shared" si="0"/>
        <v>pkBayesianMapper.tbAdjacencyMatrix (6)(3):=1;</v>
      </c>
    </row>
    <row r="31" spans="1:3">
      <c r="A31">
        <v>6</v>
      </c>
      <c r="B31">
        <v>7</v>
      </c>
      <c r="C31" t="str">
        <f t="shared" si="0"/>
        <v>pkBayesianMapper.tbAdjacencyMatrix (6)(7):=1;</v>
      </c>
    </row>
    <row r="32" spans="1:3">
      <c r="A32">
        <v>6</v>
      </c>
      <c r="B32">
        <v>8</v>
      </c>
      <c r="C32" t="str">
        <f t="shared" si="0"/>
        <v>pkBayesianMapper.tbAdjacencyMatrix (6)(8):=1;</v>
      </c>
    </row>
    <row r="33" spans="1:3">
      <c r="A33">
        <v>6</v>
      </c>
      <c r="B33">
        <v>9</v>
      </c>
      <c r="C33" t="str">
        <f t="shared" si="0"/>
        <v>pkBayesianMapper.tbAdjacencyMatrix (6)(9):=1;</v>
      </c>
    </row>
    <row r="34" spans="1:3">
      <c r="A34">
        <v>7</v>
      </c>
      <c r="B34">
        <v>8</v>
      </c>
      <c r="C34" t="str">
        <f t="shared" si="0"/>
        <v>pkBayesianMapper.tbAdjacencyMatrix (7)(8):=1;</v>
      </c>
    </row>
    <row r="35" spans="1:3">
      <c r="A35">
        <v>9</v>
      </c>
      <c r="B35">
        <v>3</v>
      </c>
      <c r="C35" t="str">
        <f t="shared" si="0"/>
        <v>pkBayesianMapper.tbAdjacencyMatrix (9)(3):=1;</v>
      </c>
    </row>
    <row r="36" spans="1:3">
      <c r="A36">
        <v>9</v>
      </c>
      <c r="B36">
        <v>7</v>
      </c>
      <c r="C36" t="str">
        <f t="shared" si="0"/>
        <v>pkBayesianMapper.tbAdjacencyMatrix (9)(7):=1;</v>
      </c>
    </row>
    <row r="37" spans="1:3">
      <c r="A37">
        <v>9</v>
      </c>
      <c r="B37">
        <v>8</v>
      </c>
      <c r="C37" t="str">
        <f t="shared" si="0"/>
        <v>pkBayesianMapper.tbAdjacencyMatrix (9)(8):=1;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4FAD-7489-48C6-82C4-C843CCE51092}">
  <dimension ref="A1:G63"/>
  <sheetViews>
    <sheetView topLeftCell="A28" workbookViewId="0">
      <selection activeCell="D2" sqref="D2:D37"/>
    </sheetView>
  </sheetViews>
  <sheetFormatPr baseColWidth="10" defaultRowHeight="15.5"/>
  <cols>
    <col min="3" max="3" width="10.83203125" style="5"/>
    <col min="4" max="4" width="35.33203125" bestFit="1" customWidth="1"/>
  </cols>
  <sheetData>
    <row r="1" spans="1:7">
      <c r="A1" s="1" t="s">
        <v>0</v>
      </c>
      <c r="B1" s="1" t="s">
        <v>1</v>
      </c>
      <c r="C1" s="4" t="s">
        <v>2</v>
      </c>
      <c r="D1" s="1" t="s">
        <v>21</v>
      </c>
      <c r="F1" s="2" t="s">
        <v>3</v>
      </c>
      <c r="G1" s="3" t="s">
        <v>4</v>
      </c>
    </row>
    <row r="2" spans="1:7">
      <c r="A2" s="6">
        <v>1</v>
      </c>
      <c r="B2">
        <v>2</v>
      </c>
      <c r="C2">
        <v>2.88166768853464E-2</v>
      </c>
      <c r="D2" t="str">
        <f>_xlfn.CONCAT("edgeData (g, '",IF(A2=$F$2,$G$2,IF(A2=$F$3,$G$3,IF(A2=$F$4,$G$4,IF(A2=$F$5,$G$5,IF(A2=$F$6,$G$6,IF(A2=$F$7,$G$7,IF(A2=$F$8,$G$8,IF(A2=$F$9,$G$9,IF(A2=$F$10,$G$10,IF(A2=$F$11,$G$11,IF(A2=$F$12,$G$12,IF(A2=$F$13,$G$13,IF(A2=$F$14,$G$14,IF(A2=$F$15,$G$15,IF(A2=$F$16,$G$16,IF(A2=$F$17,$G$17)))))))))))))))),"','",IF(B2=$F$2,$G$2,IF(B2=$F$3,$G$3,IF(B2=$F$4,$G$4,IF(B2=$F$5,$G$5,IF(B2=$F$6,$G$6,IF(B2=$F$7,$G$7,IF(B2=$F$8,$G$8,IF(B2=$F$9,$G$9,IF(B2=$F$10,$G$10,IF(B2=$F$11,$G$11,IF(B2=$F$12,$G$12,IF(B2=$F$13,$G$13,IF(B2=$F$14,$G$14,IF(B2=$F$15,$G$15,IF(B2=$F$16,$G$16,IF(B2=$F$17,$G$17)))))))))))))))),"','weight') &lt;- ",C2)</f>
        <v>edgeData (g, 'iscA','iscR','weight') &lt;- 0.0288166768853464</v>
      </c>
      <c r="F2">
        <v>1</v>
      </c>
      <c r="G2" t="str">
        <f>'2Edges'!G2</f>
        <v>iscA</v>
      </c>
    </row>
    <row r="3" spans="1:7">
      <c r="A3" s="6">
        <v>1</v>
      </c>
      <c r="B3">
        <v>3</v>
      </c>
      <c r="C3">
        <v>9.1968117719190608E-3</v>
      </c>
      <c r="D3" t="str">
        <f>_xlfn.CONCAT("edgeData (g, '",IF(A3=$F$2,$G$2,IF(A3=$F$3,$G$3,IF(A3=$F$4,$G$4,IF(A3=$F$5,$G$5,IF(A3=$F$6,$G$6,IF(A3=$F$7,$G$7,IF(A3=$F$8,$G$8,IF(A3=$F$9,$G$9,IF(A3=$F$10,$G$10,IF(A3=$F$11,$G$11,IF(A3=$F$12,$G$12,IF(A3=$F$13,$G$13,IF(A3=$F$14,$G$14,IF(A3=$F$15,$G$15,IF(A3=$F$16,$G$16,IF(A3=$F$17,$G$17)))))))))))))))),"','",IF(B3=$F$2,$G$2,IF(B3=$F$3,$G$3,IF(B3=$F$4,$G$4,IF(B3=$F$5,$G$5,IF(B3=$F$6,$G$6,IF(B3=$F$7,$G$7,IF(B3=$F$8,$G$8,IF(B3=$F$9,$G$9,IF(B3=$F$10,$G$10,IF(B3=$F$11,$G$11,IF(B3=$F$12,$G$12,IF(B3=$F$13,$G$13,IF(B3=$F$14,$G$14,IF(B3=$F$15,$G$15,IF(B3=$F$16,$G$16,IF(B3=$F$17,$G$17)))))))))))))))),"','weight') &lt;- ",C3)</f>
        <v>edgeData (g, 'iscA','iscS','weight') &lt;- 0.00919681177191906</v>
      </c>
      <c r="F3">
        <v>2</v>
      </c>
      <c r="G3" t="str">
        <f>'2Edges'!G3</f>
        <v>iscR</v>
      </c>
    </row>
    <row r="4" spans="1:7">
      <c r="A4" s="6">
        <v>1</v>
      </c>
      <c r="B4">
        <v>4</v>
      </c>
      <c r="C4">
        <v>0.17455282168848099</v>
      </c>
      <c r="D4" t="str">
        <f>_xlfn.CONCAT("edgeData (g, '",IF(A4=$F$2,$G$2,IF(A4=$F$3,$G$3,IF(A4=$F$4,$G$4,IF(A4=$F$5,$G$5,IF(A4=$F$6,$G$6,IF(A4=$F$7,$G$7,IF(A4=$F$8,$G$8,IF(A4=$F$9,$G$9,IF(A4=$F$10,$G$10,IF(A4=$F$11,$G$11,IF(A4=$F$12,$G$12,IF(A4=$F$13,$G$13,IF(A4=$F$14,$G$14,IF(A4=$F$15,$G$15,IF(A4=$F$16,$G$16,IF(A4=$F$17,$G$17)))))))))))))))),"','",IF(B4=$F$2,$G$2,IF(B4=$F$3,$G$3,IF(B4=$F$4,$G$4,IF(B4=$F$5,$G$5,IF(B4=$F$6,$G$6,IF(B4=$F$7,$G$7,IF(B4=$F$8,$G$8,IF(B4=$F$9,$G$9,IF(B4=$F$10,$G$10,IF(B4=$F$11,$G$11,IF(B4=$F$12,$G$12,IF(B4=$F$13,$G$13,IF(B4=$F$14,$G$14,IF(B4=$F$15,$G$15,IF(B4=$F$16,$G$16,IF(B4=$F$17,$G$17)))))))))))))))),"','weight') &lt;- ",C4)</f>
        <v>edgeData (g, 'iscA','iscU','weight') &lt;- 0.174552821688481</v>
      </c>
      <c r="F4">
        <v>3</v>
      </c>
      <c r="G4" t="str">
        <f>'2Edges'!G4</f>
        <v>iscS</v>
      </c>
    </row>
    <row r="5" spans="1:7">
      <c r="A5" s="6">
        <v>1</v>
      </c>
      <c r="B5">
        <v>5</v>
      </c>
      <c r="C5">
        <v>0.101369303086041</v>
      </c>
      <c r="D5" t="str">
        <f t="shared" ref="D5:D63" si="0">_xlfn.CONCAT("edgeData (g, '",IF(A5=$F$2,$G$2,IF(A5=$F$3,$G$3,IF(A5=$F$4,$G$4,IF(A5=$F$5,$G$5,IF(A5=$F$6,$G$6,IF(A5=$F$7,$G$7,IF(A5=$F$8,$G$8,IF(A5=$F$9,$G$9,IF(A5=$F$10,$G$10,IF(A5=$F$11,$G$11,IF(A5=$F$12,$G$12,IF(A5=$F$13,$G$13,IF(A5=$F$14,$G$14,IF(A5=$F$15,$G$15,IF(A5=$F$16,$G$16,IF(A5=$F$17,$G$17)))))))))))))))),"','",IF(B5=$F$2,$G$2,IF(B5=$F$3,$G$3,IF(B5=$F$4,$G$4,IF(B5=$F$5,$G$5,IF(B5=$F$6,$G$6,IF(B5=$F$7,$G$7,IF(B5=$F$8,$G$8,IF(B5=$F$9,$G$9,IF(B5=$F$10,$G$10,IF(B5=$F$11,$G$11,IF(B5=$F$12,$G$12,IF(B5=$F$13,$G$13,IF(B5=$F$14,$G$14,IF(B5=$F$15,$G$15,IF(B5=$F$16,$G$16,IF(B5=$F$17,$G$17)))))))))))))))),"','weight') &lt;- ",C5)</f>
        <v>edgeData (g, 'iscA','iscX','weight') &lt;- 0.101369303086041</v>
      </c>
      <c r="F5">
        <v>4</v>
      </c>
      <c r="G5" t="str">
        <f>'2Edges'!G5</f>
        <v>iscU</v>
      </c>
    </row>
    <row r="6" spans="1:7">
      <c r="A6" s="6">
        <v>1</v>
      </c>
      <c r="B6">
        <v>6</v>
      </c>
      <c r="C6">
        <v>2.57510729613733E-2</v>
      </c>
      <c r="D6" t="str">
        <f t="shared" si="0"/>
        <v>edgeData (g, 'iscA','nfuA','weight') &lt;- 0.0257510729613733</v>
      </c>
      <c r="F6">
        <v>5</v>
      </c>
      <c r="G6" t="str">
        <f>'2Edges'!G6</f>
        <v>iscX</v>
      </c>
    </row>
    <row r="7" spans="1:7">
      <c r="A7" s="6">
        <v>1</v>
      </c>
      <c r="B7">
        <v>7</v>
      </c>
      <c r="C7">
        <v>8.58369098712446E-3</v>
      </c>
      <c r="D7" t="str">
        <f t="shared" si="0"/>
        <v>edgeData (g, 'iscA','x','weight') &lt;- 0.00858369098712446</v>
      </c>
      <c r="F7">
        <v>6</v>
      </c>
      <c r="G7" t="str">
        <f>'2Edges'!G7</f>
        <v>nfuA</v>
      </c>
    </row>
    <row r="8" spans="1:7">
      <c r="A8" s="6">
        <v>1</v>
      </c>
      <c r="B8">
        <v>8</v>
      </c>
      <c r="C8">
        <v>1.04230533415082E-2</v>
      </c>
      <c r="D8" t="str">
        <f t="shared" si="0"/>
        <v>edgeData (g, 'iscA','x','weight') &lt;- 0.0104230533415082</v>
      </c>
      <c r="F8">
        <v>7</v>
      </c>
      <c r="G8" t="str">
        <f>'2Edges'!G8</f>
        <v>x</v>
      </c>
    </row>
    <row r="9" spans="1:7">
      <c r="A9" s="6">
        <v>1</v>
      </c>
      <c r="B9">
        <v>9</v>
      </c>
      <c r="C9">
        <v>4.5183595612780098E-2</v>
      </c>
      <c r="D9" t="str">
        <f t="shared" si="0"/>
        <v>edgeData (g, 'iscA','x','weight') &lt;- 0.0451835956127801</v>
      </c>
      <c r="F9">
        <v>8</v>
      </c>
      <c r="G9" t="str">
        <f>'2Edges'!G9</f>
        <v>x</v>
      </c>
    </row>
    <row r="10" spans="1:7">
      <c r="A10" s="6">
        <v>2</v>
      </c>
      <c r="B10">
        <v>3</v>
      </c>
      <c r="C10">
        <v>1.07296137339055E-2</v>
      </c>
      <c r="D10" t="str">
        <f t="shared" si="0"/>
        <v>edgeData (g, 'iscR','iscS','weight') &lt;- 0.0107296137339055</v>
      </c>
      <c r="F10">
        <v>9</v>
      </c>
      <c r="G10" t="str">
        <f>'2Edges'!G10</f>
        <v>x</v>
      </c>
    </row>
    <row r="11" spans="1:7">
      <c r="A11" s="6">
        <v>2</v>
      </c>
      <c r="B11">
        <v>6</v>
      </c>
      <c r="C11">
        <v>3.5407725321888399E-2</v>
      </c>
      <c r="D11" t="str">
        <f t="shared" si="0"/>
        <v>edgeData (g, 'iscR','nfuA','weight') &lt;- 0.0354077253218884</v>
      </c>
      <c r="F11">
        <v>10</v>
      </c>
    </row>
    <row r="12" spans="1:7">
      <c r="A12" s="6">
        <v>2</v>
      </c>
      <c r="B12">
        <v>7</v>
      </c>
      <c r="C12">
        <v>5.7224606580829696E-3</v>
      </c>
      <c r="D12" t="str">
        <f t="shared" si="0"/>
        <v>edgeData (g, 'iscR','x','weight') &lt;- 0.00572246065808297</v>
      </c>
      <c r="F12">
        <v>11</v>
      </c>
    </row>
    <row r="13" spans="1:7">
      <c r="A13" s="6">
        <v>2</v>
      </c>
      <c r="B13">
        <v>8</v>
      </c>
      <c r="C13">
        <v>9.5033721643163708E-3</v>
      </c>
      <c r="D13" t="str">
        <f t="shared" si="0"/>
        <v>edgeData (g, 'iscR','x','weight') &lt;- 0.00950337216431637</v>
      </c>
      <c r="F13">
        <v>12</v>
      </c>
    </row>
    <row r="14" spans="1:7">
      <c r="A14" s="6">
        <v>3</v>
      </c>
      <c r="B14">
        <v>7</v>
      </c>
      <c r="C14">
        <v>7.8683834048640898E-3</v>
      </c>
      <c r="D14" t="str">
        <f t="shared" si="0"/>
        <v>edgeData (g, 'iscS','x','weight') &lt;- 0.00786838340486409</v>
      </c>
      <c r="F14">
        <v>13</v>
      </c>
    </row>
    <row r="15" spans="1:7">
      <c r="A15" s="6">
        <v>4</v>
      </c>
      <c r="B15">
        <v>2</v>
      </c>
      <c r="C15">
        <v>2.2746781115879799E-2</v>
      </c>
      <c r="D15" t="str">
        <f t="shared" si="0"/>
        <v>edgeData (g, 'iscU','iscR','weight') &lt;- 0.0227467811158798</v>
      </c>
      <c r="F15">
        <v>14</v>
      </c>
    </row>
    <row r="16" spans="1:7">
      <c r="A16" s="6">
        <v>4</v>
      </c>
      <c r="B16">
        <v>3</v>
      </c>
      <c r="C16">
        <v>9.2989985693848302E-3</v>
      </c>
      <c r="D16" t="str">
        <f t="shared" si="0"/>
        <v>edgeData (g, 'iscU','iscS','weight') &lt;- 0.00929899856938483</v>
      </c>
      <c r="F16">
        <v>15</v>
      </c>
    </row>
    <row r="17" spans="1:6">
      <c r="A17" s="6">
        <v>4</v>
      </c>
      <c r="B17">
        <v>5</v>
      </c>
      <c r="C17">
        <v>7.3199809251311296E-2</v>
      </c>
      <c r="D17" t="str">
        <f t="shared" si="0"/>
        <v>edgeData (g, 'iscU','iscX','weight') &lt;- 0.0731998092513113</v>
      </c>
      <c r="F17">
        <v>16</v>
      </c>
    </row>
    <row r="18" spans="1:6">
      <c r="A18" s="6">
        <v>4</v>
      </c>
      <c r="B18">
        <v>6</v>
      </c>
      <c r="C18">
        <v>2.6180257510729599E-2</v>
      </c>
      <c r="D18" t="str">
        <f t="shared" si="0"/>
        <v>edgeData (g, 'iscU','nfuA','weight') &lt;- 0.0261802575107296</v>
      </c>
    </row>
    <row r="19" spans="1:6">
      <c r="A19" s="6">
        <v>4</v>
      </c>
      <c r="B19">
        <v>7</v>
      </c>
      <c r="C19">
        <v>5.7224606580829696E-3</v>
      </c>
      <c r="D19" t="str">
        <f t="shared" si="0"/>
        <v>edgeData (g, 'iscU','x','weight') &lt;- 0.00572246065808297</v>
      </c>
    </row>
    <row r="20" spans="1:6">
      <c r="A20" s="6">
        <v>4</v>
      </c>
      <c r="B20">
        <v>8</v>
      </c>
      <c r="C20">
        <v>1.16492949110974E-2</v>
      </c>
      <c r="D20" t="str">
        <f t="shared" si="0"/>
        <v>edgeData (g, 'iscU','x','weight') &lt;- 0.0116492949110974</v>
      </c>
    </row>
    <row r="21" spans="1:6">
      <c r="A21" s="6">
        <v>4</v>
      </c>
      <c r="B21">
        <v>9</v>
      </c>
      <c r="C21">
        <v>2.7360515021459201E-2</v>
      </c>
      <c r="D21" t="str">
        <f t="shared" si="0"/>
        <v>edgeData (g, 'iscU','x','weight') &lt;- 0.0273605150214592</v>
      </c>
    </row>
    <row r="22" spans="1:6">
      <c r="A22" s="6">
        <v>5</v>
      </c>
      <c r="B22">
        <v>2</v>
      </c>
      <c r="C22">
        <v>2.57510729613733E-2</v>
      </c>
      <c r="D22" t="str">
        <f t="shared" si="0"/>
        <v>edgeData (g, 'iscX','iscR','weight') &lt;- 0.0257510729613733</v>
      </c>
    </row>
    <row r="23" spans="1:6">
      <c r="A23" s="6">
        <v>5</v>
      </c>
      <c r="B23">
        <v>3</v>
      </c>
      <c r="C23">
        <v>8.58369098712446E-3</v>
      </c>
      <c r="D23" t="str">
        <f t="shared" si="0"/>
        <v>edgeData (g, 'iscX','iscS','weight') &lt;- 0.00858369098712446</v>
      </c>
    </row>
    <row r="24" spans="1:6">
      <c r="A24" s="6">
        <v>5</v>
      </c>
      <c r="B24">
        <v>6</v>
      </c>
      <c r="C24">
        <v>3.0349478847332901E-2</v>
      </c>
      <c r="D24" t="str">
        <f t="shared" si="0"/>
        <v>edgeData (g, 'iscX','nfuA','weight') &lt;- 0.0303494788473329</v>
      </c>
    </row>
    <row r="25" spans="1:6">
      <c r="A25" s="6">
        <v>5</v>
      </c>
      <c r="B25">
        <v>7</v>
      </c>
      <c r="C25">
        <v>8.7787748731954704E-3</v>
      </c>
      <c r="D25" t="str">
        <f t="shared" si="0"/>
        <v>edgeData (g, 'iscX','x','weight') &lt;- 0.00877877487319547</v>
      </c>
    </row>
    <row r="26" spans="1:6">
      <c r="A26" s="6">
        <v>5</v>
      </c>
      <c r="B26">
        <v>8</v>
      </c>
      <c r="C26">
        <v>1.01164929491109E-2</v>
      </c>
      <c r="D26" t="str">
        <f t="shared" si="0"/>
        <v>edgeData (g, 'iscX','x','weight') &lt;- 0.0101164929491109</v>
      </c>
    </row>
    <row r="27" spans="1:6">
      <c r="A27" s="6">
        <v>5</v>
      </c>
      <c r="B27">
        <v>9</v>
      </c>
      <c r="C27">
        <v>4.0534096328087701E-2</v>
      </c>
      <c r="D27" t="str">
        <f t="shared" si="0"/>
        <v>edgeData (g, 'iscX','x','weight') &lt;- 0.0405340963280877</v>
      </c>
    </row>
    <row r="28" spans="1:6">
      <c r="A28" s="6">
        <v>6</v>
      </c>
      <c r="B28">
        <v>3</v>
      </c>
      <c r="C28">
        <v>7.15307582260371E-3</v>
      </c>
      <c r="D28" t="str">
        <f t="shared" si="0"/>
        <v>edgeData (g, 'nfuA','iscS','weight') &lt;- 0.00715307582260371</v>
      </c>
    </row>
    <row r="29" spans="1:6">
      <c r="A29" s="6">
        <v>6</v>
      </c>
      <c r="B29">
        <v>7</v>
      </c>
      <c r="C29">
        <v>7.0230198985563701E-3</v>
      </c>
      <c r="D29" t="str">
        <f t="shared" si="0"/>
        <v>edgeData (g, 'nfuA','x','weight') &lt;- 0.00702301989855637</v>
      </c>
    </row>
    <row r="30" spans="1:6">
      <c r="A30" s="6">
        <v>6</v>
      </c>
      <c r="B30">
        <v>8</v>
      </c>
      <c r="C30">
        <v>1.1036174126302801E-2</v>
      </c>
      <c r="D30" t="str">
        <f t="shared" si="0"/>
        <v>edgeData (g, 'nfuA','x','weight') &lt;- 0.0110361741263028</v>
      </c>
    </row>
    <row r="31" spans="1:6">
      <c r="A31" s="6">
        <v>8</v>
      </c>
      <c r="B31">
        <v>3</v>
      </c>
      <c r="C31">
        <v>1.6452074391988501E-2</v>
      </c>
      <c r="D31" t="str">
        <f t="shared" si="0"/>
        <v>edgeData (g, 'x','iscS','weight') &lt;- 0.0164520743919885</v>
      </c>
    </row>
    <row r="32" spans="1:6">
      <c r="A32" s="6">
        <v>8</v>
      </c>
      <c r="B32">
        <v>7</v>
      </c>
      <c r="C32">
        <v>1.1955855303494699E-2</v>
      </c>
      <c r="D32" t="str">
        <f t="shared" si="0"/>
        <v>edgeData (g, 'x','x','weight') &lt;- 0.0119558553034947</v>
      </c>
    </row>
    <row r="33" spans="1:4">
      <c r="A33" s="6">
        <v>9</v>
      </c>
      <c r="B33">
        <v>2</v>
      </c>
      <c r="C33">
        <v>1.7167381974248899E-2</v>
      </c>
      <c r="D33" t="str">
        <f t="shared" si="0"/>
        <v>edgeData (g, 'x','iscR','weight') &lt;- 0.0171673819742489</v>
      </c>
    </row>
    <row r="34" spans="1:4">
      <c r="A34" s="6">
        <v>9</v>
      </c>
      <c r="B34">
        <v>3</v>
      </c>
      <c r="C34">
        <v>1.1955855303494699E-2</v>
      </c>
      <c r="D34" t="str">
        <f t="shared" si="0"/>
        <v>edgeData (g, 'x','iscS','weight') &lt;- 0.0119558553034947</v>
      </c>
    </row>
    <row r="35" spans="1:4">
      <c r="A35" s="6">
        <v>9</v>
      </c>
      <c r="B35">
        <v>6</v>
      </c>
      <c r="C35">
        <v>2.1585458217621801E-2</v>
      </c>
      <c r="D35" t="str">
        <f t="shared" si="0"/>
        <v>edgeData (g, 'x','nfuA','weight') &lt;- 0.0215854582176218</v>
      </c>
    </row>
    <row r="36" spans="1:4">
      <c r="A36" s="6">
        <v>9</v>
      </c>
      <c r="B36">
        <v>7</v>
      </c>
      <c r="C36">
        <v>1.03394459617635E-2</v>
      </c>
      <c r="D36" t="str">
        <f t="shared" si="0"/>
        <v>edgeData (g, 'x','x','weight') &lt;- 0.0103394459617635</v>
      </c>
    </row>
    <row r="37" spans="1:4">
      <c r="A37" s="6">
        <v>9</v>
      </c>
      <c r="B37">
        <v>8</v>
      </c>
      <c r="C37">
        <v>1.03394459617635E-2</v>
      </c>
      <c r="D37" t="str">
        <f t="shared" si="0"/>
        <v>edgeData (g, 'x','x','weight') &lt;- 0.0103394459617635</v>
      </c>
    </row>
    <row r="38" spans="1:4">
      <c r="D38" t="str">
        <f t="shared" si="0"/>
        <v xml:space="preserve">edgeData (g, 'FALSO','FALSO','weight') &lt;- </v>
      </c>
    </row>
    <row r="39" spans="1:4">
      <c r="D39" t="str">
        <f t="shared" si="0"/>
        <v xml:space="preserve">edgeData (g, 'FALSO','FALSO','weight') &lt;- </v>
      </c>
    </row>
    <row r="40" spans="1:4">
      <c r="D40" t="str">
        <f t="shared" si="0"/>
        <v xml:space="preserve">edgeData (g, 'FALSO','FALSO','weight') &lt;- </v>
      </c>
    </row>
    <row r="41" spans="1:4">
      <c r="D41" t="str">
        <f t="shared" si="0"/>
        <v xml:space="preserve">edgeData (g, 'FALSO','FALSO','weight') &lt;- </v>
      </c>
    </row>
    <row r="42" spans="1:4">
      <c r="D42" t="str">
        <f t="shared" si="0"/>
        <v xml:space="preserve">edgeData (g, 'FALSO','FALSO','weight') &lt;- </v>
      </c>
    </row>
    <row r="43" spans="1:4">
      <c r="D43" t="str">
        <f t="shared" si="0"/>
        <v xml:space="preserve">edgeData (g, 'FALSO','FALSO','weight') &lt;- </v>
      </c>
    </row>
    <row r="44" spans="1:4">
      <c r="D44" t="str">
        <f t="shared" si="0"/>
        <v xml:space="preserve">edgeData (g, 'FALSO','FALSO','weight') &lt;- </v>
      </c>
    </row>
    <row r="45" spans="1:4">
      <c r="D45" t="str">
        <f t="shared" si="0"/>
        <v xml:space="preserve">edgeData (g, 'FALSO','FALSO','weight') &lt;- </v>
      </c>
    </row>
    <row r="46" spans="1:4">
      <c r="D46" t="str">
        <f t="shared" si="0"/>
        <v xml:space="preserve">edgeData (g, 'FALSO','FALSO','weight') &lt;- </v>
      </c>
    </row>
    <row r="47" spans="1:4">
      <c r="D47" t="str">
        <f t="shared" si="0"/>
        <v xml:space="preserve">edgeData (g, 'FALSO','FALSO','weight') &lt;- </v>
      </c>
    </row>
    <row r="48" spans="1:4">
      <c r="D48" t="str">
        <f t="shared" si="0"/>
        <v xml:space="preserve">edgeData (g, 'FALSO','FALSO','weight') &lt;- </v>
      </c>
    </row>
    <row r="49" spans="4:4">
      <c r="D49" t="str">
        <f t="shared" si="0"/>
        <v xml:space="preserve">edgeData (g, 'FALSO','FALSO','weight') &lt;- </v>
      </c>
    </row>
    <row r="50" spans="4:4">
      <c r="D50" t="str">
        <f t="shared" si="0"/>
        <v xml:space="preserve">edgeData (g, 'FALSO','FALSO','weight') &lt;- </v>
      </c>
    </row>
    <row r="51" spans="4:4">
      <c r="D51" t="str">
        <f t="shared" si="0"/>
        <v xml:space="preserve">edgeData (g, 'FALSO','FALSO','weight') &lt;- </v>
      </c>
    </row>
    <row r="52" spans="4:4">
      <c r="D52" t="str">
        <f t="shared" si="0"/>
        <v xml:space="preserve">edgeData (g, 'FALSO','FALSO','weight') &lt;- </v>
      </c>
    </row>
    <row r="53" spans="4:4">
      <c r="D53" t="str">
        <f t="shared" si="0"/>
        <v xml:space="preserve">edgeData (g, 'FALSO','FALSO','weight') &lt;- </v>
      </c>
    </row>
    <row r="54" spans="4:4">
      <c r="D54" t="str">
        <f t="shared" si="0"/>
        <v xml:space="preserve">edgeData (g, 'FALSO','FALSO','weight') &lt;- </v>
      </c>
    </row>
    <row r="55" spans="4:4">
      <c r="D55" t="str">
        <f t="shared" si="0"/>
        <v xml:space="preserve">edgeData (g, 'FALSO','FALSO','weight') &lt;- </v>
      </c>
    </row>
    <row r="56" spans="4:4">
      <c r="D56" t="str">
        <f t="shared" si="0"/>
        <v xml:space="preserve">edgeData (g, 'FALSO','FALSO','weight') &lt;- </v>
      </c>
    </row>
    <row r="57" spans="4:4">
      <c r="D57" t="str">
        <f t="shared" si="0"/>
        <v xml:space="preserve">edgeData (g, 'FALSO','FALSO','weight') &lt;- </v>
      </c>
    </row>
    <row r="58" spans="4:4">
      <c r="D58" t="str">
        <f t="shared" si="0"/>
        <v xml:space="preserve">edgeData (g, 'FALSO','FALSO','weight') &lt;- </v>
      </c>
    </row>
    <row r="59" spans="4:4">
      <c r="D59" t="str">
        <f t="shared" si="0"/>
        <v xml:space="preserve">edgeData (g, 'FALSO','FALSO','weight') &lt;- </v>
      </c>
    </row>
    <row r="60" spans="4:4">
      <c r="D60" t="str">
        <f t="shared" si="0"/>
        <v xml:space="preserve">edgeData (g, 'FALSO','FALSO','weight') &lt;- </v>
      </c>
    </row>
    <row r="61" spans="4:4">
      <c r="D61" t="str">
        <f t="shared" si="0"/>
        <v xml:space="preserve">edgeData (g, 'FALSO','FALSO','weight') &lt;- </v>
      </c>
    </row>
    <row r="62" spans="4:4">
      <c r="D62" t="str">
        <f t="shared" si="0"/>
        <v xml:space="preserve">edgeData (g, 'FALSO','FALSO','weight') &lt;- </v>
      </c>
    </row>
    <row r="63" spans="4:4">
      <c r="D63" t="str">
        <f t="shared" si="0"/>
        <v xml:space="preserve">edgeData (g, 'FALSO','FALSO','weight') &lt;- </v>
      </c>
    </row>
  </sheetData>
  <autoFilter ref="A1:D63" xr:uid="{16AF1223-2535-4B85-AC3C-06D1AC71C2D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E57F-35BB-4924-B791-EE7592F9CD42}">
  <dimension ref="A1:G63"/>
  <sheetViews>
    <sheetView zoomScale="90" zoomScaleNormal="90" workbookViewId="0">
      <selection activeCell="C18" sqref="C18"/>
    </sheetView>
  </sheetViews>
  <sheetFormatPr baseColWidth="10" defaultRowHeight="15.5"/>
  <cols>
    <col min="3" max="3" width="10.83203125" style="5"/>
    <col min="4" max="4" width="35.33203125" bestFit="1" customWidth="1"/>
  </cols>
  <sheetData>
    <row r="1" spans="1:7">
      <c r="A1" s="1" t="s">
        <v>0</v>
      </c>
      <c r="B1" s="1" t="s">
        <v>1</v>
      </c>
      <c r="C1" s="4" t="s">
        <v>2</v>
      </c>
      <c r="D1" s="1" t="s">
        <v>21</v>
      </c>
      <c r="F1" s="2" t="s">
        <v>3</v>
      </c>
      <c r="G1" s="3" t="s">
        <v>4</v>
      </c>
    </row>
    <row r="2" spans="1:7">
      <c r="A2" s="6">
        <v>1</v>
      </c>
      <c r="B2">
        <v>2</v>
      </c>
      <c r="C2">
        <v>16</v>
      </c>
      <c r="D2" t="str">
        <f>_xlfn.CONCAT("edgeData (g, '",IF(A2=$F$2,$G$2,IF(A2=$F$3,$G$3,IF(A2=$F$4,$G$4,IF(A2=$F$5,$G$5,IF(A2=$F$6,$G$6,IF(A2=$F$7,$G$7,IF(A2=$F$8,$G$8,IF(A2=$F$9,$G$9,IF(A2=$F$10,$G$10,IF(A2=$F$11,$G$11,IF(A2=$F$12,$G$12,IF(A2=$F$13,$G$13,IF(A2=$F$14,$G$14,IF(A2=$F$15,$G$15,IF(A2=$F$16,$G$16,IF(A2=$F$17,$G$17)))))))))))))))),"','",IF(B2=$F$2,$G$2,IF(B2=$F$3,$G$3,IF(B2=$F$4,$G$4,IF(B2=$F$5,$G$5,IF(B2=$F$6,$G$6,IF(B2=$F$7,$G$7,IF(B2=$F$8,$G$8,IF(B2=$F$9,$G$9,IF(B2=$F$10,$G$10,IF(B2=$F$11,$G$11,IF(B2=$F$12,$G$12,IF(B2=$F$13,$G$13,IF(B2=$F$14,$G$14,IF(B2=$F$15,$G$15,IF(B2=$F$16,$G$16,IF(B2=$F$17,$G$17)))))))))))))))),"','weight') &lt;- ",C2)</f>
        <v>edgeData (g, 'iscA','iscR','weight') &lt;- 16</v>
      </c>
      <c r="F2">
        <v>1</v>
      </c>
      <c r="G2" t="str">
        <f>'2Edges'!G2</f>
        <v>iscA</v>
      </c>
    </row>
    <row r="3" spans="1:7">
      <c r="A3" s="6">
        <v>1</v>
      </c>
      <c r="B3">
        <v>3</v>
      </c>
      <c r="C3">
        <v>18</v>
      </c>
      <c r="D3" t="str">
        <f>_xlfn.CONCAT("edgeData (g, '",IF(A3=$F$2,$G$2,IF(A3=$F$3,$G$3,IF(A3=$F$4,$G$4,IF(A3=$F$5,$G$5,IF(A3=$F$6,$G$6,IF(A3=$F$7,$G$7,IF(A3=$F$8,$G$8,IF(A3=$F$9,$G$9,IF(A3=$F$10,$G$10,IF(A3=$F$11,$G$11,IF(A3=$F$12,$G$12,IF(A3=$F$13,$G$13,IF(A3=$F$14,$G$14,IF(A3=$F$15,$G$15,IF(A3=$F$16,$G$16,IF(A3=$F$17,$G$17)))))))))))))))),"','",IF(B3=$F$2,$G$2,IF(B3=$F$3,$G$3,IF(B3=$F$4,$G$4,IF(B3=$F$5,$G$5,IF(B3=$F$6,$G$6,IF(B3=$F$7,$G$7,IF(B3=$F$8,$G$8,IF(B3=$F$9,$G$9,IF(B3=$F$10,$G$10,IF(B3=$F$11,$G$11,IF(B3=$F$12,$G$12,IF(B3=$F$13,$G$13,IF(B3=$F$14,$G$14,IF(B3=$F$15,$G$15,IF(B3=$F$16,$G$16,IF(B3=$F$17,$G$17)))))))))))))))),"','weight') &lt;- ",C3)</f>
        <v>edgeData (g, 'iscA','iscS','weight') &lt;- 18</v>
      </c>
      <c r="F3">
        <v>2</v>
      </c>
      <c r="G3" t="str">
        <f>'2Edges'!G3</f>
        <v>iscR</v>
      </c>
    </row>
    <row r="4" spans="1:7">
      <c r="A4" s="6">
        <v>1</v>
      </c>
      <c r="B4">
        <v>4</v>
      </c>
      <c r="C4">
        <v>0.17455282168848099</v>
      </c>
      <c r="D4" t="str">
        <f>_xlfn.CONCAT("edgeData (g, '",IF(A4=$F$2,$G$2,IF(A4=$F$3,$G$3,IF(A4=$F$4,$G$4,IF(A4=$F$5,$G$5,IF(A4=$F$6,$G$6,IF(A4=$F$7,$G$7,IF(A4=$F$8,$G$8,IF(A4=$F$9,$G$9,IF(A4=$F$10,$G$10,IF(A4=$F$11,$G$11,IF(A4=$F$12,$G$12,IF(A4=$F$13,$G$13,IF(A4=$F$14,$G$14,IF(A4=$F$15,$G$15,IF(A4=$F$16,$G$16,IF(A4=$F$17,$G$17)))))))))))))))),"','",IF(B4=$F$2,$G$2,IF(B4=$F$3,$G$3,IF(B4=$F$4,$G$4,IF(B4=$F$5,$G$5,IF(B4=$F$6,$G$6,IF(B4=$F$7,$G$7,IF(B4=$F$8,$G$8,IF(B4=$F$9,$G$9,IF(B4=$F$10,$G$10,IF(B4=$F$11,$G$11,IF(B4=$F$12,$G$12,IF(B4=$F$13,$G$13,IF(B4=$F$14,$G$14,IF(B4=$F$15,$G$15,IF(B4=$F$16,$G$16,IF(B4=$F$17,$G$17)))))))))))))))),"','weight') &lt;- ",C4)</f>
        <v>edgeData (g, 'iscA','iscU','weight') &lt;- 0.174552821688481</v>
      </c>
      <c r="F4">
        <v>3</v>
      </c>
      <c r="G4" t="str">
        <f>'2Edges'!G4</f>
        <v>iscS</v>
      </c>
    </row>
    <row r="5" spans="1:7">
      <c r="A5" s="6">
        <v>1</v>
      </c>
      <c r="B5">
        <v>5</v>
      </c>
      <c r="C5">
        <v>25</v>
      </c>
      <c r="D5" t="str">
        <f t="shared" ref="D5:D63" si="0">_xlfn.CONCAT("edgeData (g, '",IF(A5=$F$2,$G$2,IF(A5=$F$3,$G$3,IF(A5=$F$4,$G$4,IF(A5=$F$5,$G$5,IF(A5=$F$6,$G$6,IF(A5=$F$7,$G$7,IF(A5=$F$8,$G$8,IF(A5=$F$9,$G$9,IF(A5=$F$10,$G$10,IF(A5=$F$11,$G$11,IF(A5=$F$12,$G$12,IF(A5=$F$13,$G$13,IF(A5=$F$14,$G$14,IF(A5=$F$15,$G$15,IF(A5=$F$16,$G$16,IF(A5=$F$17,$G$17)))))))))))))))),"','",IF(B5=$F$2,$G$2,IF(B5=$F$3,$G$3,IF(B5=$F$4,$G$4,IF(B5=$F$5,$G$5,IF(B5=$F$6,$G$6,IF(B5=$F$7,$G$7,IF(B5=$F$8,$G$8,IF(B5=$F$9,$G$9,IF(B5=$F$10,$G$10,IF(B5=$F$11,$G$11,IF(B5=$F$12,$G$12,IF(B5=$F$13,$G$13,IF(B5=$F$14,$G$14,IF(B5=$F$15,$G$15,IF(B5=$F$16,$G$16,IF(B5=$F$17,$G$17)))))))))))))))),"','weight') &lt;- ",C5)</f>
        <v>edgeData (g, 'iscA','iscX','weight') &lt;- 25</v>
      </c>
      <c r="F5">
        <v>4</v>
      </c>
      <c r="G5" t="str">
        <f>'2Edges'!G5</f>
        <v>iscU</v>
      </c>
    </row>
    <row r="6" spans="1:7">
      <c r="A6" s="6">
        <v>1</v>
      </c>
      <c r="B6">
        <v>6</v>
      </c>
      <c r="C6">
        <v>2</v>
      </c>
      <c r="D6" t="str">
        <f t="shared" si="0"/>
        <v>edgeData (g, 'iscA','nfuA','weight') &lt;- 2</v>
      </c>
      <c r="F6">
        <v>5</v>
      </c>
      <c r="G6" t="str">
        <f>'2Edges'!G6</f>
        <v>iscX</v>
      </c>
    </row>
    <row r="7" spans="1:7">
      <c r="A7" s="6">
        <v>1</v>
      </c>
      <c r="B7">
        <v>7</v>
      </c>
      <c r="C7">
        <v>15</v>
      </c>
      <c r="D7" t="str">
        <f t="shared" si="0"/>
        <v>edgeData (g, 'iscA','x','weight') &lt;- 15</v>
      </c>
      <c r="F7">
        <v>6</v>
      </c>
      <c r="G7" t="str">
        <f>'2Edges'!G7</f>
        <v>nfuA</v>
      </c>
    </row>
    <row r="8" spans="1:7">
      <c r="A8" s="6">
        <v>1</v>
      </c>
      <c r="B8">
        <v>8</v>
      </c>
      <c r="C8">
        <v>1.04230533415082E-2</v>
      </c>
      <c r="D8" t="str">
        <f t="shared" si="0"/>
        <v>edgeData (g, 'iscA','x','weight') &lt;- 0.0104230533415082</v>
      </c>
      <c r="F8">
        <v>7</v>
      </c>
      <c r="G8" t="str">
        <f>'2Edges'!G8</f>
        <v>x</v>
      </c>
    </row>
    <row r="9" spans="1:7">
      <c r="A9" s="6">
        <v>1</v>
      </c>
      <c r="B9">
        <v>9</v>
      </c>
      <c r="C9">
        <v>24</v>
      </c>
      <c r="D9" t="str">
        <f t="shared" si="0"/>
        <v>edgeData (g, 'iscA','x','weight') &lt;- 24</v>
      </c>
      <c r="F9">
        <v>8</v>
      </c>
      <c r="G9" t="str">
        <f>'2Edges'!G9</f>
        <v>x</v>
      </c>
    </row>
    <row r="10" spans="1:7">
      <c r="A10" s="6">
        <v>2</v>
      </c>
      <c r="B10">
        <v>3</v>
      </c>
      <c r="C10">
        <v>1.07296137339055E-2</v>
      </c>
      <c r="D10" t="str">
        <f t="shared" si="0"/>
        <v>edgeData (g, 'iscR','iscS','weight') &lt;- 0.0107296137339055</v>
      </c>
      <c r="F10">
        <v>9</v>
      </c>
      <c r="G10" t="str">
        <f>'2Edges'!G10</f>
        <v>x</v>
      </c>
    </row>
    <row r="11" spans="1:7">
      <c r="A11" s="6">
        <v>2</v>
      </c>
      <c r="B11">
        <v>6</v>
      </c>
      <c r="C11">
        <v>28</v>
      </c>
      <c r="D11" t="str">
        <f t="shared" si="0"/>
        <v>edgeData (g, 'iscR','nfuA','weight') &lt;- 28</v>
      </c>
      <c r="F11">
        <v>10</v>
      </c>
    </row>
    <row r="12" spans="1:7">
      <c r="A12" s="6">
        <v>2</v>
      </c>
      <c r="B12">
        <v>7</v>
      </c>
      <c r="C12">
        <v>13</v>
      </c>
      <c r="D12" t="str">
        <f t="shared" si="0"/>
        <v>edgeData (g, 'iscR','x','weight') &lt;- 13</v>
      </c>
      <c r="F12">
        <v>11</v>
      </c>
    </row>
    <row r="13" spans="1:7">
      <c r="A13" s="6">
        <v>2</v>
      </c>
      <c r="B13">
        <v>8</v>
      </c>
      <c r="C13">
        <v>21</v>
      </c>
      <c r="D13" t="str">
        <f t="shared" si="0"/>
        <v>edgeData (g, 'iscR','x','weight') &lt;- 21</v>
      </c>
      <c r="F13">
        <v>12</v>
      </c>
    </row>
    <row r="14" spans="1:7">
      <c r="A14" s="6">
        <v>3</v>
      </c>
      <c r="B14">
        <v>7</v>
      </c>
      <c r="C14">
        <v>29</v>
      </c>
      <c r="D14" t="str">
        <f t="shared" si="0"/>
        <v>edgeData (g, 'iscS','x','weight') &lt;- 29</v>
      </c>
      <c r="F14">
        <v>13</v>
      </c>
    </row>
    <row r="15" spans="1:7">
      <c r="A15" s="6">
        <v>4</v>
      </c>
      <c r="B15">
        <v>2</v>
      </c>
      <c r="C15">
        <v>9</v>
      </c>
      <c r="D15" t="str">
        <f t="shared" si="0"/>
        <v>edgeData (g, 'iscU','iscR','weight') &lt;- 9</v>
      </c>
      <c r="F15">
        <v>14</v>
      </c>
    </row>
    <row r="16" spans="1:7">
      <c r="A16" s="6">
        <v>4</v>
      </c>
      <c r="B16">
        <v>3</v>
      </c>
      <c r="C16">
        <v>7</v>
      </c>
      <c r="D16" t="str">
        <f t="shared" si="0"/>
        <v>edgeData (g, 'iscU','iscS','weight') &lt;- 7</v>
      </c>
      <c r="F16">
        <v>15</v>
      </c>
    </row>
    <row r="17" spans="1:6">
      <c r="A17" s="6">
        <v>4</v>
      </c>
      <c r="B17">
        <v>5</v>
      </c>
      <c r="C17">
        <v>30</v>
      </c>
      <c r="D17" t="str">
        <f t="shared" si="0"/>
        <v>edgeData (g, 'iscU','iscX','weight') &lt;- 30</v>
      </c>
      <c r="F17">
        <v>16</v>
      </c>
    </row>
    <row r="18" spans="1:6">
      <c r="A18" s="6">
        <v>4</v>
      </c>
      <c r="B18">
        <v>6</v>
      </c>
      <c r="C18">
        <v>4</v>
      </c>
      <c r="D18" t="str">
        <f t="shared" si="0"/>
        <v>edgeData (g, 'iscU','nfuA','weight') &lt;- 4</v>
      </c>
    </row>
    <row r="19" spans="1:6">
      <c r="A19" s="6">
        <v>4</v>
      </c>
      <c r="B19">
        <v>7</v>
      </c>
      <c r="C19">
        <v>12</v>
      </c>
      <c r="D19" t="str">
        <f t="shared" si="0"/>
        <v>edgeData (g, 'iscU','x','weight') &lt;- 12</v>
      </c>
    </row>
    <row r="20" spans="1:6">
      <c r="A20" s="6">
        <v>4</v>
      </c>
      <c r="B20">
        <v>8</v>
      </c>
      <c r="C20">
        <v>8</v>
      </c>
      <c r="D20" t="str">
        <f t="shared" si="0"/>
        <v>edgeData (g, 'iscU','x','weight') &lt;- 8</v>
      </c>
    </row>
    <row r="21" spans="1:6">
      <c r="A21" s="6">
        <v>4</v>
      </c>
      <c r="B21">
        <v>9</v>
      </c>
      <c r="C21">
        <v>26</v>
      </c>
      <c r="D21" t="str">
        <f t="shared" si="0"/>
        <v>edgeData (g, 'iscU','x','weight') &lt;- 26</v>
      </c>
    </row>
    <row r="22" spans="1:6">
      <c r="A22" s="6">
        <v>5</v>
      </c>
      <c r="B22">
        <v>2</v>
      </c>
      <c r="C22">
        <v>11</v>
      </c>
      <c r="D22" t="str">
        <f t="shared" si="0"/>
        <v>edgeData (g, 'iscX','iscR','weight') &lt;- 11</v>
      </c>
    </row>
    <row r="23" spans="1:6">
      <c r="A23" s="6">
        <v>5</v>
      </c>
      <c r="B23">
        <v>3</v>
      </c>
      <c r="C23">
        <v>17</v>
      </c>
      <c r="D23" t="str">
        <f t="shared" si="0"/>
        <v>edgeData (g, 'iscX','iscS','weight') &lt;- 17</v>
      </c>
    </row>
    <row r="24" spans="1:6">
      <c r="A24" s="6">
        <v>5</v>
      </c>
      <c r="B24">
        <v>6</v>
      </c>
      <c r="C24">
        <v>3</v>
      </c>
      <c r="D24" t="str">
        <f t="shared" si="0"/>
        <v>edgeData (g, 'iscX','nfuA','weight') &lt;- 3</v>
      </c>
    </row>
    <row r="25" spans="1:6">
      <c r="A25" s="6">
        <v>5</v>
      </c>
      <c r="B25">
        <v>7</v>
      </c>
      <c r="C25">
        <v>8.7787748731954704E-3</v>
      </c>
      <c r="D25" t="str">
        <f t="shared" si="0"/>
        <v>edgeData (g, 'iscX','x','weight') &lt;- 0.00877877487319547</v>
      </c>
    </row>
    <row r="26" spans="1:6">
      <c r="A26" s="6">
        <v>5</v>
      </c>
      <c r="B26">
        <v>8</v>
      </c>
      <c r="C26">
        <v>1.01164929491109E-2</v>
      </c>
      <c r="D26" t="str">
        <f t="shared" si="0"/>
        <v>edgeData (g, 'iscX','x','weight') &lt;- 0.0101164929491109</v>
      </c>
    </row>
    <row r="27" spans="1:6">
      <c r="A27" s="6">
        <v>5</v>
      </c>
      <c r="B27">
        <v>9</v>
      </c>
      <c r="C27">
        <v>27</v>
      </c>
      <c r="D27" t="str">
        <f t="shared" si="0"/>
        <v>edgeData (g, 'iscX','x','weight') &lt;- 27</v>
      </c>
    </row>
    <row r="28" spans="1:6">
      <c r="A28" s="6">
        <v>6</v>
      </c>
      <c r="B28">
        <v>3</v>
      </c>
      <c r="C28">
        <v>19</v>
      </c>
      <c r="D28" t="str">
        <f t="shared" si="0"/>
        <v>edgeData (g, 'nfuA','iscS','weight') &lt;- 19</v>
      </c>
    </row>
    <row r="29" spans="1:6">
      <c r="A29" s="6">
        <v>6</v>
      </c>
      <c r="B29">
        <v>7</v>
      </c>
      <c r="C29">
        <v>20</v>
      </c>
      <c r="D29" t="str">
        <f t="shared" si="0"/>
        <v>edgeData (g, 'nfuA','x','weight') &lt;- 20</v>
      </c>
    </row>
    <row r="30" spans="1:6">
      <c r="A30" s="6">
        <v>6</v>
      </c>
      <c r="B30">
        <v>8</v>
      </c>
      <c r="C30">
        <v>22</v>
      </c>
      <c r="D30" t="str">
        <f t="shared" si="0"/>
        <v>edgeData (g, 'nfuA','x','weight') &lt;- 22</v>
      </c>
    </row>
    <row r="31" spans="1:6">
      <c r="A31" s="6">
        <v>8</v>
      </c>
      <c r="B31">
        <v>3</v>
      </c>
      <c r="C31">
        <v>23</v>
      </c>
      <c r="D31" t="str">
        <f t="shared" si="0"/>
        <v>edgeData (g, 'x','iscS','weight') &lt;- 23</v>
      </c>
    </row>
    <row r="32" spans="1:6">
      <c r="A32" s="6">
        <v>8</v>
      </c>
      <c r="B32">
        <v>7</v>
      </c>
      <c r="C32">
        <v>14</v>
      </c>
      <c r="D32" t="str">
        <f t="shared" si="0"/>
        <v>edgeData (g, 'x','x','weight') &lt;- 14</v>
      </c>
    </row>
    <row r="33" spans="1:4">
      <c r="A33" s="6">
        <v>9</v>
      </c>
      <c r="B33">
        <v>2</v>
      </c>
      <c r="C33">
        <v>10</v>
      </c>
      <c r="D33" t="str">
        <f t="shared" si="0"/>
        <v>edgeData (g, 'x','iscR','weight') &lt;- 10</v>
      </c>
    </row>
    <row r="34" spans="1:4">
      <c r="A34" s="6">
        <v>9</v>
      </c>
      <c r="B34">
        <v>3</v>
      </c>
      <c r="C34">
        <v>6</v>
      </c>
      <c r="D34" t="str">
        <f t="shared" si="0"/>
        <v>edgeData (g, 'x','iscS','weight') &lt;- 6</v>
      </c>
    </row>
    <row r="35" spans="1:4">
      <c r="A35" s="6">
        <v>9</v>
      </c>
      <c r="B35">
        <v>6</v>
      </c>
      <c r="C35">
        <v>1</v>
      </c>
      <c r="D35" t="str">
        <f t="shared" si="0"/>
        <v>edgeData (g, 'x','nfuA','weight') &lt;- 1</v>
      </c>
    </row>
    <row r="36" spans="1:4">
      <c r="A36" s="6">
        <v>9</v>
      </c>
      <c r="B36">
        <v>7</v>
      </c>
      <c r="C36">
        <v>1.03394459617635E-2</v>
      </c>
      <c r="D36" t="str">
        <f t="shared" si="0"/>
        <v>edgeData (g, 'x','x','weight') &lt;- 0.0103394459617635</v>
      </c>
    </row>
    <row r="37" spans="1:4">
      <c r="A37" s="6">
        <v>9</v>
      </c>
      <c r="B37">
        <v>8</v>
      </c>
      <c r="C37">
        <v>5</v>
      </c>
      <c r="D37" t="str">
        <f t="shared" si="0"/>
        <v>edgeData (g, 'x','x','weight') &lt;- 5</v>
      </c>
    </row>
    <row r="38" spans="1:4">
      <c r="D38" t="str">
        <f t="shared" si="0"/>
        <v xml:space="preserve">edgeData (g, 'FALSO','FALSO','weight') &lt;- </v>
      </c>
    </row>
    <row r="39" spans="1:4">
      <c r="D39" t="str">
        <f t="shared" si="0"/>
        <v xml:space="preserve">edgeData (g, 'FALSO','FALSO','weight') &lt;- </v>
      </c>
    </row>
    <row r="40" spans="1:4">
      <c r="D40" t="str">
        <f t="shared" si="0"/>
        <v xml:space="preserve">edgeData (g, 'FALSO','FALSO','weight') &lt;- </v>
      </c>
    </row>
    <row r="41" spans="1:4">
      <c r="D41" t="str">
        <f t="shared" si="0"/>
        <v xml:space="preserve">edgeData (g, 'FALSO','FALSO','weight') &lt;- </v>
      </c>
    </row>
    <row r="42" spans="1:4">
      <c r="D42" t="str">
        <f t="shared" si="0"/>
        <v xml:space="preserve">edgeData (g, 'FALSO','FALSO','weight') &lt;- </v>
      </c>
    </row>
    <row r="43" spans="1:4">
      <c r="D43" t="str">
        <f t="shared" si="0"/>
        <v xml:space="preserve">edgeData (g, 'FALSO','FALSO','weight') &lt;- </v>
      </c>
    </row>
    <row r="44" spans="1:4">
      <c r="D44" t="str">
        <f t="shared" si="0"/>
        <v xml:space="preserve">edgeData (g, 'FALSO','FALSO','weight') &lt;- </v>
      </c>
    </row>
    <row r="45" spans="1:4">
      <c r="D45" t="str">
        <f t="shared" si="0"/>
        <v xml:space="preserve">edgeData (g, 'FALSO','FALSO','weight') &lt;- </v>
      </c>
    </row>
    <row r="46" spans="1:4">
      <c r="D46" t="str">
        <f t="shared" si="0"/>
        <v xml:space="preserve">edgeData (g, 'FALSO','FALSO','weight') &lt;- </v>
      </c>
    </row>
    <row r="47" spans="1:4">
      <c r="D47" t="str">
        <f t="shared" si="0"/>
        <v xml:space="preserve">edgeData (g, 'FALSO','FALSO','weight') &lt;- </v>
      </c>
    </row>
    <row r="48" spans="1:4">
      <c r="D48" t="str">
        <f t="shared" si="0"/>
        <v xml:space="preserve">edgeData (g, 'FALSO','FALSO','weight') &lt;- </v>
      </c>
    </row>
    <row r="49" spans="4:4">
      <c r="D49" t="str">
        <f t="shared" si="0"/>
        <v xml:space="preserve">edgeData (g, 'FALSO','FALSO','weight') &lt;- </v>
      </c>
    </row>
    <row r="50" spans="4:4">
      <c r="D50" t="str">
        <f t="shared" si="0"/>
        <v xml:space="preserve">edgeData (g, 'FALSO','FALSO','weight') &lt;- </v>
      </c>
    </row>
    <row r="51" spans="4:4">
      <c r="D51" t="str">
        <f t="shared" si="0"/>
        <v xml:space="preserve">edgeData (g, 'FALSO','FALSO','weight') &lt;- </v>
      </c>
    </row>
    <row r="52" spans="4:4">
      <c r="D52" t="str">
        <f t="shared" si="0"/>
        <v xml:space="preserve">edgeData (g, 'FALSO','FALSO','weight') &lt;- </v>
      </c>
    </row>
    <row r="53" spans="4:4">
      <c r="D53" t="str">
        <f t="shared" si="0"/>
        <v xml:space="preserve">edgeData (g, 'FALSO','FALSO','weight') &lt;- </v>
      </c>
    </row>
    <row r="54" spans="4:4">
      <c r="D54" t="str">
        <f t="shared" si="0"/>
        <v xml:space="preserve">edgeData (g, 'FALSO','FALSO','weight') &lt;- </v>
      </c>
    </row>
    <row r="55" spans="4:4">
      <c r="D55" t="str">
        <f t="shared" si="0"/>
        <v xml:space="preserve">edgeData (g, 'FALSO','FALSO','weight') &lt;- </v>
      </c>
    </row>
    <row r="56" spans="4:4">
      <c r="D56" t="str">
        <f t="shared" si="0"/>
        <v xml:space="preserve">edgeData (g, 'FALSO','FALSO','weight') &lt;- </v>
      </c>
    </row>
    <row r="57" spans="4:4">
      <c r="D57" t="str">
        <f t="shared" si="0"/>
        <v xml:space="preserve">edgeData (g, 'FALSO','FALSO','weight') &lt;- </v>
      </c>
    </row>
    <row r="58" spans="4:4">
      <c r="D58" t="str">
        <f t="shared" si="0"/>
        <v xml:space="preserve">edgeData (g, 'FALSO','FALSO','weight') &lt;- </v>
      </c>
    </row>
    <row r="59" spans="4:4">
      <c r="D59" t="str">
        <f t="shared" si="0"/>
        <v xml:space="preserve">edgeData (g, 'FALSO','FALSO','weight') &lt;- </v>
      </c>
    </row>
    <row r="60" spans="4:4">
      <c r="D60" t="str">
        <f t="shared" si="0"/>
        <v xml:space="preserve">edgeData (g, 'FALSO','FALSO','weight') &lt;- </v>
      </c>
    </row>
    <row r="61" spans="4:4">
      <c r="D61" t="str">
        <f t="shared" si="0"/>
        <v xml:space="preserve">edgeData (g, 'FALSO','FALSO','weight') &lt;- </v>
      </c>
    </row>
    <row r="62" spans="4:4">
      <c r="D62" t="str">
        <f t="shared" si="0"/>
        <v xml:space="preserve">edgeData (g, 'FALSO','FALSO','weight') &lt;- </v>
      </c>
    </row>
    <row r="63" spans="4:4">
      <c r="D63" t="str">
        <f t="shared" si="0"/>
        <v xml:space="preserve">edgeData (g, 'FALSO','FALSO','weight') &lt;- </v>
      </c>
    </row>
  </sheetData>
  <autoFilter ref="A1:D63" xr:uid="{16AF1223-2535-4B85-AC3C-06D1AC71C2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1Matrix</vt:lpstr>
      <vt:lpstr>2Edges</vt:lpstr>
      <vt:lpstr>3Weights</vt:lpstr>
      <vt:lpstr>3Weights (2)</vt:lpstr>
      <vt:lpstr>3Weights (3)</vt:lpstr>
      <vt:lpstr>Hoja8</vt:lpstr>
      <vt:lpstr>EpsWeights</vt:lpstr>
      <vt:lpstr>EpsWeightsCtrl2</vt:lpstr>
      <vt:lpstr>EpsWeightsCtrl2 (2)</vt:lpstr>
      <vt:lpstr>4LogPosterior</vt:lpstr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2017-07-27T03:28:52Z</dcterms:created>
  <dcterms:modified xsi:type="dcterms:W3CDTF">2019-10-11T13:59:15Z</dcterms:modified>
</cp:coreProperties>
</file>