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1E338F83-EB27-46C7-8F2E-967937590A64}" xr6:coauthVersionLast="47" xr6:coauthVersionMax="47" xr10:uidLastSave="{00000000-0000-0000-0000-000000000000}"/>
  <bookViews>
    <workbookView xWindow="-108" yWindow="-108" windowWidth="23256" windowHeight="13176" xr2:uid="{428DB996-DF06-4436-9777-2812E9C7A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Q13" i="1"/>
  <c r="P13" i="1"/>
  <c r="Q3" i="1"/>
  <c r="P12" i="1"/>
  <c r="P11" i="1"/>
  <c r="Q11" i="1" s="1"/>
  <c r="P10" i="1"/>
  <c r="P9" i="1"/>
  <c r="P8" i="1"/>
  <c r="P7" i="1"/>
  <c r="P6" i="1"/>
  <c r="Q6" i="1" s="1"/>
  <c r="P5" i="1"/>
  <c r="P4" i="1"/>
  <c r="Q7" i="1"/>
  <c r="Q8" i="1"/>
  <c r="Q12" i="1"/>
  <c r="Q10" i="1"/>
  <c r="P3" i="1"/>
  <c r="O11" i="1"/>
  <c r="O10" i="1"/>
  <c r="O9" i="1"/>
  <c r="O8" i="1"/>
  <c r="O7" i="1"/>
  <c r="O6" i="1"/>
  <c r="O5" i="1"/>
  <c r="O4" i="1"/>
  <c r="O3" i="1"/>
  <c r="R13" i="1"/>
  <c r="AB40" i="1"/>
  <c r="AL18" i="1"/>
  <c r="AB18" i="1"/>
  <c r="Q27" i="1"/>
  <c r="Q5" i="1"/>
  <c r="Q9" i="1"/>
  <c r="G13" i="1"/>
  <c r="Q4" i="1" l="1"/>
</calcChain>
</file>

<file path=xl/sharedStrings.xml><?xml version="1.0" encoding="utf-8"?>
<sst xmlns="http://schemas.openxmlformats.org/spreadsheetml/2006/main" count="192" uniqueCount="42">
  <si>
    <t>Pengujian Deteksi Sensor Api Berdasarkan Bahan Uji</t>
  </si>
  <si>
    <t>No.</t>
  </si>
  <si>
    <t>Bahan Uji</t>
  </si>
  <si>
    <t>Keterangan</t>
  </si>
  <si>
    <t>Jarak (cm)</t>
  </si>
  <si>
    <t>Lilin</t>
  </si>
  <si>
    <t>Video Api</t>
  </si>
  <si>
    <t>Api Terdeteksi</t>
  </si>
  <si>
    <t>Tidak Terdeteksi</t>
  </si>
  <si>
    <t>Nilai Sensor</t>
  </si>
  <si>
    <t>Buzzer</t>
  </si>
  <si>
    <t>Water Pump</t>
  </si>
  <si>
    <t>ON</t>
  </si>
  <si>
    <t>Delay Notifikasi (second)</t>
  </si>
  <si>
    <t>Galat</t>
  </si>
  <si>
    <t>Pengujian Deteksi Sensor Suhu dengan Alat Ukur Manual</t>
  </si>
  <si>
    <t>Akurasi</t>
  </si>
  <si>
    <t>Menit</t>
  </si>
  <si>
    <t>Nilai Sensor (°C)</t>
  </si>
  <si>
    <t>Nilai Alat Ukur (°C)</t>
  </si>
  <si>
    <t>Selisih (°C)</t>
  </si>
  <si>
    <t>Delay Notifikasi (Second)</t>
  </si>
  <si>
    <t>Gas Berlebih Terdeteksi</t>
  </si>
  <si>
    <t>Suhu Tinggi Terdeteksi</t>
  </si>
  <si>
    <t>OFF</t>
  </si>
  <si>
    <t>Aman</t>
  </si>
  <si>
    <t>-</t>
  </si>
  <si>
    <t>Nilai Sensor (ppm)</t>
  </si>
  <si>
    <t>Pengujian</t>
  </si>
  <si>
    <t>Pengujian ke -1</t>
  </si>
  <si>
    <t>Pengujian ke -2</t>
  </si>
  <si>
    <t>Pengujian ke -3</t>
  </si>
  <si>
    <t>Nilai Rata-Rata</t>
  </si>
  <si>
    <t>Pengujian Deteksi Sensor Api Berdasarkan Jarak Api dan Output</t>
  </si>
  <si>
    <t>Pengujian Deteksi Sensor Suhu dan Output</t>
  </si>
  <si>
    <t>Pengujian Deteksi Sensor Gas Berdasarkan Jarak Gas danOutput</t>
  </si>
  <si>
    <t>Pengujian Keseluruhan Sistem</t>
  </si>
  <si>
    <t>Jarak Titik Api (cm)</t>
  </si>
  <si>
    <t>Nilai Sensor Api</t>
  </si>
  <si>
    <t>Nilai Sensor Gas (ppm)</t>
  </si>
  <si>
    <t>Nilai Sensor Suhu (°C)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</si>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</sst>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2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BF61-3413-4B01-8309-C75059EF9CE1}">
  <dimension ref="A1:AL40"/>
  <sheetViews>
    <sheetView tabSelected="1" topLeftCell="H2" zoomScaleNormal="100" workbookViewId="0">
      <selection activeCell="R3" sqref="R3:R13"/>
    </sheetView>
  </sheetViews>
  <sheetFormatPr defaultRowHeight="14.4" x14ac:dyDescent="0.3"/>
  <cols>
    <col min="1" max="1" width="4.88671875" customWidth="1"/>
    <col min="2" max="2" width="10" customWidth="1"/>
    <col min="3" max="3" width="7.77734375" customWidth="1"/>
    <col min="4" max="4" width="8" customWidth="1"/>
    <col min="5" max="5" width="10.6640625" customWidth="1"/>
    <col min="6" max="6" width="13.21875" customWidth="1"/>
    <col min="7" max="7" width="14.5546875" customWidth="1"/>
    <col min="8" max="8" width="5.21875" customWidth="1"/>
    <col min="9" max="9" width="4" customWidth="1"/>
    <col min="10" max="10" width="7.33203125" customWidth="1"/>
    <col min="11" max="11" width="6.21875" customWidth="1"/>
    <col min="12" max="12" width="7.5546875" customWidth="1"/>
    <col min="13" max="13" width="10.109375" customWidth="1"/>
    <col min="14" max="14" width="10.6640625" customWidth="1"/>
    <col min="15" max="15" width="6.21875" customWidth="1"/>
    <col min="16" max="16" width="7.88671875" customWidth="1"/>
    <col min="17" max="17" width="8.6640625" customWidth="1"/>
    <col min="18" max="18" width="8.109375" customWidth="1"/>
    <col min="19" max="19" width="11.88671875" customWidth="1"/>
    <col min="20" max="20" width="4.88671875" customWidth="1"/>
    <col min="21" max="21" width="4.6640625" customWidth="1"/>
    <col min="22" max="22" width="5.88671875" customWidth="1"/>
    <col min="23" max="23" width="9.44140625" customWidth="1"/>
    <col min="24" max="24" width="7.6640625" customWidth="1"/>
    <col min="25" max="25" width="11.5546875" customWidth="1"/>
    <col min="26" max="26" width="7.109375" customWidth="1"/>
    <col min="27" max="27" width="21.109375" customWidth="1"/>
    <col min="28" max="28" width="13.88671875" customWidth="1"/>
    <col min="29" max="29" width="8.5546875" customWidth="1"/>
    <col min="30" max="30" width="5.44140625" customWidth="1"/>
    <col min="31" max="31" width="9.88671875" customWidth="1"/>
    <col min="32" max="32" width="9.77734375" customWidth="1"/>
    <col min="33" max="33" width="11.33203125" customWidth="1"/>
    <col min="34" max="34" width="11.21875" customWidth="1"/>
    <col min="35" max="35" width="7" customWidth="1"/>
    <col min="36" max="36" width="7.88671875" customWidth="1"/>
    <col min="37" max="37" width="13.21875" customWidth="1"/>
    <col min="38" max="38" width="14.44140625" customWidth="1"/>
  </cols>
  <sheetData>
    <row r="1" spans="1:38" x14ac:dyDescent="0.3">
      <c r="A1" t="s">
        <v>33</v>
      </c>
      <c r="K1" t="s">
        <v>15</v>
      </c>
      <c r="V1" t="s">
        <v>35</v>
      </c>
      <c r="AD1" t="s">
        <v>36</v>
      </c>
    </row>
    <row r="2" spans="1:38" ht="36" customHeight="1" x14ac:dyDescent="0.3">
      <c r="A2" s="5" t="s">
        <v>1</v>
      </c>
      <c r="B2" s="5" t="s">
        <v>4</v>
      </c>
      <c r="C2" s="6" t="s">
        <v>9</v>
      </c>
      <c r="D2" s="5" t="s">
        <v>10</v>
      </c>
      <c r="E2" s="6" t="s">
        <v>11</v>
      </c>
      <c r="F2" s="5" t="s">
        <v>3</v>
      </c>
      <c r="G2" s="6" t="s">
        <v>13</v>
      </c>
      <c r="K2" s="5" t="s">
        <v>1</v>
      </c>
      <c r="L2" s="5" t="s">
        <v>17</v>
      </c>
      <c r="M2" s="6" t="s">
        <v>18</v>
      </c>
      <c r="N2" s="6" t="s">
        <v>19</v>
      </c>
      <c r="O2" s="6" t="s">
        <v>20</v>
      </c>
      <c r="P2" s="5" t="s">
        <v>14</v>
      </c>
      <c r="Q2" s="5" t="s">
        <v>16</v>
      </c>
      <c r="R2" s="17" t="s">
        <v>41</v>
      </c>
      <c r="V2" s="5" t="s">
        <v>1</v>
      </c>
      <c r="W2" s="5" t="s">
        <v>28</v>
      </c>
      <c r="X2" s="6" t="s">
        <v>4</v>
      </c>
      <c r="Y2" s="6" t="s">
        <v>27</v>
      </c>
      <c r="Z2" s="6" t="s">
        <v>10</v>
      </c>
      <c r="AA2" s="6" t="s">
        <v>3</v>
      </c>
      <c r="AB2" s="6" t="s">
        <v>13</v>
      </c>
      <c r="AD2" s="6" t="s">
        <v>1</v>
      </c>
      <c r="AE2" s="6" t="s">
        <v>37</v>
      </c>
      <c r="AF2" s="6" t="s">
        <v>38</v>
      </c>
      <c r="AG2" s="6" t="s">
        <v>39</v>
      </c>
      <c r="AH2" s="6" t="s">
        <v>40</v>
      </c>
      <c r="AI2" s="6" t="s">
        <v>10</v>
      </c>
      <c r="AJ2" s="6" t="s">
        <v>11</v>
      </c>
      <c r="AK2" s="6" t="s">
        <v>3</v>
      </c>
      <c r="AL2" s="6" t="s">
        <v>13</v>
      </c>
    </row>
    <row r="3" spans="1:38" ht="14.4" customHeight="1" x14ac:dyDescent="0.3">
      <c r="A3" s="1">
        <v>1</v>
      </c>
      <c r="B3" s="1">
        <v>5</v>
      </c>
      <c r="C3" s="1">
        <v>0</v>
      </c>
      <c r="D3" s="1" t="s">
        <v>12</v>
      </c>
      <c r="E3" s="1" t="s">
        <v>12</v>
      </c>
      <c r="F3" s="1" t="s">
        <v>7</v>
      </c>
      <c r="G3" s="1">
        <v>2.56</v>
      </c>
      <c r="K3" s="1">
        <v>1</v>
      </c>
      <c r="L3" s="1">
        <v>5</v>
      </c>
      <c r="M3" s="1">
        <v>38.4</v>
      </c>
      <c r="N3" s="1">
        <v>39</v>
      </c>
      <c r="O3" s="1">
        <f>ABS(M3-N3)</f>
        <v>0.60000000000000142</v>
      </c>
      <c r="P3" s="2">
        <f>ABS(((M3-N3)/N3)*100%)</f>
        <v>1.5384615384615422E-2</v>
      </c>
      <c r="Q3" s="2">
        <f>ABS(100%-P3)</f>
        <v>0.98461538461538456</v>
      </c>
      <c r="V3" s="4">
        <v>1</v>
      </c>
      <c r="W3" s="19" t="s">
        <v>29</v>
      </c>
      <c r="X3" s="4">
        <v>10</v>
      </c>
      <c r="Y3" s="4">
        <v>2326.8200000000002</v>
      </c>
      <c r="Z3" s="10" t="s">
        <v>12</v>
      </c>
      <c r="AA3" s="1" t="s">
        <v>22</v>
      </c>
      <c r="AB3" s="11">
        <v>3.09</v>
      </c>
      <c r="AC3" s="9"/>
      <c r="AD3" s="10">
        <v>1</v>
      </c>
      <c r="AE3" s="10">
        <v>10</v>
      </c>
      <c r="AF3" s="10">
        <v>0</v>
      </c>
      <c r="AG3" s="10">
        <v>51.73</v>
      </c>
      <c r="AH3" s="10">
        <v>32</v>
      </c>
      <c r="AI3" s="10" t="s">
        <v>12</v>
      </c>
      <c r="AJ3" s="10" t="s">
        <v>12</v>
      </c>
      <c r="AK3" s="10" t="s">
        <v>7</v>
      </c>
      <c r="AL3" s="10">
        <v>2.34</v>
      </c>
    </row>
    <row r="4" spans="1:38" x14ac:dyDescent="0.3">
      <c r="A4" s="1">
        <v>2</v>
      </c>
      <c r="B4" s="1">
        <v>10</v>
      </c>
      <c r="C4" s="1">
        <v>0</v>
      </c>
      <c r="D4" s="1" t="s">
        <v>12</v>
      </c>
      <c r="E4" s="1" t="s">
        <v>12</v>
      </c>
      <c r="F4" s="1" t="s">
        <v>7</v>
      </c>
      <c r="G4" s="1">
        <v>3.82</v>
      </c>
      <c r="K4" s="1">
        <v>2</v>
      </c>
      <c r="L4" s="1">
        <v>10</v>
      </c>
      <c r="M4" s="1">
        <v>38.9</v>
      </c>
      <c r="N4" s="1">
        <v>39.6</v>
      </c>
      <c r="O4" s="1">
        <f t="shared" ref="O4:O13" si="0">ABS(M4-N4)</f>
        <v>0.70000000000000284</v>
      </c>
      <c r="P4" s="2">
        <f t="shared" ref="P4:P13" si="1">ABS(((M4-N4)/N4)*100%)</f>
        <v>1.7676767676767749E-2</v>
      </c>
      <c r="Q4" s="2">
        <f t="shared" ref="Q4:Q12" si="2">100%-P4</f>
        <v>0.98232323232323226</v>
      </c>
      <c r="V4" s="4">
        <v>2</v>
      </c>
      <c r="W4" s="19"/>
      <c r="X4" s="4">
        <v>20</v>
      </c>
      <c r="Y4" s="4">
        <v>1336.25</v>
      </c>
      <c r="Z4" s="10" t="s">
        <v>12</v>
      </c>
      <c r="AA4" s="1" t="s">
        <v>22</v>
      </c>
      <c r="AB4" s="11">
        <v>2.73</v>
      </c>
      <c r="AC4" s="9"/>
      <c r="AD4" s="10">
        <v>2</v>
      </c>
      <c r="AE4" s="10">
        <v>20</v>
      </c>
      <c r="AF4" s="10">
        <v>0</v>
      </c>
      <c r="AG4" s="10">
        <v>20.76</v>
      </c>
      <c r="AH4" s="10">
        <v>31.6</v>
      </c>
      <c r="AI4" s="10" t="s">
        <v>12</v>
      </c>
      <c r="AJ4" s="10" t="s">
        <v>12</v>
      </c>
      <c r="AK4" s="10" t="s">
        <v>7</v>
      </c>
      <c r="AL4" s="10">
        <v>3.22</v>
      </c>
    </row>
    <row r="5" spans="1:38" x14ac:dyDescent="0.3">
      <c r="A5" s="1">
        <v>3</v>
      </c>
      <c r="B5" s="1">
        <v>15</v>
      </c>
      <c r="C5" s="1">
        <v>0</v>
      </c>
      <c r="D5" s="1" t="s">
        <v>12</v>
      </c>
      <c r="E5" s="1" t="s">
        <v>12</v>
      </c>
      <c r="F5" s="1" t="s">
        <v>7</v>
      </c>
      <c r="G5" s="1">
        <v>4.2699999999999996</v>
      </c>
      <c r="K5" s="1">
        <v>3</v>
      </c>
      <c r="L5" s="1">
        <v>15</v>
      </c>
      <c r="M5" s="1">
        <v>39</v>
      </c>
      <c r="N5" s="1">
        <v>39.799999999999997</v>
      </c>
      <c r="O5" s="1">
        <f t="shared" si="0"/>
        <v>0.79999999999999716</v>
      </c>
      <c r="P5" s="2">
        <f t="shared" si="1"/>
        <v>2.0100502512562745E-2</v>
      </c>
      <c r="Q5" s="2">
        <f t="shared" si="2"/>
        <v>0.97989949748743721</v>
      </c>
      <c r="V5" s="4">
        <v>3</v>
      </c>
      <c r="W5" s="19"/>
      <c r="X5" s="4">
        <v>30</v>
      </c>
      <c r="Y5" s="4">
        <v>1209.1400000000001</v>
      </c>
      <c r="Z5" s="10" t="s">
        <v>12</v>
      </c>
      <c r="AA5" s="1" t="s">
        <v>22</v>
      </c>
      <c r="AB5" s="11">
        <v>3.11</v>
      </c>
      <c r="AC5" s="9"/>
      <c r="AD5" s="10">
        <v>3</v>
      </c>
      <c r="AE5" s="10">
        <v>30</v>
      </c>
      <c r="AF5" s="10">
        <v>0</v>
      </c>
      <c r="AG5" s="10">
        <v>10.7</v>
      </c>
      <c r="AH5" s="10">
        <v>31.8</v>
      </c>
      <c r="AI5" s="10" t="s">
        <v>12</v>
      </c>
      <c r="AJ5" s="10" t="s">
        <v>12</v>
      </c>
      <c r="AK5" s="10" t="s">
        <v>7</v>
      </c>
      <c r="AL5" s="10">
        <v>2.39</v>
      </c>
    </row>
    <row r="6" spans="1:38" ht="14.4" customHeight="1" x14ac:dyDescent="0.3">
      <c r="A6" s="1">
        <v>4</v>
      </c>
      <c r="B6" s="1">
        <v>20</v>
      </c>
      <c r="C6" s="1">
        <v>0</v>
      </c>
      <c r="D6" s="1" t="s">
        <v>12</v>
      </c>
      <c r="E6" s="1" t="s">
        <v>12</v>
      </c>
      <c r="F6" s="1" t="s">
        <v>7</v>
      </c>
      <c r="G6" s="1">
        <v>5.23</v>
      </c>
      <c r="K6" s="1">
        <v>4</v>
      </c>
      <c r="L6" s="1">
        <v>20</v>
      </c>
      <c r="M6" s="1">
        <v>40.5</v>
      </c>
      <c r="N6" s="1">
        <v>40.1</v>
      </c>
      <c r="O6" s="1">
        <f t="shared" si="0"/>
        <v>0.39999999999999858</v>
      </c>
      <c r="P6" s="2">
        <f t="shared" si="1"/>
        <v>9.9750623441396159E-3</v>
      </c>
      <c r="Q6" s="2">
        <f t="shared" si="2"/>
        <v>0.99002493765586042</v>
      </c>
      <c r="R6">
        <v>2.17</v>
      </c>
      <c r="V6" s="4">
        <v>4</v>
      </c>
      <c r="W6" s="19"/>
      <c r="X6" s="4">
        <v>40</v>
      </c>
      <c r="Y6" s="4">
        <v>1603.41</v>
      </c>
      <c r="Z6" s="10" t="s">
        <v>12</v>
      </c>
      <c r="AA6" s="1" t="s">
        <v>22</v>
      </c>
      <c r="AB6" s="11">
        <v>3.15</v>
      </c>
      <c r="AC6" s="9"/>
      <c r="AD6" s="10">
        <v>4</v>
      </c>
      <c r="AE6" s="10">
        <v>40</v>
      </c>
      <c r="AF6" s="10">
        <v>0</v>
      </c>
      <c r="AG6" s="10">
        <v>10.5</v>
      </c>
      <c r="AH6" s="10">
        <v>31.9</v>
      </c>
      <c r="AI6" s="10" t="s">
        <v>12</v>
      </c>
      <c r="AJ6" s="10" t="s">
        <v>12</v>
      </c>
      <c r="AK6" s="10" t="s">
        <v>7</v>
      </c>
      <c r="AL6" s="10">
        <v>2.2799999999999998</v>
      </c>
    </row>
    <row r="7" spans="1:38" x14ac:dyDescent="0.3">
      <c r="A7" s="1">
        <v>5</v>
      </c>
      <c r="B7" s="1">
        <v>25</v>
      </c>
      <c r="C7" s="1">
        <v>0</v>
      </c>
      <c r="D7" s="1" t="s">
        <v>12</v>
      </c>
      <c r="E7" s="1" t="s">
        <v>12</v>
      </c>
      <c r="F7" s="1" t="s">
        <v>7</v>
      </c>
      <c r="G7" s="1">
        <v>5.34</v>
      </c>
      <c r="K7" s="1">
        <v>5</v>
      </c>
      <c r="L7" s="1">
        <v>25</v>
      </c>
      <c r="M7" s="1">
        <v>41.8</v>
      </c>
      <c r="N7" s="1">
        <v>41.8</v>
      </c>
      <c r="O7" s="1">
        <f t="shared" si="0"/>
        <v>0</v>
      </c>
      <c r="P7" s="2">
        <f t="shared" si="1"/>
        <v>0</v>
      </c>
      <c r="Q7" s="2">
        <f t="shared" si="2"/>
        <v>1</v>
      </c>
      <c r="R7">
        <v>1.72</v>
      </c>
      <c r="V7" s="4">
        <v>5</v>
      </c>
      <c r="W7" s="19"/>
      <c r="X7" s="4">
        <v>50</v>
      </c>
      <c r="Y7" s="4">
        <v>1745.98</v>
      </c>
      <c r="Z7" s="10" t="s">
        <v>12</v>
      </c>
      <c r="AA7" s="1" t="s">
        <v>22</v>
      </c>
      <c r="AB7" s="11">
        <v>3.3</v>
      </c>
      <c r="AC7" s="9"/>
      <c r="AD7" s="10">
        <v>5</v>
      </c>
      <c r="AE7" s="10">
        <v>50</v>
      </c>
      <c r="AF7" s="10">
        <v>0</v>
      </c>
      <c r="AG7" s="10">
        <v>12.83</v>
      </c>
      <c r="AH7" s="10">
        <v>31.8</v>
      </c>
      <c r="AI7" s="10" t="s">
        <v>12</v>
      </c>
      <c r="AJ7" s="10" t="s">
        <v>12</v>
      </c>
      <c r="AK7" s="10" t="s">
        <v>7</v>
      </c>
      <c r="AL7" s="10">
        <v>2.34</v>
      </c>
    </row>
    <row r="8" spans="1:38" ht="14.4" customHeight="1" x14ac:dyDescent="0.3">
      <c r="A8" s="1">
        <v>6</v>
      </c>
      <c r="B8" s="1">
        <v>30</v>
      </c>
      <c r="C8" s="1">
        <v>0</v>
      </c>
      <c r="D8" s="1" t="s">
        <v>12</v>
      </c>
      <c r="E8" s="1" t="s">
        <v>12</v>
      </c>
      <c r="F8" s="1" t="s">
        <v>7</v>
      </c>
      <c r="G8" s="1">
        <v>3.92</v>
      </c>
      <c r="K8" s="1">
        <v>6</v>
      </c>
      <c r="L8" s="1">
        <v>30</v>
      </c>
      <c r="M8" s="1">
        <v>42.7</v>
      </c>
      <c r="N8" s="1">
        <v>43.6</v>
      </c>
      <c r="O8" s="1">
        <f t="shared" si="0"/>
        <v>0.89999999999999858</v>
      </c>
      <c r="P8" s="2">
        <f t="shared" si="1"/>
        <v>2.0642201834862352E-2</v>
      </c>
      <c r="Q8" s="2">
        <f t="shared" si="2"/>
        <v>0.97935779816513768</v>
      </c>
      <c r="R8">
        <v>2.5499999999999998</v>
      </c>
      <c r="V8" s="4">
        <v>6</v>
      </c>
      <c r="W8" s="19" t="s">
        <v>30</v>
      </c>
      <c r="X8" s="4">
        <v>10</v>
      </c>
      <c r="Y8" s="4">
        <v>1568.7</v>
      </c>
      <c r="Z8" s="10" t="s">
        <v>12</v>
      </c>
      <c r="AA8" s="1" t="s">
        <v>22</v>
      </c>
      <c r="AB8" s="11">
        <v>3</v>
      </c>
      <c r="AC8" s="9"/>
      <c r="AD8" s="10">
        <v>6</v>
      </c>
      <c r="AE8" s="10">
        <v>60</v>
      </c>
      <c r="AF8" s="10">
        <v>0</v>
      </c>
      <c r="AG8" s="10">
        <v>10.63</v>
      </c>
      <c r="AH8" s="10">
        <v>31.8</v>
      </c>
      <c r="AI8" s="10" t="s">
        <v>12</v>
      </c>
      <c r="AJ8" s="10" t="s">
        <v>12</v>
      </c>
      <c r="AK8" s="10" t="s">
        <v>7</v>
      </c>
      <c r="AL8" s="10">
        <v>1.96</v>
      </c>
    </row>
    <row r="9" spans="1:38" ht="14.4" customHeight="1" x14ac:dyDescent="0.3">
      <c r="A9" s="1">
        <v>7</v>
      </c>
      <c r="B9" s="1">
        <v>35</v>
      </c>
      <c r="C9" s="1">
        <v>0</v>
      </c>
      <c r="D9" s="1" t="s">
        <v>12</v>
      </c>
      <c r="E9" s="1" t="s">
        <v>12</v>
      </c>
      <c r="F9" s="1" t="s">
        <v>7</v>
      </c>
      <c r="G9" s="1">
        <v>3.9</v>
      </c>
      <c r="K9" s="1">
        <v>7</v>
      </c>
      <c r="L9" s="1">
        <v>35</v>
      </c>
      <c r="M9" s="1">
        <v>43</v>
      </c>
      <c r="N9" s="1">
        <v>43.7</v>
      </c>
      <c r="O9" s="1">
        <f t="shared" si="0"/>
        <v>0.70000000000000284</v>
      </c>
      <c r="P9" s="2">
        <f t="shared" si="1"/>
        <v>1.6018306636155669E-2</v>
      </c>
      <c r="Q9" s="2">
        <f t="shared" si="2"/>
        <v>0.98398169336384433</v>
      </c>
      <c r="R9">
        <v>1.81</v>
      </c>
      <c r="V9" s="4">
        <v>7</v>
      </c>
      <c r="W9" s="19"/>
      <c r="X9" s="4">
        <v>20</v>
      </c>
      <c r="Y9" s="4">
        <v>1039.4000000000001</v>
      </c>
      <c r="Z9" s="10" t="s">
        <v>12</v>
      </c>
      <c r="AA9" s="1" t="s">
        <v>22</v>
      </c>
      <c r="AB9" s="11">
        <v>2.79</v>
      </c>
      <c r="AC9" s="9"/>
      <c r="AD9" s="10">
        <v>7</v>
      </c>
      <c r="AE9" s="10">
        <v>70</v>
      </c>
      <c r="AF9" s="10">
        <v>0</v>
      </c>
      <c r="AG9" s="10">
        <v>7.45</v>
      </c>
      <c r="AH9" s="10">
        <v>31.8</v>
      </c>
      <c r="AI9" s="10" t="s">
        <v>12</v>
      </c>
      <c r="AJ9" s="10" t="s">
        <v>12</v>
      </c>
      <c r="AK9" s="10" t="s">
        <v>7</v>
      </c>
      <c r="AL9" s="10">
        <v>2.4300000000000002</v>
      </c>
    </row>
    <row r="10" spans="1:38" x14ac:dyDescent="0.3">
      <c r="A10" s="1">
        <v>8</v>
      </c>
      <c r="B10" s="1">
        <v>40</v>
      </c>
      <c r="C10" s="1">
        <v>0</v>
      </c>
      <c r="D10" s="1" t="s">
        <v>12</v>
      </c>
      <c r="E10" s="1" t="s">
        <v>12</v>
      </c>
      <c r="F10" s="1" t="s">
        <v>7</v>
      </c>
      <c r="G10" s="1">
        <v>2.98</v>
      </c>
      <c r="K10" s="1">
        <v>8</v>
      </c>
      <c r="L10" s="1">
        <v>40</v>
      </c>
      <c r="M10" s="1">
        <v>43.9</v>
      </c>
      <c r="N10" s="1">
        <v>44.5</v>
      </c>
      <c r="O10" s="1">
        <f t="shared" si="0"/>
        <v>0.60000000000000142</v>
      </c>
      <c r="P10" s="2">
        <f t="shared" si="1"/>
        <v>1.3483146067415762E-2</v>
      </c>
      <c r="Q10" s="2">
        <f t="shared" si="2"/>
        <v>0.98651685393258426</v>
      </c>
      <c r="R10">
        <v>2.25</v>
      </c>
      <c r="V10" s="4">
        <v>8</v>
      </c>
      <c r="W10" s="19"/>
      <c r="X10" s="4">
        <v>30</v>
      </c>
      <c r="Y10" s="4">
        <v>1582.5</v>
      </c>
      <c r="Z10" s="10" t="s">
        <v>12</v>
      </c>
      <c r="AA10" s="1" t="s">
        <v>22</v>
      </c>
      <c r="AB10" s="11">
        <v>3.5</v>
      </c>
      <c r="AC10" s="9"/>
      <c r="AD10" s="10">
        <v>8</v>
      </c>
      <c r="AE10" s="10">
        <v>80</v>
      </c>
      <c r="AF10" s="10">
        <v>0</v>
      </c>
      <c r="AG10" s="10">
        <v>6.16</v>
      </c>
      <c r="AH10" s="10">
        <v>31.7</v>
      </c>
      <c r="AI10" s="10" t="s">
        <v>12</v>
      </c>
      <c r="AJ10" s="10" t="s">
        <v>12</v>
      </c>
      <c r="AK10" s="10" t="s">
        <v>7</v>
      </c>
      <c r="AL10" s="10">
        <v>2.23</v>
      </c>
    </row>
    <row r="11" spans="1:38" ht="14.4" customHeight="1" x14ac:dyDescent="0.3">
      <c r="A11" s="1">
        <v>9</v>
      </c>
      <c r="B11" s="1">
        <v>45</v>
      </c>
      <c r="C11" s="1">
        <v>0</v>
      </c>
      <c r="D11" s="1" t="s">
        <v>12</v>
      </c>
      <c r="E11" s="1" t="s">
        <v>12</v>
      </c>
      <c r="F11" s="1" t="s">
        <v>7</v>
      </c>
      <c r="G11" s="1">
        <v>4.8099999999999996</v>
      </c>
      <c r="K11" s="1">
        <v>9</v>
      </c>
      <c r="L11" s="1">
        <v>45</v>
      </c>
      <c r="M11" s="1">
        <v>43.3</v>
      </c>
      <c r="N11" s="1">
        <v>44.6</v>
      </c>
      <c r="O11" s="1">
        <f t="shared" si="0"/>
        <v>1.3000000000000043</v>
      </c>
      <c r="P11" s="2">
        <f t="shared" si="1"/>
        <v>2.9147982062780364E-2</v>
      </c>
      <c r="Q11" s="2">
        <f t="shared" si="2"/>
        <v>0.97085201793721965</v>
      </c>
      <c r="R11">
        <v>1.83</v>
      </c>
      <c r="V11" s="4">
        <v>9</v>
      </c>
      <c r="W11" s="19"/>
      <c r="X11" s="4">
        <v>40</v>
      </c>
      <c r="Y11" s="4">
        <v>1027.81</v>
      </c>
      <c r="Z11" s="10" t="s">
        <v>12</v>
      </c>
      <c r="AA11" s="1" t="s">
        <v>22</v>
      </c>
      <c r="AB11" s="11">
        <v>3.08</v>
      </c>
      <c r="AC11" s="9"/>
      <c r="AD11" s="10">
        <v>9</v>
      </c>
      <c r="AE11" s="10">
        <v>90</v>
      </c>
      <c r="AF11" s="10">
        <v>0</v>
      </c>
      <c r="AG11" s="10">
        <v>4.79</v>
      </c>
      <c r="AH11" s="10">
        <v>32.200000000000003</v>
      </c>
      <c r="AI11" s="10" t="s">
        <v>12</v>
      </c>
      <c r="AJ11" s="10" t="s">
        <v>12</v>
      </c>
      <c r="AK11" s="10" t="s">
        <v>7</v>
      </c>
      <c r="AL11" s="10">
        <v>2.37</v>
      </c>
    </row>
    <row r="12" spans="1:38" ht="14.4" customHeight="1" x14ac:dyDescent="0.3">
      <c r="A12" s="1">
        <v>10</v>
      </c>
      <c r="B12" s="1">
        <v>50</v>
      </c>
      <c r="C12" s="1">
        <v>0</v>
      </c>
      <c r="D12" s="1" t="s">
        <v>12</v>
      </c>
      <c r="E12" s="1" t="s">
        <v>12</v>
      </c>
      <c r="F12" s="1" t="s">
        <v>7</v>
      </c>
      <c r="G12" s="1">
        <v>3.52</v>
      </c>
      <c r="K12" s="1">
        <v>10</v>
      </c>
      <c r="L12" s="1">
        <v>50</v>
      </c>
      <c r="M12" s="1">
        <v>45.6</v>
      </c>
      <c r="N12" s="1">
        <v>46.3</v>
      </c>
      <c r="O12" s="1">
        <f>ABS(M12-N12)</f>
        <v>0.69999999999999574</v>
      </c>
      <c r="P12" s="2">
        <f t="shared" si="1"/>
        <v>1.5118790496760168E-2</v>
      </c>
      <c r="Q12" s="2">
        <f t="shared" si="2"/>
        <v>0.98488120950323987</v>
      </c>
      <c r="R12">
        <v>1.86</v>
      </c>
      <c r="V12" s="4">
        <v>10</v>
      </c>
      <c r="W12" s="19"/>
      <c r="X12" s="4">
        <v>50</v>
      </c>
      <c r="Y12" s="4">
        <v>1034.75</v>
      </c>
      <c r="Z12" s="10" t="s">
        <v>12</v>
      </c>
      <c r="AA12" s="1" t="s">
        <v>22</v>
      </c>
      <c r="AB12" s="11">
        <v>3.39</v>
      </c>
      <c r="AC12" s="9"/>
      <c r="AD12" s="10">
        <v>10</v>
      </c>
      <c r="AE12" s="10">
        <v>100</v>
      </c>
      <c r="AF12" s="10">
        <v>0</v>
      </c>
      <c r="AG12" s="10">
        <v>4.51</v>
      </c>
      <c r="AH12" s="10">
        <v>32.200000000000003</v>
      </c>
      <c r="AI12" s="10" t="s">
        <v>12</v>
      </c>
      <c r="AJ12" s="10" t="s">
        <v>12</v>
      </c>
      <c r="AK12" s="10" t="s">
        <v>7</v>
      </c>
      <c r="AL12" s="10">
        <v>2.4700000000000002</v>
      </c>
    </row>
    <row r="13" spans="1:38" x14ac:dyDescent="0.3">
      <c r="A13" s="23" t="s">
        <v>32</v>
      </c>
      <c r="B13" s="23"/>
      <c r="C13" s="23"/>
      <c r="D13" s="23"/>
      <c r="E13" s="23"/>
      <c r="F13" s="23"/>
      <c r="G13" s="1">
        <f>AVERAGE(G3:G12)</f>
        <v>4.0350000000000001</v>
      </c>
      <c r="K13" s="24" t="s">
        <v>32</v>
      </c>
      <c r="L13" s="25"/>
      <c r="M13" s="25"/>
      <c r="N13" s="26"/>
      <c r="O13" s="1">
        <f>AVERAGE(O3:O12)</f>
        <v>0.67000000000000026</v>
      </c>
      <c r="P13" s="2">
        <f>AVERAGE(P3:P12)</f>
        <v>1.575473750160598E-2</v>
      </c>
      <c r="Q13" s="2">
        <f>AVERAGE(Q3:Q12)</f>
        <v>0.98424526249839395</v>
      </c>
      <c r="R13" s="16">
        <f>AVERAGE(R3:R12)</f>
        <v>2.0271428571428571</v>
      </c>
      <c r="V13" s="4">
        <v>11</v>
      </c>
      <c r="W13" s="19" t="s">
        <v>31</v>
      </c>
      <c r="X13" s="4">
        <v>10</v>
      </c>
      <c r="Y13" s="4">
        <v>1351.07</v>
      </c>
      <c r="Z13" s="10" t="s">
        <v>12</v>
      </c>
      <c r="AA13" s="1" t="s">
        <v>22</v>
      </c>
      <c r="AB13" s="4">
        <v>2.39</v>
      </c>
      <c r="AD13" s="10">
        <v>11</v>
      </c>
      <c r="AE13" s="10">
        <v>110</v>
      </c>
      <c r="AF13" s="1">
        <v>0</v>
      </c>
      <c r="AG13" s="10">
        <v>4.9800000000000004</v>
      </c>
      <c r="AH13" s="10">
        <v>32.200000000000003</v>
      </c>
      <c r="AI13" s="10" t="s">
        <v>12</v>
      </c>
      <c r="AJ13" s="10" t="s">
        <v>12</v>
      </c>
      <c r="AK13" s="10" t="s">
        <v>7</v>
      </c>
      <c r="AL13" s="10">
        <v>2.31</v>
      </c>
    </row>
    <row r="14" spans="1:38" ht="14.4" customHeight="1" x14ac:dyDescent="0.3">
      <c r="T14" s="7"/>
      <c r="U14" s="7"/>
      <c r="V14" s="4">
        <v>12</v>
      </c>
      <c r="W14" s="19"/>
      <c r="X14" s="4">
        <v>20</v>
      </c>
      <c r="Y14" s="4">
        <v>1151.92</v>
      </c>
      <c r="Z14" s="10" t="s">
        <v>12</v>
      </c>
      <c r="AA14" s="1" t="s">
        <v>22</v>
      </c>
      <c r="AB14" s="11">
        <v>2.27</v>
      </c>
      <c r="AD14" s="10">
        <v>12</v>
      </c>
      <c r="AE14" s="10">
        <v>120</v>
      </c>
      <c r="AF14" s="1">
        <v>0</v>
      </c>
      <c r="AG14" s="10">
        <v>4.79</v>
      </c>
      <c r="AH14" s="10">
        <v>32.200000000000003</v>
      </c>
      <c r="AI14" s="10" t="s">
        <v>12</v>
      </c>
      <c r="AJ14" s="10" t="s">
        <v>12</v>
      </c>
      <c r="AK14" s="10" t="s">
        <v>7</v>
      </c>
      <c r="AL14" s="10">
        <v>2.0099999999999998</v>
      </c>
    </row>
    <row r="15" spans="1:38" ht="14.4" customHeight="1" x14ac:dyDescent="0.3">
      <c r="A15" t="s">
        <v>0</v>
      </c>
      <c r="K15" t="s">
        <v>34</v>
      </c>
      <c r="U15" s="8"/>
      <c r="V15" s="4">
        <v>13</v>
      </c>
      <c r="W15" s="19"/>
      <c r="X15" s="4">
        <v>30</v>
      </c>
      <c r="Y15" s="4">
        <v>1531.36</v>
      </c>
      <c r="Z15" s="10" t="s">
        <v>12</v>
      </c>
      <c r="AA15" s="1" t="s">
        <v>22</v>
      </c>
      <c r="AB15" s="11">
        <v>3.14</v>
      </c>
      <c r="AD15" s="10">
        <v>13</v>
      </c>
      <c r="AE15" s="10">
        <v>130</v>
      </c>
      <c r="AF15" s="1">
        <v>0</v>
      </c>
      <c r="AG15" s="10">
        <v>4.74</v>
      </c>
      <c r="AH15" s="10">
        <v>32.1</v>
      </c>
      <c r="AI15" s="10" t="s">
        <v>12</v>
      </c>
      <c r="AJ15" s="10" t="s">
        <v>12</v>
      </c>
      <c r="AK15" s="10" t="s">
        <v>7</v>
      </c>
      <c r="AL15" s="10">
        <v>2.4500000000000002</v>
      </c>
    </row>
    <row r="16" spans="1:38" x14ac:dyDescent="0.3">
      <c r="A16" s="3" t="s">
        <v>1</v>
      </c>
      <c r="B16" s="3" t="s">
        <v>4</v>
      </c>
      <c r="C16" s="23" t="s">
        <v>2</v>
      </c>
      <c r="D16" s="23"/>
      <c r="E16" s="23" t="s">
        <v>3</v>
      </c>
      <c r="F16" s="23"/>
      <c r="K16" s="3" t="s">
        <v>1</v>
      </c>
      <c r="L16" s="24" t="s">
        <v>18</v>
      </c>
      <c r="M16" s="26"/>
      <c r="N16" s="5" t="s">
        <v>10</v>
      </c>
      <c r="O16" s="24" t="s">
        <v>3</v>
      </c>
      <c r="P16" s="26"/>
      <c r="Q16" s="24" t="s">
        <v>21</v>
      </c>
      <c r="R16" s="25"/>
      <c r="S16" s="26"/>
      <c r="V16" s="4">
        <v>14</v>
      </c>
      <c r="W16" s="19"/>
      <c r="X16" s="11">
        <v>40</v>
      </c>
      <c r="Y16" s="11">
        <v>1646.03</v>
      </c>
      <c r="Z16" s="10" t="s">
        <v>12</v>
      </c>
      <c r="AA16" s="1" t="s">
        <v>22</v>
      </c>
      <c r="AB16" s="11">
        <v>2.74</v>
      </c>
      <c r="AD16" s="10">
        <v>14</v>
      </c>
      <c r="AE16" s="10">
        <v>140</v>
      </c>
      <c r="AF16" s="1">
        <v>1</v>
      </c>
      <c r="AG16" s="10">
        <v>5.12</v>
      </c>
      <c r="AH16" s="10">
        <v>32.1</v>
      </c>
      <c r="AI16" s="10" t="s">
        <v>24</v>
      </c>
      <c r="AJ16" s="10" t="s">
        <v>24</v>
      </c>
      <c r="AK16" s="10" t="s">
        <v>25</v>
      </c>
      <c r="AL16" s="10" t="s">
        <v>26</v>
      </c>
    </row>
    <row r="17" spans="1:38" ht="14.4" customHeight="1" x14ac:dyDescent="0.3">
      <c r="A17" s="1">
        <v>1</v>
      </c>
      <c r="B17" s="1">
        <v>10</v>
      </c>
      <c r="C17" s="18" t="s">
        <v>5</v>
      </c>
      <c r="D17" s="18"/>
      <c r="E17" s="18" t="s">
        <v>7</v>
      </c>
      <c r="F17" s="18"/>
      <c r="K17" s="1">
        <v>1</v>
      </c>
      <c r="L17" s="27">
        <v>30</v>
      </c>
      <c r="M17" s="28"/>
      <c r="N17" s="1" t="s">
        <v>24</v>
      </c>
      <c r="O17" s="27" t="s">
        <v>25</v>
      </c>
      <c r="P17" s="28"/>
      <c r="Q17" s="27" t="s">
        <v>26</v>
      </c>
      <c r="R17" s="29"/>
      <c r="S17" s="28"/>
      <c r="V17" s="4">
        <v>15</v>
      </c>
      <c r="W17" s="19"/>
      <c r="X17" s="11">
        <v>50</v>
      </c>
      <c r="Y17" s="1">
        <v>1079.75</v>
      </c>
      <c r="Z17" s="10" t="s">
        <v>12</v>
      </c>
      <c r="AA17" s="1" t="s">
        <v>22</v>
      </c>
      <c r="AB17" s="11">
        <v>3.16</v>
      </c>
      <c r="AD17" s="10">
        <v>15</v>
      </c>
      <c r="AE17" s="10">
        <v>150</v>
      </c>
      <c r="AF17" s="1">
        <v>1</v>
      </c>
      <c r="AG17" s="10">
        <v>4.33</v>
      </c>
      <c r="AH17" s="10">
        <v>32.1</v>
      </c>
      <c r="AI17" s="10" t="s">
        <v>24</v>
      </c>
      <c r="AJ17" s="10" t="s">
        <v>24</v>
      </c>
      <c r="AK17" s="10" t="s">
        <v>25</v>
      </c>
      <c r="AL17" s="10" t="s">
        <v>26</v>
      </c>
    </row>
    <row r="18" spans="1:38" x14ac:dyDescent="0.3">
      <c r="A18" s="1">
        <v>2</v>
      </c>
      <c r="B18" s="1">
        <v>10</v>
      </c>
      <c r="C18" s="18" t="s">
        <v>6</v>
      </c>
      <c r="D18" s="18"/>
      <c r="E18" s="18" t="s">
        <v>8</v>
      </c>
      <c r="F18" s="18"/>
      <c r="K18" s="1">
        <v>2</v>
      </c>
      <c r="L18" s="27">
        <v>35</v>
      </c>
      <c r="M18" s="28"/>
      <c r="N18" s="1" t="s">
        <v>24</v>
      </c>
      <c r="O18" s="27" t="s">
        <v>25</v>
      </c>
      <c r="P18" s="28"/>
      <c r="Q18" s="27" t="s">
        <v>26</v>
      </c>
      <c r="R18" s="29"/>
      <c r="S18" s="28"/>
      <c r="V18" s="20" t="s">
        <v>32</v>
      </c>
      <c r="W18" s="21"/>
      <c r="X18" s="21"/>
      <c r="Y18" s="21"/>
      <c r="Z18" s="21"/>
      <c r="AA18" s="22"/>
      <c r="AB18" s="12">
        <f>AVERAGE(AB3:AB17)</f>
        <v>2.9893333333333336</v>
      </c>
      <c r="AD18" s="18" t="s">
        <v>32</v>
      </c>
      <c r="AE18" s="18"/>
      <c r="AF18" s="18"/>
      <c r="AG18" s="18"/>
      <c r="AH18" s="18"/>
      <c r="AI18" s="18"/>
      <c r="AJ18" s="18"/>
      <c r="AK18" s="18"/>
      <c r="AL18" s="12">
        <f>AVERAGE(AL3:AL17)</f>
        <v>2.3692307692307693</v>
      </c>
    </row>
    <row r="19" spans="1:38" x14ac:dyDescent="0.3">
      <c r="K19" s="1">
        <v>3</v>
      </c>
      <c r="L19" s="27">
        <v>40</v>
      </c>
      <c r="M19" s="28"/>
      <c r="N19" s="1" t="s">
        <v>12</v>
      </c>
      <c r="O19" s="27" t="s">
        <v>23</v>
      </c>
      <c r="P19" s="28"/>
      <c r="Q19" s="27">
        <v>2.17</v>
      </c>
      <c r="R19" s="29"/>
      <c r="S19" s="28"/>
    </row>
    <row r="20" spans="1:38" x14ac:dyDescent="0.3">
      <c r="B20">
        <v>55</v>
      </c>
      <c r="G20">
        <v>2.6</v>
      </c>
      <c r="K20" s="1">
        <v>4</v>
      </c>
      <c r="L20" s="27">
        <v>45</v>
      </c>
      <c r="M20" s="28"/>
      <c r="N20" s="1" t="s">
        <v>12</v>
      </c>
      <c r="O20" s="27" t="s">
        <v>23</v>
      </c>
      <c r="P20" s="28"/>
      <c r="Q20" s="27">
        <v>2.72</v>
      </c>
      <c r="R20" s="29"/>
      <c r="S20" s="28"/>
      <c r="X20" s="4">
        <v>10</v>
      </c>
      <c r="Y20" s="4">
        <v>2326.8200000000002</v>
      </c>
      <c r="AB20" s="11">
        <v>3.09</v>
      </c>
    </row>
    <row r="21" spans="1:38" x14ac:dyDescent="0.3">
      <c r="B21">
        <v>60</v>
      </c>
      <c r="G21">
        <v>2.42</v>
      </c>
      <c r="K21" s="1">
        <v>5</v>
      </c>
      <c r="L21" s="27">
        <v>50</v>
      </c>
      <c r="M21" s="28"/>
      <c r="N21" s="1" t="s">
        <v>12</v>
      </c>
      <c r="O21" s="27" t="s">
        <v>23</v>
      </c>
      <c r="P21" s="28"/>
      <c r="Q21" s="27">
        <v>2.42</v>
      </c>
      <c r="R21" s="29"/>
      <c r="S21" s="28"/>
      <c r="X21" s="4">
        <v>20</v>
      </c>
      <c r="Y21" s="4">
        <v>1336.25</v>
      </c>
      <c r="AB21" s="11">
        <v>2.73</v>
      </c>
    </row>
    <row r="22" spans="1:38" ht="14.4" customHeight="1" x14ac:dyDescent="0.3">
      <c r="B22">
        <v>65</v>
      </c>
      <c r="G22" t="s">
        <v>26</v>
      </c>
      <c r="K22" s="1">
        <v>6</v>
      </c>
      <c r="L22" s="27">
        <v>55</v>
      </c>
      <c r="M22" s="28"/>
      <c r="N22" s="1" t="s">
        <v>12</v>
      </c>
      <c r="O22" s="27" t="s">
        <v>23</v>
      </c>
      <c r="P22" s="28"/>
      <c r="Q22" s="27">
        <v>2.83</v>
      </c>
      <c r="R22" s="29"/>
      <c r="S22" s="28"/>
      <c r="X22" s="4">
        <v>30</v>
      </c>
      <c r="Y22" s="4">
        <v>1209.1400000000001</v>
      </c>
      <c r="AB22" s="11">
        <v>3.11</v>
      </c>
    </row>
    <row r="23" spans="1:38" ht="15" customHeight="1" x14ac:dyDescent="0.3">
      <c r="B23">
        <v>70</v>
      </c>
      <c r="G23" t="s">
        <v>26</v>
      </c>
      <c r="K23" s="1">
        <v>7</v>
      </c>
      <c r="L23" s="27">
        <v>60</v>
      </c>
      <c r="M23" s="28"/>
      <c r="N23" s="1" t="s">
        <v>12</v>
      </c>
      <c r="O23" s="27" t="s">
        <v>23</v>
      </c>
      <c r="P23" s="28"/>
      <c r="Q23" s="27">
        <v>2.57</v>
      </c>
      <c r="R23" s="29"/>
      <c r="S23" s="28"/>
      <c r="X23" s="4">
        <v>40</v>
      </c>
      <c r="Y23" s="4">
        <v>1603.41</v>
      </c>
      <c r="AB23" s="11">
        <v>3.15</v>
      </c>
    </row>
    <row r="24" spans="1:38" x14ac:dyDescent="0.3">
      <c r="K24" s="1">
        <v>8</v>
      </c>
      <c r="L24" s="27">
        <v>65</v>
      </c>
      <c r="M24" s="28"/>
      <c r="N24" s="1" t="s">
        <v>12</v>
      </c>
      <c r="O24" s="27" t="s">
        <v>23</v>
      </c>
      <c r="P24" s="28"/>
      <c r="Q24" s="27">
        <v>2.5</v>
      </c>
      <c r="R24" s="29"/>
      <c r="S24" s="28"/>
      <c r="X24" s="4">
        <v>50</v>
      </c>
      <c r="Y24" s="4">
        <v>1745.98</v>
      </c>
      <c r="AB24" s="11">
        <v>3.3</v>
      </c>
    </row>
    <row r="25" spans="1:38" x14ac:dyDescent="0.3">
      <c r="K25" s="1">
        <v>9</v>
      </c>
      <c r="L25" s="27">
        <v>70</v>
      </c>
      <c r="M25" s="28"/>
      <c r="N25" s="1" t="s">
        <v>12</v>
      </c>
      <c r="O25" s="27" t="s">
        <v>23</v>
      </c>
      <c r="P25" s="28"/>
      <c r="Q25" s="27">
        <v>3.32</v>
      </c>
      <c r="R25" s="29"/>
      <c r="S25" s="28"/>
      <c r="X25" s="4">
        <v>60</v>
      </c>
      <c r="Y25" s="13">
        <v>1270</v>
      </c>
      <c r="AB25" s="14">
        <v>3.27</v>
      </c>
    </row>
    <row r="26" spans="1:38" x14ac:dyDescent="0.3">
      <c r="K26" s="1">
        <v>10</v>
      </c>
      <c r="L26" s="27">
        <v>75</v>
      </c>
      <c r="M26" s="28"/>
      <c r="N26" s="1" t="s">
        <v>12</v>
      </c>
      <c r="O26" s="27" t="s">
        <v>23</v>
      </c>
      <c r="P26" s="28"/>
      <c r="Q26" s="27">
        <v>3</v>
      </c>
      <c r="R26" s="29"/>
      <c r="S26" s="28"/>
      <c r="X26" s="4">
        <v>70</v>
      </c>
      <c r="Y26" s="13">
        <v>1788.37</v>
      </c>
      <c r="AB26" s="14">
        <v>2.2999999999999998</v>
      </c>
    </row>
    <row r="27" spans="1:38" x14ac:dyDescent="0.3">
      <c r="K27" s="24" t="s">
        <v>32</v>
      </c>
      <c r="L27" s="25"/>
      <c r="M27" s="25"/>
      <c r="N27" s="25"/>
      <c r="O27" s="25"/>
      <c r="P27" s="26"/>
      <c r="Q27" s="30">
        <f>AVERAGE(Q17:S26)</f>
        <v>2.6912500000000001</v>
      </c>
      <c r="R27" s="31"/>
      <c r="S27" s="32"/>
      <c r="X27" s="4">
        <v>80</v>
      </c>
      <c r="Y27" s="9">
        <v>1144.25</v>
      </c>
      <c r="AB27" s="14">
        <v>2.37</v>
      </c>
    </row>
    <row r="28" spans="1:38" x14ac:dyDescent="0.3">
      <c r="X28" s="4">
        <v>90</v>
      </c>
      <c r="Y28" s="15">
        <v>1215.02</v>
      </c>
      <c r="AB28" s="14">
        <v>3.04</v>
      </c>
    </row>
    <row r="29" spans="1:38" x14ac:dyDescent="0.3">
      <c r="X29" s="4">
        <v>100</v>
      </c>
      <c r="Y29" s="15">
        <v>1592.92</v>
      </c>
      <c r="AB29" s="14">
        <v>2.0299999999999998</v>
      </c>
    </row>
    <row r="30" spans="1:38" x14ac:dyDescent="0.3">
      <c r="X30" s="4">
        <v>110</v>
      </c>
      <c r="Y30" s="15">
        <v>1399.52</v>
      </c>
      <c r="AB30" s="14">
        <v>3.73</v>
      </c>
    </row>
    <row r="31" spans="1:38" x14ac:dyDescent="0.3">
      <c r="X31" s="4">
        <v>120</v>
      </c>
      <c r="Y31" s="15">
        <v>1339.2</v>
      </c>
      <c r="AB31" s="14">
        <v>3.3</v>
      </c>
    </row>
    <row r="32" spans="1:38" x14ac:dyDescent="0.3">
      <c r="X32" s="4">
        <v>130</v>
      </c>
      <c r="Y32" s="15">
        <v>798.84</v>
      </c>
      <c r="AB32" s="14">
        <v>2.77</v>
      </c>
    </row>
    <row r="33" spans="24:28" x14ac:dyDescent="0.3">
      <c r="X33" s="4">
        <v>140</v>
      </c>
      <c r="Y33" s="15">
        <v>651.04</v>
      </c>
      <c r="AB33" s="14">
        <v>2.63</v>
      </c>
    </row>
    <row r="34" spans="24:28" x14ac:dyDescent="0.3">
      <c r="X34" s="4">
        <v>150</v>
      </c>
      <c r="Y34" s="15">
        <v>759.34</v>
      </c>
      <c r="AB34" s="14">
        <v>2.41</v>
      </c>
    </row>
    <row r="35" spans="24:28" x14ac:dyDescent="0.3">
      <c r="X35" s="4">
        <v>160</v>
      </c>
      <c r="Y35" s="15">
        <v>842.08</v>
      </c>
      <c r="AB35" s="14">
        <v>2.3199999999999998</v>
      </c>
    </row>
    <row r="36" spans="24:28" x14ac:dyDescent="0.3">
      <c r="X36" s="4">
        <v>170</v>
      </c>
      <c r="Y36" s="15">
        <v>422.92</v>
      </c>
      <c r="AB36" s="14">
        <v>2.65</v>
      </c>
    </row>
    <row r="37" spans="24:28" x14ac:dyDescent="0.3">
      <c r="X37" s="4">
        <v>180</v>
      </c>
      <c r="Y37" s="15">
        <v>324.86</v>
      </c>
      <c r="AB37" s="14" t="s">
        <v>26</v>
      </c>
    </row>
    <row r="38" spans="24:28" x14ac:dyDescent="0.3">
      <c r="X38" s="4">
        <v>190</v>
      </c>
      <c r="Y38" s="15">
        <v>22.45</v>
      </c>
      <c r="AB38" t="s">
        <v>26</v>
      </c>
    </row>
    <row r="39" spans="24:28" x14ac:dyDescent="0.3">
      <c r="X39" s="4">
        <v>200</v>
      </c>
      <c r="Y39" s="15">
        <v>16.39</v>
      </c>
      <c r="AB39" t="s">
        <v>26</v>
      </c>
    </row>
    <row r="40" spans="24:28" x14ac:dyDescent="0.3">
      <c r="AB40" s="16">
        <f>AVERAGE(AB20:AB37)</f>
        <v>2.835294117647059</v>
      </c>
    </row>
  </sheetData>
  <mergeCells count="48">
    <mergeCell ref="Q27:S27"/>
    <mergeCell ref="Q22:S22"/>
    <mergeCell ref="Q23:S23"/>
    <mergeCell ref="Q24:S24"/>
    <mergeCell ref="Q25:S25"/>
    <mergeCell ref="Q26:S26"/>
    <mergeCell ref="K27:P27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L22:M22"/>
    <mergeCell ref="L23:M23"/>
    <mergeCell ref="L24:M24"/>
    <mergeCell ref="L25:M25"/>
    <mergeCell ref="C18:D18"/>
    <mergeCell ref="E16:F16"/>
    <mergeCell ref="E17:F17"/>
    <mergeCell ref="E18:F18"/>
    <mergeCell ref="L20:M20"/>
    <mergeCell ref="L18:M18"/>
    <mergeCell ref="Q18:S18"/>
    <mergeCell ref="L19:M19"/>
    <mergeCell ref="L26:M26"/>
    <mergeCell ref="L21:M21"/>
    <mergeCell ref="Q19:S19"/>
    <mergeCell ref="Q20:S20"/>
    <mergeCell ref="Q21:S21"/>
    <mergeCell ref="A13:F13"/>
    <mergeCell ref="Q16:S16"/>
    <mergeCell ref="K13:N13"/>
    <mergeCell ref="L16:M16"/>
    <mergeCell ref="L17:M17"/>
    <mergeCell ref="C16:D16"/>
    <mergeCell ref="C17:D17"/>
    <mergeCell ref="Q17:S17"/>
    <mergeCell ref="AD18:AK18"/>
    <mergeCell ref="W3:W7"/>
    <mergeCell ref="W8:W12"/>
    <mergeCell ref="W13:W17"/>
    <mergeCell ref="V18:A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Dimass</dc:creator>
  <cp:lastModifiedBy>Dimass</cp:lastModifiedBy>
  <cp:lastPrinted>2023-09-05T09:34:11Z</cp:lastPrinted>
  <dcterms:created xsi:type="dcterms:W3CDTF">2023-08-25T09:04:11Z</dcterms:created>
  <dcterms:modified xsi:type="dcterms:W3CDTF">2023-09-08T08:56:28Z</dcterms:modified>
</cp:coreProperties>
</file>