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xampp\htdocs\Data\Order\heri\media\"/>
    </mc:Choice>
  </mc:AlternateContent>
  <bookViews>
    <workbookView xWindow="0" yWindow="0" windowWidth="17280" windowHeight="6300"/>
  </bookViews>
  <sheets>
    <sheet name="Lembar2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7" i="2" l="1"/>
  <c r="C27" i="2"/>
  <c r="D27" i="2"/>
  <c r="E27" i="2"/>
  <c r="F27" i="2"/>
  <c r="G27" i="2"/>
  <c r="B28" i="2"/>
  <c r="C28" i="2"/>
  <c r="D28" i="2"/>
  <c r="E28" i="2"/>
  <c r="F28" i="2"/>
  <c r="G28" i="2"/>
  <c r="B29" i="2"/>
  <c r="C29" i="2"/>
  <c r="D29" i="2"/>
  <c r="E29" i="2"/>
  <c r="F29" i="2"/>
  <c r="G29" i="2"/>
  <c r="B30" i="2"/>
  <c r="C30" i="2"/>
  <c r="D30" i="2"/>
  <c r="E30" i="2"/>
  <c r="F30" i="2"/>
  <c r="G30" i="2"/>
  <c r="B31" i="2"/>
  <c r="C31" i="2"/>
  <c r="D31" i="2"/>
  <c r="E31" i="2"/>
  <c r="F31" i="2"/>
  <c r="G31" i="2"/>
  <c r="B32" i="2"/>
  <c r="C32" i="2"/>
  <c r="D32" i="2"/>
  <c r="E32" i="2"/>
  <c r="F32" i="2"/>
  <c r="G32" i="2"/>
  <c r="B33" i="2"/>
  <c r="C33" i="2"/>
  <c r="D33" i="2"/>
  <c r="E33" i="2"/>
  <c r="F33" i="2"/>
  <c r="G33" i="2"/>
  <c r="B34" i="2"/>
  <c r="C34" i="2"/>
  <c r="D34" i="2"/>
  <c r="E34" i="2"/>
  <c r="F34" i="2"/>
  <c r="G34" i="2"/>
  <c r="C26" i="2"/>
  <c r="D26" i="2"/>
  <c r="E26" i="2"/>
  <c r="F26" i="2"/>
  <c r="G26" i="2"/>
  <c r="B26" i="2"/>
  <c r="C23" i="2" l="1"/>
  <c r="D23" i="2"/>
  <c r="E23" i="2"/>
  <c r="F23" i="2"/>
  <c r="G23" i="2"/>
  <c r="C24" i="2"/>
  <c r="D24" i="2"/>
  <c r="E24" i="2"/>
  <c r="F24" i="2"/>
  <c r="B23" i="2"/>
  <c r="H24" i="2" l="1"/>
  <c r="B24" i="2"/>
  <c r="C40" i="2" l="1"/>
  <c r="D40" i="2"/>
  <c r="E40" i="2"/>
  <c r="F40" i="2"/>
  <c r="G40" i="2"/>
  <c r="C41" i="2"/>
  <c r="D41" i="2"/>
  <c r="E41" i="2"/>
  <c r="F41" i="2"/>
  <c r="G41" i="2"/>
  <c r="C42" i="2"/>
  <c r="D42" i="2"/>
  <c r="E42" i="2"/>
  <c r="F42" i="2"/>
  <c r="G42" i="2"/>
  <c r="C43" i="2"/>
  <c r="D43" i="2"/>
  <c r="E43" i="2"/>
  <c r="F43" i="2"/>
  <c r="G43" i="2"/>
  <c r="C44" i="2"/>
  <c r="D44" i="2"/>
  <c r="E44" i="2"/>
  <c r="F44" i="2"/>
  <c r="G44" i="2"/>
  <c r="C45" i="2"/>
  <c r="D45" i="2"/>
  <c r="E45" i="2"/>
  <c r="F45" i="2"/>
  <c r="G45" i="2"/>
  <c r="C46" i="2"/>
  <c r="D46" i="2"/>
  <c r="E46" i="2"/>
  <c r="F46" i="2"/>
  <c r="G46" i="2"/>
  <c r="C47" i="2"/>
  <c r="G47" i="2"/>
  <c r="D47" i="2"/>
  <c r="E47" i="2"/>
  <c r="F47" i="2"/>
  <c r="C48" i="2"/>
  <c r="D48" i="2"/>
  <c r="E48" i="2"/>
  <c r="B41" i="2"/>
  <c r="B42" i="2"/>
  <c r="B43" i="2"/>
  <c r="B44" i="2"/>
  <c r="B45" i="2"/>
  <c r="B46" i="2"/>
  <c r="B47" i="2"/>
  <c r="B48" i="2"/>
  <c r="B40" i="2"/>
  <c r="H44" i="2" l="1"/>
  <c r="H40" i="2"/>
  <c r="H47" i="2"/>
  <c r="H43" i="2"/>
  <c r="H46" i="2"/>
  <c r="H42" i="2"/>
  <c r="H45" i="2"/>
  <c r="H41" i="2"/>
  <c r="F48" i="2"/>
  <c r="G24" i="2"/>
  <c r="G48" i="2" s="1"/>
  <c r="H48" i="2" l="1"/>
  <c r="I46" i="2"/>
  <c r="I40" i="2"/>
  <c r="I42" i="2"/>
  <c r="I43" i="2"/>
  <c r="I48" i="2"/>
  <c r="I44" i="2"/>
  <c r="I45" i="2"/>
  <c r="I41" i="2"/>
  <c r="I47" i="2"/>
</calcChain>
</file>

<file path=xl/sharedStrings.xml><?xml version="1.0" encoding="utf-8"?>
<sst xmlns="http://schemas.openxmlformats.org/spreadsheetml/2006/main" count="72" uniqueCount="40">
  <si>
    <t>ALTERNATIF</t>
  </si>
  <si>
    <t>Mesin dan Transmisi</t>
  </si>
  <si>
    <t>Sistem Kemudi</t>
  </si>
  <si>
    <t>Ban dan Velg Bus</t>
  </si>
  <si>
    <t>Scania 32</t>
  </si>
  <si>
    <t>Marcedez 52</t>
  </si>
  <si>
    <t>Big Bus SHD</t>
  </si>
  <si>
    <t>Medium Bus 30</t>
  </si>
  <si>
    <t>Hi Ace 30</t>
  </si>
  <si>
    <t>Usia Armada</t>
  </si>
  <si>
    <t>Pengereman dan Penerangan</t>
  </si>
  <si>
    <t>Benefit</t>
  </si>
  <si>
    <t>Cost</t>
  </si>
  <si>
    <t>Rangka dan Body Bus</t>
  </si>
  <si>
    <t>Kategori/ Atribut</t>
  </si>
  <si>
    <t>Bobot</t>
  </si>
  <si>
    <t>Matriks Keputusan</t>
  </si>
  <si>
    <t>Normalisasi Matriks</t>
  </si>
  <si>
    <t>normal</t>
  </si>
  <si>
    <t>nilai</t>
  </si>
  <si>
    <t>keterangan</t>
  </si>
  <si>
    <t>Kriteria</t>
  </si>
  <si>
    <t>C1</t>
  </si>
  <si>
    <t>C2</t>
  </si>
  <si>
    <t>C3</t>
  </si>
  <si>
    <t>C4</t>
  </si>
  <si>
    <t>C5</t>
  </si>
  <si>
    <t>C6</t>
  </si>
  <si>
    <t>Legacy SR2</t>
  </si>
  <si>
    <t>Jetbus 65</t>
  </si>
  <si>
    <t>Skylander 14</t>
  </si>
  <si>
    <t>Jetliner 14</t>
  </si>
  <si>
    <t>sangat tidak layak</t>
  </si>
  <si>
    <t>tidak layak</t>
  </si>
  <si>
    <t>layak</t>
  </si>
  <si>
    <t>sangat layak</t>
  </si>
  <si>
    <t>Hasil</t>
  </si>
  <si>
    <t>Rangking</t>
  </si>
  <si>
    <t>PERHITUNGAN BUS LAYAK JALLAN PADA PT DEBE PUTRRA TRANSINDO DENGAN METODE SMART</t>
  </si>
  <si>
    <t>Penentuan Nilai Akhir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</si>
</sst>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3" x14ac:knownFonts="1">
    <font>
      <sz val="12"/>
      <color theme="1"/>
      <name val="Calibri"/>
      <family val="2"/>
      <charset val="1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164" fontId="0" fillId="0" borderId="0" xfId="0" applyNumberFormat="1"/>
    <xf numFmtId="0" fontId="0" fillId="0" borderId="0" xfId="0" applyBorder="1"/>
    <xf numFmtId="0" fontId="0" fillId="0" borderId="3" xfId="0" applyBorder="1"/>
    <xf numFmtId="0" fontId="0" fillId="0" borderId="6" xfId="0" applyBorder="1"/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64" fontId="2" fillId="0" borderId="0" xfId="0" applyNumberFormat="1" applyFont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0" fillId="0" borderId="7" xfId="0" applyBorder="1"/>
    <xf numFmtId="0" fontId="1" fillId="3" borderId="8" xfId="0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7" xfId="0" applyFill="1" applyBorder="1"/>
    <xf numFmtId="0" fontId="1" fillId="3" borderId="7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2" fontId="0" fillId="3" borderId="1" xfId="0" applyNumberForma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8"/>
  <sheetViews>
    <sheetView tabSelected="1" topLeftCell="B28" zoomScale="85" zoomScaleNormal="85" workbookViewId="0">
      <selection activeCell="J34" sqref="J34"/>
    </sheetView>
  </sheetViews>
  <sheetFormatPr defaultColWidth="11" defaultRowHeight="15.75" x14ac:dyDescent="0.25"/>
  <cols>
    <col min="1" max="1" width="17.25" customWidth="1"/>
    <col min="2" max="2" width="19.375" customWidth="1"/>
    <col min="3" max="3" width="13.875" customWidth="1"/>
    <col min="4" max="4" width="20.125" customWidth="1"/>
    <col min="5" max="5" width="28.5" customWidth="1"/>
    <col min="6" max="6" width="19.375" customWidth="1"/>
    <col min="7" max="7" width="15.875" customWidth="1"/>
    <col min="11" max="11" width="15.875" bestFit="1" customWidth="1"/>
  </cols>
  <sheetData>
    <row r="1" spans="1:12" x14ac:dyDescent="0.25">
      <c r="A1" t="s">
        <v>38</v>
      </c>
    </row>
    <row r="3" spans="1:12" x14ac:dyDescent="0.25">
      <c r="A3" s="27" t="s">
        <v>16</v>
      </c>
      <c r="B3" s="27"/>
      <c r="C3" s="27"/>
      <c r="D3" s="27"/>
      <c r="E3" s="27"/>
      <c r="F3" s="27"/>
      <c r="G3" s="27"/>
    </row>
    <row r="4" spans="1:12" x14ac:dyDescent="0.25">
      <c r="A4" s="19" t="s">
        <v>21</v>
      </c>
      <c r="B4" s="17" t="s">
        <v>1</v>
      </c>
      <c r="C4" s="17" t="s">
        <v>2</v>
      </c>
      <c r="D4" s="17" t="s">
        <v>13</v>
      </c>
      <c r="E4" s="17" t="s">
        <v>10</v>
      </c>
      <c r="F4" s="17" t="s">
        <v>3</v>
      </c>
      <c r="G4" s="17" t="s">
        <v>9</v>
      </c>
      <c r="J4" s="17" t="s">
        <v>19</v>
      </c>
      <c r="K4" s="18" t="s">
        <v>20</v>
      </c>
      <c r="L4" s="4"/>
    </row>
    <row r="5" spans="1:12" x14ac:dyDescent="0.25">
      <c r="A5" s="19" t="s">
        <v>14</v>
      </c>
      <c r="B5" s="17" t="s">
        <v>11</v>
      </c>
      <c r="C5" s="17" t="s">
        <v>11</v>
      </c>
      <c r="D5" s="17" t="s">
        <v>11</v>
      </c>
      <c r="E5" s="17" t="s">
        <v>11</v>
      </c>
      <c r="F5" s="17" t="s">
        <v>12</v>
      </c>
      <c r="G5" s="17" t="s">
        <v>12</v>
      </c>
      <c r="J5" s="5">
        <v>1</v>
      </c>
      <c r="K5" s="6" t="s">
        <v>32</v>
      </c>
      <c r="L5" s="4"/>
    </row>
    <row r="6" spans="1:12" x14ac:dyDescent="0.25">
      <c r="A6" s="19" t="s">
        <v>15</v>
      </c>
      <c r="B6" s="17">
        <v>3</v>
      </c>
      <c r="C6" s="17">
        <v>1</v>
      </c>
      <c r="D6" s="17">
        <v>4</v>
      </c>
      <c r="E6" s="17">
        <v>2</v>
      </c>
      <c r="F6" s="17">
        <v>3</v>
      </c>
      <c r="G6" s="17">
        <v>3</v>
      </c>
      <c r="J6" s="5">
        <v>2</v>
      </c>
      <c r="K6" s="6" t="s">
        <v>33</v>
      </c>
      <c r="L6" s="4"/>
    </row>
    <row r="7" spans="1:12" x14ac:dyDescent="0.25">
      <c r="A7" s="19" t="s">
        <v>0</v>
      </c>
      <c r="B7" s="17" t="s">
        <v>22</v>
      </c>
      <c r="C7" s="17" t="s">
        <v>23</v>
      </c>
      <c r="D7" s="17" t="s">
        <v>24</v>
      </c>
      <c r="E7" s="17" t="s">
        <v>25</v>
      </c>
      <c r="F7" s="17" t="s">
        <v>26</v>
      </c>
      <c r="G7" s="17" t="s">
        <v>27</v>
      </c>
      <c r="J7" s="5">
        <v>3</v>
      </c>
      <c r="K7" s="6" t="s">
        <v>18</v>
      </c>
      <c r="L7" s="4"/>
    </row>
    <row r="8" spans="1:12" x14ac:dyDescent="0.25">
      <c r="A8" s="10" t="s">
        <v>4</v>
      </c>
      <c r="B8" s="10">
        <v>3</v>
      </c>
      <c r="C8" s="10">
        <v>3</v>
      </c>
      <c r="D8" s="10">
        <v>2</v>
      </c>
      <c r="E8" s="10">
        <v>3</v>
      </c>
      <c r="F8" s="10">
        <v>4</v>
      </c>
      <c r="G8" s="10">
        <v>2</v>
      </c>
      <c r="J8" s="5">
        <v>4</v>
      </c>
      <c r="K8" s="6" t="s">
        <v>34</v>
      </c>
      <c r="L8" s="4"/>
    </row>
    <row r="9" spans="1:12" x14ac:dyDescent="0.25">
      <c r="A9" s="10" t="s">
        <v>5</v>
      </c>
      <c r="B9" s="10">
        <v>4</v>
      </c>
      <c r="C9" s="10">
        <v>2</v>
      </c>
      <c r="D9" s="10">
        <v>4</v>
      </c>
      <c r="E9" s="10">
        <v>5</v>
      </c>
      <c r="F9" s="10">
        <v>5</v>
      </c>
      <c r="G9" s="10">
        <v>3</v>
      </c>
      <c r="J9" s="7">
        <v>5</v>
      </c>
      <c r="K9" s="8" t="s">
        <v>35</v>
      </c>
      <c r="L9" s="4"/>
    </row>
    <row r="10" spans="1:12" x14ac:dyDescent="0.25">
      <c r="A10" s="10" t="s">
        <v>6</v>
      </c>
      <c r="B10" s="10">
        <v>4</v>
      </c>
      <c r="C10" s="10">
        <v>5</v>
      </c>
      <c r="D10" s="10">
        <v>5</v>
      </c>
      <c r="E10" s="10">
        <v>4</v>
      </c>
      <c r="F10" s="10">
        <v>2</v>
      </c>
      <c r="G10" s="10">
        <v>4</v>
      </c>
      <c r="J10" s="3"/>
      <c r="K10" s="3"/>
      <c r="L10" s="2"/>
    </row>
    <row r="11" spans="1:12" x14ac:dyDescent="0.25">
      <c r="A11" s="10" t="s">
        <v>7</v>
      </c>
      <c r="B11" s="10">
        <v>3</v>
      </c>
      <c r="C11" s="10">
        <v>3</v>
      </c>
      <c r="D11" s="10">
        <v>2</v>
      </c>
      <c r="E11" s="10">
        <v>1</v>
      </c>
      <c r="F11" s="10">
        <v>4</v>
      </c>
      <c r="G11" s="10">
        <v>5</v>
      </c>
      <c r="J11" s="2"/>
      <c r="K11" s="2"/>
      <c r="L11" s="2"/>
    </row>
    <row r="12" spans="1:12" x14ac:dyDescent="0.25">
      <c r="A12" s="10" t="s">
        <v>8</v>
      </c>
      <c r="B12" s="10">
        <v>5</v>
      </c>
      <c r="C12" s="10">
        <v>4</v>
      </c>
      <c r="D12" s="10">
        <v>3</v>
      </c>
      <c r="E12" s="10">
        <v>4</v>
      </c>
      <c r="F12" s="10">
        <v>5</v>
      </c>
      <c r="G12" s="10">
        <v>4</v>
      </c>
      <c r="J12" s="2"/>
      <c r="K12" s="2"/>
      <c r="L12" s="2"/>
    </row>
    <row r="13" spans="1:12" x14ac:dyDescent="0.25">
      <c r="A13" s="11" t="s">
        <v>29</v>
      </c>
      <c r="B13" s="11">
        <v>4</v>
      </c>
      <c r="C13" s="11">
        <v>2</v>
      </c>
      <c r="D13" s="11">
        <v>4</v>
      </c>
      <c r="E13" s="11">
        <v>1</v>
      </c>
      <c r="F13" s="11">
        <v>3</v>
      </c>
      <c r="G13" s="11">
        <v>5</v>
      </c>
    </row>
    <row r="14" spans="1:12" x14ac:dyDescent="0.25">
      <c r="A14" s="11" t="s">
        <v>28</v>
      </c>
      <c r="B14" s="11">
        <v>3</v>
      </c>
      <c r="C14" s="11">
        <v>1</v>
      </c>
      <c r="D14" s="11">
        <v>4</v>
      </c>
      <c r="E14" s="11">
        <v>3</v>
      </c>
      <c r="F14" s="11">
        <v>4</v>
      </c>
      <c r="G14" s="11">
        <v>2</v>
      </c>
    </row>
    <row r="15" spans="1:12" x14ac:dyDescent="0.25">
      <c r="A15" s="11" t="s">
        <v>30</v>
      </c>
      <c r="B15" s="11">
        <v>5</v>
      </c>
      <c r="C15" s="11">
        <v>4</v>
      </c>
      <c r="D15" s="11">
        <v>4</v>
      </c>
      <c r="E15" s="11">
        <v>2</v>
      </c>
      <c r="F15" s="11">
        <v>3</v>
      </c>
      <c r="G15" s="11">
        <v>3</v>
      </c>
    </row>
    <row r="16" spans="1:12" x14ac:dyDescent="0.25">
      <c r="A16" s="11" t="s">
        <v>31</v>
      </c>
      <c r="B16" s="11">
        <v>3</v>
      </c>
      <c r="C16" s="11">
        <v>2</v>
      </c>
      <c r="D16" s="11">
        <v>3</v>
      </c>
      <c r="E16" s="11">
        <v>4</v>
      </c>
      <c r="F16" s="11">
        <v>5</v>
      </c>
      <c r="G16" s="11">
        <v>4</v>
      </c>
      <c r="H16" s="9"/>
    </row>
    <row r="22" spans="1:8" x14ac:dyDescent="0.25">
      <c r="A22" s="27" t="s">
        <v>17</v>
      </c>
      <c r="B22" s="27"/>
      <c r="C22" s="27"/>
      <c r="D22" s="27"/>
      <c r="E22" s="27"/>
      <c r="F22" s="27"/>
      <c r="G22" s="27"/>
    </row>
    <row r="23" spans="1:8" x14ac:dyDescent="0.25">
      <c r="A23" s="19" t="s">
        <v>14</v>
      </c>
      <c r="B23" s="19" t="str">
        <f>B5</f>
        <v>Benefit</v>
      </c>
      <c r="C23" s="19" t="str">
        <f t="shared" ref="C23:G23" si="0">C5</f>
        <v>Benefit</v>
      </c>
      <c r="D23" s="19" t="str">
        <f t="shared" si="0"/>
        <v>Benefit</v>
      </c>
      <c r="E23" s="19" t="str">
        <f t="shared" si="0"/>
        <v>Benefit</v>
      </c>
      <c r="F23" s="19" t="str">
        <f t="shared" si="0"/>
        <v>Cost</v>
      </c>
      <c r="G23" s="19" t="str">
        <f t="shared" si="0"/>
        <v>Cost</v>
      </c>
    </row>
    <row r="24" spans="1:8" x14ac:dyDescent="0.25">
      <c r="A24" s="19" t="s">
        <v>15</v>
      </c>
      <c r="B24" s="26">
        <f t="shared" ref="B24:G24" si="1">B6/SUM($B6:$G6)</f>
        <v>0.1875</v>
      </c>
      <c r="C24" s="26">
        <f t="shared" si="1"/>
        <v>6.25E-2</v>
      </c>
      <c r="D24" s="26">
        <f t="shared" si="1"/>
        <v>0.25</v>
      </c>
      <c r="E24" s="26">
        <f t="shared" si="1"/>
        <v>0.125</v>
      </c>
      <c r="F24" s="26">
        <f t="shared" si="1"/>
        <v>0.1875</v>
      </c>
      <c r="G24" s="26">
        <f t="shared" si="1"/>
        <v>0.1875</v>
      </c>
      <c r="H24" s="1">
        <f>SUM(B24:G24)</f>
        <v>1</v>
      </c>
    </row>
    <row r="25" spans="1:8" x14ac:dyDescent="0.25">
      <c r="A25" s="19" t="s">
        <v>0</v>
      </c>
      <c r="B25" s="19" t="s">
        <v>1</v>
      </c>
      <c r="C25" s="19" t="s">
        <v>2</v>
      </c>
      <c r="D25" s="19" t="s">
        <v>13</v>
      </c>
      <c r="E25" s="19" t="s">
        <v>10</v>
      </c>
      <c r="F25" s="19" t="s">
        <v>3</v>
      </c>
      <c r="G25" s="19" t="s">
        <v>9</v>
      </c>
    </row>
    <row r="26" spans="1:8" x14ac:dyDescent="0.25">
      <c r="A26" s="10" t="s">
        <v>4</v>
      </c>
      <c r="B26" s="12">
        <f>IF(B$5="Benefit",((B8-(MIN(B$8:B$16)))/(MAX(B$8:B$16)-MIN(B$8:B$16))*100%),(MAX(B$8:B$16)-B8)/(MAX(B$8:B$16)-MIN(B$8:B$16))*100%)</f>
        <v>0</v>
      </c>
      <c r="C26" s="12">
        <f t="shared" ref="C26:G26" si="2">IF(C$5="Benefit",((C8-(MIN(C$8:C$16)))/(MAX(C$8:C$16)-MIN(C$8:C$16))*100%),(MAX(C$8:C$16)-C8)/(MAX(C$8:C$16)-MIN(C$8:C$16))*100%)</f>
        <v>0.5</v>
      </c>
      <c r="D26" s="12">
        <f t="shared" si="2"/>
        <v>0</v>
      </c>
      <c r="E26" s="12">
        <f t="shared" si="2"/>
        <v>0.5</v>
      </c>
      <c r="F26" s="12">
        <f t="shared" si="2"/>
        <v>0.33333333333333331</v>
      </c>
      <c r="G26" s="12">
        <f t="shared" si="2"/>
        <v>1</v>
      </c>
    </row>
    <row r="27" spans="1:8" x14ac:dyDescent="0.25">
      <c r="A27" s="10" t="s">
        <v>5</v>
      </c>
      <c r="B27" s="12">
        <f t="shared" ref="B27:G27" si="3">IF(B$5="Benefit",((B9-(MIN(B$8:B$16)))/(MAX(B$8:B$16)-MIN(B$8:B$16))*100%),(MAX(B$8:B$16)-B9)/(MAX(B$8:B$16)-MIN(B$8:B$16))*100%)</f>
        <v>0.5</v>
      </c>
      <c r="C27" s="12">
        <f t="shared" si="3"/>
        <v>0.25</v>
      </c>
      <c r="D27" s="12">
        <f t="shared" si="3"/>
        <v>0.66666666666666663</v>
      </c>
      <c r="E27" s="12">
        <f t="shared" si="3"/>
        <v>1</v>
      </c>
      <c r="F27" s="12">
        <f t="shared" si="3"/>
        <v>0</v>
      </c>
      <c r="G27" s="12">
        <f t="shared" si="3"/>
        <v>0.66666666666666663</v>
      </c>
    </row>
    <row r="28" spans="1:8" x14ac:dyDescent="0.25">
      <c r="A28" s="10" t="s">
        <v>6</v>
      </c>
      <c r="B28" s="12">
        <f t="shared" ref="B28:G28" si="4">IF(B$5="Benefit",((B10-(MIN(B$8:B$16)))/(MAX(B$8:B$16)-MIN(B$8:B$16))*100%),(MAX(B$8:B$16)-B10)/(MAX(B$8:B$16)-MIN(B$8:B$16))*100%)</f>
        <v>0.5</v>
      </c>
      <c r="C28" s="12">
        <f t="shared" si="4"/>
        <v>1</v>
      </c>
      <c r="D28" s="12">
        <f t="shared" si="4"/>
        <v>1</v>
      </c>
      <c r="E28" s="12">
        <f t="shared" si="4"/>
        <v>0.75</v>
      </c>
      <c r="F28" s="12">
        <f t="shared" si="4"/>
        <v>1</v>
      </c>
      <c r="G28" s="12">
        <f t="shared" si="4"/>
        <v>0.33333333333333331</v>
      </c>
    </row>
    <row r="29" spans="1:8" x14ac:dyDescent="0.25">
      <c r="A29" s="10" t="s">
        <v>7</v>
      </c>
      <c r="B29" s="12">
        <f t="shared" ref="B29:G29" si="5">IF(B$5="Benefit",((B11-(MIN(B$8:B$16)))/(MAX(B$8:B$16)-MIN(B$8:B$16))*100%),(MAX(B$8:B$16)-B11)/(MAX(B$8:B$16)-MIN(B$8:B$16))*100%)</f>
        <v>0</v>
      </c>
      <c r="C29" s="12">
        <f t="shared" si="5"/>
        <v>0.5</v>
      </c>
      <c r="D29" s="12">
        <f t="shared" si="5"/>
        <v>0</v>
      </c>
      <c r="E29" s="12">
        <f t="shared" si="5"/>
        <v>0</v>
      </c>
      <c r="F29" s="12">
        <f t="shared" si="5"/>
        <v>0.33333333333333331</v>
      </c>
      <c r="G29" s="12">
        <f t="shared" si="5"/>
        <v>0</v>
      </c>
    </row>
    <row r="30" spans="1:8" x14ac:dyDescent="0.25">
      <c r="A30" s="10" t="s">
        <v>8</v>
      </c>
      <c r="B30" s="12">
        <f t="shared" ref="B30:G30" si="6">IF(B$5="Benefit",((B12-(MIN(B$8:B$16)))/(MAX(B$8:B$16)-MIN(B$8:B$16))*100%),(MAX(B$8:B$16)-B12)/(MAX(B$8:B$16)-MIN(B$8:B$16))*100%)</f>
        <v>1</v>
      </c>
      <c r="C30" s="12">
        <f t="shared" si="6"/>
        <v>0.75</v>
      </c>
      <c r="D30" s="12">
        <f t="shared" si="6"/>
        <v>0.33333333333333331</v>
      </c>
      <c r="E30" s="12">
        <f t="shared" si="6"/>
        <v>0.75</v>
      </c>
      <c r="F30" s="12">
        <f t="shared" si="6"/>
        <v>0</v>
      </c>
      <c r="G30" s="12">
        <f t="shared" si="6"/>
        <v>0.33333333333333331</v>
      </c>
    </row>
    <row r="31" spans="1:8" x14ac:dyDescent="0.25">
      <c r="A31" s="11" t="s">
        <v>29</v>
      </c>
      <c r="B31" s="12">
        <f t="shared" ref="B31:G31" si="7">IF(B$5="Benefit",((B13-(MIN(B$8:B$16)))/(MAX(B$8:B$16)-MIN(B$8:B$16))*100%),(MAX(B$8:B$16)-B13)/(MAX(B$8:B$16)-MIN(B$8:B$16))*100%)</f>
        <v>0.5</v>
      </c>
      <c r="C31" s="12">
        <f t="shared" si="7"/>
        <v>0.25</v>
      </c>
      <c r="D31" s="12">
        <f t="shared" si="7"/>
        <v>0.66666666666666663</v>
      </c>
      <c r="E31" s="12">
        <f t="shared" si="7"/>
        <v>0</v>
      </c>
      <c r="F31" s="12">
        <f t="shared" si="7"/>
        <v>0.66666666666666663</v>
      </c>
      <c r="G31" s="12">
        <f t="shared" si="7"/>
        <v>0</v>
      </c>
    </row>
    <row r="32" spans="1:8" x14ac:dyDescent="0.25">
      <c r="A32" s="11" t="s">
        <v>28</v>
      </c>
      <c r="B32" s="12">
        <f t="shared" ref="B32:G32" si="8">IF(B$5="Benefit",((B14-(MIN(B$8:B$16)))/(MAX(B$8:B$16)-MIN(B$8:B$16))*100%),(MAX(B$8:B$16)-B14)/(MAX(B$8:B$16)-MIN(B$8:B$16))*100%)</f>
        <v>0</v>
      </c>
      <c r="C32" s="12">
        <f t="shared" si="8"/>
        <v>0</v>
      </c>
      <c r="D32" s="12">
        <f t="shared" si="8"/>
        <v>0.66666666666666663</v>
      </c>
      <c r="E32" s="12">
        <f t="shared" si="8"/>
        <v>0.5</v>
      </c>
      <c r="F32" s="12">
        <f t="shared" si="8"/>
        <v>0.33333333333333331</v>
      </c>
      <c r="G32" s="12">
        <f t="shared" si="8"/>
        <v>1</v>
      </c>
    </row>
    <row r="33" spans="1:9" x14ac:dyDescent="0.25">
      <c r="A33" s="11" t="s">
        <v>30</v>
      </c>
      <c r="B33" s="12">
        <f t="shared" ref="B33:G33" si="9">IF(B$5="Benefit",((B15-(MIN(B$8:B$16)))/(MAX(B$8:B$16)-MIN(B$8:B$16))*100%),(MAX(B$8:B$16)-B15)/(MAX(B$8:B$16)-MIN(B$8:B$16))*100%)</f>
        <v>1</v>
      </c>
      <c r="C33" s="12">
        <f t="shared" si="9"/>
        <v>0.75</v>
      </c>
      <c r="D33" s="12">
        <f t="shared" si="9"/>
        <v>0.66666666666666663</v>
      </c>
      <c r="E33" s="12">
        <f t="shared" si="9"/>
        <v>0.25</v>
      </c>
      <c r="F33" s="12">
        <f t="shared" si="9"/>
        <v>0.66666666666666663</v>
      </c>
      <c r="G33" s="12">
        <f t="shared" si="9"/>
        <v>0.66666666666666663</v>
      </c>
    </row>
    <row r="34" spans="1:9" x14ac:dyDescent="0.25">
      <c r="A34" s="11" t="s">
        <v>31</v>
      </c>
      <c r="B34" s="12">
        <f t="shared" ref="B34:G34" si="10">IF(B$5="Benefit",((B16-(MIN(B$8:B$16)))/(MAX(B$8:B$16)-MIN(B$8:B$16))*100%),(MAX(B$8:B$16)-B16)/(MAX(B$8:B$16)-MIN(B$8:B$16))*100%)</f>
        <v>0</v>
      </c>
      <c r="C34" s="12">
        <f t="shared" si="10"/>
        <v>0.25</v>
      </c>
      <c r="D34" s="12">
        <f t="shared" si="10"/>
        <v>0.33333333333333331</v>
      </c>
      <c r="E34" s="12">
        <f t="shared" si="10"/>
        <v>0.75</v>
      </c>
      <c r="F34" s="12">
        <f t="shared" si="10"/>
        <v>0</v>
      </c>
      <c r="G34" s="12">
        <f t="shared" si="10"/>
        <v>0.33333333333333331</v>
      </c>
    </row>
    <row r="38" spans="1:9" x14ac:dyDescent="0.25">
      <c r="A38" s="20"/>
      <c r="B38" s="20"/>
      <c r="C38" s="20"/>
      <c r="D38" s="20"/>
      <c r="E38" s="20"/>
      <c r="F38" s="20"/>
      <c r="G38" s="20"/>
    </row>
    <row r="39" spans="1:9" x14ac:dyDescent="0.25">
      <c r="A39" s="21" t="s">
        <v>0</v>
      </c>
      <c r="B39" s="22"/>
      <c r="C39" s="23"/>
      <c r="D39" s="24" t="s">
        <v>39</v>
      </c>
      <c r="E39" s="25"/>
      <c r="F39" s="22"/>
      <c r="G39" s="22"/>
      <c r="H39" s="14" t="s">
        <v>36</v>
      </c>
      <c r="I39" s="14" t="s">
        <v>37</v>
      </c>
    </row>
    <row r="40" spans="1:9" x14ac:dyDescent="0.25">
      <c r="A40" s="10" t="s">
        <v>4</v>
      </c>
      <c r="B40" s="12">
        <f>B26*B$24</f>
        <v>0</v>
      </c>
      <c r="C40" s="12">
        <f t="shared" ref="C40:G40" si="11">C26*C$24</f>
        <v>3.125E-2</v>
      </c>
      <c r="D40" s="12">
        <f t="shared" si="11"/>
        <v>0</v>
      </c>
      <c r="E40" s="12">
        <f t="shared" si="11"/>
        <v>6.25E-2</v>
      </c>
      <c r="F40" s="12">
        <f t="shared" si="11"/>
        <v>6.25E-2</v>
      </c>
      <c r="G40" s="13">
        <f t="shared" si="11"/>
        <v>0.1875</v>
      </c>
      <c r="H40" s="15">
        <f>SUM(B40:G40)</f>
        <v>0.34375</v>
      </c>
      <c r="I40" s="16">
        <f>RANK(H40,$H$40:$H$48,0)</f>
        <v>7</v>
      </c>
    </row>
    <row r="41" spans="1:9" x14ac:dyDescent="0.25">
      <c r="A41" s="10" t="s">
        <v>5</v>
      </c>
      <c r="B41" s="12">
        <f t="shared" ref="B41:G48" si="12">B27*B$24</f>
        <v>9.375E-2</v>
      </c>
      <c r="C41" s="12">
        <f t="shared" si="12"/>
        <v>1.5625E-2</v>
      </c>
      <c r="D41" s="12">
        <f t="shared" si="12"/>
        <v>0.16666666666666666</v>
      </c>
      <c r="E41" s="12">
        <f t="shared" si="12"/>
        <v>0.125</v>
      </c>
      <c r="F41" s="12">
        <f t="shared" si="12"/>
        <v>0</v>
      </c>
      <c r="G41" s="13">
        <f t="shared" si="12"/>
        <v>0.125</v>
      </c>
      <c r="H41" s="15">
        <f t="shared" ref="H41:H48" si="13">SUM(B41:G41)</f>
        <v>0.52604166666666663</v>
      </c>
      <c r="I41" s="16">
        <f t="shared" ref="I41:I48" si="14">RANK(H41,$H$40:$H$48,0)</f>
        <v>3</v>
      </c>
    </row>
    <row r="42" spans="1:9" x14ac:dyDescent="0.25">
      <c r="A42" s="10" t="s">
        <v>6</v>
      </c>
      <c r="B42" s="12">
        <f t="shared" si="12"/>
        <v>9.375E-2</v>
      </c>
      <c r="C42" s="12">
        <f t="shared" si="12"/>
        <v>6.25E-2</v>
      </c>
      <c r="D42" s="12">
        <f t="shared" si="12"/>
        <v>0.25</v>
      </c>
      <c r="E42" s="12">
        <f t="shared" si="12"/>
        <v>9.375E-2</v>
      </c>
      <c r="F42" s="12">
        <f t="shared" si="12"/>
        <v>0.1875</v>
      </c>
      <c r="G42" s="13">
        <f t="shared" si="12"/>
        <v>6.25E-2</v>
      </c>
      <c r="H42" s="15">
        <f t="shared" si="13"/>
        <v>0.75</v>
      </c>
      <c r="I42" s="16">
        <f t="shared" si="14"/>
        <v>1</v>
      </c>
    </row>
    <row r="43" spans="1:9" x14ac:dyDescent="0.25">
      <c r="A43" s="10" t="s">
        <v>7</v>
      </c>
      <c r="B43" s="12">
        <f t="shared" si="12"/>
        <v>0</v>
      </c>
      <c r="C43" s="12">
        <f t="shared" si="12"/>
        <v>3.125E-2</v>
      </c>
      <c r="D43" s="12">
        <f t="shared" si="12"/>
        <v>0</v>
      </c>
      <c r="E43" s="12">
        <f t="shared" si="12"/>
        <v>0</v>
      </c>
      <c r="F43" s="12">
        <f t="shared" si="12"/>
        <v>6.25E-2</v>
      </c>
      <c r="G43" s="13">
        <f t="shared" si="12"/>
        <v>0</v>
      </c>
      <c r="H43" s="15">
        <f t="shared" si="13"/>
        <v>9.375E-2</v>
      </c>
      <c r="I43" s="16">
        <f t="shared" si="14"/>
        <v>9</v>
      </c>
    </row>
    <row r="44" spans="1:9" x14ac:dyDescent="0.25">
      <c r="A44" s="10" t="s">
        <v>8</v>
      </c>
      <c r="B44" s="12">
        <f t="shared" si="12"/>
        <v>0.1875</v>
      </c>
      <c r="C44" s="12">
        <f t="shared" si="12"/>
        <v>4.6875E-2</v>
      </c>
      <c r="D44" s="12">
        <f t="shared" si="12"/>
        <v>8.3333333333333329E-2</v>
      </c>
      <c r="E44" s="12">
        <f t="shared" si="12"/>
        <v>9.375E-2</v>
      </c>
      <c r="F44" s="12">
        <f t="shared" si="12"/>
        <v>0</v>
      </c>
      <c r="G44" s="13">
        <f t="shared" si="12"/>
        <v>6.25E-2</v>
      </c>
      <c r="H44" s="15">
        <f t="shared" si="13"/>
        <v>0.47395833333333331</v>
      </c>
      <c r="I44" s="16">
        <f t="shared" si="14"/>
        <v>5</v>
      </c>
    </row>
    <row r="45" spans="1:9" x14ac:dyDescent="0.25">
      <c r="A45" s="11" t="s">
        <v>29</v>
      </c>
      <c r="B45" s="12">
        <f t="shared" si="12"/>
        <v>9.375E-2</v>
      </c>
      <c r="C45" s="12">
        <f t="shared" si="12"/>
        <v>1.5625E-2</v>
      </c>
      <c r="D45" s="12">
        <f t="shared" si="12"/>
        <v>0.16666666666666666</v>
      </c>
      <c r="E45" s="12">
        <f t="shared" si="12"/>
        <v>0</v>
      </c>
      <c r="F45" s="12">
        <f t="shared" si="12"/>
        <v>0.125</v>
      </c>
      <c r="G45" s="13">
        <f t="shared" si="12"/>
        <v>0</v>
      </c>
      <c r="H45" s="15">
        <f t="shared" si="13"/>
        <v>0.40104166666666663</v>
      </c>
      <c r="I45" s="16">
        <f t="shared" si="14"/>
        <v>6</v>
      </c>
    </row>
    <row r="46" spans="1:9" x14ac:dyDescent="0.25">
      <c r="A46" s="11" t="s">
        <v>28</v>
      </c>
      <c r="B46" s="12">
        <f t="shared" si="12"/>
        <v>0</v>
      </c>
      <c r="C46" s="12">
        <f t="shared" si="12"/>
        <v>0</v>
      </c>
      <c r="D46" s="12">
        <f t="shared" si="12"/>
        <v>0.16666666666666666</v>
      </c>
      <c r="E46" s="12">
        <f t="shared" si="12"/>
        <v>6.25E-2</v>
      </c>
      <c r="F46" s="12">
        <f t="shared" si="12"/>
        <v>6.25E-2</v>
      </c>
      <c r="G46" s="13">
        <f t="shared" si="12"/>
        <v>0.1875</v>
      </c>
      <c r="H46" s="15">
        <f t="shared" si="13"/>
        <v>0.47916666666666663</v>
      </c>
      <c r="I46" s="16">
        <f t="shared" si="14"/>
        <v>4</v>
      </c>
    </row>
    <row r="47" spans="1:9" x14ac:dyDescent="0.25">
      <c r="A47" s="11" t="s">
        <v>30</v>
      </c>
      <c r="B47" s="12">
        <f t="shared" si="12"/>
        <v>0.1875</v>
      </c>
      <c r="C47" s="12">
        <f t="shared" si="12"/>
        <v>4.6875E-2</v>
      </c>
      <c r="D47" s="12">
        <f t="shared" si="12"/>
        <v>0.16666666666666666</v>
      </c>
      <c r="E47" s="12">
        <f t="shared" si="12"/>
        <v>3.125E-2</v>
      </c>
      <c r="F47" s="12">
        <f t="shared" si="12"/>
        <v>0.125</v>
      </c>
      <c r="G47" s="13">
        <f t="shared" si="12"/>
        <v>0.125</v>
      </c>
      <c r="H47" s="15">
        <f t="shared" si="13"/>
        <v>0.68229166666666663</v>
      </c>
      <c r="I47" s="16">
        <f t="shared" si="14"/>
        <v>2</v>
      </c>
    </row>
    <row r="48" spans="1:9" x14ac:dyDescent="0.25">
      <c r="A48" s="11" t="s">
        <v>31</v>
      </c>
      <c r="B48" s="12">
        <f t="shared" si="12"/>
        <v>0</v>
      </c>
      <c r="C48" s="12">
        <f t="shared" si="12"/>
        <v>1.5625E-2</v>
      </c>
      <c r="D48" s="12">
        <f t="shared" si="12"/>
        <v>8.3333333333333329E-2</v>
      </c>
      <c r="E48" s="12">
        <f t="shared" si="12"/>
        <v>9.375E-2</v>
      </c>
      <c r="F48" s="12">
        <f t="shared" si="12"/>
        <v>0</v>
      </c>
      <c r="G48" s="13">
        <f t="shared" si="12"/>
        <v>6.25E-2</v>
      </c>
      <c r="H48" s="15">
        <f t="shared" si="13"/>
        <v>0.25520833333333331</v>
      </c>
      <c r="I48" s="16">
        <f t="shared" si="14"/>
        <v>8</v>
      </c>
    </row>
  </sheetData>
  <mergeCells count="2">
    <mergeCell ref="A3:G3"/>
    <mergeCell ref="A22:G22"/>
  </mergeCells>
  <pageMargins left="0" right="0" top="0" bottom="0" header="0" footer="0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Lembar2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Pengguna Microsoft Office</dc:creator>
  <cp:lastModifiedBy>RRFK</cp:lastModifiedBy>
  <dcterms:created xsi:type="dcterms:W3CDTF">2022-03-31T06:40:12Z</dcterms:created>
  <dcterms:modified xsi:type="dcterms:W3CDTF">2022-07-08T03:31:35Z</dcterms:modified>
</cp:coreProperties>
</file>