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akCitra_TeoriCitra\"/>
    </mc:Choice>
  </mc:AlternateContent>
  <bookViews>
    <workbookView xWindow="120" yWindow="30" windowWidth="15240" windowHeight="7725" firstSheet="1" activeTab="3"/>
  </bookViews>
  <sheets>
    <sheet name="Histogram RGB" sheetId="1" r:id="rId1"/>
    <sheet name="Histogram Indeks" sheetId="2" r:id="rId2"/>
    <sheet name="Segmentasi" sheetId="3" r:id="rId3"/>
    <sheet name="Histogram Indeks Hue" sheetId="5" r:id="rId4"/>
    <sheet name="Sheet1" sheetId="4" r:id="rId5"/>
  </sheets>
  <calcPr calcId="152511"/>
</workbook>
</file>

<file path=xl/calcChain.xml><?xml version="1.0" encoding="utf-8"?>
<calcChain xmlns="http://schemas.openxmlformats.org/spreadsheetml/2006/main">
  <c r="M2" i="3" l="1"/>
  <c r="K2" i="5" l="1"/>
  <c r="N5" i="3" l="1"/>
  <c r="M5" i="3"/>
  <c r="O5" i="3" s="1"/>
  <c r="D2" i="1"/>
  <c r="N3" i="3" l="1"/>
  <c r="N4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2" i="3"/>
  <c r="M3" i="3"/>
  <c r="O3" i="3" s="1"/>
  <c r="M4" i="3"/>
  <c r="O4" i="3" s="1"/>
  <c r="M6" i="3"/>
  <c r="O6" i="3" s="1"/>
  <c r="M7" i="3"/>
  <c r="O7" i="3" s="1"/>
  <c r="M8" i="3"/>
  <c r="O8" i="3" s="1"/>
  <c r="M9" i="3"/>
  <c r="O9" i="3" s="1"/>
  <c r="M10" i="3"/>
  <c r="O10" i="3" s="1"/>
  <c r="M11" i="3"/>
  <c r="O11" i="3" s="1"/>
  <c r="M12" i="3"/>
  <c r="O12" i="3" s="1"/>
  <c r="M13" i="3"/>
  <c r="O13" i="3" s="1"/>
  <c r="M14" i="3"/>
  <c r="O14" i="3" s="1"/>
  <c r="M15" i="3"/>
  <c r="O15" i="3" s="1"/>
  <c r="M16" i="3"/>
  <c r="O16" i="3" s="1"/>
  <c r="M17" i="3"/>
  <c r="O17" i="3" s="1"/>
  <c r="M18" i="3"/>
  <c r="O18" i="3" s="1"/>
  <c r="O2" i="3"/>
  <c r="C2" i="5"/>
  <c r="G3" i="5"/>
  <c r="G4" i="5"/>
  <c r="G5" i="5"/>
  <c r="G6" i="5"/>
  <c r="G7" i="5"/>
  <c r="G2" i="5"/>
  <c r="E3" i="5"/>
  <c r="E4" i="5"/>
  <c r="E5" i="5"/>
  <c r="E6" i="5"/>
  <c r="E7" i="5"/>
  <c r="E2" i="5"/>
  <c r="C3" i="5"/>
  <c r="I3" i="5" s="1"/>
  <c r="C4" i="5"/>
  <c r="C5" i="5"/>
  <c r="I5" i="5" s="1"/>
  <c r="C6" i="5"/>
  <c r="C7" i="5"/>
  <c r="C2" i="2"/>
  <c r="F11" i="2" s="1"/>
  <c r="C2" i="1"/>
  <c r="C10" i="1" s="1"/>
  <c r="L7" i="5" l="1"/>
  <c r="L5" i="5"/>
  <c r="I6" i="5"/>
  <c r="L6" i="5"/>
  <c r="L2" i="5"/>
  <c r="L4" i="5"/>
  <c r="I2" i="5"/>
  <c r="I4" i="5"/>
  <c r="L3" i="5"/>
  <c r="H7" i="5"/>
  <c r="H5" i="5"/>
  <c r="H3" i="5"/>
  <c r="I7" i="5"/>
  <c r="H2" i="5"/>
  <c r="H6" i="5"/>
  <c r="H4" i="5"/>
  <c r="F6" i="2"/>
  <c r="C7" i="2"/>
  <c r="I7" i="2"/>
  <c r="F8" i="2"/>
  <c r="C9" i="2"/>
  <c r="I9" i="2"/>
  <c r="F10" i="2"/>
  <c r="C11" i="2"/>
  <c r="I11" i="2"/>
  <c r="C6" i="2"/>
  <c r="I6" i="2"/>
  <c r="F7" i="2"/>
  <c r="C8" i="2"/>
  <c r="I8" i="2"/>
  <c r="F9" i="2"/>
  <c r="C10" i="2"/>
  <c r="I10" i="2"/>
  <c r="F7" i="1"/>
  <c r="F9" i="1"/>
  <c r="F11" i="1"/>
  <c r="I7" i="1"/>
  <c r="I9" i="1"/>
  <c r="I11" i="1"/>
  <c r="F6" i="1"/>
  <c r="F8" i="1"/>
  <c r="F10" i="1"/>
  <c r="I6" i="1"/>
  <c r="I8" i="1"/>
  <c r="I10" i="1"/>
  <c r="C11" i="1"/>
  <c r="C7" i="1"/>
  <c r="C9" i="1"/>
  <c r="C6" i="1"/>
  <c r="C8" i="1"/>
  <c r="J2" i="5" l="1"/>
  <c r="K6" i="5"/>
  <c r="J6" i="5"/>
  <c r="K3" i="5"/>
  <c r="J3" i="5"/>
  <c r="K7" i="5"/>
  <c r="J7" i="5"/>
  <c r="K4" i="5"/>
  <c r="J4" i="5"/>
  <c r="K5" i="5"/>
  <c r="J5" i="5"/>
</calcChain>
</file>

<file path=xl/sharedStrings.xml><?xml version="1.0" encoding="utf-8"?>
<sst xmlns="http://schemas.openxmlformats.org/spreadsheetml/2006/main" count="136" uniqueCount="104">
  <si>
    <t>r</t>
  </si>
  <si>
    <t>g</t>
  </si>
  <si>
    <t>b</t>
  </si>
  <si>
    <t>k =</t>
  </si>
  <si>
    <t>warna=</t>
  </si>
  <si>
    <t>r/128</t>
  </si>
  <si>
    <t>int(r/128)</t>
  </si>
  <si>
    <t>g/128</t>
  </si>
  <si>
    <t>int(g/128)</t>
  </si>
  <si>
    <t>b/128</t>
  </si>
  <si>
    <t>int(b/128)</t>
  </si>
  <si>
    <t>H[0]=3</t>
  </si>
  <si>
    <t>H[1]=3</t>
  </si>
  <si>
    <t>H[2]=2</t>
  </si>
  <si>
    <t>H[4]=3</t>
  </si>
  <si>
    <t>H[3]=4</t>
  </si>
  <si>
    <t>H[5]=3</t>
  </si>
  <si>
    <t>indek = k ^ 2 * r + k * g + b</t>
  </si>
  <si>
    <t>indek, r,g,b=0</t>
  </si>
  <si>
    <t>H[0]=0</t>
  </si>
  <si>
    <t>indek, r,g=0, b=1</t>
  </si>
  <si>
    <t>H[1]=1</t>
  </si>
  <si>
    <t>indek, r,g=1, b=0</t>
  </si>
  <si>
    <t>H[3]=0</t>
  </si>
  <si>
    <t>H[4]=1</t>
  </si>
  <si>
    <t>H[5]=0</t>
  </si>
  <si>
    <t>indek, r=1,g=1,b=0</t>
  </si>
  <si>
    <t>H[6]=0</t>
  </si>
  <si>
    <t>indek, r=1,g=1,b=1</t>
  </si>
  <si>
    <t>H[7]=2</t>
  </si>
  <si>
    <t>wr(1) = 0: wg(1) = 0: wb(1) = 0</t>
  </si>
  <si>
    <t>wr(2) = 255: wg(2) = 0: wb(2) = 0</t>
  </si>
  <si>
    <t>wr(3) = 0: wg(3) = 255: wb(3) = 0</t>
  </si>
  <si>
    <t>wr(4) = 0: wg(4) = 0: wb(4) = 255</t>
  </si>
  <si>
    <t>wr(5) = 255: wg(5) = 255: wb(5) = 0</t>
  </si>
  <si>
    <t>wr(6) = 255: wg(6) = 0: wb(6) = 255</t>
  </si>
  <si>
    <t>wr(7) = 0: wg(7) = 255: wb(7) = 255</t>
  </si>
  <si>
    <t>wr(8) = 255: wg(8) = 255: wb(8) = 255</t>
  </si>
  <si>
    <t>wr(9) = 128: wg(9) = 0: wb(9) = 0</t>
  </si>
  <si>
    <t>wr(10) = 0: wg(10) = 128: wb(10) = 0</t>
  </si>
  <si>
    <t>wr(11) = 0: wg(11) = 0: wb(11) = 128</t>
  </si>
  <si>
    <t>wr(12) = 255: wg(12) = 128: wb(12) = 0</t>
  </si>
  <si>
    <t>wr(13) = 128: wg(13) = 255: wb(13) = 0</t>
  </si>
  <si>
    <t>wr(14) = 255: wg(14) = 0: wb(14) = 128</t>
  </si>
  <si>
    <t>wr(15) = 128: wg(15) = 0: wb(15) = 255</t>
  </si>
  <si>
    <t>wr(16) = 0: wg(16) = 255: wb(16) = 128</t>
  </si>
  <si>
    <t>wr(17) = 0: wg(17) = 128: wb(17) = 255</t>
  </si>
  <si>
    <t>Inisialisasi H{1] s/d H[17] = 0</t>
  </si>
  <si>
    <t xml:space="preserve">  d = ((r - wr(m)) ^ 2 + (g - wg(m)) ^ 2 + (b - wb(m)) ^ 2) ^ 0.5</t>
  </si>
  <si>
    <t>Dicari jarak terdekat dari setiap rgb ke 17 warna, jika ketemu warna=indek ke</t>
  </si>
  <si>
    <t>H[indek]++</t>
  </si>
  <si>
    <t>Inisialisasi H (0 sd(K*3)-1 =</t>
  </si>
  <si>
    <t>H[0] s/d H[5] = 0</t>
  </si>
  <si>
    <t>200,0,100</t>
  </si>
  <si>
    <t>0,30,255</t>
  </si>
  <si>
    <t>50,150,50</t>
  </si>
  <si>
    <t>40,200,30</t>
  </si>
  <si>
    <t>Inisialisasi H (0 sd (K^3)-1) =</t>
  </si>
  <si>
    <t>H[0] s/d H[7] = 0</t>
  </si>
  <si>
    <r>
      <t>•</t>
    </r>
    <r>
      <rPr>
        <sz val="20"/>
        <color rgb="FF000000"/>
        <rFont val="Arial"/>
        <family val="2"/>
      </rPr>
      <t>rgb = [100,200,255]</t>
    </r>
  </si>
  <si>
    <r>
      <t>•</t>
    </r>
    <r>
      <rPr>
        <sz val="20"/>
        <color rgb="FF000000"/>
        <rFont val="Arial"/>
        <family val="2"/>
      </rPr>
      <t xml:space="preserve">Normalisasi rgb : </t>
    </r>
  </si>
  <si>
    <r>
      <t>–</t>
    </r>
    <r>
      <rPr>
        <sz val="18"/>
        <color rgb="FF000000"/>
        <rFont val="Arial"/>
        <family val="2"/>
      </rPr>
      <t>R=100/255=0.39</t>
    </r>
  </si>
  <si>
    <r>
      <t>–</t>
    </r>
    <r>
      <rPr>
        <sz val="18"/>
        <color rgb="FF000000"/>
        <rFont val="Arial"/>
        <family val="2"/>
      </rPr>
      <t>G=200/255=0.78</t>
    </r>
  </si>
  <si>
    <r>
      <t>–</t>
    </r>
    <r>
      <rPr>
        <sz val="18"/>
        <color rgb="FF000000"/>
        <rFont val="Arial"/>
        <family val="2"/>
      </rPr>
      <t>B=255/255=1</t>
    </r>
  </si>
  <si>
    <r>
      <t>•</t>
    </r>
    <r>
      <rPr>
        <sz val="24"/>
        <color rgb="FF000000"/>
        <rFont val="Arial"/>
        <family val="2"/>
      </rPr>
      <t>Dapatkan max(RGB) :</t>
    </r>
  </si>
  <si>
    <r>
      <t>–</t>
    </r>
    <r>
      <rPr>
        <sz val="20"/>
        <color rgb="FF000000"/>
        <rFont val="Arial"/>
        <family val="2"/>
      </rPr>
      <t>Max=1</t>
    </r>
  </si>
  <si>
    <r>
      <t>•</t>
    </r>
    <r>
      <rPr>
        <sz val="24"/>
        <color rgb="FF000000"/>
        <rFont val="Arial"/>
        <family val="2"/>
      </rPr>
      <t>Dapatkan min(RGB) :</t>
    </r>
  </si>
  <si>
    <r>
      <t>–</t>
    </r>
    <r>
      <rPr>
        <sz val="20"/>
        <color rgb="FF000000"/>
        <rFont val="Arial"/>
        <family val="2"/>
      </rPr>
      <t>Min=0.39</t>
    </r>
  </si>
  <si>
    <r>
      <t>•</t>
    </r>
    <r>
      <rPr>
        <sz val="24"/>
        <color rgb="FF000000"/>
        <rFont val="Arial"/>
        <family val="2"/>
      </rPr>
      <t>Nilai v=max=1</t>
    </r>
  </si>
  <si>
    <r>
      <t>•</t>
    </r>
    <r>
      <rPr>
        <sz val="24"/>
        <color rgb="FF000000"/>
        <rFont val="Arial"/>
        <family val="2"/>
      </rPr>
      <t>Hitung nilai d=max-min=0.61</t>
    </r>
  </si>
  <si>
    <r>
      <t>•</t>
    </r>
    <r>
      <rPr>
        <sz val="24"/>
        <color rgb="FF000000"/>
        <rFont val="Arial"/>
        <family val="2"/>
      </rPr>
      <t>Hitung nilai s, s=max, jk=0-&gt;0,d/max</t>
    </r>
  </si>
  <si>
    <r>
      <t>•</t>
    </r>
    <r>
      <rPr>
        <sz val="24"/>
        <color rgb="FF000000"/>
        <rFont val="Arial"/>
        <family val="2"/>
      </rPr>
      <t>Hitung nilai h, max=b maka : h = (r - g) / d + 4</t>
    </r>
  </si>
  <si>
    <r>
      <t>–</t>
    </r>
    <r>
      <rPr>
        <sz val="20"/>
        <color rgb="FF000000"/>
        <rFont val="Arial"/>
        <family val="2"/>
      </rPr>
      <t xml:space="preserve"> h=4.65/6=0.77</t>
    </r>
  </si>
  <si>
    <r>
      <t>•</t>
    </r>
    <r>
      <rPr>
        <sz val="24"/>
        <color rgb="FF000000"/>
        <rFont val="Arial"/>
        <family val="2"/>
      </rPr>
      <t>hsv = [0.77, 0.61, 1]</t>
    </r>
  </si>
  <si>
    <t>max</t>
  </si>
  <si>
    <t>min</t>
  </si>
  <si>
    <t>v</t>
  </si>
  <si>
    <t>h</t>
  </si>
  <si>
    <t xml:space="preserve">hsv.hue = 120.0 + 60.0*(rgb.b - rgb.r); </t>
  </si>
  <si>
    <t>r max</t>
  </si>
  <si>
    <t>g max</t>
  </si>
  <si>
    <t>b max</t>
  </si>
  <si>
    <t>hsv.hue = 240.0 + 60.0*(rgb.r - rgb.g);</t>
  </si>
  <si>
    <t xml:space="preserve">hsv.hue = 0.0 + 60.0*abs(rgb.g - rgb.b); </t>
  </si>
  <si>
    <t>d=saturasi</t>
  </si>
  <si>
    <t>w?</t>
  </si>
  <si>
    <r>
      <t>–</t>
    </r>
    <r>
      <rPr>
        <sz val="20"/>
        <color rgb="FF000000"/>
        <rFont val="Arial"/>
        <family val="2"/>
      </rPr>
      <t xml:space="preserve"> max=1, s!=0, s=0.61/1=0.61</t>
    </r>
  </si>
  <si>
    <t>indek, r=0,g=1,b=1</t>
  </si>
  <si>
    <t>indek, r=1,g=0,b=0</t>
  </si>
  <si>
    <t>indek, r=1,g=0,b=1</t>
  </si>
  <si>
    <t>H[14]=1</t>
  </si>
  <si>
    <t>H[17]=1</t>
  </si>
  <si>
    <t>0-11</t>
  </si>
  <si>
    <t>Piksel I</t>
  </si>
  <si>
    <t>Piksel II</t>
  </si>
  <si>
    <t>Piksel III</t>
  </si>
  <si>
    <t>H[6]=1</t>
  </si>
  <si>
    <t>rnorm</t>
  </si>
  <si>
    <t>gnorm</t>
  </si>
  <si>
    <t>bnorm</t>
  </si>
  <si>
    <t>histogram hue saturaasi</t>
  </si>
  <si>
    <t>histogram hsv</t>
  </si>
  <si>
    <t>histogram hue</t>
  </si>
  <si>
    <t>kuantisasi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</si>
</sst>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0000"/>
      <name val="Arial"/>
      <family val="2"/>
    </font>
    <font>
      <sz val="18"/>
      <color theme="1"/>
      <name val="Calibri"/>
      <family val="2"/>
      <scheme val="minor"/>
    </font>
    <font>
      <sz val="18"/>
      <color rgb="FF000000"/>
      <name val="Arial"/>
      <family val="2"/>
    </font>
    <font>
      <sz val="24"/>
      <color theme="1"/>
      <name val="Calibri"/>
      <family val="2"/>
      <scheme val="minor"/>
    </font>
    <font>
      <sz val="24"/>
      <color rgb="FF000000"/>
      <name val="Arial"/>
      <family val="2"/>
    </font>
    <font>
      <sz val="16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3" fontId="0" fillId="0" borderId="0" xfId="0" applyNumberFormat="1"/>
    <xf numFmtId="0" fontId="0" fillId="2" borderId="0" xfId="0" quotePrefix="1" applyFill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3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6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0" borderId="8" xfId="0" applyBorder="1"/>
    <xf numFmtId="0" fontId="0" fillId="4" borderId="1" xfId="0" applyFill="1" applyBorder="1"/>
    <xf numFmtId="0" fontId="0" fillId="4" borderId="9" xfId="0" applyFill="1" applyBorder="1"/>
    <xf numFmtId="0" fontId="2" fillId="0" borderId="0" xfId="0" applyFont="1" applyAlignment="1">
      <alignment horizontal="left" indent="4" readingOrder="1"/>
    </xf>
    <xf numFmtId="0" fontId="4" fillId="0" borderId="0" xfId="0" applyFont="1" applyAlignment="1">
      <alignment horizontal="left" indent="8" readingOrder="1"/>
    </xf>
    <xf numFmtId="0" fontId="6" fillId="0" borderId="0" xfId="0" applyFont="1" applyAlignment="1">
      <alignment horizontal="left" indent="4" readingOrder="1"/>
    </xf>
    <xf numFmtId="0" fontId="2" fillId="0" borderId="0" xfId="0" applyFont="1" applyAlignment="1">
      <alignment horizontal="left" indent="8" readingOrder="1"/>
    </xf>
    <xf numFmtId="0" fontId="1" fillId="7" borderId="0" xfId="0" applyFont="1" applyFill="1"/>
    <xf numFmtId="0" fontId="9" fillId="4" borderId="0" xfId="0" applyFont="1" applyFill="1"/>
    <xf numFmtId="0" fontId="9" fillId="5" borderId="0" xfId="0" applyFont="1" applyFill="1"/>
    <xf numFmtId="0" fontId="9" fillId="6" borderId="0" xfId="0" applyFont="1" applyFill="1"/>
    <xf numFmtId="0" fontId="0" fillId="0" borderId="10" xfId="0" applyBorder="1"/>
    <xf numFmtId="0" fontId="0" fillId="0" borderId="11" xfId="0" applyBorder="1"/>
    <xf numFmtId="0" fontId="8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8" fillId="0" borderId="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8" fillId="0" borderId="16" xfId="0" applyFont="1" applyBorder="1"/>
    <xf numFmtId="0" fontId="0" fillId="0" borderId="17" xfId="0" applyBorder="1"/>
    <xf numFmtId="0" fontId="10" fillId="0" borderId="0" xfId="0" applyFont="1"/>
    <xf numFmtId="0" fontId="6" fillId="2" borderId="0" xfId="0" applyFont="1" applyFill="1" applyAlignment="1">
      <alignment horizontal="left" indent="4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40" zoomScaleNormal="140" workbookViewId="0">
      <selection activeCell="A6" sqref="A6:A11"/>
    </sheetView>
  </sheetViews>
  <sheetFormatPr defaultRowHeight="15" x14ac:dyDescent="0.25"/>
  <cols>
    <col min="1" max="1" width="12.140625" bestFit="1" customWidth="1"/>
  </cols>
  <sheetData>
    <row r="1" spans="1:10" x14ac:dyDescent="0.25">
      <c r="B1" s="1" t="s">
        <v>3</v>
      </c>
      <c r="C1">
        <v>2</v>
      </c>
      <c r="D1">
        <v>4</v>
      </c>
    </row>
    <row r="2" spans="1:10" x14ac:dyDescent="0.25">
      <c r="B2" t="s">
        <v>4</v>
      </c>
      <c r="C2">
        <f>128</f>
        <v>128</v>
      </c>
      <c r="D2">
        <f>256/D1</f>
        <v>64</v>
      </c>
    </row>
    <row r="3" spans="1:10" x14ac:dyDescent="0.25">
      <c r="B3" t="s">
        <v>51</v>
      </c>
      <c r="E3" t="s">
        <v>52</v>
      </c>
      <c r="H3" s="1" t="s">
        <v>92</v>
      </c>
    </row>
    <row r="5" spans="1:10" x14ac:dyDescent="0.25">
      <c r="B5" t="s">
        <v>0</v>
      </c>
      <c r="C5" s="5" t="s">
        <v>5</v>
      </c>
      <c r="D5" t="s">
        <v>6</v>
      </c>
      <c r="E5" t="s">
        <v>1</v>
      </c>
      <c r="F5" s="5" t="s">
        <v>7</v>
      </c>
      <c r="G5" t="s">
        <v>8</v>
      </c>
      <c r="H5" t="s">
        <v>2</v>
      </c>
      <c r="I5" s="5" t="s">
        <v>9</v>
      </c>
      <c r="J5" t="s">
        <v>10</v>
      </c>
    </row>
    <row r="6" spans="1:10" x14ac:dyDescent="0.25">
      <c r="A6" t="s">
        <v>53</v>
      </c>
      <c r="B6">
        <v>200</v>
      </c>
      <c r="C6" s="2">
        <f>B6/C2</f>
        <v>1.5625</v>
      </c>
      <c r="D6">
        <v>1</v>
      </c>
      <c r="E6">
        <v>0</v>
      </c>
      <c r="F6" s="2">
        <f>E6/C2</f>
        <v>0</v>
      </c>
      <c r="G6">
        <v>0</v>
      </c>
      <c r="H6">
        <v>100</v>
      </c>
      <c r="I6" s="2">
        <f>H6/C2</f>
        <v>0.78125</v>
      </c>
      <c r="J6">
        <v>0</v>
      </c>
    </row>
    <row r="7" spans="1:10" x14ac:dyDescent="0.25">
      <c r="A7" s="4">
        <v>150255150</v>
      </c>
      <c r="B7">
        <v>150</v>
      </c>
      <c r="C7" s="2">
        <f>B7/C2</f>
        <v>1.171875</v>
      </c>
      <c r="D7">
        <v>1</v>
      </c>
      <c r="E7">
        <v>255</v>
      </c>
      <c r="F7" s="2">
        <f>E7/C2</f>
        <v>1.9921875</v>
      </c>
      <c r="G7">
        <v>1</v>
      </c>
      <c r="H7">
        <v>150</v>
      </c>
      <c r="I7" s="2">
        <f>H7/C2</f>
        <v>1.171875</v>
      </c>
      <c r="J7">
        <v>1</v>
      </c>
    </row>
    <row r="8" spans="1:10" x14ac:dyDescent="0.25">
      <c r="A8" s="4">
        <v>255100200</v>
      </c>
      <c r="B8">
        <v>255</v>
      </c>
      <c r="C8" s="2">
        <f>B8/C2</f>
        <v>1.9921875</v>
      </c>
      <c r="D8">
        <v>1</v>
      </c>
      <c r="E8">
        <v>100</v>
      </c>
      <c r="F8" s="2">
        <f>E8/C2</f>
        <v>0.78125</v>
      </c>
      <c r="G8">
        <v>1</v>
      </c>
      <c r="H8">
        <v>200</v>
      </c>
      <c r="I8" s="2">
        <f>H8/C2</f>
        <v>1.5625</v>
      </c>
      <c r="J8">
        <v>1</v>
      </c>
    </row>
    <row r="9" spans="1:10" x14ac:dyDescent="0.25">
      <c r="A9" t="s">
        <v>54</v>
      </c>
      <c r="B9">
        <v>0</v>
      </c>
      <c r="C9" s="2">
        <f>B9/C2</f>
        <v>0</v>
      </c>
      <c r="D9">
        <v>0</v>
      </c>
      <c r="E9">
        <v>30</v>
      </c>
      <c r="F9" s="2">
        <f>E9/C2</f>
        <v>0.234375</v>
      </c>
      <c r="G9">
        <v>0</v>
      </c>
      <c r="H9">
        <v>255</v>
      </c>
      <c r="I9" s="2">
        <f>H9/C2</f>
        <v>1.9921875</v>
      </c>
      <c r="J9">
        <v>1</v>
      </c>
    </row>
    <row r="10" spans="1:10" x14ac:dyDescent="0.25">
      <c r="A10" t="s">
        <v>55</v>
      </c>
      <c r="B10">
        <v>50</v>
      </c>
      <c r="C10" s="2">
        <f>B10/C2</f>
        <v>0.390625</v>
      </c>
      <c r="D10">
        <v>0</v>
      </c>
      <c r="E10">
        <v>150</v>
      </c>
      <c r="F10" s="2">
        <f>E10/C2</f>
        <v>1.171875</v>
      </c>
      <c r="G10">
        <v>1</v>
      </c>
      <c r="H10">
        <v>50</v>
      </c>
      <c r="I10" s="2">
        <f>H10/C2</f>
        <v>0.390625</v>
      </c>
      <c r="J10">
        <v>0</v>
      </c>
    </row>
    <row r="11" spans="1:10" x14ac:dyDescent="0.25">
      <c r="A11" t="s">
        <v>56</v>
      </c>
      <c r="B11">
        <v>40</v>
      </c>
      <c r="C11" s="2">
        <f>B11/C2</f>
        <v>0.3125</v>
      </c>
      <c r="D11">
        <v>0</v>
      </c>
      <c r="E11">
        <v>200</v>
      </c>
      <c r="F11" s="2">
        <f>E11/C2</f>
        <v>1.5625</v>
      </c>
      <c r="G11">
        <v>1</v>
      </c>
      <c r="H11">
        <v>30</v>
      </c>
      <c r="I11" s="2">
        <f>H11/C2</f>
        <v>0.234375</v>
      </c>
      <c r="J11">
        <v>0</v>
      </c>
    </row>
    <row r="13" spans="1:10" x14ac:dyDescent="0.25">
      <c r="B13" s="28" t="s">
        <v>11</v>
      </c>
      <c r="G13" s="9"/>
    </row>
    <row r="14" spans="1:10" x14ac:dyDescent="0.25">
      <c r="B14" s="28" t="s">
        <v>12</v>
      </c>
      <c r="D14" s="6"/>
      <c r="E14" s="6"/>
      <c r="G14" s="13"/>
      <c r="H14" s="14"/>
      <c r="I14" s="17"/>
    </row>
    <row r="15" spans="1:10" x14ac:dyDescent="0.25">
      <c r="B15" s="29" t="s">
        <v>13</v>
      </c>
      <c r="D15" s="7"/>
      <c r="E15" s="7"/>
      <c r="F15" s="11"/>
      <c r="G15" s="13"/>
      <c r="H15" s="15"/>
      <c r="I15" s="18"/>
    </row>
    <row r="16" spans="1:10" x14ac:dyDescent="0.25">
      <c r="B16" s="29" t="s">
        <v>15</v>
      </c>
      <c r="D16" s="8"/>
      <c r="E16" s="8"/>
      <c r="F16" s="12"/>
      <c r="G16" s="10"/>
      <c r="H16" s="16"/>
      <c r="I16" s="19"/>
    </row>
    <row r="17" spans="2:2" x14ac:dyDescent="0.25">
      <c r="B17" s="30" t="s">
        <v>14</v>
      </c>
    </row>
    <row r="18" spans="2:2" x14ac:dyDescent="0.25">
      <c r="B18" s="30" t="s">
        <v>16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B5" zoomScale="130" zoomScaleNormal="130" workbookViewId="0">
      <selection activeCell="K19" sqref="K19"/>
    </sheetView>
  </sheetViews>
  <sheetFormatPr defaultRowHeight="15" x14ac:dyDescent="0.25"/>
  <cols>
    <col min="1" max="1" width="12" bestFit="1" customWidth="1"/>
  </cols>
  <sheetData>
    <row r="1" spans="1:10" x14ac:dyDescent="0.25">
      <c r="B1" s="1" t="s">
        <v>3</v>
      </c>
      <c r="C1">
        <v>2</v>
      </c>
    </row>
    <row r="2" spans="1:10" x14ac:dyDescent="0.25">
      <c r="B2" t="s">
        <v>4</v>
      </c>
      <c r="C2">
        <f>128</f>
        <v>128</v>
      </c>
    </row>
    <row r="3" spans="1:10" x14ac:dyDescent="0.25">
      <c r="B3" t="s">
        <v>57</v>
      </c>
      <c r="E3" t="s">
        <v>58</v>
      </c>
    </row>
    <row r="5" spans="1:10" x14ac:dyDescent="0.25">
      <c r="B5" t="s">
        <v>0</v>
      </c>
      <c r="C5" s="1" t="s">
        <v>5</v>
      </c>
      <c r="D5" t="s">
        <v>6</v>
      </c>
      <c r="E5" t="s">
        <v>1</v>
      </c>
      <c r="F5" s="1" t="s">
        <v>7</v>
      </c>
      <c r="G5" t="s">
        <v>8</v>
      </c>
      <c r="H5" t="s">
        <v>2</v>
      </c>
      <c r="I5" s="1" t="s">
        <v>9</v>
      </c>
      <c r="J5" t="s">
        <v>10</v>
      </c>
    </row>
    <row r="6" spans="1:10" x14ac:dyDescent="0.25">
      <c r="A6" t="s">
        <v>53</v>
      </c>
      <c r="B6">
        <v>200</v>
      </c>
      <c r="C6">
        <f>B6/C2</f>
        <v>1.5625</v>
      </c>
      <c r="D6" s="2">
        <v>1</v>
      </c>
      <c r="E6">
        <v>0</v>
      </c>
      <c r="F6">
        <f>E6/C2</f>
        <v>0</v>
      </c>
      <c r="G6" s="2">
        <v>0</v>
      </c>
      <c r="H6">
        <v>100</v>
      </c>
      <c r="I6">
        <f>H6/C2</f>
        <v>0.78125</v>
      </c>
      <c r="J6" s="2">
        <v>0</v>
      </c>
    </row>
    <row r="7" spans="1:10" x14ac:dyDescent="0.25">
      <c r="A7" s="4">
        <v>150255150</v>
      </c>
      <c r="B7">
        <v>150</v>
      </c>
      <c r="C7">
        <f>B7/C2</f>
        <v>1.171875</v>
      </c>
      <c r="D7" s="2">
        <v>1</v>
      </c>
      <c r="E7">
        <v>255</v>
      </c>
      <c r="F7">
        <f>E7/C2</f>
        <v>1.9921875</v>
      </c>
      <c r="G7" s="2">
        <v>1</v>
      </c>
      <c r="H7">
        <v>150</v>
      </c>
      <c r="I7">
        <f>H7/C2</f>
        <v>1.171875</v>
      </c>
      <c r="J7" s="2">
        <v>1</v>
      </c>
    </row>
    <row r="8" spans="1:10" x14ac:dyDescent="0.25">
      <c r="A8" s="4">
        <v>255100200</v>
      </c>
      <c r="B8">
        <v>255</v>
      </c>
      <c r="C8">
        <f>B8/C2</f>
        <v>1.9921875</v>
      </c>
      <c r="D8" s="2">
        <v>1</v>
      </c>
      <c r="E8">
        <v>100</v>
      </c>
      <c r="F8">
        <f>E8/C2</f>
        <v>0.78125</v>
      </c>
      <c r="G8" s="2">
        <v>1</v>
      </c>
      <c r="H8">
        <v>200</v>
      </c>
      <c r="I8">
        <f>H8/C2</f>
        <v>1.5625</v>
      </c>
      <c r="J8" s="2">
        <v>1</v>
      </c>
    </row>
    <row r="9" spans="1:10" x14ac:dyDescent="0.25">
      <c r="A9" t="s">
        <v>54</v>
      </c>
      <c r="B9">
        <v>0</v>
      </c>
      <c r="C9">
        <f>B9/C2</f>
        <v>0</v>
      </c>
      <c r="D9" s="2">
        <v>0</v>
      </c>
      <c r="E9">
        <v>30</v>
      </c>
      <c r="F9">
        <f>E9/C2</f>
        <v>0.234375</v>
      </c>
      <c r="G9" s="2">
        <v>0</v>
      </c>
      <c r="H9">
        <v>255</v>
      </c>
      <c r="I9">
        <f>H9/C2</f>
        <v>1.9921875</v>
      </c>
      <c r="J9" s="2">
        <v>1</v>
      </c>
    </row>
    <row r="10" spans="1:10" x14ac:dyDescent="0.25">
      <c r="A10" t="s">
        <v>55</v>
      </c>
      <c r="B10">
        <v>50</v>
      </c>
      <c r="C10">
        <f>B10/C2</f>
        <v>0.390625</v>
      </c>
      <c r="D10" s="2">
        <v>0</v>
      </c>
      <c r="E10">
        <v>150</v>
      </c>
      <c r="F10">
        <f>E10/C2</f>
        <v>1.171875</v>
      </c>
      <c r="G10" s="2">
        <v>1</v>
      </c>
      <c r="H10">
        <v>50</v>
      </c>
      <c r="I10">
        <f>H10/C2</f>
        <v>0.390625</v>
      </c>
      <c r="J10" s="2">
        <v>0</v>
      </c>
    </row>
    <row r="11" spans="1:10" x14ac:dyDescent="0.25">
      <c r="A11" t="s">
        <v>56</v>
      </c>
      <c r="B11">
        <v>40</v>
      </c>
      <c r="C11">
        <f>B11/C2</f>
        <v>0.3125</v>
      </c>
      <c r="D11" s="2">
        <v>0</v>
      </c>
      <c r="E11">
        <v>200</v>
      </c>
      <c r="F11">
        <f>E11/C2</f>
        <v>1.5625</v>
      </c>
      <c r="G11" s="2">
        <v>1</v>
      </c>
      <c r="H11">
        <v>30</v>
      </c>
      <c r="I11">
        <f>H11/C2</f>
        <v>0.234375</v>
      </c>
      <c r="J11" s="2">
        <v>0</v>
      </c>
    </row>
    <row r="12" spans="1:10" ht="21" x14ac:dyDescent="0.35">
      <c r="B12" s="43" t="s">
        <v>17</v>
      </c>
    </row>
    <row r="14" spans="1:10" x14ac:dyDescent="0.25">
      <c r="B14" t="s">
        <v>19</v>
      </c>
      <c r="C14" t="s">
        <v>18</v>
      </c>
    </row>
    <row r="15" spans="1:10" x14ac:dyDescent="0.25">
      <c r="B15" t="s">
        <v>21</v>
      </c>
      <c r="C15" t="s">
        <v>20</v>
      </c>
    </row>
    <row r="16" spans="1:10" x14ac:dyDescent="0.25">
      <c r="B16" t="s">
        <v>13</v>
      </c>
      <c r="C16" t="s">
        <v>22</v>
      </c>
    </row>
    <row r="17" spans="2:12" x14ac:dyDescent="0.25">
      <c r="B17" t="s">
        <v>23</v>
      </c>
      <c r="C17" t="s">
        <v>87</v>
      </c>
    </row>
    <row r="18" spans="2:12" x14ac:dyDescent="0.25">
      <c r="B18" t="s">
        <v>24</v>
      </c>
      <c r="C18" t="s">
        <v>88</v>
      </c>
    </row>
    <row r="19" spans="2:12" x14ac:dyDescent="0.25">
      <c r="B19" t="s">
        <v>25</v>
      </c>
      <c r="C19" t="s">
        <v>89</v>
      </c>
      <c r="G19" s="6"/>
      <c r="L19" s="6"/>
    </row>
    <row r="20" spans="2:12" x14ac:dyDescent="0.25">
      <c r="B20" t="s">
        <v>27</v>
      </c>
      <c r="C20" t="s">
        <v>26</v>
      </c>
      <c r="E20" s="20"/>
      <c r="F20" s="22"/>
      <c r="G20" s="8"/>
      <c r="H20" s="20"/>
      <c r="I20" s="21"/>
      <c r="J20" s="20"/>
      <c r="K20" s="20"/>
      <c r="L20" s="8"/>
    </row>
    <row r="21" spans="2:12" x14ac:dyDescent="0.25">
      <c r="B21" t="s">
        <v>29</v>
      </c>
      <c r="C21" t="s">
        <v>28</v>
      </c>
      <c r="E21">
        <v>0</v>
      </c>
      <c r="F21">
        <v>1</v>
      </c>
      <c r="G21">
        <v>2</v>
      </c>
      <c r="H21">
        <v>3</v>
      </c>
      <c r="I21">
        <v>4</v>
      </c>
      <c r="J21">
        <v>5</v>
      </c>
      <c r="K21">
        <v>6</v>
      </c>
      <c r="L21">
        <v>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12" zoomScale="110" zoomScaleNormal="110" workbookViewId="0">
      <selection activeCell="A30" sqref="A30"/>
    </sheetView>
  </sheetViews>
  <sheetFormatPr defaultRowHeight="15" x14ac:dyDescent="0.25"/>
  <cols>
    <col min="14" max="14" width="9.5703125" customWidth="1"/>
    <col min="15" max="15" width="9.140625" customWidth="1"/>
  </cols>
  <sheetData>
    <row r="1" spans="1:15" x14ac:dyDescent="0.25">
      <c r="M1" t="s">
        <v>93</v>
      </c>
      <c r="N1" t="s">
        <v>94</v>
      </c>
      <c r="O1" t="s">
        <v>95</v>
      </c>
    </row>
    <row r="2" spans="1:15" x14ac:dyDescent="0.25">
      <c r="A2" t="s">
        <v>30</v>
      </c>
      <c r="I2">
        <v>0</v>
      </c>
      <c r="J2">
        <v>0</v>
      </c>
      <c r="K2">
        <v>0</v>
      </c>
      <c r="M2" s="1">
        <f>SQRT(ABS(A$23-I2)^2+ABS(B$23-J2)^2+ABS(C$23-K2)^2)</f>
        <v>223.60679774997897</v>
      </c>
      <c r="N2" s="1">
        <f t="shared" ref="N2:N18" si="0">SQRT(ABS(A$24-J2)^2+ABS(C$24-K2)^2+ABS(D$24-L2)^2)</f>
        <v>212.13203435596427</v>
      </c>
      <c r="O2" s="1">
        <f>SQRT(ABS(A$25-K2)^2+ABS(B$25-L2)^2+ABS(C$25-M2)^2)</f>
        <v>274.9223179372828</v>
      </c>
    </row>
    <row r="3" spans="1:15" x14ac:dyDescent="0.25">
      <c r="A3" t="s">
        <v>31</v>
      </c>
      <c r="I3">
        <v>255</v>
      </c>
      <c r="J3">
        <v>0</v>
      </c>
      <c r="K3">
        <v>0</v>
      </c>
      <c r="M3" s="1">
        <f t="shared" ref="M3:M18" si="1">SQRT(ABS(A$23-I3)^2+ABS(B$23-J3)^2+ABS(C$23-K3)^2)</f>
        <v>114.12712210513327</v>
      </c>
      <c r="N3" s="1">
        <f t="shared" si="0"/>
        <v>212.13203435596427</v>
      </c>
      <c r="O3" s="1">
        <f t="shared" ref="O3:O18" si="2">SQRT(ABS(A$25-K3)^2+ABS(B$25-L3)^2+ABS(C$25-M3)^2)</f>
        <v>287.05252334363252</v>
      </c>
    </row>
    <row r="4" spans="1:15" x14ac:dyDescent="0.25">
      <c r="A4" t="s">
        <v>32</v>
      </c>
      <c r="I4">
        <v>0</v>
      </c>
      <c r="J4">
        <v>255</v>
      </c>
      <c r="K4">
        <v>0</v>
      </c>
      <c r="M4" s="1">
        <f t="shared" si="1"/>
        <v>339.15335764223238</v>
      </c>
      <c r="N4" s="1">
        <f t="shared" si="0"/>
        <v>183.09833423600554</v>
      </c>
      <c r="O4" s="1">
        <f t="shared" si="2"/>
        <v>307.22737010739621</v>
      </c>
    </row>
    <row r="5" spans="1:15" x14ac:dyDescent="0.25">
      <c r="A5" t="s">
        <v>33</v>
      </c>
      <c r="I5">
        <v>0</v>
      </c>
      <c r="J5">
        <v>0</v>
      </c>
      <c r="K5">
        <v>255</v>
      </c>
      <c r="M5" s="1">
        <f t="shared" si="1"/>
        <v>253.03161857759991</v>
      </c>
      <c r="N5" s="1">
        <f t="shared" si="0"/>
        <v>183.09833423600554</v>
      </c>
      <c r="O5" s="1">
        <f t="shared" si="2"/>
        <v>113.19166298345493</v>
      </c>
    </row>
    <row r="6" spans="1:15" x14ac:dyDescent="0.25">
      <c r="A6" t="s">
        <v>34</v>
      </c>
      <c r="I6">
        <v>255</v>
      </c>
      <c r="J6">
        <v>255</v>
      </c>
      <c r="K6">
        <v>0</v>
      </c>
      <c r="M6" s="1">
        <f t="shared" si="1"/>
        <v>279.37430089397986</v>
      </c>
      <c r="N6" s="1">
        <f t="shared" si="0"/>
        <v>183.09833423600554</v>
      </c>
      <c r="O6" s="1">
        <f t="shared" si="2"/>
        <v>285.17587493055589</v>
      </c>
    </row>
    <row r="7" spans="1:15" x14ac:dyDescent="0.25">
      <c r="A7" t="s">
        <v>35</v>
      </c>
      <c r="I7">
        <v>255</v>
      </c>
      <c r="J7">
        <v>0</v>
      </c>
      <c r="K7">
        <v>255</v>
      </c>
      <c r="M7" s="1">
        <f t="shared" si="1"/>
        <v>164.46884203398528</v>
      </c>
      <c r="N7" s="1">
        <f t="shared" si="0"/>
        <v>183.09833423600554</v>
      </c>
      <c r="O7" s="5">
        <f t="shared" si="2"/>
        <v>106.12475293919836</v>
      </c>
    </row>
    <row r="8" spans="1:15" x14ac:dyDescent="0.25">
      <c r="A8" t="s">
        <v>36</v>
      </c>
      <c r="I8">
        <v>0</v>
      </c>
      <c r="J8">
        <v>255</v>
      </c>
      <c r="K8">
        <v>255</v>
      </c>
      <c r="M8" s="1">
        <f t="shared" si="1"/>
        <v>359.23529893372114</v>
      </c>
      <c r="N8" s="1">
        <f t="shared" si="0"/>
        <v>148.49242404917499</v>
      </c>
      <c r="O8" s="1">
        <f t="shared" si="2"/>
        <v>188.03159422424608</v>
      </c>
    </row>
    <row r="9" spans="1:15" x14ac:dyDescent="0.25">
      <c r="A9" t="s">
        <v>37</v>
      </c>
      <c r="I9">
        <v>255</v>
      </c>
      <c r="J9">
        <v>255</v>
      </c>
      <c r="K9">
        <v>255</v>
      </c>
      <c r="M9" s="1">
        <f t="shared" si="1"/>
        <v>303.43862641397521</v>
      </c>
      <c r="N9" s="1">
        <f t="shared" si="0"/>
        <v>148.49242404917499</v>
      </c>
      <c r="O9" s="1">
        <f t="shared" si="2"/>
        <v>143.8733798671941</v>
      </c>
    </row>
    <row r="10" spans="1:15" x14ac:dyDescent="0.25">
      <c r="A10" t="s">
        <v>38</v>
      </c>
      <c r="I10">
        <v>128</v>
      </c>
      <c r="J10">
        <v>0</v>
      </c>
      <c r="K10">
        <v>0</v>
      </c>
      <c r="M10" s="1">
        <f t="shared" si="1"/>
        <v>123.2233744059949</v>
      </c>
      <c r="N10" s="1">
        <f t="shared" si="0"/>
        <v>212.13203435596427</v>
      </c>
      <c r="O10" s="1">
        <f t="shared" si="2"/>
        <v>284.46379424735591</v>
      </c>
    </row>
    <row r="11" spans="1:15" x14ac:dyDescent="0.25">
      <c r="A11" t="s">
        <v>39</v>
      </c>
      <c r="I11">
        <v>0</v>
      </c>
      <c r="J11">
        <v>128</v>
      </c>
      <c r="K11">
        <v>0</v>
      </c>
      <c r="M11" s="1">
        <f t="shared" si="1"/>
        <v>257.65092664300664</v>
      </c>
      <c r="N11" s="1">
        <f t="shared" si="0"/>
        <v>151.6047492659778</v>
      </c>
      <c r="O11" s="1">
        <f t="shared" si="2"/>
        <v>279.90825165185345</v>
      </c>
    </row>
    <row r="12" spans="1:15" x14ac:dyDescent="0.25">
      <c r="A12" t="s">
        <v>40</v>
      </c>
      <c r="I12">
        <v>0</v>
      </c>
      <c r="J12">
        <v>0</v>
      </c>
      <c r="K12">
        <v>128</v>
      </c>
      <c r="M12" s="1">
        <f t="shared" si="1"/>
        <v>201.95048898182941</v>
      </c>
      <c r="N12" s="1">
        <f t="shared" si="0"/>
        <v>151.6047492659778</v>
      </c>
      <c r="O12" s="1">
        <f t="shared" si="2"/>
        <v>161.6564394240707</v>
      </c>
    </row>
    <row r="13" spans="1:15" x14ac:dyDescent="0.25">
      <c r="A13" t="s">
        <v>41</v>
      </c>
      <c r="I13">
        <v>255</v>
      </c>
      <c r="J13">
        <v>128</v>
      </c>
      <c r="K13">
        <v>0</v>
      </c>
      <c r="M13" s="1">
        <f t="shared" si="1"/>
        <v>171.49052451957806</v>
      </c>
      <c r="N13" s="1">
        <f t="shared" si="0"/>
        <v>151.6047492659778</v>
      </c>
      <c r="O13" s="1">
        <f t="shared" si="2"/>
        <v>275.38661948643903</v>
      </c>
    </row>
    <row r="14" spans="1:15" x14ac:dyDescent="0.25">
      <c r="A14" t="s">
        <v>42</v>
      </c>
      <c r="I14">
        <v>128</v>
      </c>
      <c r="J14">
        <v>255</v>
      </c>
      <c r="K14">
        <v>0</v>
      </c>
      <c r="M14" s="1">
        <f t="shared" si="1"/>
        <v>283.21193477676746</v>
      </c>
      <c r="N14" s="1">
        <f t="shared" si="0"/>
        <v>183.09833423600554</v>
      </c>
      <c r="O14" s="1">
        <f t="shared" si="2"/>
        <v>286.26775244391922</v>
      </c>
    </row>
    <row r="15" spans="1:15" x14ac:dyDescent="0.25">
      <c r="A15" t="s">
        <v>43</v>
      </c>
      <c r="I15">
        <v>255</v>
      </c>
      <c r="J15">
        <v>0</v>
      </c>
      <c r="K15">
        <v>128</v>
      </c>
      <c r="M15" s="5">
        <f t="shared" si="1"/>
        <v>61.71709649683789</v>
      </c>
      <c r="N15" s="1">
        <f t="shared" si="0"/>
        <v>151.6047492659778</v>
      </c>
      <c r="O15" s="1">
        <f t="shared" si="2"/>
        <v>212.72320372085611</v>
      </c>
    </row>
    <row r="16" spans="1:15" x14ac:dyDescent="0.25">
      <c r="A16" t="s">
        <v>44</v>
      </c>
      <c r="I16">
        <v>128</v>
      </c>
      <c r="J16">
        <v>0</v>
      </c>
      <c r="K16">
        <v>255</v>
      </c>
      <c r="M16" s="1">
        <f t="shared" si="1"/>
        <v>170.90640713560157</v>
      </c>
      <c r="N16" s="1">
        <f t="shared" si="0"/>
        <v>183.09833423600554</v>
      </c>
      <c r="O16" s="1">
        <f t="shared" si="2"/>
        <v>104.14622962815012</v>
      </c>
    </row>
    <row r="17" spans="1:15" x14ac:dyDescent="0.25">
      <c r="A17" t="s">
        <v>45</v>
      </c>
      <c r="I17">
        <v>0</v>
      </c>
      <c r="J17">
        <v>255</v>
      </c>
      <c r="K17">
        <v>128</v>
      </c>
      <c r="M17" s="1">
        <f t="shared" si="1"/>
        <v>325.28295374950096</v>
      </c>
      <c r="N17" s="5">
        <f t="shared" si="0"/>
        <v>107.28000745712129</v>
      </c>
      <c r="O17" s="1">
        <f t="shared" si="2"/>
        <v>204.51116962210057</v>
      </c>
    </row>
    <row r="18" spans="1:15" x14ac:dyDescent="0.25">
      <c r="A18" t="s">
        <v>46</v>
      </c>
      <c r="I18">
        <v>0</v>
      </c>
      <c r="J18">
        <v>128</v>
      </c>
      <c r="K18">
        <v>255</v>
      </c>
      <c r="M18" s="1">
        <f t="shared" si="1"/>
        <v>283.56480740740733</v>
      </c>
      <c r="N18" s="5">
        <f t="shared" si="0"/>
        <v>107.28000745712129</v>
      </c>
      <c r="O18" s="1">
        <f t="shared" si="2"/>
        <v>130.31913534487973</v>
      </c>
    </row>
    <row r="20" spans="1:15" x14ac:dyDescent="0.25">
      <c r="A20" t="s">
        <v>47</v>
      </c>
    </row>
    <row r="22" spans="1:15" x14ac:dyDescent="0.25">
      <c r="A22" t="s">
        <v>0</v>
      </c>
      <c r="B22" t="s">
        <v>1</v>
      </c>
      <c r="C22" t="s">
        <v>2</v>
      </c>
      <c r="E22" s="1"/>
      <c r="H22" s="1"/>
    </row>
    <row r="23" spans="1:15" x14ac:dyDescent="0.25">
      <c r="A23">
        <v>200</v>
      </c>
      <c r="B23">
        <v>0</v>
      </c>
      <c r="C23">
        <v>100</v>
      </c>
      <c r="D23" t="s">
        <v>85</v>
      </c>
      <c r="E23" t="s">
        <v>90</v>
      </c>
      <c r="F23" s="3"/>
      <c r="G23" s="3"/>
      <c r="H23" s="3"/>
      <c r="I23" s="3"/>
    </row>
    <row r="24" spans="1:15" x14ac:dyDescent="0.25">
      <c r="A24">
        <v>150</v>
      </c>
      <c r="B24">
        <v>255</v>
      </c>
      <c r="C24">
        <v>150</v>
      </c>
      <c r="E24" t="s">
        <v>91</v>
      </c>
      <c r="F24" s="3"/>
      <c r="G24" s="3"/>
      <c r="H24" s="3"/>
      <c r="I24" s="3"/>
    </row>
    <row r="25" spans="1:15" x14ac:dyDescent="0.25">
      <c r="A25">
        <v>255</v>
      </c>
      <c r="B25">
        <v>100</v>
      </c>
      <c r="C25">
        <v>200</v>
      </c>
      <c r="E25" t="s">
        <v>96</v>
      </c>
      <c r="F25" s="3"/>
      <c r="G25" s="3"/>
      <c r="H25" s="3"/>
      <c r="I25" s="3"/>
    </row>
    <row r="26" spans="1:15" x14ac:dyDescent="0.25">
      <c r="A26">
        <v>0</v>
      </c>
      <c r="B26">
        <v>30</v>
      </c>
      <c r="C26">
        <v>255</v>
      </c>
      <c r="F26" s="3"/>
      <c r="G26" s="3"/>
      <c r="H26" s="3"/>
      <c r="I26" s="3"/>
    </row>
    <row r="27" spans="1:15" x14ac:dyDescent="0.25">
      <c r="A27">
        <v>50</v>
      </c>
      <c r="B27">
        <v>150</v>
      </c>
      <c r="C27">
        <v>50</v>
      </c>
      <c r="F27" s="3"/>
      <c r="G27" s="3"/>
      <c r="H27" s="3"/>
      <c r="I27" s="3"/>
    </row>
    <row r="28" spans="1:15" x14ac:dyDescent="0.25">
      <c r="A28">
        <v>40</v>
      </c>
      <c r="B28">
        <v>200</v>
      </c>
      <c r="C28">
        <v>30</v>
      </c>
      <c r="F28" s="3"/>
      <c r="G28" s="3"/>
      <c r="H28" s="3"/>
      <c r="I28" s="3"/>
    </row>
    <row r="29" spans="1:15" x14ac:dyDescent="0.25">
      <c r="A29" t="s">
        <v>49</v>
      </c>
    </row>
    <row r="30" spans="1:15" x14ac:dyDescent="0.25">
      <c r="A30" t="s">
        <v>48</v>
      </c>
    </row>
    <row r="32" spans="1:15" x14ac:dyDescent="0.25">
      <c r="A32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zoomScale="130" zoomScaleNormal="130" workbookViewId="0">
      <selection activeCell="C14" sqref="C14"/>
    </sheetView>
  </sheetViews>
  <sheetFormatPr defaultRowHeight="15" x14ac:dyDescent="0.25"/>
  <cols>
    <col min="1" max="1" width="12.140625" bestFit="1" customWidth="1"/>
    <col min="2" max="9" width="9.28515625" bestFit="1" customWidth="1"/>
    <col min="10" max="12" width="13.28515625" bestFit="1" customWidth="1"/>
  </cols>
  <sheetData>
    <row r="1" spans="1:13" x14ac:dyDescent="0.25">
      <c r="B1" t="s">
        <v>0</v>
      </c>
      <c r="C1" s="2" t="s">
        <v>97</v>
      </c>
      <c r="D1" t="s">
        <v>1</v>
      </c>
      <c r="E1" s="2" t="s">
        <v>98</v>
      </c>
      <c r="F1" t="s">
        <v>2</v>
      </c>
      <c r="G1" s="2" t="s">
        <v>99</v>
      </c>
      <c r="H1" t="s">
        <v>74</v>
      </c>
      <c r="I1" t="s">
        <v>75</v>
      </c>
      <c r="J1" t="s">
        <v>76</v>
      </c>
      <c r="K1" t="s">
        <v>84</v>
      </c>
      <c r="L1" t="s">
        <v>77</v>
      </c>
    </row>
    <row r="2" spans="1:13" x14ac:dyDescent="0.25">
      <c r="A2" t="s">
        <v>53</v>
      </c>
      <c r="B2">
        <v>200</v>
      </c>
      <c r="C2" s="2">
        <f>B2/255</f>
        <v>0.78431372549019607</v>
      </c>
      <c r="D2">
        <v>0</v>
      </c>
      <c r="E2" s="2">
        <f>D2/255</f>
        <v>0</v>
      </c>
      <c r="F2">
        <v>100</v>
      </c>
      <c r="G2" s="2">
        <f>F2/255</f>
        <v>0.39215686274509803</v>
      </c>
      <c r="H2">
        <f t="shared" ref="H2:H7" si="0">MAX(C2,E2,G2)</f>
        <v>0.78431372549019607</v>
      </c>
      <c r="I2">
        <f t="shared" ref="I2:I7" si="1">MIN(C2,E2,G2)</f>
        <v>0</v>
      </c>
      <c r="J2">
        <f>H2</f>
        <v>0.78431372549019607</v>
      </c>
      <c r="K2">
        <f>H2-I2</f>
        <v>0.78431372549019607</v>
      </c>
      <c r="L2" s="27">
        <f>ABS(0+60*(E2-G2))</f>
        <v>23.52941176470588</v>
      </c>
      <c r="M2" t="s">
        <v>0</v>
      </c>
    </row>
    <row r="3" spans="1:13" x14ac:dyDescent="0.25">
      <c r="A3" s="4">
        <v>150255150</v>
      </c>
      <c r="B3">
        <v>150</v>
      </c>
      <c r="C3" s="2">
        <f t="shared" ref="C3:C7" si="2">B3/255</f>
        <v>0.58823529411764708</v>
      </c>
      <c r="D3">
        <v>255</v>
      </c>
      <c r="E3" s="2">
        <f t="shared" ref="E3:E7" si="3">D3/255</f>
        <v>1</v>
      </c>
      <c r="F3">
        <v>150</v>
      </c>
      <c r="G3" s="2">
        <f t="shared" ref="G3:G7" si="4">F3/255</f>
        <v>0.58823529411764708</v>
      </c>
      <c r="H3">
        <f t="shared" si="0"/>
        <v>1</v>
      </c>
      <c r="I3">
        <f t="shared" si="1"/>
        <v>0.58823529411764708</v>
      </c>
      <c r="J3">
        <f t="shared" ref="J3:J7" si="5">H3</f>
        <v>1</v>
      </c>
      <c r="K3">
        <f t="shared" ref="K3:K7" si="6">H3-I3</f>
        <v>0.41176470588235292</v>
      </c>
      <c r="L3" s="27">
        <f>ABS(120+60*(G3-C3))</f>
        <v>120</v>
      </c>
      <c r="M3" t="s">
        <v>1</v>
      </c>
    </row>
    <row r="4" spans="1:13" x14ac:dyDescent="0.25">
      <c r="A4" s="4">
        <v>255100200</v>
      </c>
      <c r="B4">
        <v>255</v>
      </c>
      <c r="C4" s="2">
        <f t="shared" si="2"/>
        <v>1</v>
      </c>
      <c r="D4">
        <v>100</v>
      </c>
      <c r="E4" s="2">
        <f t="shared" si="3"/>
        <v>0.39215686274509803</v>
      </c>
      <c r="F4">
        <v>200</v>
      </c>
      <c r="G4" s="2">
        <f t="shared" si="4"/>
        <v>0.78431372549019607</v>
      </c>
      <c r="H4">
        <f t="shared" si="0"/>
        <v>1</v>
      </c>
      <c r="I4">
        <f t="shared" si="1"/>
        <v>0.39215686274509803</v>
      </c>
      <c r="J4">
        <f t="shared" si="5"/>
        <v>1</v>
      </c>
      <c r="K4">
        <f t="shared" si="6"/>
        <v>0.60784313725490202</v>
      </c>
      <c r="L4" s="27">
        <f>ABS(0+60*(E4-G4))</f>
        <v>23.52941176470588</v>
      </c>
      <c r="M4" t="s">
        <v>0</v>
      </c>
    </row>
    <row r="5" spans="1:13" x14ac:dyDescent="0.25">
      <c r="A5" t="s">
        <v>54</v>
      </c>
      <c r="B5">
        <v>0</v>
      </c>
      <c r="C5" s="2">
        <f t="shared" si="2"/>
        <v>0</v>
      </c>
      <c r="D5">
        <v>30</v>
      </c>
      <c r="E5" s="2">
        <f t="shared" si="3"/>
        <v>0.11764705882352941</v>
      </c>
      <c r="F5">
        <v>255</v>
      </c>
      <c r="G5" s="2">
        <f t="shared" si="4"/>
        <v>1</v>
      </c>
      <c r="H5">
        <f t="shared" si="0"/>
        <v>1</v>
      </c>
      <c r="I5">
        <f t="shared" si="1"/>
        <v>0</v>
      </c>
      <c r="J5">
        <f t="shared" si="5"/>
        <v>1</v>
      </c>
      <c r="K5">
        <f t="shared" si="6"/>
        <v>1</v>
      </c>
      <c r="L5" s="27">
        <f>ABS(240+60*(G4-C4))</f>
        <v>227.05882352941177</v>
      </c>
      <c r="M5" t="s">
        <v>2</v>
      </c>
    </row>
    <row r="6" spans="1:13" x14ac:dyDescent="0.25">
      <c r="A6" t="s">
        <v>55</v>
      </c>
      <c r="B6">
        <v>50</v>
      </c>
      <c r="C6" s="2">
        <f t="shared" si="2"/>
        <v>0.19607843137254902</v>
      </c>
      <c r="D6">
        <v>150</v>
      </c>
      <c r="E6" s="2">
        <f t="shared" si="3"/>
        <v>0.58823529411764708</v>
      </c>
      <c r="F6">
        <v>50</v>
      </c>
      <c r="G6" s="2">
        <f t="shared" si="4"/>
        <v>0.19607843137254902</v>
      </c>
      <c r="H6">
        <f t="shared" si="0"/>
        <v>0.58823529411764708</v>
      </c>
      <c r="I6">
        <f t="shared" si="1"/>
        <v>0.19607843137254902</v>
      </c>
      <c r="J6">
        <f t="shared" si="5"/>
        <v>0.58823529411764708</v>
      </c>
      <c r="K6">
        <f t="shared" si="6"/>
        <v>0.39215686274509809</v>
      </c>
      <c r="L6" s="27">
        <f>ABS(120+60*(C6-G6))</f>
        <v>120</v>
      </c>
      <c r="M6" t="s">
        <v>1</v>
      </c>
    </row>
    <row r="7" spans="1:13" x14ac:dyDescent="0.25">
      <c r="A7" t="s">
        <v>56</v>
      </c>
      <c r="B7">
        <v>40</v>
      </c>
      <c r="C7" s="2">
        <f t="shared" si="2"/>
        <v>0.15686274509803921</v>
      </c>
      <c r="D7">
        <v>200</v>
      </c>
      <c r="E7" s="2">
        <f t="shared" si="3"/>
        <v>0.78431372549019607</v>
      </c>
      <c r="F7">
        <v>30</v>
      </c>
      <c r="G7" s="2">
        <f t="shared" si="4"/>
        <v>0.11764705882352941</v>
      </c>
      <c r="H7">
        <f t="shared" si="0"/>
        <v>0.78431372549019607</v>
      </c>
      <c r="I7">
        <f t="shared" si="1"/>
        <v>0.11764705882352941</v>
      </c>
      <c r="J7">
        <f t="shared" si="5"/>
        <v>0.78431372549019607</v>
      </c>
      <c r="K7">
        <f t="shared" si="6"/>
        <v>0.66666666666666663</v>
      </c>
      <c r="L7" s="27">
        <f>ABS(120+60*(E7-C7))</f>
        <v>157.64705882352942</v>
      </c>
      <c r="M7" t="s">
        <v>1</v>
      </c>
    </row>
    <row r="8" spans="1:13" ht="15.75" thickBot="1" x14ac:dyDescent="0.3"/>
    <row r="9" spans="1:13" ht="26.25" x14ac:dyDescent="0.4">
      <c r="A9" s="23" t="s">
        <v>59</v>
      </c>
      <c r="E9" s="31"/>
      <c r="F9" s="32" t="s">
        <v>79</v>
      </c>
      <c r="G9" s="33" t="s">
        <v>83</v>
      </c>
      <c r="H9" s="32"/>
      <c r="I9" s="32"/>
      <c r="J9" s="32"/>
      <c r="K9" s="32"/>
      <c r="L9" s="34"/>
    </row>
    <row r="10" spans="1:13" ht="26.25" x14ac:dyDescent="0.4">
      <c r="A10" s="23" t="s">
        <v>60</v>
      </c>
      <c r="E10" s="35"/>
      <c r="F10" s="36" t="s">
        <v>80</v>
      </c>
      <c r="G10" s="37" t="s">
        <v>78</v>
      </c>
      <c r="H10" s="36"/>
      <c r="I10" s="36"/>
      <c r="J10" s="36"/>
      <c r="K10" s="36"/>
      <c r="L10" s="38"/>
    </row>
    <row r="11" spans="1:13" ht="24" thickBot="1" x14ac:dyDescent="0.4">
      <c r="A11" s="24" t="s">
        <v>61</v>
      </c>
      <c r="E11" s="39"/>
      <c r="F11" s="40" t="s">
        <v>81</v>
      </c>
      <c r="G11" s="41" t="s">
        <v>82</v>
      </c>
      <c r="H11" s="40"/>
      <c r="I11" s="40"/>
      <c r="J11" s="40"/>
      <c r="K11" s="40"/>
      <c r="L11" s="42"/>
    </row>
    <row r="12" spans="1:13" ht="23.25" x14ac:dyDescent="0.35">
      <c r="A12" s="24" t="s">
        <v>62</v>
      </c>
      <c r="J12" t="s">
        <v>102</v>
      </c>
      <c r="K12" t="s">
        <v>103</v>
      </c>
      <c r="L12">
        <v>30</v>
      </c>
    </row>
    <row r="13" spans="1:13" ht="23.25" x14ac:dyDescent="0.35">
      <c r="A13" s="24" t="s">
        <v>63</v>
      </c>
      <c r="J13" t="s">
        <v>100</v>
      </c>
    </row>
    <row r="14" spans="1:13" ht="31.5" x14ac:dyDescent="0.5">
      <c r="A14" s="25" t="s">
        <v>64</v>
      </c>
      <c r="J14" t="s">
        <v>101</v>
      </c>
    </row>
    <row r="15" spans="1:13" ht="26.25" x14ac:dyDescent="0.4">
      <c r="A15" s="26" t="s">
        <v>65</v>
      </c>
    </row>
    <row r="16" spans="1:13" ht="31.5" x14ac:dyDescent="0.5">
      <c r="A16" s="25" t="s">
        <v>66</v>
      </c>
    </row>
    <row r="17" spans="1:11" ht="26.25" x14ac:dyDescent="0.4">
      <c r="A17" s="26" t="s">
        <v>67</v>
      </c>
    </row>
    <row r="18" spans="1:11" ht="31.5" x14ac:dyDescent="0.5">
      <c r="A18" s="44" t="s">
        <v>68</v>
      </c>
      <c r="B18" s="2"/>
      <c r="C18" s="2"/>
      <c r="D18" s="2"/>
      <c r="E18" s="2"/>
    </row>
    <row r="19" spans="1:11" ht="31.5" x14ac:dyDescent="0.5">
      <c r="A19" s="25" t="s">
        <v>69</v>
      </c>
    </row>
    <row r="20" spans="1:11" ht="31.5" x14ac:dyDescent="0.5">
      <c r="A20" s="44" t="s">
        <v>70</v>
      </c>
      <c r="B20" s="2"/>
      <c r="C20" s="2"/>
      <c r="D20" s="2"/>
      <c r="E20" s="2"/>
      <c r="F20" s="2"/>
      <c r="G20" s="2"/>
      <c r="H20" s="2"/>
      <c r="I20" s="2"/>
    </row>
    <row r="21" spans="1:11" ht="26.25" x14ac:dyDescent="0.4">
      <c r="A21" s="26" t="s">
        <v>86</v>
      </c>
    </row>
    <row r="22" spans="1:11" ht="31.5" x14ac:dyDescent="0.5">
      <c r="A22" s="44" t="s">
        <v>71</v>
      </c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ht="26.25" x14ac:dyDescent="0.4">
      <c r="A23" s="26" t="s">
        <v>72</v>
      </c>
    </row>
    <row r="24" spans="1:11" ht="31.5" x14ac:dyDescent="0.5">
      <c r="A24" s="25" t="s">
        <v>73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Histogram RGB</vt:lpstr>
      <vt:lpstr>Histogram Indeks</vt:lpstr>
      <vt:lpstr>Segmentasi</vt:lpstr>
      <vt:lpstr>Histogram Indeks Hue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</dc:creator>
  <cp:lastModifiedBy>nana</cp:lastModifiedBy>
  <dcterms:created xsi:type="dcterms:W3CDTF">2010-05-25T22:36:19Z</dcterms:created>
  <dcterms:modified xsi:type="dcterms:W3CDTF">2017-05-16T05:57:32Z</dcterms:modified>
</cp:coreProperties>
</file>